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9690" activeTab="2"/>
  </bookViews>
  <sheets>
    <sheet name="Burgers Summary" sheetId="1" r:id="rId1"/>
    <sheet name="Burgers, Reducing Point No" sheetId="5" r:id="rId2"/>
    <sheet name="Table" sheetId="6" r:id="rId3"/>
    <sheet name="Allen Cahn" sheetId="3" r:id="rId4"/>
    <sheet name="AC loss curves no resample" sheetId="4" r:id="rId5"/>
    <sheet name="Original" sheetId="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7" i="1" l="1"/>
  <c r="F47" i="1"/>
  <c r="D47" i="1"/>
  <c r="Z30" i="1" l="1"/>
  <c r="AA30" i="1"/>
  <c r="AB30" i="1"/>
  <c r="AC30" i="1"/>
  <c r="AD30" i="1"/>
  <c r="AE30" i="1"/>
  <c r="Z23" i="1"/>
  <c r="AA23" i="1"/>
  <c r="AB23" i="1"/>
  <c r="AC23" i="1"/>
  <c r="AD23" i="1"/>
  <c r="AE23" i="1"/>
  <c r="Z24" i="1"/>
  <c r="AA24" i="1"/>
  <c r="AB24" i="1"/>
  <c r="AC24" i="1"/>
  <c r="AD24" i="1"/>
  <c r="AE24" i="1"/>
  <c r="Z25" i="1"/>
  <c r="AA25" i="1"/>
  <c r="AB25" i="1"/>
  <c r="AC25" i="1"/>
  <c r="AD25" i="1"/>
  <c r="AE25" i="1"/>
  <c r="Z26" i="1"/>
  <c r="AA26" i="1"/>
  <c r="AB26" i="1"/>
  <c r="AC26" i="1"/>
  <c r="AD26" i="1"/>
  <c r="Z27" i="1"/>
  <c r="AA27" i="1"/>
  <c r="AB27" i="1"/>
  <c r="AC27" i="1"/>
  <c r="AD27" i="1"/>
  <c r="AE27" i="1"/>
  <c r="Z28" i="1"/>
  <c r="AA28" i="1"/>
  <c r="AB28" i="1"/>
  <c r="AC28" i="1"/>
  <c r="AD28" i="1"/>
  <c r="AE28" i="1"/>
  <c r="Z29" i="1"/>
  <c r="AA29" i="1"/>
  <c r="AB29" i="1"/>
  <c r="AC29" i="1"/>
  <c r="AD29" i="1"/>
  <c r="AE29" i="1"/>
  <c r="AE22" i="1"/>
  <c r="AD22" i="1"/>
  <c r="AC22" i="1"/>
  <c r="AA22" i="1"/>
  <c r="O30" i="1"/>
  <c r="N30" i="1"/>
  <c r="M30" i="1"/>
  <c r="L30" i="1"/>
  <c r="K30" i="1"/>
  <c r="J30" i="1"/>
  <c r="W30" i="1"/>
  <c r="W29" i="1"/>
  <c r="W28" i="1"/>
  <c r="W27" i="1"/>
  <c r="W25" i="1"/>
  <c r="W24" i="1"/>
  <c r="W22" i="1"/>
  <c r="W23" i="1"/>
  <c r="V30" i="1"/>
  <c r="V29" i="1"/>
  <c r="V28" i="1"/>
  <c r="V27" i="1"/>
  <c r="V26" i="1"/>
  <c r="V25" i="1"/>
  <c r="V24" i="1"/>
  <c r="V22" i="1"/>
  <c r="V23" i="1"/>
  <c r="U30" i="1"/>
  <c r="U29" i="1"/>
  <c r="U28" i="1"/>
  <c r="U27" i="1"/>
  <c r="U26" i="1"/>
  <c r="U25" i="1"/>
  <c r="U24" i="1"/>
  <c r="U22" i="1"/>
  <c r="U23" i="1"/>
  <c r="T30" i="1"/>
  <c r="T29" i="1"/>
  <c r="T28" i="1"/>
  <c r="T27" i="1"/>
  <c r="T26" i="1"/>
  <c r="T25" i="1"/>
  <c r="T24" i="1"/>
  <c r="T22" i="1"/>
  <c r="T23" i="1"/>
  <c r="S30" i="1"/>
  <c r="S29" i="1"/>
  <c r="S28" i="1"/>
  <c r="S27" i="1"/>
  <c r="S26" i="1"/>
  <c r="S25" i="1"/>
  <c r="S24" i="1"/>
  <c r="S22" i="1"/>
  <c r="S23" i="1"/>
  <c r="R30" i="1"/>
  <c r="R29" i="1"/>
  <c r="R28" i="1"/>
  <c r="R27" i="1"/>
  <c r="R26" i="1"/>
  <c r="R25" i="1"/>
  <c r="R24" i="1"/>
  <c r="R22" i="1"/>
  <c r="R23" i="1"/>
  <c r="F38" i="2" l="1"/>
  <c r="G38" i="2"/>
  <c r="E38" i="2"/>
  <c r="F36" i="2"/>
  <c r="G36" i="2"/>
  <c r="F37" i="2"/>
  <c r="G37" i="2"/>
  <c r="E37" i="2"/>
  <c r="E36" i="2"/>
  <c r="E14" i="1"/>
  <c r="F14" i="1"/>
  <c r="D14" i="1"/>
  <c r="C14" i="1"/>
  <c r="G34" i="2"/>
  <c r="G35" i="2" s="1"/>
  <c r="F34" i="2"/>
  <c r="F35" i="2" s="1"/>
  <c r="E34" i="2"/>
  <c r="E35" i="2" s="1"/>
</calcChain>
</file>

<file path=xl/sharedStrings.xml><?xml version="1.0" encoding="utf-8"?>
<sst xmlns="http://schemas.openxmlformats.org/spreadsheetml/2006/main" count="336" uniqueCount="141">
  <si>
    <t>Method</t>
  </si>
  <si>
    <t>Time</t>
  </si>
  <si>
    <t>Error</t>
  </si>
  <si>
    <t>Standard Deviation</t>
  </si>
  <si>
    <t>No resampling, random</t>
  </si>
  <si>
    <t>Resampling, PDE</t>
  </si>
  <si>
    <t>Resampling, PDE &amp; Hammersley</t>
  </si>
  <si>
    <t>Investigating what</t>
  </si>
  <si>
    <t>Baseline, measured</t>
  </si>
  <si>
    <t>Baseline, quoted</t>
  </si>
  <si>
    <t>Original</t>
  </si>
  <si>
    <t>Initial Distribution</t>
  </si>
  <si>
    <t>Hyperparameters</t>
  </si>
  <si>
    <t>Curvature u (k=0.5, c=1)</t>
  </si>
  <si>
    <t>Curvature u (k=1,c=5)</t>
  </si>
  <si>
    <t>2 methods, in turn</t>
  </si>
  <si>
    <t>PDE &amp; Curvature u (0.5,1)</t>
  </si>
  <si>
    <t>NN Depth</t>
  </si>
  <si>
    <t>Uxt (k=0.5, c=1), depth 4</t>
  </si>
  <si>
    <t>*</t>
  </si>
  <si>
    <t>Uxt (k=0.5, c=1), depth 3</t>
  </si>
  <si>
    <t>**</t>
  </si>
  <si>
    <t>Resampling, PDE (random init)</t>
  </si>
  <si>
    <t>Curvature u (k=1,c=1) random init</t>
  </si>
  <si>
    <t>Curvature u (k=1,c=1) Hammer</t>
  </si>
  <si>
    <t>PDE &amp; Curvature u (1,1)</t>
  </si>
  <si>
    <t>Loss wrt dims</t>
  </si>
  <si>
    <t>L/dx</t>
  </si>
  <si>
    <t>L/dt</t>
  </si>
  <si>
    <t>L/dxt</t>
  </si>
  <si>
    <t>Damping</t>
  </si>
  <si>
    <t>Curvature, k=0.5, c=linear1to0</t>
  </si>
  <si>
    <t>pde, k=1, c=1 to 0</t>
  </si>
  <si>
    <t>pde-uxt, k=1,0.5, c= 1 to 0</t>
  </si>
  <si>
    <t>Residual, Hammersley init, d3</t>
  </si>
  <si>
    <t>Resampling, PDE (Ham. Init)</t>
  </si>
  <si>
    <t>Curvature</t>
  </si>
  <si>
    <t>Random init, c=1, k=1</t>
  </si>
  <si>
    <t>Repeats</t>
  </si>
  <si>
    <t>N/A</t>
  </si>
  <si>
    <t>Random init, c=1, k=0.5</t>
  </si>
  <si>
    <t>Ham init, c=1, k=1</t>
  </si>
  <si>
    <t>Ham init, c=1, k=0.5</t>
  </si>
  <si>
    <t>No resampling, uniform grid</t>
  </si>
  <si>
    <t>No resampling, hammersley</t>
  </si>
  <si>
    <t>Ham init, c=1, k=0.5, d=4</t>
  </si>
  <si>
    <t>Adding up repeats</t>
  </si>
  <si>
    <t>Restricting loops</t>
  </si>
  <si>
    <t>Curvature, depth 4</t>
  </si>
  <si>
    <t>Curvature, depth 3</t>
  </si>
  <si>
    <t>Random Init</t>
  </si>
  <si>
    <t>Residual, 'recreating' Wu</t>
  </si>
  <si>
    <t>Ham Init (k=0.5)</t>
  </si>
  <si>
    <t>No resampling, Hammersley</t>
  </si>
  <si>
    <t>***</t>
  </si>
  <si>
    <t>****</t>
  </si>
  <si>
    <t>uxt, Ham init, c=1, k=0.5</t>
  </si>
  <si>
    <t>uxt, Ham init, c=1, k=1</t>
  </si>
  <si>
    <t>uxt, Random init, c=1, k=1</t>
  </si>
  <si>
    <t>Summary of which cases</t>
  </si>
  <si>
    <t>*****</t>
  </si>
  <si>
    <t>uxt, Ham init, c=1, k=0.5, d=4</t>
  </si>
  <si>
    <t>Damping c</t>
  </si>
  <si>
    <t>PDE &amp; Curvature k1c1</t>
  </si>
  <si>
    <t>PDE &amp; Curvature k05c1</t>
  </si>
  <si>
    <t>Obtaining RAD</t>
  </si>
  <si>
    <t>Loops</t>
  </si>
  <si>
    <t>uxt, Random init, c=1, k=0.5</t>
  </si>
  <si>
    <t>uxt, Ham init, c=5, k=1, d=3</t>
  </si>
  <si>
    <t>Linearly reducing c</t>
  </si>
  <si>
    <t>pde, k=1, c=1-0</t>
  </si>
  <si>
    <t>Uxt, k=0.5, c=1-0</t>
  </si>
  <si>
    <t>Res + Uxt</t>
  </si>
  <si>
    <t>pde-uxt</t>
  </si>
  <si>
    <t>Sequential: residual -&gt; uxt</t>
  </si>
  <si>
    <t>k1,k0.5, Ham</t>
  </si>
  <si>
    <t>Two methods</t>
  </si>
  <si>
    <t>Sequential methods</t>
  </si>
  <si>
    <t>Res (1,1) -&gt; uxt (0.5,1)</t>
  </si>
  <si>
    <t>50 Loops</t>
  </si>
  <si>
    <t>75 Loops</t>
  </si>
  <si>
    <t>30 Loops (15k + 60k)</t>
  </si>
  <si>
    <t>Damping hyp c - PDE</t>
  </si>
  <si>
    <t>Damping hyp c - Uxt</t>
  </si>
  <si>
    <t>linearly</t>
  </si>
  <si>
    <t>Curvature, Depth 4</t>
  </si>
  <si>
    <t>Wu</t>
  </si>
  <si>
    <t>Sequential: PDE, Curvature</t>
  </si>
  <si>
    <t>PDE, Damping c</t>
  </si>
  <si>
    <t>Curvature, Damping c</t>
  </si>
  <si>
    <t>Error Table</t>
  </si>
  <si>
    <t>40 Loops</t>
  </si>
  <si>
    <t>20 Loops</t>
  </si>
  <si>
    <t>dPDEdxt - 1,1</t>
  </si>
  <si>
    <t>dPDEdxt - 0.5,1</t>
  </si>
  <si>
    <t>k=1</t>
  </si>
  <si>
    <t>k=0.5</t>
  </si>
  <si>
    <t>d^2(PDE)/dxdt, 1,1</t>
  </si>
  <si>
    <t>d^2(PDE)/dxdt 0.5,1</t>
  </si>
  <si>
    <t>Dual: Res &amp; Uxt</t>
  </si>
  <si>
    <t>PDE+uxt(1,1)</t>
  </si>
  <si>
    <t>100 Loops</t>
  </si>
  <si>
    <t>Standard Deviation Table</t>
  </si>
  <si>
    <t>Dual Res+uxt</t>
  </si>
  <si>
    <t>Time taken Table</t>
  </si>
  <si>
    <t>ERROR</t>
  </si>
  <si>
    <t>STDEV</t>
  </si>
  <si>
    <t>TIME</t>
  </si>
  <si>
    <t>Reducing the number of points</t>
  </si>
  <si>
    <t>k, c study</t>
  </si>
  <si>
    <t>further work</t>
  </si>
  <si>
    <t>Remembering - Re-evaluating points after some learning</t>
  </si>
  <si>
    <t>Wu's method</t>
  </si>
  <si>
    <t>PDE, Rinit, 11</t>
  </si>
  <si>
    <t>uxt, 11</t>
  </si>
  <si>
    <t>uxt, 051</t>
  </si>
  <si>
    <t>pde+res</t>
  </si>
  <si>
    <t>pde+uxt, 11</t>
  </si>
  <si>
    <t>pde+uxt, 051</t>
  </si>
  <si>
    <t>damping</t>
  </si>
  <si>
    <t>uxt, 1</t>
  </si>
  <si>
    <t>uxt, 0.5</t>
  </si>
  <si>
    <t>PDE, Ham, 1</t>
  </si>
  <si>
    <t>No resample</t>
  </si>
  <si>
    <t>Random</t>
  </si>
  <si>
    <t>Hammersley</t>
  </si>
  <si>
    <t>residual gradients</t>
  </si>
  <si>
    <t>pdedxt, 11</t>
  </si>
  <si>
    <t>pdedxt, 051</t>
  </si>
  <si>
    <t># step</t>
  </si>
  <si>
    <t>loss_train</t>
  </si>
  <si>
    <t>loss_test</t>
  </si>
  <si>
    <t>Number of points</t>
  </si>
  <si>
    <t>No. of residual points</t>
  </si>
  <si>
    <t>RAD</t>
  </si>
  <si>
    <t>Burgers'</t>
  </si>
  <si>
    <t>Allen-Cahn</t>
  </si>
  <si>
    <t>no resample</t>
  </si>
  <si>
    <t>wu</t>
  </si>
  <si>
    <t>uxt</t>
  </si>
  <si>
    <t>n=1000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</si>
</sst>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%"/>
    <numFmt numFmtId="165" formatCode="0.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5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12" xfId="0" applyBorder="1"/>
    <xf numFmtId="0" fontId="1" fillId="0" borderId="4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1" fontId="1" fillId="0" borderId="11" xfId="0" applyNumberFormat="1" applyFont="1" applyBorder="1"/>
    <xf numFmtId="11" fontId="0" fillId="0" borderId="2" xfId="0" applyNumberFormat="1" applyBorder="1"/>
    <xf numFmtId="11" fontId="0" fillId="0" borderId="0" xfId="0" applyNumberFormat="1" applyBorder="1"/>
    <xf numFmtId="11" fontId="0" fillId="0" borderId="12" xfId="0" applyNumberFormat="1" applyBorder="1"/>
    <xf numFmtId="11" fontId="1" fillId="0" borderId="10" xfId="0" applyNumberFormat="1" applyFont="1" applyBorder="1"/>
    <xf numFmtId="11" fontId="0" fillId="0" borderId="3" xfId="0" applyNumberFormat="1" applyBorder="1"/>
    <xf numFmtId="11" fontId="0" fillId="0" borderId="1" xfId="0" applyNumberFormat="1" applyBorder="1"/>
    <xf numFmtId="11" fontId="0" fillId="0" borderId="8" xfId="0" applyNumberFormat="1" applyBorder="1"/>
    <xf numFmtId="2" fontId="0" fillId="0" borderId="0" xfId="0" applyNumberFormat="1"/>
    <xf numFmtId="2" fontId="1" fillId="0" borderId="11" xfId="0" applyNumberFormat="1" applyFont="1" applyBorder="1"/>
    <xf numFmtId="2" fontId="0" fillId="0" borderId="2" xfId="0" applyNumberFormat="1" applyBorder="1"/>
    <xf numFmtId="2" fontId="0" fillId="0" borderId="0" xfId="0" applyNumberFormat="1" applyBorder="1"/>
    <xf numFmtId="2" fontId="0" fillId="0" borderId="12" xfId="0" applyNumberFormat="1" applyBorder="1"/>
    <xf numFmtId="0" fontId="0" fillId="0" borderId="0" xfId="0" applyFill="1" applyBorder="1"/>
    <xf numFmtId="0" fontId="0" fillId="0" borderId="6" xfId="0" applyFill="1" applyBorder="1"/>
    <xf numFmtId="0" fontId="0" fillId="0" borderId="1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12" xfId="0" applyFill="1" applyBorder="1"/>
    <xf numFmtId="0" fontId="0" fillId="0" borderId="11" xfId="0" applyFill="1" applyBorder="1"/>
    <xf numFmtId="2" fontId="0" fillId="0" borderId="11" xfId="0" applyNumberFormat="1" applyBorder="1"/>
    <xf numFmtId="11" fontId="0" fillId="0" borderId="11" xfId="0" applyNumberFormat="1" applyBorder="1"/>
    <xf numFmtId="11" fontId="0" fillId="0" borderId="10" xfId="0" applyNumberFormat="1" applyBorder="1"/>
    <xf numFmtId="0" fontId="1" fillId="0" borderId="5" xfId="0" applyFont="1" applyBorder="1"/>
    <xf numFmtId="0" fontId="1" fillId="0" borderId="3" xfId="0" applyFont="1" applyBorder="1"/>
    <xf numFmtId="0" fontId="1" fillId="0" borderId="2" xfId="0" applyFont="1" applyBorder="1"/>
    <xf numFmtId="2" fontId="1" fillId="0" borderId="2" xfId="0" applyNumberFormat="1" applyFont="1" applyBorder="1"/>
    <xf numFmtId="11" fontId="1" fillId="0" borderId="2" xfId="0" applyNumberFormat="1" applyFont="1" applyBorder="1"/>
    <xf numFmtId="11" fontId="1" fillId="0" borderId="3" xfId="0" applyNumberFormat="1" applyFont="1" applyBorder="1"/>
    <xf numFmtId="0" fontId="0" fillId="0" borderId="11" xfId="0" applyBorder="1"/>
    <xf numFmtId="11" fontId="0" fillId="0" borderId="0" xfId="0" applyNumberFormat="1" applyFill="1"/>
    <xf numFmtId="11" fontId="0" fillId="0" borderId="0" xfId="0" applyNumberFormat="1" applyFill="1" applyBorder="1"/>
    <xf numFmtId="11" fontId="0" fillId="0" borderId="12" xfId="0" applyNumberFormat="1" applyFill="1" applyBorder="1"/>
    <xf numFmtId="10" fontId="0" fillId="0" borderId="8" xfId="0" applyNumberFormat="1" applyBorder="1"/>
    <xf numFmtId="0" fontId="1" fillId="0" borderId="15" xfId="0" applyFont="1" applyBorder="1"/>
    <xf numFmtId="0" fontId="0" fillId="0" borderId="14" xfId="0" applyFill="1" applyBorder="1"/>
    <xf numFmtId="11" fontId="0" fillId="0" borderId="2" xfId="0" applyNumberFormat="1" applyFill="1" applyBorder="1"/>
    <xf numFmtId="0" fontId="0" fillId="0" borderId="0" xfId="0" quotePrefix="1"/>
    <xf numFmtId="0" fontId="0" fillId="2" borderId="0" xfId="0" applyFill="1"/>
    <xf numFmtId="0" fontId="0" fillId="0" borderId="9" xfId="0" applyFill="1" applyBorder="1"/>
    <xf numFmtId="0" fontId="1" fillId="0" borderId="7" xfId="0" applyFont="1" applyBorder="1"/>
    <xf numFmtId="0" fontId="0" fillId="0" borderId="5" xfId="0" applyFill="1" applyBorder="1"/>
    <xf numFmtId="0" fontId="0" fillId="0" borderId="10" xfId="0" applyBorder="1"/>
    <xf numFmtId="0" fontId="0" fillId="0" borderId="9" xfId="0" applyBorder="1"/>
    <xf numFmtId="11" fontId="1" fillId="0" borderId="10" xfId="0" applyNumberFormat="1" applyFont="1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11" fontId="1" fillId="0" borderId="11" xfId="0" applyNumberFormat="1" applyFont="1" applyBorder="1" applyAlignment="1">
      <alignment wrapText="1"/>
    </xf>
    <xf numFmtId="0" fontId="0" fillId="0" borderId="4" xfId="0" applyBorder="1"/>
    <xf numFmtId="11" fontId="0" fillId="3" borderId="0" xfId="0" applyNumberFormat="1" applyFill="1" applyBorder="1"/>
    <xf numFmtId="11" fontId="0" fillId="0" borderId="1" xfId="0" applyNumberFormat="1" applyFill="1" applyBorder="1"/>
    <xf numFmtId="11" fontId="0" fillId="4" borderId="1" xfId="0" applyNumberFormat="1" applyFill="1" applyBorder="1"/>
    <xf numFmtId="11" fontId="0" fillId="3" borderId="2" xfId="0" applyNumberFormat="1" applyFill="1" applyBorder="1"/>
    <xf numFmtId="164" fontId="0" fillId="0" borderId="1" xfId="0" applyNumberFormat="1" applyBorder="1"/>
    <xf numFmtId="164" fontId="0" fillId="0" borderId="0" xfId="0" applyNumberFormat="1" applyBorder="1"/>
    <xf numFmtId="164" fontId="0" fillId="0" borderId="0" xfId="0" applyNumberFormat="1"/>
    <xf numFmtId="0" fontId="0" fillId="0" borderId="4" xfId="0" applyFill="1" applyBorder="1"/>
    <xf numFmtId="0" fontId="0" fillId="5" borderId="6" xfId="0" applyFill="1" applyBorder="1"/>
    <xf numFmtId="0" fontId="0" fillId="5" borderId="0" xfId="0" applyFill="1" applyBorder="1"/>
    <xf numFmtId="0" fontId="0" fillId="5" borderId="1" xfId="0" applyFill="1" applyBorder="1"/>
    <xf numFmtId="2" fontId="0" fillId="5" borderId="0" xfId="0" applyNumberFormat="1" applyFill="1" applyBorder="1"/>
    <xf numFmtId="11" fontId="0" fillId="5" borderId="0" xfId="0" applyNumberFormat="1" applyFill="1" applyBorder="1"/>
    <xf numFmtId="11" fontId="0" fillId="5" borderId="1" xfId="0" applyNumberFormat="1" applyFill="1" applyBorder="1"/>
    <xf numFmtId="0" fontId="0" fillId="5" borderId="0" xfId="0" applyFill="1"/>
    <xf numFmtId="2" fontId="0" fillId="5" borderId="0" xfId="0" applyNumberFormat="1" applyFill="1"/>
    <xf numFmtId="164" fontId="0" fillId="5" borderId="0" xfId="0" applyNumberFormat="1" applyFill="1"/>
    <xf numFmtId="164" fontId="0" fillId="5" borderId="0" xfId="0" applyNumberFormat="1" applyFill="1" applyBorder="1"/>
    <xf numFmtId="164" fontId="0" fillId="5" borderId="1" xfId="0" applyNumberFormat="1" applyFill="1" applyBorder="1"/>
    <xf numFmtId="0" fontId="0" fillId="5" borderId="13" xfId="0" applyFill="1" applyBorder="1"/>
    <xf numFmtId="0" fontId="0" fillId="5" borderId="14" xfId="0" applyFill="1" applyBorder="1"/>
    <xf numFmtId="11" fontId="0" fillId="5" borderId="0" xfId="0" applyNumberFormat="1" applyFill="1"/>
    <xf numFmtId="11" fontId="0" fillId="0" borderId="12" xfId="0" applyNumberFormat="1" applyBorder="1" applyAlignment="1">
      <alignment horizontal="center"/>
    </xf>
    <xf numFmtId="165" fontId="0" fillId="0" borderId="0" xfId="0" applyNumberFormat="1" applyFill="1" applyBorder="1"/>
    <xf numFmtId="11" fontId="0" fillId="0" borderId="6" xfId="0" applyNumberFormat="1" applyFill="1" applyBorder="1"/>
    <xf numFmtId="11" fontId="0" fillId="0" borderId="7" xfId="0" applyNumberFormat="1" applyFill="1" applyBorder="1"/>
    <xf numFmtId="165" fontId="0" fillId="0" borderId="12" xfId="0" applyNumberFormat="1" applyFill="1" applyBorder="1"/>
    <xf numFmtId="11" fontId="0" fillId="0" borderId="5" xfId="0" applyNumberFormat="1" applyFill="1" applyBorder="1"/>
    <xf numFmtId="165" fontId="0" fillId="0" borderId="2" xfId="0" applyNumberFormat="1" applyFill="1" applyBorder="1"/>
    <xf numFmtId="165" fontId="0" fillId="0" borderId="0" xfId="0" applyNumberFormat="1"/>
    <xf numFmtId="165" fontId="0" fillId="3" borderId="0" xfId="0" applyNumberFormat="1" applyFill="1" applyBorder="1"/>
    <xf numFmtId="11" fontId="0" fillId="0" borderId="3" xfId="0" applyNumberFormat="1" applyFill="1" applyBorder="1"/>
    <xf numFmtId="11" fontId="0" fillId="0" borderId="8" xfId="0" applyNumberFormat="1" applyFill="1" applyBorder="1"/>
    <xf numFmtId="0" fontId="0" fillId="5" borderId="7" xfId="0" applyFill="1" applyBorder="1"/>
    <xf numFmtId="0" fontId="0" fillId="0" borderId="15" xfId="0" applyFill="1" applyBorder="1"/>
    <xf numFmtId="164" fontId="0" fillId="0" borderId="0" xfId="0" applyNumberFormat="1" applyFill="1" applyBorder="1"/>
    <xf numFmtId="2" fontId="0" fillId="0" borderId="6" xfId="0" applyNumberFormat="1" applyFill="1" applyBorder="1"/>
    <xf numFmtId="11" fontId="0" fillId="0" borderId="7" xfId="0" applyNumberFormat="1" applyBorder="1"/>
    <xf numFmtId="164" fontId="0" fillId="0" borderId="1" xfId="0" applyNumberFormat="1" applyFill="1" applyBorder="1"/>
    <xf numFmtId="0" fontId="0" fillId="5" borderId="4" xfId="0" applyFill="1" applyBorder="1"/>
    <xf numFmtId="2" fontId="0" fillId="0" borderId="0" xfId="0" applyNumberFormat="1" applyFill="1" applyBorder="1"/>
    <xf numFmtId="2" fontId="0" fillId="0" borderId="1" xfId="0" applyNumberFormat="1" applyFill="1" applyBorder="1"/>
    <xf numFmtId="165" fontId="0" fillId="5" borderId="0" xfId="0" applyNumberFormat="1" applyFill="1"/>
    <xf numFmtId="2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1" fontId="1" fillId="0" borderId="11" xfId="0" applyNumberFormat="1" applyFont="1" applyBorder="1"/>
    <xf numFmtId="1" fontId="1" fillId="0" borderId="10" xfId="0" applyNumberFormat="1" applyFont="1" applyBorder="1" applyAlignment="1">
      <alignment wrapText="1"/>
    </xf>
    <xf numFmtId="165" fontId="0" fillId="0" borderId="0" xfId="0" applyNumberFormat="1" applyBorder="1"/>
    <xf numFmtId="2" fontId="0" fillId="0" borderId="6" xfId="0" applyNumberFormat="1" applyBorder="1"/>
    <xf numFmtId="165" fontId="0" fillId="0" borderId="6" xfId="0" applyNumberFormat="1" applyBorder="1"/>
    <xf numFmtId="2" fontId="0" fillId="0" borderId="5" xfId="0" applyNumberFormat="1" applyBorder="1"/>
    <xf numFmtId="165" fontId="0" fillId="0" borderId="5" xfId="0" applyNumberFormat="1" applyBorder="1"/>
    <xf numFmtId="165" fontId="0" fillId="0" borderId="2" xfId="0" applyNumberFormat="1" applyBorder="1"/>
    <xf numFmtId="164" fontId="0" fillId="0" borderId="2" xfId="0" applyNumberFormat="1" applyBorder="1"/>
    <xf numFmtId="2" fontId="0" fillId="0" borderId="7" xfId="0" applyNumberFormat="1" applyBorder="1"/>
    <xf numFmtId="165" fontId="0" fillId="0" borderId="7" xfId="0" applyNumberFormat="1" applyBorder="1"/>
    <xf numFmtId="165" fontId="0" fillId="0" borderId="12" xfId="0" applyNumberFormat="1" applyBorder="1"/>
    <xf numFmtId="164" fontId="0" fillId="0" borderId="12" xfId="0" applyNumberFormat="1" applyBorder="1"/>
    <xf numFmtId="0" fontId="0" fillId="0" borderId="15" xfId="0" applyBorder="1" applyAlignment="1">
      <alignment horizontal="center"/>
    </xf>
    <xf numFmtId="165" fontId="0" fillId="0" borderId="1" xfId="0" applyNumberFormat="1" applyBorder="1"/>
    <xf numFmtId="165" fontId="0" fillId="0" borderId="3" xfId="0" applyNumberFormat="1" applyBorder="1"/>
    <xf numFmtId="164" fontId="0" fillId="0" borderId="3" xfId="0" applyNumberFormat="1" applyBorder="1"/>
    <xf numFmtId="165" fontId="0" fillId="0" borderId="8" xfId="0" applyNumberFormat="1" applyBorder="1"/>
    <xf numFmtId="164" fontId="0" fillId="0" borderId="8" xfId="0" applyNumberFormat="1" applyBorder="1"/>
    <xf numFmtId="2" fontId="0" fillId="0" borderId="5" xfId="0" applyNumberFormat="1" applyBorder="1" applyAlignment="1"/>
    <xf numFmtId="2" fontId="0" fillId="0" borderId="7" xfId="0" applyNumberFormat="1" applyBorder="1" applyAlignment="1"/>
    <xf numFmtId="2" fontId="0" fillId="0" borderId="12" xfId="0" applyNumberFormat="1" applyBorder="1" applyAlignment="1"/>
    <xf numFmtId="2" fontId="0" fillId="0" borderId="8" xfId="0" applyNumberFormat="1" applyBorder="1" applyAlignment="1"/>
    <xf numFmtId="165" fontId="0" fillId="0" borderId="5" xfId="0" applyNumberFormat="1" applyBorder="1" applyAlignment="1"/>
    <xf numFmtId="165" fontId="0" fillId="0" borderId="2" xfId="0" applyNumberFormat="1" applyBorder="1" applyAlignment="1"/>
    <xf numFmtId="165" fontId="0" fillId="0" borderId="3" xfId="0" applyNumberFormat="1" applyBorder="1" applyAlignment="1"/>
    <xf numFmtId="165" fontId="0" fillId="0" borderId="7" xfId="0" applyNumberFormat="1" applyBorder="1" applyAlignment="1"/>
    <xf numFmtId="165" fontId="0" fillId="0" borderId="12" xfId="0" applyNumberFormat="1" applyBorder="1" applyAlignment="1"/>
    <xf numFmtId="165" fontId="0" fillId="0" borderId="8" xfId="0" applyNumberFormat="1" applyBorder="1" applyAlignment="1"/>
    <xf numFmtId="164" fontId="0" fillId="0" borderId="5" xfId="0" applyNumberFormat="1" applyBorder="1" applyAlignment="1"/>
    <xf numFmtId="164" fontId="0" fillId="0" borderId="2" xfId="0" applyNumberFormat="1" applyBorder="1" applyAlignment="1"/>
    <xf numFmtId="164" fontId="0" fillId="0" borderId="3" xfId="0" applyNumberFormat="1" applyBorder="1" applyAlignment="1"/>
    <xf numFmtId="164" fontId="0" fillId="0" borderId="7" xfId="0" applyNumberFormat="1" applyBorder="1" applyAlignment="1"/>
    <xf numFmtId="164" fontId="0" fillId="0" borderId="12" xfId="0" applyNumberFormat="1" applyBorder="1" applyAlignment="1"/>
    <xf numFmtId="164" fontId="0" fillId="0" borderId="8" xfId="0" applyNumberFormat="1" applyBorder="1" applyAlignment="1"/>
    <xf numFmtId="2" fontId="0" fillId="0" borderId="16" xfId="0" applyNumberFormat="1" applyBorder="1"/>
    <xf numFmtId="165" fontId="0" fillId="6" borderId="1" xfId="0" applyNumberFormat="1" applyFill="1" applyBorder="1"/>
    <xf numFmtId="165" fontId="0" fillId="6" borderId="8" xfId="0" applyNumberFormat="1" applyFill="1" applyBorder="1"/>
    <xf numFmtId="165" fontId="0" fillId="0" borderId="1" xfId="0" applyNumberFormat="1" applyFill="1" applyBorder="1"/>
    <xf numFmtId="2" fontId="0" fillId="0" borderId="1" xfId="0" applyNumberFormat="1" applyBorder="1"/>
    <xf numFmtId="164" fontId="0" fillId="0" borderId="6" xfId="0" applyNumberFormat="1" applyBorder="1"/>
    <xf numFmtId="2" fontId="0" fillId="0" borderId="10" xfId="0" applyNumberFormat="1" applyBorder="1"/>
    <xf numFmtId="165" fontId="0" fillId="0" borderId="10" xfId="0" applyNumberFormat="1" applyBorder="1"/>
    <xf numFmtId="164" fontId="0" fillId="0" borderId="10" xfId="0" applyNumberFormat="1" applyBorder="1"/>
    <xf numFmtId="165" fontId="0" fillId="0" borderId="11" xfId="0" applyNumberFormat="1" applyBorder="1"/>
    <xf numFmtId="164" fontId="0" fillId="0" borderId="11" xfId="0" applyNumberFormat="1" applyBorder="1"/>
    <xf numFmtId="2" fontId="0" fillId="0" borderId="9" xfId="0" applyNumberFormat="1" applyBorder="1"/>
    <xf numFmtId="165" fontId="0" fillId="0" borderId="9" xfId="0" applyNumberFormat="1" applyBorder="1"/>
    <xf numFmtId="164" fontId="0" fillId="0" borderId="9" xfId="0" applyNumberFormat="1" applyBorder="1"/>
    <xf numFmtId="2" fontId="0" fillId="0" borderId="8" xfId="0" applyNumberFormat="1" applyBorder="1"/>
    <xf numFmtId="164" fontId="0" fillId="0" borderId="7" xfId="0" applyNumberFormat="1" applyBorder="1"/>
    <xf numFmtId="1" fontId="1" fillId="0" borderId="11" xfId="0" applyNumberFormat="1" applyFont="1" applyBorder="1" applyAlignment="1">
      <alignment wrapText="1"/>
    </xf>
    <xf numFmtId="0" fontId="0" fillId="0" borderId="0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" fontId="1" fillId="0" borderId="4" xfId="0" applyNumberFormat="1" applyFont="1" applyBorder="1" applyAlignment="1">
      <alignment wrapText="1"/>
    </xf>
    <xf numFmtId="164" fontId="0" fillId="0" borderId="4" xfId="0" applyNumberFormat="1" applyBorder="1" applyAlignment="1"/>
    <xf numFmtId="164" fontId="0" fillId="0" borderId="4" xfId="0" applyNumberFormat="1" applyBorder="1"/>
    <xf numFmtId="165" fontId="0" fillId="0" borderId="4" xfId="0" applyNumberFormat="1" applyBorder="1"/>
    <xf numFmtId="11" fontId="0" fillId="0" borderId="4" xfId="0" applyNumberFormat="1" applyBorder="1"/>
    <xf numFmtId="11" fontId="0" fillId="0" borderId="11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Burgers - 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'Burgers Summary'!$I$23</c:f>
              <c:strCache>
                <c:ptCount val="1"/>
                <c:pt idx="0">
                  <c:v>Curvature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 Summary'!$J$21:$O$21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Summary'!$J$23:$O$23</c:f>
              <c:numCache>
                <c:formatCode>0.00E+00</c:formatCode>
                <c:ptCount val="6"/>
                <c:pt idx="0">
                  <c:v>8.5667668351096279E-4</c:v>
                </c:pt>
                <c:pt idx="1">
                  <c:v>9.4480227414658392E-4</c:v>
                </c:pt>
                <c:pt idx="2" formatCode="0.000E+00">
                  <c:v>6.0480093642154746E-4</c:v>
                </c:pt>
                <c:pt idx="3">
                  <c:v>6.1044903107726793E-4</c:v>
                </c:pt>
                <c:pt idx="4">
                  <c:v>9.0771391922615059E-4</c:v>
                </c:pt>
                <c:pt idx="5">
                  <c:v>5.3920651388314727E-4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EF-455D-BF6B-9E4373C46C71}"/>
            </c:ext>
          </c:extLst>
        </c:ser>
        <c:ser>
          <c:idx val="5"/>
          <c:order val="2"/>
          <c:tx>
            <c:strRef>
              <c:f>'Burgers Summary'!$I$27</c:f>
              <c:strCache>
                <c:ptCount val="1"/>
                <c:pt idx="0">
                  <c:v>Curvature, Damping 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'Burgers Summary'!$J$21:$O$21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Summary'!$J$27:$O$27</c:f>
              <c:numCache>
                <c:formatCode>0.00E+00</c:formatCode>
                <c:ptCount val="6"/>
                <c:pt idx="0">
                  <c:v>1.0731943763652566E-3</c:v>
                </c:pt>
                <c:pt idx="1">
                  <c:v>8.7625435231766596E-4</c:v>
                </c:pt>
                <c:pt idx="2" formatCode="0.000E+00">
                  <c:v>7.7163229061607283E-4</c:v>
                </c:pt>
                <c:pt idx="3">
                  <c:v>6.559738775014784E-4</c:v>
                </c:pt>
                <c:pt idx="4">
                  <c:v>5.4824290681767629E-4</c:v>
                </c:pt>
                <c:pt idx="5">
                  <c:v>4.4609210393863036E-4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EF-455D-BF6B-9E4373C46C71}"/>
            </c:ext>
          </c:extLst>
        </c:ser>
        <c:ser>
          <c:idx val="2"/>
          <c:order val="3"/>
          <c:tx>
            <c:strRef>
              <c:f>'Burgers Summary'!$I$24</c:f>
              <c:strCache>
                <c:ptCount val="1"/>
                <c:pt idx="0">
                  <c:v>Wu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Summary'!$J$21:$O$21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Summary'!$J$24:$O$24</c:f>
              <c:numCache>
                <c:formatCode>0.00E+00</c:formatCode>
                <c:ptCount val="6"/>
                <c:pt idx="0">
                  <c:v>3.7965908612129927E-3</c:v>
                </c:pt>
                <c:pt idx="1">
                  <c:v>5.3672756771427164E-3</c:v>
                </c:pt>
                <c:pt idx="2" formatCode="0.000E+00">
                  <c:v>7.1193674886771278E-4</c:v>
                </c:pt>
                <c:pt idx="3">
                  <c:v>2.1779507279804629E-3</c:v>
                </c:pt>
                <c:pt idx="4">
                  <c:v>6.4219025580385522E-3</c:v>
                </c:pt>
                <c:pt idx="5">
                  <c:v>6.1214989102953573E-4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EF-455D-BF6B-9E4373C46C71}"/>
            </c:ext>
          </c:extLst>
        </c:ser>
        <c:ser>
          <c:idx val="4"/>
          <c:order val="4"/>
          <c:tx>
            <c:strRef>
              <c:f>'Burgers Summary'!$I$26</c:f>
              <c:strCache>
                <c:ptCount val="1"/>
                <c:pt idx="0">
                  <c:v>PDE, Damping 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Summary'!$J$21:$O$21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Summary'!$J$26:$O$26</c:f>
              <c:numCache>
                <c:formatCode>0.00E+00</c:formatCode>
                <c:ptCount val="6"/>
                <c:pt idx="0">
                  <c:v>1.1778839428150025E-3</c:v>
                </c:pt>
                <c:pt idx="1">
                  <c:v>8.7540114042080686E-4</c:v>
                </c:pt>
                <c:pt idx="2" formatCode="0.000E+00">
                  <c:v>7.2517764569016716E-4</c:v>
                </c:pt>
                <c:pt idx="3">
                  <c:v>7.1870612301729855E-4</c:v>
                </c:pt>
                <c:pt idx="4">
                  <c:v>5.536225367783552E-4</c:v>
                </c:pt>
                <c:pt idx="5">
                  <c:v>4.7515672608850894E-4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EF-455D-BF6B-9E4373C46C71}"/>
            </c:ext>
          </c:extLst>
        </c:ser>
        <c:ser>
          <c:idx val="3"/>
          <c:order val="5"/>
          <c:tx>
            <c:strRef>
              <c:f>'Burgers Summary'!$I$25</c:f>
              <c:strCache>
                <c:ptCount val="1"/>
                <c:pt idx="0">
                  <c:v>Sequential: PDE, Curvature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Summary'!$J$21:$O$21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Summary'!$J$25:$O$25</c:f>
              <c:numCache>
                <c:formatCode>0.00E+00</c:formatCode>
                <c:ptCount val="6"/>
                <c:pt idx="0">
                  <c:v>1.0615147888803126E-3</c:v>
                </c:pt>
                <c:pt idx="1">
                  <c:v>7.3915790560598544E-4</c:v>
                </c:pt>
                <c:pt idx="2" formatCode="0.000E+00">
                  <c:v>6.1132980030005623E-4</c:v>
                </c:pt>
                <c:pt idx="3">
                  <c:v>6.3140260721857076E-4</c:v>
                </c:pt>
                <c:pt idx="4">
                  <c:v>5.0895493454157427E-4</c:v>
                </c:pt>
                <c:pt idx="5">
                  <c:v>5.0099815032387217E-4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EF-455D-BF6B-9E4373C46C71}"/>
            </c:ext>
          </c:extLst>
        </c:ser>
        <c:ser>
          <c:idx val="6"/>
          <c:order val="6"/>
          <c:tx>
            <c:strRef>
              <c:f>'Burgers Summary'!$I$28</c:f>
              <c:strCache>
                <c:ptCount val="1"/>
                <c:pt idx="0">
                  <c:v>d^2(PDE)/dxdt, 1,1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Summary'!$J$21:$O$21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Summary'!$J$28:$O$28</c:f>
              <c:numCache>
                <c:formatCode>0.00E+00</c:formatCode>
                <c:ptCount val="6"/>
                <c:pt idx="0">
                  <c:v>1.1887469954588049E-3</c:v>
                </c:pt>
                <c:pt idx="1">
                  <c:v>9.3585580976518067E-4</c:v>
                </c:pt>
                <c:pt idx="2">
                  <c:v>9.8608826481326852E-4</c:v>
                </c:pt>
                <c:pt idx="3">
                  <c:v>7.1214832318866226E-4</c:v>
                </c:pt>
                <c:pt idx="4">
                  <c:v>8.5970391777880799E-4</c:v>
                </c:pt>
                <c:pt idx="5">
                  <c:v>5.4393194117414089E-4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4EF-455D-BF6B-9E4373C46C71}"/>
            </c:ext>
          </c:extLst>
        </c:ser>
        <c:ser>
          <c:idx val="7"/>
          <c:order val="7"/>
          <c:tx>
            <c:strRef>
              <c:f>'Burgers Summary'!$I$29</c:f>
              <c:strCache>
                <c:ptCount val="1"/>
                <c:pt idx="0">
                  <c:v>d^2(PDE)/dxdt 0.5,1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Summary'!$J$21:$O$21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Summary'!$J$29:$O$29</c:f>
              <c:numCache>
                <c:formatCode>0.00E+00</c:formatCode>
                <c:ptCount val="6"/>
                <c:pt idx="0">
                  <c:v>6.5585048283764132E-4</c:v>
                </c:pt>
                <c:pt idx="1">
                  <c:v>5.8027702483174281E-4</c:v>
                </c:pt>
                <c:pt idx="2" formatCode="0.000E+00">
                  <c:v>4.6774181848728709E-4</c:v>
                </c:pt>
                <c:pt idx="3">
                  <c:v>4.5463796640383606E-4</c:v>
                </c:pt>
                <c:pt idx="4">
                  <c:v>3.5238005082323935E-4</c:v>
                </c:pt>
                <c:pt idx="5">
                  <c:v>3.1458273583690084E-4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4EF-455D-BF6B-9E4373C46C71}"/>
            </c:ext>
          </c:extLst>
        </c:ser>
        <c:ser>
          <c:idx val="8"/>
          <c:order val="8"/>
          <c:tx>
            <c:strRef>
              <c:f>'Burgers Summary'!$I$30</c:f>
              <c:strCache>
                <c:ptCount val="1"/>
                <c:pt idx="0">
                  <c:v>Dual Res+uxt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Summary'!$J$21:$O$21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Summary'!$J$30:$O$30</c:f>
              <c:numCache>
                <c:formatCode>0.00E+00</c:formatCode>
                <c:ptCount val="6"/>
                <c:pt idx="0">
                  <c:v>8.9725304090880345E-4</c:v>
                </c:pt>
                <c:pt idx="1">
                  <c:v>8.3917350825916687E-4</c:v>
                </c:pt>
                <c:pt idx="2">
                  <c:v>6.3159224594648068E-4</c:v>
                </c:pt>
                <c:pt idx="3">
                  <c:v>5.4985433734484586E-4</c:v>
                </c:pt>
                <c:pt idx="4">
                  <c:v>4.9661231459146302E-4</c:v>
                </c:pt>
                <c:pt idx="5">
                  <c:v>4.8362649807386272E-4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4EF-455D-BF6B-9E4373C46C71}"/>
            </c:ext>
          </c:extLst>
        </c:ser>
        <c:ser>
          <c:idx val="9"/>
          <c:order val="9"/>
          <c:tx>
            <c:v>No Resample, Random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('Burgers Summary'!$E$11,'Burgers Summary'!$E$11)</c:f>
              <c:numCache>
                <c:formatCode>0.00E+00</c:formatCode>
                <c:ptCount val="2"/>
                <c:pt idx="0">
                  <c:v>0.16119994991905925</c:v>
                </c:pt>
                <c:pt idx="1">
                  <c:v>0.16119994991905925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80-4DFD-9FD4-B16523827E9E}"/>
            </c:ext>
          </c:extLst>
        </c:ser>
        <c:ser>
          <c:idx val="10"/>
          <c:order val="10"/>
          <c:tx>
            <c:v>No Resample. Hammersley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('Burgers Summary'!$E$13,'Burgers Summary'!$E$13)</c:f>
              <c:numCache>
                <c:formatCode>0.00E+00</c:formatCode>
                <c:ptCount val="2"/>
                <c:pt idx="0">
                  <c:v>4.0247156012460532E-2</c:v>
                </c:pt>
                <c:pt idx="1">
                  <c:v>4.0247156012460532E-2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80-4DFD-9FD4-B16523827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184120"/>
        <c:axId val="52118444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'Burgers Summary'!$I$22</c15:sqref>
                        </c15:formulaRef>
                      </c:ext>
                    </c:extLst>
                    <c:strCache>
                      <c:ptCount val="1"/>
                      <c:pt idx="0">
                        <c:v>Curvature, Depth 4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'Burgers Summary'!$J$21:$O$21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'Burgers Summary'!$J$22:$O$22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1">
                        <c:v>3.0637534254018849E-2</c:v>
                      </c:pt>
                      <c:pt idx="3">
                        <c:v>1.2946342918259546E-2</c:v>
                      </c:pt>
                      <c:pt idx="4">
                        <c:v>1.9994128547158037E-3</c:v>
                      </c:pt>
                      <c:pt idx="5">
                        <c:v>1.8737887100546075E-3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4EF-455D-BF6B-9E4373C46C71}"/>
                  </c:ext>
                </c:extLst>
              </c15:ser>
            </c15:filteredScatterSeries>
          </c:ext>
        </c:extLst>
      </c:scatterChart>
      <c:valAx>
        <c:axId val="5211841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 Of Resamples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84448"/>
        <c:crosses val="autoZero"/>
        <c:crossBetween val="midCat"/>
      </c:valAx>
      <c:valAx>
        <c:axId val="521184448"/>
        <c:scaling>
          <c:logBase val="10"/>
          <c:orientation val="minMax"/>
          <c:min val="3.0000000000000008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84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Ham. Initialisation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 loss curves no resample'!$F$1</c:f>
              <c:strCache>
                <c:ptCount val="1"/>
                <c:pt idx="0">
                  <c:v>Hammersley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'AC loss curves no resample'!$E$2:$E$49</c:f>
              <c:strCache>
                <c:ptCount val="48"/>
                <c:pt idx="0">
                  <c:v># step</c:v>
                </c:pt>
                <c:pt idx="1">
                  <c:v>0.00E+00</c:v>
                </c:pt>
                <c:pt idx="2">
                  <c:v>1.00E+04</c:v>
                </c:pt>
                <c:pt idx="3">
                  <c:v>1.50E+04</c:v>
                </c:pt>
                <c:pt idx="4">
                  <c:v>1.50E+04</c:v>
                </c:pt>
                <c:pt idx="5">
                  <c:v>2.00E+04</c:v>
                </c:pt>
                <c:pt idx="6">
                  <c:v>3.00E+04</c:v>
                </c:pt>
                <c:pt idx="7">
                  <c:v>4.00E+04</c:v>
                </c:pt>
                <c:pt idx="8">
                  <c:v>5.00E+04</c:v>
                </c:pt>
                <c:pt idx="9">
                  <c:v>6.00E+04</c:v>
                </c:pt>
                <c:pt idx="10">
                  <c:v>7.00E+04</c:v>
                </c:pt>
                <c:pt idx="11">
                  <c:v>8.00E+04</c:v>
                </c:pt>
                <c:pt idx="12">
                  <c:v>9.00E+04</c:v>
                </c:pt>
                <c:pt idx="13">
                  <c:v>1.00E+05</c:v>
                </c:pt>
                <c:pt idx="14">
                  <c:v>1.10E+05</c:v>
                </c:pt>
                <c:pt idx="15">
                  <c:v>1.20E+05</c:v>
                </c:pt>
                <c:pt idx="16">
                  <c:v>1.30E+05</c:v>
                </c:pt>
                <c:pt idx="17">
                  <c:v>1.40E+05</c:v>
                </c:pt>
                <c:pt idx="18">
                  <c:v>1.50E+05</c:v>
                </c:pt>
                <c:pt idx="19">
                  <c:v>1.60E+05</c:v>
                </c:pt>
                <c:pt idx="20">
                  <c:v>1.70E+05</c:v>
                </c:pt>
                <c:pt idx="21">
                  <c:v>1.80E+05</c:v>
                </c:pt>
                <c:pt idx="22">
                  <c:v>1.90E+05</c:v>
                </c:pt>
                <c:pt idx="23">
                  <c:v>2.00E+05</c:v>
                </c:pt>
                <c:pt idx="24">
                  <c:v>2.10E+05</c:v>
                </c:pt>
                <c:pt idx="25">
                  <c:v>2.20E+05</c:v>
                </c:pt>
                <c:pt idx="26">
                  <c:v>2.30E+05</c:v>
                </c:pt>
                <c:pt idx="27">
                  <c:v>2.40E+05</c:v>
                </c:pt>
                <c:pt idx="28">
                  <c:v>2.50E+05</c:v>
                </c:pt>
                <c:pt idx="29">
                  <c:v>2.60E+05</c:v>
                </c:pt>
                <c:pt idx="30">
                  <c:v>2.70E+05</c:v>
                </c:pt>
                <c:pt idx="31">
                  <c:v>2.80E+05</c:v>
                </c:pt>
                <c:pt idx="32">
                  <c:v>2.90E+05</c:v>
                </c:pt>
                <c:pt idx="33">
                  <c:v>3.00E+05</c:v>
                </c:pt>
                <c:pt idx="34">
                  <c:v>3.10E+05</c:v>
                </c:pt>
                <c:pt idx="35">
                  <c:v>3.20E+05</c:v>
                </c:pt>
                <c:pt idx="36">
                  <c:v>3.30E+05</c:v>
                </c:pt>
                <c:pt idx="37">
                  <c:v>3.40E+05</c:v>
                </c:pt>
                <c:pt idx="38">
                  <c:v>3.50E+05</c:v>
                </c:pt>
                <c:pt idx="39">
                  <c:v>3.60E+05</c:v>
                </c:pt>
                <c:pt idx="40">
                  <c:v>3.70E+05</c:v>
                </c:pt>
                <c:pt idx="41">
                  <c:v>3.80E+05</c:v>
                </c:pt>
                <c:pt idx="42">
                  <c:v>3.90E+05</c:v>
                </c:pt>
                <c:pt idx="43">
                  <c:v>4.00E+05</c:v>
                </c:pt>
                <c:pt idx="44">
                  <c:v>4.10E+05</c:v>
                </c:pt>
                <c:pt idx="45">
                  <c:v>4.20E+05</c:v>
                </c:pt>
                <c:pt idx="46">
                  <c:v>4.30E+05</c:v>
                </c:pt>
                <c:pt idx="47">
                  <c:v>4.34E+05</c:v>
                </c:pt>
              </c:strCache>
            </c:strRef>
          </c:xVal>
          <c:yVal>
            <c:numRef>
              <c:f>'AC loss curves no resample'!$F$2:$F$49</c:f>
              <c:numCache>
                <c:formatCode>0.00E+00</c:formatCode>
                <c:ptCount val="48"/>
                <c:pt idx="0" formatCode="General">
                  <c:v>0</c:v>
                </c:pt>
                <c:pt idx="1">
                  <c:v>0.84258090180442802</c:v>
                </c:pt>
                <c:pt idx="2">
                  <c:v>5.5487768731043502E-3</c:v>
                </c:pt>
                <c:pt idx="3">
                  <c:v>8.9917379364246801E-4</c:v>
                </c:pt>
                <c:pt idx="4">
                  <c:v>8.9917379364246801E-4</c:v>
                </c:pt>
                <c:pt idx="5">
                  <c:v>9.2026244499063793E-6</c:v>
                </c:pt>
                <c:pt idx="6">
                  <c:v>1.6422225023270001E-6</c:v>
                </c:pt>
                <c:pt idx="7">
                  <c:v>6.5116946846434505E-7</c:v>
                </c:pt>
                <c:pt idx="8">
                  <c:v>3.78738507059801E-7</c:v>
                </c:pt>
                <c:pt idx="9">
                  <c:v>2.5588131327053299E-7</c:v>
                </c:pt>
                <c:pt idx="10">
                  <c:v>2.01544925767743E-7</c:v>
                </c:pt>
                <c:pt idx="11">
                  <c:v>1.60919824370242E-7</c:v>
                </c:pt>
                <c:pt idx="12">
                  <c:v>1.3703947909155701E-7</c:v>
                </c:pt>
                <c:pt idx="13">
                  <c:v>1.2055444704729601E-7</c:v>
                </c:pt>
                <c:pt idx="14">
                  <c:v>1.0916885325234201E-7</c:v>
                </c:pt>
                <c:pt idx="15">
                  <c:v>9.8362379222636101E-8</c:v>
                </c:pt>
                <c:pt idx="16">
                  <c:v>9.0630800965466194E-8</c:v>
                </c:pt>
                <c:pt idx="17">
                  <c:v>8.3526053142033499E-8</c:v>
                </c:pt>
                <c:pt idx="18">
                  <c:v>7.7554911775123797E-8</c:v>
                </c:pt>
                <c:pt idx="19">
                  <c:v>7.2563057526737306E-8</c:v>
                </c:pt>
                <c:pt idx="20">
                  <c:v>6.8443994238359405E-8</c:v>
                </c:pt>
                <c:pt idx="21">
                  <c:v>6.4264250140045006E-8</c:v>
                </c:pt>
                <c:pt idx="22">
                  <c:v>6.09572502478564E-8</c:v>
                </c:pt>
                <c:pt idx="23">
                  <c:v>5.7892290025897999E-8</c:v>
                </c:pt>
                <c:pt idx="24">
                  <c:v>5.4672630037131797E-8</c:v>
                </c:pt>
                <c:pt idx="25">
                  <c:v>5.1775103843723499E-8</c:v>
                </c:pt>
                <c:pt idx="26">
                  <c:v>4.91213799705783E-8</c:v>
                </c:pt>
                <c:pt idx="27">
                  <c:v>4.7343496261112102E-8</c:v>
                </c:pt>
                <c:pt idx="28">
                  <c:v>4.62263188776967E-8</c:v>
                </c:pt>
                <c:pt idx="29">
                  <c:v>4.5214384184331099E-8</c:v>
                </c:pt>
                <c:pt idx="30">
                  <c:v>4.4408856549915903E-8</c:v>
                </c:pt>
                <c:pt idx="31">
                  <c:v>4.3553581401780903E-8</c:v>
                </c:pt>
                <c:pt idx="32">
                  <c:v>4.2756909490131E-8</c:v>
                </c:pt>
                <c:pt idx="33">
                  <c:v>4.19906114844401E-8</c:v>
                </c:pt>
                <c:pt idx="34">
                  <c:v>4.1422235425819097E-8</c:v>
                </c:pt>
                <c:pt idx="35">
                  <c:v>4.0921967146942303E-8</c:v>
                </c:pt>
                <c:pt idx="36">
                  <c:v>4.0449729646364203E-8</c:v>
                </c:pt>
                <c:pt idx="37">
                  <c:v>3.9902964011607798E-8</c:v>
                </c:pt>
                <c:pt idx="38">
                  <c:v>3.9346560906847403E-8</c:v>
                </c:pt>
                <c:pt idx="39">
                  <c:v>3.8869277375702702E-8</c:v>
                </c:pt>
                <c:pt idx="40">
                  <c:v>3.8451817599629E-8</c:v>
                </c:pt>
                <c:pt idx="41">
                  <c:v>3.8028031615645001E-8</c:v>
                </c:pt>
                <c:pt idx="42">
                  <c:v>3.74916953123856E-8</c:v>
                </c:pt>
                <c:pt idx="43">
                  <c:v>3.71353117629118E-8</c:v>
                </c:pt>
                <c:pt idx="44">
                  <c:v>3.6781021536088701E-8</c:v>
                </c:pt>
                <c:pt idx="45">
                  <c:v>3.6450534489262599E-8</c:v>
                </c:pt>
                <c:pt idx="46">
                  <c:v>3.61712343379565E-8</c:v>
                </c:pt>
                <c:pt idx="47">
                  <c:v>3.6043850325258197E-8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62-4C59-93C7-8EE443DE6C98}"/>
            </c:ext>
          </c:extLst>
        </c:ser>
        <c:ser>
          <c:idx val="1"/>
          <c:order val="1"/>
          <c:tx>
            <c:strRef>
              <c:f>'AC loss curves no resample'!$G$1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'AC loss curves no resample'!$E$2:$E$49</c:f>
              <c:strCache>
                <c:ptCount val="48"/>
                <c:pt idx="0">
                  <c:v># step</c:v>
                </c:pt>
                <c:pt idx="1">
                  <c:v>0.00E+00</c:v>
                </c:pt>
                <c:pt idx="2">
                  <c:v>1.00E+04</c:v>
                </c:pt>
                <c:pt idx="3">
                  <c:v>1.50E+04</c:v>
                </c:pt>
                <c:pt idx="4">
                  <c:v>1.50E+04</c:v>
                </c:pt>
                <c:pt idx="5">
                  <c:v>2.00E+04</c:v>
                </c:pt>
                <c:pt idx="6">
                  <c:v>3.00E+04</c:v>
                </c:pt>
                <c:pt idx="7">
                  <c:v>4.00E+04</c:v>
                </c:pt>
                <c:pt idx="8">
                  <c:v>5.00E+04</c:v>
                </c:pt>
                <c:pt idx="9">
                  <c:v>6.00E+04</c:v>
                </c:pt>
                <c:pt idx="10">
                  <c:v>7.00E+04</c:v>
                </c:pt>
                <c:pt idx="11">
                  <c:v>8.00E+04</c:v>
                </c:pt>
                <c:pt idx="12">
                  <c:v>9.00E+04</c:v>
                </c:pt>
                <c:pt idx="13">
                  <c:v>1.00E+05</c:v>
                </c:pt>
                <c:pt idx="14">
                  <c:v>1.10E+05</c:v>
                </c:pt>
                <c:pt idx="15">
                  <c:v>1.20E+05</c:v>
                </c:pt>
                <c:pt idx="16">
                  <c:v>1.30E+05</c:v>
                </c:pt>
                <c:pt idx="17">
                  <c:v>1.40E+05</c:v>
                </c:pt>
                <c:pt idx="18">
                  <c:v>1.50E+05</c:v>
                </c:pt>
                <c:pt idx="19">
                  <c:v>1.60E+05</c:v>
                </c:pt>
                <c:pt idx="20">
                  <c:v>1.70E+05</c:v>
                </c:pt>
                <c:pt idx="21">
                  <c:v>1.80E+05</c:v>
                </c:pt>
                <c:pt idx="22">
                  <c:v>1.90E+05</c:v>
                </c:pt>
                <c:pt idx="23">
                  <c:v>2.00E+05</c:v>
                </c:pt>
                <c:pt idx="24">
                  <c:v>2.10E+05</c:v>
                </c:pt>
                <c:pt idx="25">
                  <c:v>2.20E+05</c:v>
                </c:pt>
                <c:pt idx="26">
                  <c:v>2.30E+05</c:v>
                </c:pt>
                <c:pt idx="27">
                  <c:v>2.40E+05</c:v>
                </c:pt>
                <c:pt idx="28">
                  <c:v>2.50E+05</c:v>
                </c:pt>
                <c:pt idx="29">
                  <c:v>2.60E+05</c:v>
                </c:pt>
                <c:pt idx="30">
                  <c:v>2.70E+05</c:v>
                </c:pt>
                <c:pt idx="31">
                  <c:v>2.80E+05</c:v>
                </c:pt>
                <c:pt idx="32">
                  <c:v>2.90E+05</c:v>
                </c:pt>
                <c:pt idx="33">
                  <c:v>3.00E+05</c:v>
                </c:pt>
                <c:pt idx="34">
                  <c:v>3.10E+05</c:v>
                </c:pt>
                <c:pt idx="35">
                  <c:v>3.20E+05</c:v>
                </c:pt>
                <c:pt idx="36">
                  <c:v>3.30E+05</c:v>
                </c:pt>
                <c:pt idx="37">
                  <c:v>3.40E+05</c:v>
                </c:pt>
                <c:pt idx="38">
                  <c:v>3.50E+05</c:v>
                </c:pt>
                <c:pt idx="39">
                  <c:v>3.60E+05</c:v>
                </c:pt>
                <c:pt idx="40">
                  <c:v>3.70E+05</c:v>
                </c:pt>
                <c:pt idx="41">
                  <c:v>3.80E+05</c:v>
                </c:pt>
                <c:pt idx="42">
                  <c:v>3.90E+05</c:v>
                </c:pt>
                <c:pt idx="43">
                  <c:v>4.00E+05</c:v>
                </c:pt>
                <c:pt idx="44">
                  <c:v>4.10E+05</c:v>
                </c:pt>
                <c:pt idx="45">
                  <c:v>4.20E+05</c:v>
                </c:pt>
                <c:pt idx="46">
                  <c:v>4.30E+05</c:v>
                </c:pt>
                <c:pt idx="47">
                  <c:v>4.34E+05</c:v>
                </c:pt>
              </c:strCache>
            </c:strRef>
          </c:xVal>
          <c:yVal>
            <c:numRef>
              <c:f>'AC loss curves no resample'!$G$2:$G$49</c:f>
              <c:numCache>
                <c:formatCode>0.00E+00</c:formatCode>
                <c:ptCount val="48"/>
                <c:pt idx="0" formatCode="General">
                  <c:v>0</c:v>
                </c:pt>
                <c:pt idx="1">
                  <c:v>0.85011200669771603</c:v>
                </c:pt>
                <c:pt idx="2">
                  <c:v>5.31436755056323E-3</c:v>
                </c:pt>
                <c:pt idx="3">
                  <c:v>9.2074255800552395E-4</c:v>
                </c:pt>
                <c:pt idx="4">
                  <c:v>9.2074255800552395E-4</c:v>
                </c:pt>
                <c:pt idx="5">
                  <c:v>9.2026244499063793E-6</c:v>
                </c:pt>
                <c:pt idx="6">
                  <c:v>1.6422225023270001E-6</c:v>
                </c:pt>
                <c:pt idx="7">
                  <c:v>6.5116946846434505E-7</c:v>
                </c:pt>
                <c:pt idx="8">
                  <c:v>3.78738507059801E-7</c:v>
                </c:pt>
                <c:pt idx="9">
                  <c:v>2.5588131327053299E-7</c:v>
                </c:pt>
                <c:pt idx="10">
                  <c:v>2.01544925767743E-7</c:v>
                </c:pt>
                <c:pt idx="11">
                  <c:v>1.60919824370242E-7</c:v>
                </c:pt>
                <c:pt idx="12">
                  <c:v>1.3703947909155701E-7</c:v>
                </c:pt>
                <c:pt idx="13">
                  <c:v>1.2055444704729601E-7</c:v>
                </c:pt>
                <c:pt idx="14">
                  <c:v>1.0916885325234201E-7</c:v>
                </c:pt>
                <c:pt idx="15">
                  <c:v>9.8362379222636101E-8</c:v>
                </c:pt>
                <c:pt idx="16">
                  <c:v>9.0630800965466194E-8</c:v>
                </c:pt>
                <c:pt idx="17">
                  <c:v>8.3526053142033499E-8</c:v>
                </c:pt>
                <c:pt idx="18">
                  <c:v>7.7554911775123797E-8</c:v>
                </c:pt>
                <c:pt idx="19">
                  <c:v>7.2563057526737306E-8</c:v>
                </c:pt>
                <c:pt idx="20">
                  <c:v>6.8443994238359405E-8</c:v>
                </c:pt>
                <c:pt idx="21">
                  <c:v>6.4264250140045006E-8</c:v>
                </c:pt>
                <c:pt idx="22">
                  <c:v>6.09572502478564E-8</c:v>
                </c:pt>
                <c:pt idx="23">
                  <c:v>5.7892290025897999E-8</c:v>
                </c:pt>
                <c:pt idx="24">
                  <c:v>5.4672630037131797E-8</c:v>
                </c:pt>
                <c:pt idx="25">
                  <c:v>5.1775103843723499E-8</c:v>
                </c:pt>
                <c:pt idx="26">
                  <c:v>4.91213799705783E-8</c:v>
                </c:pt>
                <c:pt idx="27">
                  <c:v>4.7343496261112102E-8</c:v>
                </c:pt>
                <c:pt idx="28">
                  <c:v>4.62263188776967E-8</c:v>
                </c:pt>
                <c:pt idx="29">
                  <c:v>4.5214384184331099E-8</c:v>
                </c:pt>
                <c:pt idx="30">
                  <c:v>4.4408856549915903E-8</c:v>
                </c:pt>
                <c:pt idx="31">
                  <c:v>4.3553581401780903E-8</c:v>
                </c:pt>
                <c:pt idx="32">
                  <c:v>4.2756909490131E-8</c:v>
                </c:pt>
                <c:pt idx="33">
                  <c:v>4.19906114844401E-8</c:v>
                </c:pt>
                <c:pt idx="34">
                  <c:v>4.1422235425819097E-8</c:v>
                </c:pt>
                <c:pt idx="35">
                  <c:v>4.0921967146942303E-8</c:v>
                </c:pt>
                <c:pt idx="36">
                  <c:v>4.0449729646364203E-8</c:v>
                </c:pt>
                <c:pt idx="37">
                  <c:v>3.9902964011607798E-8</c:v>
                </c:pt>
                <c:pt idx="38">
                  <c:v>3.9346560906847403E-8</c:v>
                </c:pt>
                <c:pt idx="39">
                  <c:v>3.8869277375702702E-8</c:v>
                </c:pt>
                <c:pt idx="40">
                  <c:v>3.8451817599629E-8</c:v>
                </c:pt>
                <c:pt idx="41">
                  <c:v>3.8028031615645001E-8</c:v>
                </c:pt>
                <c:pt idx="42">
                  <c:v>3.74916953123856E-8</c:v>
                </c:pt>
                <c:pt idx="43">
                  <c:v>3.71353117629118E-8</c:v>
                </c:pt>
                <c:pt idx="44">
                  <c:v>3.6781021536088701E-8</c:v>
                </c:pt>
                <c:pt idx="45">
                  <c:v>3.6450534489262599E-8</c:v>
                </c:pt>
                <c:pt idx="46">
                  <c:v>3.61712343379565E-8</c:v>
                </c:pt>
                <c:pt idx="47">
                  <c:v>1.49030503284369E-8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62-4C59-93C7-8EE443DE6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633768"/>
        <c:axId val="518636064"/>
      </c:scatterChart>
      <c:valAx>
        <c:axId val="518633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36064"/>
        <c:crosses val="autoZero"/>
        <c:crossBetween val="midCat"/>
      </c:valAx>
      <c:valAx>
        <c:axId val="5186360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33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Random</a:t>
            </a:r>
            <a:r>
              <a:rPr lang="en-GB" baseline="0"/>
              <a:t> Initialisation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 loss curves no resample'!$B$1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 loss curves no resample'!$A$3:$A$50</c:f>
              <c:numCache>
                <c:formatCode>0.00E+00</c:formatCode>
                <c:ptCount val="48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  <c:pt idx="13">
                  <c:v>110000</c:v>
                </c:pt>
                <c:pt idx="14">
                  <c:v>120000</c:v>
                </c:pt>
                <c:pt idx="15">
                  <c:v>130000</c:v>
                </c:pt>
                <c:pt idx="16">
                  <c:v>140000</c:v>
                </c:pt>
                <c:pt idx="17">
                  <c:v>150000</c:v>
                </c:pt>
                <c:pt idx="18">
                  <c:v>160000</c:v>
                </c:pt>
                <c:pt idx="19">
                  <c:v>170000</c:v>
                </c:pt>
                <c:pt idx="20">
                  <c:v>180000</c:v>
                </c:pt>
                <c:pt idx="21">
                  <c:v>190000</c:v>
                </c:pt>
                <c:pt idx="22">
                  <c:v>200000</c:v>
                </c:pt>
                <c:pt idx="23">
                  <c:v>210000</c:v>
                </c:pt>
                <c:pt idx="24">
                  <c:v>220000</c:v>
                </c:pt>
                <c:pt idx="25">
                  <c:v>230000</c:v>
                </c:pt>
                <c:pt idx="26">
                  <c:v>240000</c:v>
                </c:pt>
                <c:pt idx="27">
                  <c:v>250000</c:v>
                </c:pt>
                <c:pt idx="28">
                  <c:v>260000</c:v>
                </c:pt>
                <c:pt idx="29">
                  <c:v>270000</c:v>
                </c:pt>
                <c:pt idx="30">
                  <c:v>280000</c:v>
                </c:pt>
                <c:pt idx="31">
                  <c:v>290000</c:v>
                </c:pt>
                <c:pt idx="32">
                  <c:v>300000</c:v>
                </c:pt>
                <c:pt idx="33">
                  <c:v>310000</c:v>
                </c:pt>
                <c:pt idx="34">
                  <c:v>320000</c:v>
                </c:pt>
                <c:pt idx="35">
                  <c:v>330000</c:v>
                </c:pt>
                <c:pt idx="36">
                  <c:v>340000</c:v>
                </c:pt>
                <c:pt idx="37">
                  <c:v>350000</c:v>
                </c:pt>
                <c:pt idx="38">
                  <c:v>360000</c:v>
                </c:pt>
                <c:pt idx="39">
                  <c:v>370000</c:v>
                </c:pt>
                <c:pt idx="40">
                  <c:v>380000</c:v>
                </c:pt>
                <c:pt idx="41">
                  <c:v>390000</c:v>
                </c:pt>
                <c:pt idx="42">
                  <c:v>400000</c:v>
                </c:pt>
                <c:pt idx="43">
                  <c:v>410000</c:v>
                </c:pt>
                <c:pt idx="44">
                  <c:v>420000</c:v>
                </c:pt>
                <c:pt idx="45">
                  <c:v>430000</c:v>
                </c:pt>
                <c:pt idx="46">
                  <c:v>430965</c:v>
                </c:pt>
              </c:numCache>
            </c:numRef>
          </c:xVal>
          <c:yVal>
            <c:numRef>
              <c:f>'AC loss curves no resample'!$B$3:$B$50</c:f>
              <c:numCache>
                <c:formatCode>0.00E+00</c:formatCode>
                <c:ptCount val="48"/>
                <c:pt idx="0">
                  <c:v>0.82075625853740797</c:v>
                </c:pt>
                <c:pt idx="1">
                  <c:v>5.7020812747423603E-3</c:v>
                </c:pt>
                <c:pt idx="2">
                  <c:v>1.91405675179213E-3</c:v>
                </c:pt>
                <c:pt idx="3">
                  <c:v>1.91405675179213E-3</c:v>
                </c:pt>
                <c:pt idx="4">
                  <c:v>1.14251035922446E-5</c:v>
                </c:pt>
                <c:pt idx="5">
                  <c:v>1.6671794178488601E-6</c:v>
                </c:pt>
                <c:pt idx="6">
                  <c:v>6.2878030156799798E-7</c:v>
                </c:pt>
                <c:pt idx="7">
                  <c:v>3.3447264218116802E-7</c:v>
                </c:pt>
                <c:pt idx="8">
                  <c:v>2.1646688227204099E-7</c:v>
                </c:pt>
                <c:pt idx="9">
                  <c:v>1.6763184907930199E-7</c:v>
                </c:pt>
                <c:pt idx="10">
                  <c:v>1.3054720572589301E-7</c:v>
                </c:pt>
                <c:pt idx="11">
                  <c:v>1.03849653654912E-7</c:v>
                </c:pt>
                <c:pt idx="12">
                  <c:v>8.6066296971227895E-8</c:v>
                </c:pt>
                <c:pt idx="13">
                  <c:v>7.4085237768814594E-8</c:v>
                </c:pt>
                <c:pt idx="14">
                  <c:v>6.4175913243058004E-8</c:v>
                </c:pt>
                <c:pt idx="15">
                  <c:v>5.59504420098407E-8</c:v>
                </c:pt>
                <c:pt idx="16">
                  <c:v>4.9497494389547E-8</c:v>
                </c:pt>
                <c:pt idx="17">
                  <c:v>4.61399873297069E-8</c:v>
                </c:pt>
                <c:pt idx="18">
                  <c:v>4.3514090190865902E-8</c:v>
                </c:pt>
                <c:pt idx="19">
                  <c:v>4.05172751676551E-8</c:v>
                </c:pt>
                <c:pt idx="20">
                  <c:v>3.7101792424526101E-8</c:v>
                </c:pt>
                <c:pt idx="21">
                  <c:v>3.50094856889835E-8</c:v>
                </c:pt>
                <c:pt idx="22">
                  <c:v>3.3273279535962701E-8</c:v>
                </c:pt>
                <c:pt idx="23">
                  <c:v>3.17949262182232E-8</c:v>
                </c:pt>
                <c:pt idx="24">
                  <c:v>3.0553537708538003E-8</c:v>
                </c:pt>
                <c:pt idx="25">
                  <c:v>2.9563178787088199E-8</c:v>
                </c:pt>
                <c:pt idx="26">
                  <c:v>2.8631055910546801E-8</c:v>
                </c:pt>
                <c:pt idx="27">
                  <c:v>2.7656189065939001E-8</c:v>
                </c:pt>
                <c:pt idx="28">
                  <c:v>2.6881550703528199E-8</c:v>
                </c:pt>
                <c:pt idx="29">
                  <c:v>2.6031175897309001E-8</c:v>
                </c:pt>
                <c:pt idx="30">
                  <c:v>2.5097435229188199E-8</c:v>
                </c:pt>
                <c:pt idx="31">
                  <c:v>2.4253398502517099E-8</c:v>
                </c:pt>
                <c:pt idx="32">
                  <c:v>2.3452898868285499E-8</c:v>
                </c:pt>
                <c:pt idx="33">
                  <c:v>2.26320366544531E-8</c:v>
                </c:pt>
                <c:pt idx="34">
                  <c:v>2.1983357871144399E-8</c:v>
                </c:pt>
                <c:pt idx="35">
                  <c:v>2.13177602408387E-8</c:v>
                </c:pt>
                <c:pt idx="36">
                  <c:v>2.0675921734514501E-8</c:v>
                </c:pt>
                <c:pt idx="37">
                  <c:v>1.99984608583404E-8</c:v>
                </c:pt>
                <c:pt idx="38">
                  <c:v>1.9351478828537899E-8</c:v>
                </c:pt>
                <c:pt idx="39">
                  <c:v>1.8700398916711499E-8</c:v>
                </c:pt>
                <c:pt idx="40">
                  <c:v>1.79748941577334E-8</c:v>
                </c:pt>
                <c:pt idx="41">
                  <c:v>1.7202062879035802E-8</c:v>
                </c:pt>
                <c:pt idx="42">
                  <c:v>1.64173106488453E-8</c:v>
                </c:pt>
                <c:pt idx="43">
                  <c:v>1.57193789293727E-8</c:v>
                </c:pt>
                <c:pt idx="44">
                  <c:v>1.5037430413786E-8</c:v>
                </c:pt>
                <c:pt idx="45">
                  <c:v>1.42222916464264E-8</c:v>
                </c:pt>
                <c:pt idx="46">
                  <c:v>1.4145638463095299E-8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7D-4F45-A79E-636753AD5773}"/>
            </c:ext>
          </c:extLst>
        </c:ser>
        <c:ser>
          <c:idx val="1"/>
          <c:order val="1"/>
          <c:tx>
            <c:strRef>
              <c:f>'AC loss curves no resample'!$C$1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 loss curves no resample'!$A$3:$A$50</c:f>
              <c:numCache>
                <c:formatCode>0.00E+00</c:formatCode>
                <c:ptCount val="48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  <c:pt idx="13">
                  <c:v>110000</c:v>
                </c:pt>
                <c:pt idx="14">
                  <c:v>120000</c:v>
                </c:pt>
                <c:pt idx="15">
                  <c:v>130000</c:v>
                </c:pt>
                <c:pt idx="16">
                  <c:v>140000</c:v>
                </c:pt>
                <c:pt idx="17">
                  <c:v>150000</c:v>
                </c:pt>
                <c:pt idx="18">
                  <c:v>160000</c:v>
                </c:pt>
                <c:pt idx="19">
                  <c:v>170000</c:v>
                </c:pt>
                <c:pt idx="20">
                  <c:v>180000</c:v>
                </c:pt>
                <c:pt idx="21">
                  <c:v>190000</c:v>
                </c:pt>
                <c:pt idx="22">
                  <c:v>200000</c:v>
                </c:pt>
                <c:pt idx="23">
                  <c:v>210000</c:v>
                </c:pt>
                <c:pt idx="24">
                  <c:v>220000</c:v>
                </c:pt>
                <c:pt idx="25">
                  <c:v>230000</c:v>
                </c:pt>
                <c:pt idx="26">
                  <c:v>240000</c:v>
                </c:pt>
                <c:pt idx="27">
                  <c:v>250000</c:v>
                </c:pt>
                <c:pt idx="28">
                  <c:v>260000</c:v>
                </c:pt>
                <c:pt idx="29">
                  <c:v>270000</c:v>
                </c:pt>
                <c:pt idx="30">
                  <c:v>280000</c:v>
                </c:pt>
                <c:pt idx="31">
                  <c:v>290000</c:v>
                </c:pt>
                <c:pt idx="32">
                  <c:v>300000</c:v>
                </c:pt>
                <c:pt idx="33">
                  <c:v>310000</c:v>
                </c:pt>
                <c:pt idx="34">
                  <c:v>320000</c:v>
                </c:pt>
                <c:pt idx="35">
                  <c:v>330000</c:v>
                </c:pt>
                <c:pt idx="36">
                  <c:v>340000</c:v>
                </c:pt>
                <c:pt idx="37">
                  <c:v>350000</c:v>
                </c:pt>
                <c:pt idx="38">
                  <c:v>360000</c:v>
                </c:pt>
                <c:pt idx="39">
                  <c:v>370000</c:v>
                </c:pt>
                <c:pt idx="40">
                  <c:v>380000</c:v>
                </c:pt>
                <c:pt idx="41">
                  <c:v>390000</c:v>
                </c:pt>
                <c:pt idx="42">
                  <c:v>400000</c:v>
                </c:pt>
                <c:pt idx="43">
                  <c:v>410000</c:v>
                </c:pt>
                <c:pt idx="44">
                  <c:v>420000</c:v>
                </c:pt>
                <c:pt idx="45">
                  <c:v>430000</c:v>
                </c:pt>
                <c:pt idx="46">
                  <c:v>430965</c:v>
                </c:pt>
              </c:numCache>
            </c:numRef>
          </c:xVal>
          <c:yVal>
            <c:numRef>
              <c:f>'AC loss curves no resample'!$C$3:$C$50</c:f>
              <c:numCache>
                <c:formatCode>0.00E+00</c:formatCode>
                <c:ptCount val="48"/>
                <c:pt idx="0">
                  <c:v>0.81316754438427397</c:v>
                </c:pt>
                <c:pt idx="1">
                  <c:v>5.7108390403610796E-3</c:v>
                </c:pt>
                <c:pt idx="2">
                  <c:v>2.5206327907905798E-3</c:v>
                </c:pt>
                <c:pt idx="3">
                  <c:v>2.5206327907905798E-3</c:v>
                </c:pt>
                <c:pt idx="4">
                  <c:v>1.14251035922446E-5</c:v>
                </c:pt>
                <c:pt idx="5">
                  <c:v>1.6671794178488601E-6</c:v>
                </c:pt>
                <c:pt idx="6">
                  <c:v>6.2878030156799798E-7</c:v>
                </c:pt>
                <c:pt idx="7">
                  <c:v>3.3447264218116802E-7</c:v>
                </c:pt>
                <c:pt idx="8">
                  <c:v>2.1646688227204099E-7</c:v>
                </c:pt>
                <c:pt idx="9">
                  <c:v>1.6763184907930199E-7</c:v>
                </c:pt>
                <c:pt idx="10">
                  <c:v>1.3054720572589301E-7</c:v>
                </c:pt>
                <c:pt idx="11">
                  <c:v>1.03849653654912E-7</c:v>
                </c:pt>
                <c:pt idx="12">
                  <c:v>8.6066296971227895E-8</c:v>
                </c:pt>
                <c:pt idx="13">
                  <c:v>7.4085237768814594E-8</c:v>
                </c:pt>
                <c:pt idx="14">
                  <c:v>6.4175913243058004E-8</c:v>
                </c:pt>
                <c:pt idx="15">
                  <c:v>5.59504420098407E-8</c:v>
                </c:pt>
                <c:pt idx="16">
                  <c:v>4.9497494389547E-8</c:v>
                </c:pt>
                <c:pt idx="17">
                  <c:v>4.61399873297069E-8</c:v>
                </c:pt>
                <c:pt idx="18">
                  <c:v>4.3514090190865902E-8</c:v>
                </c:pt>
                <c:pt idx="19">
                  <c:v>4.05172751676551E-8</c:v>
                </c:pt>
                <c:pt idx="20">
                  <c:v>3.7101792424526101E-8</c:v>
                </c:pt>
                <c:pt idx="21">
                  <c:v>3.50094856889835E-8</c:v>
                </c:pt>
                <c:pt idx="22">
                  <c:v>3.3273279535962701E-8</c:v>
                </c:pt>
                <c:pt idx="23">
                  <c:v>3.17949262182232E-8</c:v>
                </c:pt>
                <c:pt idx="24">
                  <c:v>3.0553537708538003E-8</c:v>
                </c:pt>
                <c:pt idx="25">
                  <c:v>2.9563178787088199E-8</c:v>
                </c:pt>
                <c:pt idx="26">
                  <c:v>2.8631055910546801E-8</c:v>
                </c:pt>
                <c:pt idx="27">
                  <c:v>2.7656189065939001E-8</c:v>
                </c:pt>
                <c:pt idx="28">
                  <c:v>2.6881550703528199E-8</c:v>
                </c:pt>
                <c:pt idx="29">
                  <c:v>2.6031175897309001E-8</c:v>
                </c:pt>
                <c:pt idx="30">
                  <c:v>2.5097435229188199E-8</c:v>
                </c:pt>
                <c:pt idx="31">
                  <c:v>2.4253398502517099E-8</c:v>
                </c:pt>
                <c:pt idx="32">
                  <c:v>2.3452898868285499E-8</c:v>
                </c:pt>
                <c:pt idx="33">
                  <c:v>2.26320366544531E-8</c:v>
                </c:pt>
                <c:pt idx="34">
                  <c:v>2.1983357871144399E-8</c:v>
                </c:pt>
                <c:pt idx="35">
                  <c:v>2.13177602408387E-8</c:v>
                </c:pt>
                <c:pt idx="36">
                  <c:v>2.0675921734514501E-8</c:v>
                </c:pt>
                <c:pt idx="37">
                  <c:v>1.99984608583404E-8</c:v>
                </c:pt>
                <c:pt idx="38">
                  <c:v>1.9351478828537899E-8</c:v>
                </c:pt>
                <c:pt idx="39">
                  <c:v>1.8700398916711499E-8</c:v>
                </c:pt>
                <c:pt idx="40">
                  <c:v>1.79748941577334E-8</c:v>
                </c:pt>
                <c:pt idx="41">
                  <c:v>1.7202062879035802E-8</c:v>
                </c:pt>
                <c:pt idx="42">
                  <c:v>1.64173106488453E-8</c:v>
                </c:pt>
                <c:pt idx="43">
                  <c:v>1.57193789293727E-8</c:v>
                </c:pt>
                <c:pt idx="44">
                  <c:v>1.5037430413786E-8</c:v>
                </c:pt>
                <c:pt idx="45">
                  <c:v>1.42222916464264E-8</c:v>
                </c:pt>
                <c:pt idx="46">
                  <c:v>1.10064524464659E-7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7D-4F45-A79E-636753AD5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687840"/>
        <c:axId val="518688496"/>
      </c:scatterChart>
      <c:valAx>
        <c:axId val="51868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88496"/>
        <c:crosses val="autoZero"/>
        <c:crossBetween val="midCat"/>
      </c:valAx>
      <c:valAx>
        <c:axId val="5186884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8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'Burgers Summary'!$Q$23</c:f>
              <c:strCache>
                <c:ptCount val="1"/>
                <c:pt idx="0">
                  <c:v>Curvature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 Summary'!$R$21:$W$21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Summary'!$R$23:$W$23</c:f>
              <c:numCache>
                <c:formatCode>0.00E+00</c:formatCode>
                <c:ptCount val="6"/>
                <c:pt idx="0">
                  <c:v>3.4944918866642644E-4</c:v>
                </c:pt>
                <c:pt idx="1">
                  <c:v>6.0121606870400354E-4</c:v>
                </c:pt>
                <c:pt idx="2" formatCode="0.000E+00">
                  <c:v>2.2564967775666564E-4</c:v>
                </c:pt>
                <c:pt idx="3">
                  <c:v>3.2581148646597212E-4</c:v>
                </c:pt>
                <c:pt idx="4">
                  <c:v>1.9648041266645349E-3</c:v>
                </c:pt>
                <c:pt idx="5">
                  <c:v>3.6258165586535845E-4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56-4CCC-9AB3-3AEA3F95FCF6}"/>
            </c:ext>
          </c:extLst>
        </c:ser>
        <c:ser>
          <c:idx val="2"/>
          <c:order val="2"/>
          <c:tx>
            <c:strRef>
              <c:f>'Burgers Summary'!$Q$24</c:f>
              <c:strCache>
                <c:ptCount val="1"/>
                <c:pt idx="0">
                  <c:v>Wu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Summary'!$R$21:$W$21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Summary'!$R$24:$W$24</c:f>
              <c:numCache>
                <c:formatCode>0.00E+00</c:formatCode>
                <c:ptCount val="6"/>
                <c:pt idx="0">
                  <c:v>1.833697568032246E-2</c:v>
                </c:pt>
                <c:pt idx="1">
                  <c:v>3.0846288992006372E-2</c:v>
                </c:pt>
                <c:pt idx="2" formatCode="0.000E+00">
                  <c:v>2.8040200083282672E-4</c:v>
                </c:pt>
                <c:pt idx="3">
                  <c:v>9.5817494854836E-3</c:v>
                </c:pt>
                <c:pt idx="4">
                  <c:v>3.1909504428447616E-2</c:v>
                </c:pt>
                <c:pt idx="5">
                  <c:v>7.1619961553775894E-4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56-4CCC-9AB3-3AEA3F95FCF6}"/>
            </c:ext>
          </c:extLst>
        </c:ser>
        <c:ser>
          <c:idx val="3"/>
          <c:order val="3"/>
          <c:tx>
            <c:strRef>
              <c:f>'Burgers Summary'!$Q$25</c:f>
              <c:strCache>
                <c:ptCount val="1"/>
                <c:pt idx="0">
                  <c:v>Sequential: PDE, Curvature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Summary'!$R$21:$W$21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Summary'!$R$25:$W$25</c:f>
              <c:numCache>
                <c:formatCode>0.00E+00</c:formatCode>
                <c:ptCount val="6"/>
                <c:pt idx="0">
                  <c:v>5.5855365242634932E-4</c:v>
                </c:pt>
                <c:pt idx="1">
                  <c:v>3.8437323687769322E-4</c:v>
                </c:pt>
                <c:pt idx="2" formatCode="0.000E+00">
                  <c:v>2.883531750607583E-4</c:v>
                </c:pt>
                <c:pt idx="3">
                  <c:v>2.9817532042598763E-4</c:v>
                </c:pt>
                <c:pt idx="4">
                  <c:v>2.6598058858238658E-4</c:v>
                </c:pt>
                <c:pt idx="5">
                  <c:v>2.5320979745982648E-4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56-4CCC-9AB3-3AEA3F95FCF6}"/>
            </c:ext>
          </c:extLst>
        </c:ser>
        <c:ser>
          <c:idx val="4"/>
          <c:order val="4"/>
          <c:tx>
            <c:strRef>
              <c:f>'Burgers Summary'!$Q$26</c:f>
              <c:strCache>
                <c:ptCount val="1"/>
                <c:pt idx="0">
                  <c:v>PDE, Damping 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Summary'!$R$21:$W$21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Summary'!$R$26:$W$26</c:f>
              <c:numCache>
                <c:formatCode>0.00E+00</c:formatCode>
                <c:ptCount val="6"/>
                <c:pt idx="0">
                  <c:v>6.7391152714480547E-4</c:v>
                </c:pt>
                <c:pt idx="1">
                  <c:v>4.8082574784065533E-4</c:v>
                </c:pt>
                <c:pt idx="2" formatCode="0.000E+00">
                  <c:v>3.5441316396503186E-4</c:v>
                </c:pt>
                <c:pt idx="3">
                  <c:v>4.180268622669577E-4</c:v>
                </c:pt>
                <c:pt idx="4">
                  <c:v>2.4928907295266711E-4</c:v>
                </c:pt>
                <c:pt idx="5">
                  <c:v>2.1236685518637752E-4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56-4CCC-9AB3-3AEA3F95FCF6}"/>
            </c:ext>
          </c:extLst>
        </c:ser>
        <c:ser>
          <c:idx val="5"/>
          <c:order val="5"/>
          <c:tx>
            <c:strRef>
              <c:f>'Burgers Summary'!$Q$27</c:f>
              <c:strCache>
                <c:ptCount val="1"/>
                <c:pt idx="0">
                  <c:v>Curvature, Damping 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'Burgers Summary'!$R$21:$W$21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Summary'!$R$27:$W$27</c:f>
              <c:numCache>
                <c:formatCode>0.00E+00</c:formatCode>
                <c:ptCount val="6"/>
                <c:pt idx="0">
                  <c:v>5.7262251212841179E-4</c:v>
                </c:pt>
                <c:pt idx="1">
                  <c:v>4.0211255650059684E-4</c:v>
                </c:pt>
                <c:pt idx="2" formatCode="0.000E+00">
                  <c:v>3.2171310306231617E-4</c:v>
                </c:pt>
                <c:pt idx="3">
                  <c:v>2.5934649991930428E-4</c:v>
                </c:pt>
                <c:pt idx="4">
                  <c:v>2.5145479758371069E-4</c:v>
                </c:pt>
                <c:pt idx="5">
                  <c:v>2.048560416308142E-4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B56-4CCC-9AB3-3AEA3F95FCF6}"/>
            </c:ext>
          </c:extLst>
        </c:ser>
        <c:ser>
          <c:idx val="6"/>
          <c:order val="6"/>
          <c:tx>
            <c:strRef>
              <c:f>'Burgers Summary'!$Q$28</c:f>
              <c:strCache>
                <c:ptCount val="1"/>
                <c:pt idx="0">
                  <c:v>d^2(PDE)/dxdt, 1,1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Summary'!$R$21:$W$21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Summary'!$R$28:$W$28</c:f>
              <c:numCache>
                <c:formatCode>0.000%</c:formatCode>
                <c:ptCount val="6"/>
                <c:pt idx="0" formatCode="0.00E+00">
                  <c:v>4.1010148933989088E-4</c:v>
                </c:pt>
                <c:pt idx="1">
                  <c:v>2.924340164122863E-4</c:v>
                </c:pt>
                <c:pt idx="2">
                  <c:v>3.5254146032327017E-4</c:v>
                </c:pt>
                <c:pt idx="3">
                  <c:v>2.0708757795324687E-4</c:v>
                </c:pt>
                <c:pt idx="4" formatCode="0.00E+00">
                  <c:v>1.4495988867764629E-3</c:v>
                </c:pt>
                <c:pt idx="5" formatCode="0.00E+00">
                  <c:v>1.3070070314676611E-4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B56-4CCC-9AB3-3AEA3F95FCF6}"/>
            </c:ext>
          </c:extLst>
        </c:ser>
        <c:ser>
          <c:idx val="7"/>
          <c:order val="7"/>
          <c:tx>
            <c:strRef>
              <c:f>'Burgers Summary'!$Q$29</c:f>
              <c:strCache>
                <c:ptCount val="1"/>
                <c:pt idx="0">
                  <c:v>d^2(PDE)/dxdt 0.5,1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Summary'!$R$21:$W$21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Summary'!$R$29:$W$29</c:f>
              <c:numCache>
                <c:formatCode>0.000%</c:formatCode>
                <c:ptCount val="6"/>
                <c:pt idx="0" formatCode="0.00E+00">
                  <c:v>2.4311694506121251E-4</c:v>
                </c:pt>
                <c:pt idx="1">
                  <c:v>1.7983474244238117E-4</c:v>
                </c:pt>
                <c:pt idx="2" formatCode="0.000E+00">
                  <c:v>1.5851590509252848E-4</c:v>
                </c:pt>
                <c:pt idx="3">
                  <c:v>1.8397929008717449E-4</c:v>
                </c:pt>
                <c:pt idx="4" formatCode="0.00E+00">
                  <c:v>9.3091584430161214E-5</c:v>
                </c:pt>
                <c:pt idx="5">
                  <c:v>1.0966262329428924E-4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B56-4CCC-9AB3-3AEA3F95FCF6}"/>
            </c:ext>
          </c:extLst>
        </c:ser>
        <c:ser>
          <c:idx val="8"/>
          <c:order val="8"/>
          <c:tx>
            <c:strRef>
              <c:f>'Burgers Summary'!$Q$30</c:f>
              <c:strCache>
                <c:ptCount val="1"/>
                <c:pt idx="0">
                  <c:v>Dual Res+uxt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Summary'!$R$21:$W$21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Summary'!$R$30:$W$30</c:f>
              <c:numCache>
                <c:formatCode>0.00E+00</c:formatCode>
                <c:ptCount val="6"/>
                <c:pt idx="0">
                  <c:v>3.4563322242221555E-4</c:v>
                </c:pt>
                <c:pt idx="1">
                  <c:v>3.5328863594137025E-4</c:v>
                </c:pt>
                <c:pt idx="2">
                  <c:v>2.0991569462949945E-4</c:v>
                </c:pt>
                <c:pt idx="3">
                  <c:v>1.8594935223250245E-4</c:v>
                </c:pt>
                <c:pt idx="4">
                  <c:v>1.8310649230282391E-4</c:v>
                </c:pt>
                <c:pt idx="5">
                  <c:v>2.2607741826055321E-4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B56-4CCC-9AB3-3AEA3F95F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452656"/>
        <c:axId val="53045036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'Burgers Summary'!$Q$22</c15:sqref>
                        </c15:formulaRef>
                      </c:ext>
                    </c:extLst>
                    <c:strCache>
                      <c:ptCount val="1"/>
                      <c:pt idx="0">
                        <c:v>Curvature, Depth 4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'Burgers Summary'!$R$21:$W$21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'Burgers Summary'!$R$22:$W$22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 formatCode="General">
                        <c:v>0</c:v>
                      </c:pt>
                      <c:pt idx="1">
                        <c:v>9.9699000205488886E-2</c:v>
                      </c:pt>
                      <c:pt idx="2" formatCode="General">
                        <c:v>0</c:v>
                      </c:pt>
                      <c:pt idx="3">
                        <c:v>4.2846792135832187E-2</c:v>
                      </c:pt>
                      <c:pt idx="4">
                        <c:v>4.3962392939158471E-3</c:v>
                      </c:pt>
                      <c:pt idx="5">
                        <c:v>5.3798233398483428E-3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B56-4CCC-9AB3-3AEA3F95FCF6}"/>
                  </c:ext>
                </c:extLst>
              </c15:ser>
            </c15:filteredScatterSeries>
          </c:ext>
        </c:extLst>
      </c:scatterChart>
      <c:valAx>
        <c:axId val="53045265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450360"/>
        <c:crosses val="autoZero"/>
        <c:crossBetween val="midCat"/>
      </c:valAx>
      <c:valAx>
        <c:axId val="530450360"/>
        <c:scaling>
          <c:logBase val="10"/>
          <c:orientation val="minMax"/>
          <c:max val="9.0000000000000024E-2"/>
          <c:min val="9.0000000000000033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45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Burgers -</a:t>
            </a:r>
            <a:r>
              <a:rPr lang="en-GB" baseline="0"/>
              <a:t>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'Burgers Summary'!$Y$23</c:f>
              <c:strCache>
                <c:ptCount val="1"/>
                <c:pt idx="0">
                  <c:v>Curvature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 Summary'!$Z$21:$AE$21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Summary'!$Z$23:$AE$23</c:f>
              <c:numCache>
                <c:formatCode>0.00</c:formatCode>
                <c:ptCount val="6"/>
                <c:pt idx="0">
                  <c:v>1.3808260518431659</c:v>
                </c:pt>
                <c:pt idx="1">
                  <c:v>1.9146711685260129</c:v>
                </c:pt>
                <c:pt idx="2">
                  <c:v>2.5417499864445787</c:v>
                </c:pt>
                <c:pt idx="3">
                  <c:v>2.9686816143843746</c:v>
                </c:pt>
                <c:pt idx="4">
                  <c:v>3.9152224630117276</c:v>
                </c:pt>
                <c:pt idx="5">
                  <c:v>6.7045363062052399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8E-4511-B811-352253F6BE14}"/>
            </c:ext>
          </c:extLst>
        </c:ser>
        <c:ser>
          <c:idx val="5"/>
          <c:order val="2"/>
          <c:tx>
            <c:strRef>
              <c:f>'Burgers Summary'!$Y$27</c:f>
              <c:strCache>
                <c:ptCount val="1"/>
                <c:pt idx="0">
                  <c:v>Curvature, Damping 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'Burgers Summary'!$Z$21:$AE$21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Summary'!$Z$27:$AE$27</c:f>
              <c:numCache>
                <c:formatCode>0.00</c:formatCode>
                <c:ptCount val="6"/>
                <c:pt idx="0">
                  <c:v>1.4213340445677434</c:v>
                </c:pt>
                <c:pt idx="1">
                  <c:v>1.8354585749997028</c:v>
                </c:pt>
                <c:pt idx="2">
                  <c:v>2.5757113433745169</c:v>
                </c:pt>
                <c:pt idx="3">
                  <c:v>2.9954026727795462</c:v>
                </c:pt>
                <c:pt idx="4">
                  <c:v>4.7500841793192619</c:v>
                </c:pt>
                <c:pt idx="5">
                  <c:v>6.8082700717607985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8E-4511-B811-352253F6BE14}"/>
            </c:ext>
          </c:extLst>
        </c:ser>
        <c:ser>
          <c:idx val="2"/>
          <c:order val="3"/>
          <c:tx>
            <c:strRef>
              <c:f>'Burgers Summary'!$Y$24</c:f>
              <c:strCache>
                <c:ptCount val="1"/>
                <c:pt idx="0">
                  <c:v>Wu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Summary'!$Z$21:$AE$21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Summary'!$Z$24:$AE$24</c:f>
              <c:numCache>
                <c:formatCode>0.00</c:formatCode>
                <c:ptCount val="6"/>
                <c:pt idx="0">
                  <c:v>1.3973560613287812</c:v>
                </c:pt>
                <c:pt idx="1">
                  <c:v>1.7361096785717534</c:v>
                </c:pt>
                <c:pt idx="2">
                  <c:v>2.4741769304222525</c:v>
                </c:pt>
                <c:pt idx="3">
                  <c:v>2.9414315363208323</c:v>
                </c:pt>
                <c:pt idx="4">
                  <c:v>4.6397377501712782</c:v>
                </c:pt>
                <c:pt idx="5">
                  <c:v>6.6425910523103218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8E-4511-B811-352253F6BE14}"/>
            </c:ext>
          </c:extLst>
        </c:ser>
        <c:ser>
          <c:idx val="4"/>
          <c:order val="4"/>
          <c:tx>
            <c:strRef>
              <c:f>'Burgers Summary'!$Y$26</c:f>
              <c:strCache>
                <c:ptCount val="1"/>
                <c:pt idx="0">
                  <c:v>PDE, Damping 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Summary'!$Z$21:$AE$21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Summary'!$Z$26:$AE$26</c:f>
              <c:numCache>
                <c:formatCode>0.00</c:formatCode>
                <c:ptCount val="6"/>
                <c:pt idx="0">
                  <c:v>1.3949320301506249</c:v>
                </c:pt>
                <c:pt idx="1">
                  <c:v>1.7305957910378766</c:v>
                </c:pt>
                <c:pt idx="2">
                  <c:v>2.4626499674465911</c:v>
                </c:pt>
                <c:pt idx="3">
                  <c:v>3.0989970913118676</c:v>
                </c:pt>
                <c:pt idx="4">
                  <c:v>4.6597008262938742</c:v>
                </c:pt>
                <c:pt idx="5">
                  <c:v>6.2882083724750286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8E-4511-B811-352253F6BE14}"/>
            </c:ext>
          </c:extLst>
        </c:ser>
        <c:ser>
          <c:idx val="3"/>
          <c:order val="5"/>
          <c:tx>
            <c:strRef>
              <c:f>'Burgers Summary'!$Y$25</c:f>
              <c:strCache>
                <c:ptCount val="1"/>
                <c:pt idx="0">
                  <c:v>Sequential: PDE, Curvature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Summary'!$Z$21:$AE$21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Summary'!$Z$25:$AE$25</c:f>
              <c:numCache>
                <c:formatCode>0.00</c:formatCode>
                <c:ptCount val="6"/>
                <c:pt idx="0">
                  <c:v>1.4378951426982873</c:v>
                </c:pt>
                <c:pt idx="1">
                  <c:v>1.8557835976812569</c:v>
                </c:pt>
                <c:pt idx="2">
                  <c:v>2.5618921435885951</c:v>
                </c:pt>
                <c:pt idx="3">
                  <c:v>2.9776430849777227</c:v>
                </c:pt>
                <c:pt idx="4">
                  <c:v>3.9542854868637041</c:v>
                </c:pt>
                <c:pt idx="5">
                  <c:v>6.7834730540950963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8E-4511-B811-352253F6BE14}"/>
            </c:ext>
          </c:extLst>
        </c:ser>
        <c:ser>
          <c:idx val="6"/>
          <c:order val="6"/>
          <c:tx>
            <c:strRef>
              <c:f>'Burgers Summary'!$Y$28</c:f>
              <c:strCache>
                <c:ptCount val="1"/>
                <c:pt idx="0">
                  <c:v>d^2(PDE)/dxdt, 1,1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Summary'!$Z$21:$AE$21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Summary'!$Z$28:$AE$28</c:f>
              <c:numCache>
                <c:formatCode>0.00</c:formatCode>
                <c:ptCount val="6"/>
                <c:pt idx="0">
                  <c:v>1.4791991026971067</c:v>
                </c:pt>
                <c:pt idx="1">
                  <c:v>2.2028938121252586</c:v>
                </c:pt>
                <c:pt idx="2">
                  <c:v>2.895159737846579</c:v>
                </c:pt>
                <c:pt idx="3">
                  <c:v>3.624329849142486</c:v>
                </c:pt>
                <c:pt idx="4">
                  <c:v>5.483522711915426</c:v>
                </c:pt>
                <c:pt idx="5">
                  <c:v>8.9498643226702921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68E-4511-B811-352253F6BE14}"/>
            </c:ext>
          </c:extLst>
        </c:ser>
        <c:ser>
          <c:idx val="7"/>
          <c:order val="7"/>
          <c:tx>
            <c:strRef>
              <c:f>'Burgers Summary'!$Y$29</c:f>
              <c:strCache>
                <c:ptCount val="1"/>
                <c:pt idx="0">
                  <c:v>d^2(PDE)/dxdt 0.5,1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Summary'!$Z$21:$AE$21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Summary'!$Z$29:$AE$29</c:f>
              <c:numCache>
                <c:formatCode>0.00</c:formatCode>
                <c:ptCount val="6"/>
                <c:pt idx="0">
                  <c:v>1.4189695434398113</c:v>
                </c:pt>
                <c:pt idx="1">
                  <c:v>2.0143206916093819</c:v>
                </c:pt>
                <c:pt idx="2">
                  <c:v>2.7361393171230874</c:v>
                </c:pt>
                <c:pt idx="3">
                  <c:v>3.5584130690521509</c:v>
                </c:pt>
                <c:pt idx="4">
                  <c:v>5.4465285015039804</c:v>
                </c:pt>
                <c:pt idx="5">
                  <c:v>7.6351215843041622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68E-4511-B811-352253F6BE14}"/>
            </c:ext>
          </c:extLst>
        </c:ser>
        <c:ser>
          <c:idx val="8"/>
          <c:order val="8"/>
          <c:tx>
            <c:strRef>
              <c:f>'Burgers Summary'!$Y$30</c:f>
              <c:strCache>
                <c:ptCount val="1"/>
                <c:pt idx="0">
                  <c:v>Dual Res+uxt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Summary'!$Z$21:$AE$21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Summary'!$Z$30:$AE$30</c:f>
              <c:numCache>
                <c:formatCode>0.00</c:formatCode>
                <c:ptCount val="6"/>
                <c:pt idx="0">
                  <c:v>1.4164705072402946</c:v>
                </c:pt>
                <c:pt idx="1">
                  <c:v>1.9371465581655494</c:v>
                </c:pt>
                <c:pt idx="2">
                  <c:v>2.4763609102858433</c:v>
                </c:pt>
                <c:pt idx="3">
                  <c:v>3.0694949385020345</c:v>
                </c:pt>
                <c:pt idx="4">
                  <c:v>4.7965874379780438</c:v>
                </c:pt>
                <c:pt idx="5">
                  <c:v>6.9676561199558948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68E-4511-B811-352253F6BE14}"/>
            </c:ext>
          </c:extLst>
        </c:ser>
        <c:ser>
          <c:idx val="9"/>
          <c:order val="9"/>
          <c:tx>
            <c:v>No Resample. Random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('Burgers Summary'!$D$11,'Burgers Summary'!$D$11)</c:f>
              <c:numCache>
                <c:formatCode>0.00</c:formatCode>
                <c:ptCount val="2"/>
                <c:pt idx="0">
                  <c:v>10.255301074891612</c:v>
                </c:pt>
                <c:pt idx="1">
                  <c:v>10.255301074891612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AC-4683-9C4E-610EEF6A1438}"/>
            </c:ext>
          </c:extLst>
        </c:ser>
        <c:ser>
          <c:idx val="10"/>
          <c:order val="10"/>
          <c:tx>
            <c:v>No Resample. Hammersley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('Burgers Summary'!$D$13,'Burgers Summary'!$D$13)</c:f>
              <c:numCache>
                <c:formatCode>0.00</c:formatCode>
                <c:ptCount val="2"/>
                <c:pt idx="0">
                  <c:v>9.998298830286652</c:v>
                </c:pt>
                <c:pt idx="1">
                  <c:v>9.998298830286652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AC-4683-9C4E-610EEF6A1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594944"/>
        <c:axId val="5345906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'Burgers Summary'!$Y$22</c15:sqref>
                        </c15:formulaRef>
                      </c:ext>
                    </c:extLst>
                    <c:strCache>
                      <c:ptCount val="1"/>
                      <c:pt idx="0">
                        <c:v>Curvature, Depth 4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'Burgers Summary'!$Z$21:$AE$21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'Burgers Summary'!$Z$22:$AE$22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1">
                        <c:v>2.2971474848641273</c:v>
                      </c:pt>
                      <c:pt idx="3">
                        <c:v>4.0265464218907754</c:v>
                      </c:pt>
                      <c:pt idx="4">
                        <c:v>6.1771315844575421</c:v>
                      </c:pt>
                      <c:pt idx="5">
                        <c:v>9.152299398574554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68E-4511-B811-352253F6BE14}"/>
                  </c:ext>
                </c:extLst>
              </c15:ser>
            </c15:filteredScatterSeries>
          </c:ext>
        </c:extLst>
      </c:scatterChart>
      <c:valAx>
        <c:axId val="5345949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90680"/>
        <c:crosses val="autoZero"/>
        <c:crossBetween val="midCat"/>
      </c:valAx>
      <c:valAx>
        <c:axId val="53459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9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Burgers Equation, Time vs No.</a:t>
            </a:r>
            <a:r>
              <a:rPr lang="en-GB" baseline="0"/>
              <a:t> of Points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'Burgers, Reducing Point No'!$B$4</c:f>
              <c:strCache>
                <c:ptCount val="1"/>
                <c:pt idx="0">
                  <c:v>Hammersley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'Burgers, Reducing Point No'!$C$3:$H$3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Reducing Point No'!$C$4:$H$4</c:f>
              <c:numCache>
                <c:formatCode>0.00</c:formatCode>
                <c:ptCount val="6"/>
                <c:pt idx="0">
                  <c:v>1.4863853826999653</c:v>
                </c:pt>
                <c:pt idx="1">
                  <c:v>3.0623066131366525</c:v>
                </c:pt>
                <c:pt idx="2">
                  <c:v>3.9105504008796363</c:v>
                </c:pt>
                <c:pt idx="3">
                  <c:v>4.9390634042898665</c:v>
                </c:pt>
                <c:pt idx="4">
                  <c:v>5.5975849911861806</c:v>
                </c:pt>
                <c:pt idx="5">
                  <c:v>9.998298830286652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73-4631-81E6-CC42B1FA03BA}"/>
            </c:ext>
          </c:extLst>
        </c:ser>
        <c:ser>
          <c:idx val="1"/>
          <c:order val="1"/>
          <c:tx>
            <c:strRef>
              <c:f>'Burgers, Reducing Point No'!$B$5</c:f>
              <c:strCache>
                <c:ptCount val="1"/>
                <c:pt idx="0">
                  <c:v>PDE, Rinit, 11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'Burgers, Reducing Point No'!$C$3:$H$3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Reducing Point No'!$C$5:$H$5</c:f>
              <c:numCache>
                <c:formatCode>0.00</c:formatCode>
                <c:ptCount val="6"/>
                <c:pt idx="0">
                  <c:v>2.3896964815272224</c:v>
                </c:pt>
                <c:pt idx="1">
                  <c:v>2.909976696790578</c:v>
                </c:pt>
                <c:pt idx="2">
                  <c:v>3.2948923039926297</c:v>
                </c:pt>
                <c:pt idx="3">
                  <c:v>3.8082394419696466</c:v>
                </c:pt>
                <c:pt idx="4">
                  <c:v>4.1324042616115531</c:v>
                </c:pt>
                <c:pt idx="5">
                  <c:v>6.6476342415584337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73-4631-81E6-CC42B1FA03BA}"/>
            </c:ext>
          </c:extLst>
        </c:ser>
        <c:ser>
          <c:idx val="2"/>
          <c:order val="2"/>
          <c:tx>
            <c:strRef>
              <c:f>'Burgers, Reducing Point No'!$B$6</c:f>
              <c:strCache>
                <c:ptCount val="1"/>
                <c:pt idx="0">
                  <c:v>uxt, 051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'Burgers, Reducing Point No'!$C$3:$H$3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Reducing Point No'!$C$6:$H$6</c:f>
              <c:numCache>
                <c:formatCode>0.00</c:formatCode>
                <c:ptCount val="6"/>
                <c:pt idx="0">
                  <c:v>2.2264573256757516</c:v>
                </c:pt>
                <c:pt idx="1">
                  <c:v>2.7195208924147782</c:v>
                </c:pt>
                <c:pt idx="2">
                  <c:v>3.1610089999755098</c:v>
                </c:pt>
                <c:pt idx="3">
                  <c:v>3.7397643789754875</c:v>
                </c:pt>
                <c:pt idx="4">
                  <c:v>4.3802845252712421</c:v>
                </c:pt>
                <c:pt idx="5">
                  <c:v>6.7104762256264605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73-4631-81E6-CC42B1FA03BA}"/>
            </c:ext>
          </c:extLst>
        </c:ser>
        <c:ser>
          <c:idx val="3"/>
          <c:order val="3"/>
          <c:tx>
            <c:strRef>
              <c:f>'Burgers, Reducing Point No'!$B$7</c:f>
              <c:strCache>
                <c:ptCount val="1"/>
                <c:pt idx="0">
                  <c:v>pdedxt, 051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'Burgers, Reducing Point No'!$C$3:$H$3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Reducing Point No'!$C$7:$H$7</c:f>
              <c:numCache>
                <c:formatCode>0.00</c:formatCode>
                <c:ptCount val="6"/>
                <c:pt idx="0">
                  <c:v>4.1235846770246676</c:v>
                </c:pt>
                <c:pt idx="1">
                  <c:v>4.4743010830932066</c:v>
                </c:pt>
                <c:pt idx="2">
                  <c:v>5.3033074658300992</c:v>
                </c:pt>
                <c:pt idx="3">
                  <c:v>5.8522467861784673</c:v>
                </c:pt>
                <c:pt idx="4">
                  <c:v>6.1301360477897724</c:v>
                </c:pt>
                <c:pt idx="5">
                  <c:v>7.6351215843041622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73-4631-81E6-CC42B1FA0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835832"/>
        <c:axId val="447831568"/>
      </c:scatterChart>
      <c:valAx>
        <c:axId val="447835832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31568"/>
        <c:crosses val="autoZero"/>
        <c:crossBetween val="midCat"/>
      </c:valAx>
      <c:valAx>
        <c:axId val="44783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35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Burgers Equation, Error vs No. of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'Burgers, Reducing Point No'!$B$4</c:f>
              <c:strCache>
                <c:ptCount val="1"/>
                <c:pt idx="0">
                  <c:v>Hammersley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'Burgers, Reducing Point No'!$I$3:$N$3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Reducing Point No'!$I$4:$N$4</c:f>
              <c:numCache>
                <c:formatCode>0.000E+00</c:formatCode>
                <c:ptCount val="6"/>
                <c:pt idx="0">
                  <c:v>0.26974153806026596</c:v>
                </c:pt>
                <c:pt idx="1">
                  <c:v>0.29059172810902151</c:v>
                </c:pt>
                <c:pt idx="2">
                  <c:v>0.25520048052425143</c:v>
                </c:pt>
                <c:pt idx="3">
                  <c:v>0.22097210454879609</c:v>
                </c:pt>
                <c:pt idx="4">
                  <c:v>0.12200934194868823</c:v>
                </c:pt>
                <c:pt idx="5">
                  <c:v>4.0247156012460532E-2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78-4EF2-BC79-E5DFD22EFAFF}"/>
            </c:ext>
          </c:extLst>
        </c:ser>
        <c:ser>
          <c:idx val="1"/>
          <c:order val="1"/>
          <c:tx>
            <c:strRef>
              <c:f>'Burgers, Reducing Point No'!$B$5</c:f>
              <c:strCache>
                <c:ptCount val="1"/>
                <c:pt idx="0">
                  <c:v>PDE, Rinit, 11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'Burgers, Reducing Point No'!$I$3:$N$3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Reducing Point No'!$I$5:$N$5</c:f>
              <c:numCache>
                <c:formatCode>0.000E+00</c:formatCode>
                <c:ptCount val="6"/>
                <c:pt idx="0">
                  <c:v>0.40562564707777227</c:v>
                </c:pt>
                <c:pt idx="1">
                  <c:v>0.27643510796876025</c:v>
                </c:pt>
                <c:pt idx="2">
                  <c:v>0.24653853269873377</c:v>
                </c:pt>
                <c:pt idx="3">
                  <c:v>0.15368656293825395</c:v>
                </c:pt>
                <c:pt idx="4">
                  <c:v>0.11391875060029999</c:v>
                </c:pt>
                <c:pt idx="5" formatCode="0.00E+00">
                  <c:v>6.3612960374089705E-4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78-4EF2-BC79-E5DFD22EFAFF}"/>
            </c:ext>
          </c:extLst>
        </c:ser>
        <c:ser>
          <c:idx val="2"/>
          <c:order val="2"/>
          <c:tx>
            <c:strRef>
              <c:f>'Burgers, Reducing Point No'!$B$6</c:f>
              <c:strCache>
                <c:ptCount val="1"/>
                <c:pt idx="0">
                  <c:v>uxt, 051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'Burgers, Reducing Point No'!$I$3:$N$3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Reducing Point No'!$I$6:$N$6</c:f>
              <c:numCache>
                <c:formatCode>0.000E+00</c:formatCode>
                <c:ptCount val="6"/>
                <c:pt idx="0">
                  <c:v>0.47501748826366319</c:v>
                </c:pt>
                <c:pt idx="1">
                  <c:v>0.38126078157048954</c:v>
                </c:pt>
                <c:pt idx="2">
                  <c:v>0.35176613119960271</c:v>
                </c:pt>
                <c:pt idx="3">
                  <c:v>0.25323113765115129</c:v>
                </c:pt>
                <c:pt idx="4">
                  <c:v>6.213758137226618E-2</c:v>
                </c:pt>
                <c:pt idx="5" formatCode="0.00E+00">
                  <c:v>5.5571178314418217E-4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78-4EF2-BC79-E5DFD22EFAFF}"/>
            </c:ext>
          </c:extLst>
        </c:ser>
        <c:ser>
          <c:idx val="3"/>
          <c:order val="3"/>
          <c:tx>
            <c:strRef>
              <c:f>'Burgers, Reducing Point No'!$B$7</c:f>
              <c:strCache>
                <c:ptCount val="1"/>
                <c:pt idx="0">
                  <c:v>pdedxt, 051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'Burgers, Reducing Point No'!$I$3:$N$3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Reducing Point No'!$I$7:$N$7</c:f>
              <c:numCache>
                <c:formatCode>0.000E+00</c:formatCode>
                <c:ptCount val="6"/>
                <c:pt idx="0">
                  <c:v>0.35820907598025648</c:v>
                </c:pt>
                <c:pt idx="1">
                  <c:v>7.4857241459084095E-2</c:v>
                </c:pt>
                <c:pt idx="2">
                  <c:v>1.1649463806869438E-2</c:v>
                </c:pt>
                <c:pt idx="3">
                  <c:v>3.837319716367762E-3</c:v>
                </c:pt>
                <c:pt idx="4">
                  <c:v>8.0116970146492706E-4</c:v>
                </c:pt>
                <c:pt idx="5">
                  <c:v>3.1458273583690084E-4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78-4EF2-BC79-E5DFD22EF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835832"/>
        <c:axId val="447831568"/>
      </c:scatterChart>
      <c:valAx>
        <c:axId val="447835832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31568"/>
        <c:crosses val="autoZero"/>
        <c:crossBetween val="midCat"/>
      </c:valAx>
      <c:valAx>
        <c:axId val="4478315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35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'Burgers, Reducing Point No'!$B$4</c:f>
              <c:strCache>
                <c:ptCount val="1"/>
                <c:pt idx="0">
                  <c:v>Hammersley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'Burgers, Reducing Point No'!$O$3:$T$3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Reducing Point No'!$O$4:$T$4</c:f>
              <c:numCache>
                <c:formatCode>0.000%</c:formatCode>
                <c:ptCount val="6"/>
                <c:pt idx="0">
                  <c:v>0.19297945945390615</c:v>
                </c:pt>
                <c:pt idx="1">
                  <c:v>0.20465119075358068</c:v>
                </c:pt>
                <c:pt idx="2">
                  <c:v>0.16704217400692381</c:v>
                </c:pt>
                <c:pt idx="3">
                  <c:v>0.18718207819882471</c:v>
                </c:pt>
                <c:pt idx="4">
                  <c:v>0.15026223802975322</c:v>
                </c:pt>
                <c:pt idx="5">
                  <c:v>3.4755864065810715E-2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2F-4A4C-A0EE-27BC5DDEDB15}"/>
            </c:ext>
          </c:extLst>
        </c:ser>
        <c:ser>
          <c:idx val="1"/>
          <c:order val="1"/>
          <c:tx>
            <c:strRef>
              <c:f>'Burgers, Reducing Point No'!$B$5</c:f>
              <c:strCache>
                <c:ptCount val="1"/>
                <c:pt idx="0">
                  <c:v>PDE, Rinit, 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'Burgers, Reducing Point No'!$O$3:$T$3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Reducing Point No'!$O$5:$T$5</c:f>
              <c:numCache>
                <c:formatCode>0.000%</c:formatCode>
                <c:ptCount val="6"/>
                <c:pt idx="0">
                  <c:v>0.18563988640554427</c:v>
                </c:pt>
                <c:pt idx="1">
                  <c:v>0.16628155664131425</c:v>
                </c:pt>
                <c:pt idx="2">
                  <c:v>0.1301539981984445</c:v>
                </c:pt>
                <c:pt idx="3">
                  <c:v>0.11605325028416756</c:v>
                </c:pt>
                <c:pt idx="4">
                  <c:v>0.10328877552475264</c:v>
                </c:pt>
                <c:pt idx="5">
                  <c:v>8.0034560916735224E-4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2F-4A4C-A0EE-27BC5DDEDB15}"/>
            </c:ext>
          </c:extLst>
        </c:ser>
        <c:ser>
          <c:idx val="2"/>
          <c:order val="2"/>
          <c:tx>
            <c:strRef>
              <c:f>'Burgers, Reducing Point No'!$B$6</c:f>
              <c:strCache>
                <c:ptCount val="1"/>
                <c:pt idx="0">
                  <c:v>uxt, 051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'Burgers, Reducing Point No'!$O$3:$T$3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Reducing Point No'!$O$6:$T$6</c:f>
              <c:numCache>
                <c:formatCode>0.000%</c:formatCode>
                <c:ptCount val="6"/>
                <c:pt idx="0">
                  <c:v>0.18037291796265864</c:v>
                </c:pt>
                <c:pt idx="1">
                  <c:v>0.1771150921570217</c:v>
                </c:pt>
                <c:pt idx="2">
                  <c:v>0.10809275768365086</c:v>
                </c:pt>
                <c:pt idx="3">
                  <c:v>0.15296826186857471</c:v>
                </c:pt>
                <c:pt idx="4">
                  <c:v>0.11177678218492189</c:v>
                </c:pt>
                <c:pt idx="5">
                  <c:v>4.136445436834629E-4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2F-4A4C-A0EE-27BC5DDEDB15}"/>
            </c:ext>
          </c:extLst>
        </c:ser>
        <c:ser>
          <c:idx val="3"/>
          <c:order val="3"/>
          <c:tx>
            <c:strRef>
              <c:f>'Burgers, Reducing Point No'!$B$7</c:f>
              <c:strCache>
                <c:ptCount val="1"/>
                <c:pt idx="0">
                  <c:v>pdedxt, 051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'Burgers, Reducing Point No'!$O$3:$T$3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Reducing Point No'!$O$7:$T$7</c:f>
              <c:numCache>
                <c:formatCode>0.000%</c:formatCode>
                <c:ptCount val="6"/>
                <c:pt idx="0">
                  <c:v>0.17684971540869632</c:v>
                </c:pt>
                <c:pt idx="1">
                  <c:v>7.2252444984539171E-2</c:v>
                </c:pt>
                <c:pt idx="2">
                  <c:v>3.1421839636181739E-2</c:v>
                </c:pt>
                <c:pt idx="3">
                  <c:v>1.130732651358856E-2</c:v>
                </c:pt>
                <c:pt idx="4">
                  <c:v>4.7652271473684453E-4</c:v>
                </c:pt>
                <c:pt idx="5">
                  <c:v>1.0966262329428924E-4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2F-4A4C-A0EE-27BC5DDED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835832"/>
        <c:axId val="447831568"/>
      </c:scatterChart>
      <c:valAx>
        <c:axId val="447835832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31568"/>
        <c:crosses val="autoZero"/>
        <c:crossBetween val="midCat"/>
      </c:valAx>
      <c:valAx>
        <c:axId val="4478315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35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taken vs Resamples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'Allen Cahn'!$G$2:$J$2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Cahn'!$G$5:$J$5</c:f>
              <c:numCache>
                <c:formatCode>0.00</c:formatCode>
                <c:ptCount val="4"/>
                <c:pt idx="0">
                  <c:v>1.3548371920996234</c:v>
                </c:pt>
                <c:pt idx="1">
                  <c:v>1.9328111405438841</c:v>
                </c:pt>
                <c:pt idx="2">
                  <c:v>2.9892764839622612</c:v>
                </c:pt>
                <c:pt idx="3">
                  <c:v>6.4273949093951002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ED-4D1A-97B3-5E3F180D9AC8}"/>
            </c:ext>
          </c:extLst>
        </c:ser>
        <c:ser>
          <c:idx val="1"/>
          <c:order val="1"/>
          <c:tx>
            <c:v>PDE damping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'Allen Cahn'!$G$2:$J$2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Cahn'!$G$6:$J$6</c:f>
              <c:numCache>
                <c:formatCode>0.00</c:formatCode>
                <c:ptCount val="4"/>
                <c:pt idx="0">
                  <c:v>1.4227954953140669</c:v>
                </c:pt>
                <c:pt idx="1">
                  <c:v>1.9759223182532519</c:v>
                </c:pt>
                <c:pt idx="2">
                  <c:v>3.1446076432400152</c:v>
                </c:pt>
                <c:pt idx="3">
                  <c:v>6.9062904502034046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ED-4D1A-97B3-5E3F180D9AC8}"/>
            </c:ext>
          </c:extLst>
        </c:ser>
        <c:ser>
          <c:idx val="2"/>
          <c:order val="2"/>
          <c:tx>
            <c:v>Uxt 11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'Allen Cahn'!$G$2:$J$2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Cahn'!$G$7:$J$7</c:f>
              <c:numCache>
                <c:formatCode>0.00</c:formatCode>
                <c:ptCount val="4"/>
                <c:pt idx="0">
                  <c:v>1.3732415332674974</c:v>
                </c:pt>
                <c:pt idx="1">
                  <c:v>2.003968275254302</c:v>
                </c:pt>
                <c:pt idx="2">
                  <c:v>3.0311070479498832</c:v>
                </c:pt>
                <c:pt idx="3">
                  <c:v>6.9821882654031011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ED-4D1A-97B3-5E3F180D9AC8}"/>
            </c:ext>
          </c:extLst>
        </c:ser>
        <c:ser>
          <c:idx val="3"/>
          <c:order val="3"/>
          <c:tx>
            <c:v>Uxt 051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'Allen Cahn'!$G$2:$J$2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Cahn'!$G$8:$J$8</c:f>
              <c:numCache>
                <c:formatCode>0.00</c:formatCode>
                <c:ptCount val="4"/>
                <c:pt idx="0">
                  <c:v>1.4325282073073913</c:v>
                </c:pt>
                <c:pt idx="1">
                  <c:v>1.9435486761622951</c:v>
                </c:pt>
                <c:pt idx="2">
                  <c:v>3.116487792293217</c:v>
                </c:pt>
                <c:pt idx="3">
                  <c:v>6.8125984838763713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ED-4D1A-97B3-5E3F180D9AC8}"/>
            </c:ext>
          </c:extLst>
        </c:ser>
        <c:ser>
          <c:idx val="4"/>
          <c:order val="4"/>
          <c:tx>
            <c:v>PDE+Uxt 11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'Allen Cahn'!$G$2:$J$2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Cahn'!$G$9:$J$9</c:f>
              <c:numCache>
                <c:formatCode>0.00</c:formatCode>
                <c:ptCount val="4"/>
                <c:pt idx="0">
                  <c:v>1.3927328652474604</c:v>
                </c:pt>
                <c:pt idx="1">
                  <c:v>2.0432604366011087</c:v>
                </c:pt>
                <c:pt idx="2">
                  <c:v>3.32940112394623</c:v>
                </c:pt>
                <c:pt idx="3">
                  <c:v>7.0489602318617912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ED-4D1A-97B3-5E3F180D9AC8}"/>
            </c:ext>
          </c:extLst>
        </c:ser>
        <c:ser>
          <c:idx val="7"/>
          <c:order val="7"/>
          <c:tx>
            <c:v>Uxt Damping 051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Cahn'!$G$2:$J$2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Cahn'!$G$12:$J$12</c:f>
              <c:numCache>
                <c:formatCode>0.00</c:formatCode>
                <c:ptCount val="4"/>
                <c:pt idx="0">
                  <c:v>1.4409879647400641</c:v>
                </c:pt>
                <c:pt idx="1">
                  <c:v>1.9046182131489111</c:v>
                </c:pt>
                <c:pt idx="2">
                  <c:v>3.1294374023000264</c:v>
                </c:pt>
                <c:pt idx="3">
                  <c:v>7.1511612001988505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4ED-4D1A-97B3-5E3F180D9AC8}"/>
            </c:ext>
          </c:extLst>
        </c:ser>
        <c:ser>
          <c:idx val="9"/>
          <c:order val="9"/>
          <c:tx>
            <c:v>PDE/dxdt 051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Cahn'!$G$2:$J$2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Cahn'!$G$14:$J$14</c:f>
              <c:numCache>
                <c:formatCode>0.00</c:formatCode>
                <c:ptCount val="4"/>
                <c:pt idx="0">
                  <c:v>1.559554095609982</c:v>
                </c:pt>
                <c:pt idx="1">
                  <c:v>2.2109996147884261</c:v>
                </c:pt>
                <c:pt idx="2">
                  <c:v>4.1343766301803981</c:v>
                </c:pt>
                <c:pt idx="3">
                  <c:v>9.0113013864887996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4ED-4D1A-97B3-5E3F180D9AC8}"/>
            </c:ext>
          </c:extLst>
        </c:ser>
        <c:ser>
          <c:idx val="10"/>
          <c:order val="10"/>
          <c:tx>
            <c:v>No Resample Random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('Allen Cahn'!$G$3,'Allen Cahn'!$J$3)</c:f>
              <c:numCache>
                <c:formatCode>0.00</c:formatCode>
                <c:ptCount val="2"/>
                <c:pt idx="0">
                  <c:v>10.774363582992548</c:v>
                </c:pt>
                <c:pt idx="1">
                  <c:v>10.774363582992548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4ED-4D1A-97B3-5E3F180D9AC8}"/>
            </c:ext>
          </c:extLst>
        </c:ser>
        <c:ser>
          <c:idx val="11"/>
          <c:order val="11"/>
          <c:tx>
            <c:v>No Resample Hammersley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('Allen Cahn'!$G$4,'Allen Cahn'!$J$4)</c:f>
              <c:numCache>
                <c:formatCode>0.00</c:formatCode>
                <c:ptCount val="2"/>
                <c:pt idx="0">
                  <c:v>11.02331128375662</c:v>
                </c:pt>
                <c:pt idx="1">
                  <c:v>11.02331128375662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4ED-4D1A-97B3-5E3F180D9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563664"/>
        <c:axId val="513562024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v>PDE+Uxt 051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'Allen Cahn'!$G$2:$J$2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 formatCode="General">
                        <c:v>20</c:v>
                      </c:pt>
                      <c:pt idx="1">
                        <c:v>30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'Allen Cahn'!$G$10:$J$10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1.3739070933037327</c:v>
                      </c:pt>
                      <c:pt idx="1">
                        <c:v>2.0661985842479593</c:v>
                      </c:pt>
                      <c:pt idx="2">
                        <c:v>3.328261267549447</c:v>
                      </c:pt>
                      <c:pt idx="3">
                        <c:v>7.186725234721755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54ED-4D1A-97B3-5E3F180D9AC8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Uxt Damping 11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Cahn'!$G$2:$J$2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 formatCode="General">
                        <c:v>20</c:v>
                      </c:pt>
                      <c:pt idx="1">
                        <c:v>30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Cahn'!$G$11:$J$11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1.4319663582126294</c:v>
                      </c:pt>
                      <c:pt idx="1">
                        <c:v>1.9996775305271142</c:v>
                      </c:pt>
                      <c:pt idx="2">
                        <c:v>3.1970427287154584</c:v>
                      </c:pt>
                      <c:pt idx="3">
                        <c:v>7.0754590616027411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4ED-4D1A-97B3-5E3F180D9AC8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PDE/dxdt 11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Cahn'!$G$2:$J$2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 formatCode="General">
                        <c:v>20</c:v>
                      </c:pt>
                      <c:pt idx="1">
                        <c:v>30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Cahn'!$G$13:$J$13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1.5529513291796042</c:v>
                      </c:pt>
                      <c:pt idx="1">
                        <c:v>2.3291207234938933</c:v>
                      </c:pt>
                      <c:pt idx="2">
                        <c:v>3.8911702896210758</c:v>
                      </c:pt>
                      <c:pt idx="3">
                        <c:v>8.8828008242527527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4ED-4D1A-97B3-5E3F180D9AC8}"/>
                  </c:ext>
                </c:extLst>
              </c15:ser>
            </c15:filteredScatterSeries>
          </c:ext>
        </c:extLst>
      </c:scatterChart>
      <c:valAx>
        <c:axId val="5135636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62024"/>
        <c:crosses val="autoZero"/>
        <c:crossBetween val="midCat"/>
      </c:valAx>
      <c:valAx>
        <c:axId val="51356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6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772144082920258"/>
          <c:y val="0.17497332236455518"/>
          <c:w val="0.34962235205553055"/>
          <c:h val="0.770839895013123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Allen -</a:t>
            </a:r>
            <a:r>
              <a:rPr lang="en-GB" baseline="0"/>
              <a:t> Cahn </a:t>
            </a:r>
            <a:r>
              <a:rPr lang="en-GB"/>
              <a:t>Error vs Resamples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35702388751163"/>
          <c:y val="0.15940528972339996"/>
          <c:w val="0.56708310319285127"/>
          <c:h val="0.80285870516185476"/>
        </c:manualLayout>
      </c:layout>
      <c:scatterChart>
        <c:scatterStyle val="lineMarker"/>
        <c:varyColors val="0"/>
        <c:ser>
          <c:idx val="2"/>
          <c:order val="0"/>
          <c:tx>
            <c:v>Wu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'Allen Cahn'!$K$2:$N$2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Cahn'!$K$5:$N$5</c:f>
              <c:numCache>
                <c:formatCode>0.000E+00</c:formatCode>
                <c:ptCount val="4"/>
                <c:pt idx="0">
                  <c:v>6.774321329165436E-3</c:v>
                </c:pt>
                <c:pt idx="1">
                  <c:v>5.6224156324807097E-3</c:v>
                </c:pt>
                <c:pt idx="2">
                  <c:v>3.2335056832913452E-3</c:v>
                </c:pt>
                <c:pt idx="3">
                  <c:v>1.8006410808587452E-3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B2-4298-8243-9639CFCFD711}"/>
            </c:ext>
          </c:extLst>
        </c:ser>
        <c:ser>
          <c:idx val="3"/>
          <c:order val="1"/>
          <c:tx>
            <c:v>PDE damping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'Allen Cahn'!$K$2:$N$2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Cahn'!$K$6:$N$6</c:f>
              <c:numCache>
                <c:formatCode>0.000E+00</c:formatCode>
                <c:ptCount val="4"/>
                <c:pt idx="0">
                  <c:v>6.2909446918498584E-3</c:v>
                </c:pt>
                <c:pt idx="1">
                  <c:v>5.2270384667508175E-3</c:v>
                </c:pt>
                <c:pt idx="2">
                  <c:v>3.0552832640726728E-3</c:v>
                </c:pt>
                <c:pt idx="3">
                  <c:v>1.6870583248384413E-3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B2-4298-8243-9639CFCFD711}"/>
            </c:ext>
          </c:extLst>
        </c:ser>
        <c:ser>
          <c:idx val="4"/>
          <c:order val="2"/>
          <c:tx>
            <c:v>Uxt 11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'Allen Cahn'!$K$2:$N$2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Cahn'!$K$7:$N$7</c:f>
              <c:numCache>
                <c:formatCode>0.000E+00</c:formatCode>
                <c:ptCount val="4"/>
                <c:pt idx="0">
                  <c:v>1.7820854726349766E-2</c:v>
                </c:pt>
                <c:pt idx="1">
                  <c:v>1.5007454061151686E-2</c:v>
                </c:pt>
                <c:pt idx="2">
                  <c:v>1.1243085398599129E-2</c:v>
                </c:pt>
                <c:pt idx="3">
                  <c:v>8.2555681992092442E-3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B2-4298-8243-9639CFCFD711}"/>
            </c:ext>
          </c:extLst>
        </c:ser>
        <c:ser>
          <c:idx val="5"/>
          <c:order val="3"/>
          <c:tx>
            <c:v>Uxt 051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'Allen Cahn'!$K$2:$N$2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Cahn'!$K$8:$N$8</c:f>
              <c:numCache>
                <c:formatCode>0.000E+00</c:formatCode>
                <c:ptCount val="4"/>
                <c:pt idx="0">
                  <c:v>1.7465081839467277E-2</c:v>
                </c:pt>
                <c:pt idx="1">
                  <c:v>1.5190005593040292E-2</c:v>
                </c:pt>
                <c:pt idx="2">
                  <c:v>1.1222357682573424E-2</c:v>
                </c:pt>
                <c:pt idx="3">
                  <c:v>6.095901149188134E-3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B2-4298-8243-9639CFCFD711}"/>
            </c:ext>
          </c:extLst>
        </c:ser>
        <c:ser>
          <c:idx val="6"/>
          <c:order val="4"/>
          <c:tx>
            <c:v>PDE+Uxt 11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Cahn'!$K$2:$N$2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Cahn'!$K$9:$N$9</c:f>
              <c:numCache>
                <c:formatCode>0.000E+00</c:formatCode>
                <c:ptCount val="4"/>
                <c:pt idx="0">
                  <c:v>9.0102625380547256E-3</c:v>
                </c:pt>
                <c:pt idx="1">
                  <c:v>7.3599251799857379E-3</c:v>
                </c:pt>
                <c:pt idx="2">
                  <c:v>4.2642858319912333E-3</c:v>
                </c:pt>
                <c:pt idx="3">
                  <c:v>2.2189150013880209E-3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AB2-4298-8243-9639CFCFD711}"/>
            </c:ext>
          </c:extLst>
        </c:ser>
        <c:ser>
          <c:idx val="9"/>
          <c:order val="7"/>
          <c:tx>
            <c:v>Uxt Damping 051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Cahn'!$K$2:$N$2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Cahn'!$K$12:$N$12</c:f>
              <c:numCache>
                <c:formatCode>0.000E+00</c:formatCode>
                <c:ptCount val="4"/>
                <c:pt idx="0">
                  <c:v>2.4854402744641547E-2</c:v>
                </c:pt>
                <c:pt idx="1">
                  <c:v>2.076593327514353E-2</c:v>
                </c:pt>
                <c:pt idx="2">
                  <c:v>1.8845508773835534E-2</c:v>
                </c:pt>
                <c:pt idx="3">
                  <c:v>1.2731889158338916E-2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AB2-4298-8243-9639CFCFD711}"/>
            </c:ext>
          </c:extLst>
        </c:ser>
        <c:ser>
          <c:idx val="11"/>
          <c:order val="9"/>
          <c:tx>
            <c:v>PDE/dxdt 051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Cahn'!$K$2:$N$2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Cahn'!$K$14:$N$14</c:f>
              <c:numCache>
                <c:formatCode>0.000E+00</c:formatCode>
                <c:ptCount val="4"/>
                <c:pt idx="0">
                  <c:v>1.2552538474013664E-2</c:v>
                </c:pt>
                <c:pt idx="1">
                  <c:v>9.7542464521470518E-3</c:v>
                </c:pt>
                <c:pt idx="2">
                  <c:v>7.3785936128148146E-3</c:v>
                </c:pt>
                <c:pt idx="3">
                  <c:v>4.0269534974835992E-3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AB2-4298-8243-9639CFCFD711}"/>
            </c:ext>
          </c:extLst>
        </c:ser>
        <c:ser>
          <c:idx val="0"/>
          <c:order val="10"/>
          <c:tx>
            <c:v>No Resample Random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('Allen Cahn'!$K$3,'Allen Cahn'!$N$3)</c:f>
              <c:numCache>
                <c:formatCode>0.000E+00</c:formatCode>
                <c:ptCount val="2"/>
                <c:pt idx="0">
                  <c:v>5.9224260598918062E-2</c:v>
                </c:pt>
                <c:pt idx="1">
                  <c:v>5.9224260598918062E-2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77-4968-88A3-1C03F9B6C77F}"/>
            </c:ext>
          </c:extLst>
        </c:ser>
        <c:ser>
          <c:idx val="1"/>
          <c:order val="11"/>
          <c:tx>
            <c:v>No Resample Hammersley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('Allen Cahn'!$K$4,'Allen Cahn'!$N$4)</c:f>
              <c:numCache>
                <c:formatCode>0.000E+00</c:formatCode>
                <c:ptCount val="2"/>
                <c:pt idx="0">
                  <c:v>1.5723195585830318E-4</c:v>
                </c:pt>
                <c:pt idx="1">
                  <c:v>1.5723195585830318E-4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77-4968-88A3-1C03F9B6C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563664"/>
        <c:axId val="513562024"/>
        <c:extLst>
          <c:ext xmlns:c15="http://schemas.microsoft.com/office/drawing/2012/chart" uri="{02D57815-91ED-43cb-92C2-25804820EDAC}">
            <c15:filteredScatterSeries>
              <c15:ser>
                <c:idx val="7"/>
                <c:order val="5"/>
                <c:tx>
                  <c:v>PDE+Uxt 051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'Allen Cahn'!$K$2:$N$2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 formatCode="General">
                        <c:v>20</c:v>
                      </c:pt>
                      <c:pt idx="1">
                        <c:v>30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'Allen Cahn'!$K$10:$N$10</c15:sqref>
                        </c15:formulaRef>
                      </c:ext>
                    </c:extLst>
                    <c:numCache>
                      <c:formatCode>0.000E+00</c:formatCode>
                      <c:ptCount val="4"/>
                      <c:pt idx="0">
                        <c:v>9.5254053604323357E-3</c:v>
                      </c:pt>
                      <c:pt idx="1">
                        <c:v>8.3263364516574703E-3</c:v>
                      </c:pt>
                      <c:pt idx="2">
                        <c:v>4.6220473380128623E-3</c:v>
                      </c:pt>
                      <c:pt idx="3">
                        <c:v>2.5106260958169752E-3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AAB2-4298-8243-9639CFCFD711}"/>
                  </c:ext>
                </c:extLst>
              </c15:ser>
            </c15:filteredScatterSeries>
            <c15:filteredScatterSeries>
              <c15:ser>
                <c:idx val="8"/>
                <c:order val="6"/>
                <c:tx>
                  <c:v>Uxt Damping 11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Cahn'!$K$2:$N$2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 formatCode="General">
                        <c:v>20</c:v>
                      </c:pt>
                      <c:pt idx="1">
                        <c:v>30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Cahn'!$K$11:$N$11</c15:sqref>
                        </c15:formulaRef>
                      </c:ext>
                    </c:extLst>
                    <c:numCache>
                      <c:formatCode>0.000E+00</c:formatCode>
                      <c:ptCount val="4"/>
                      <c:pt idx="0">
                        <c:v>3.5833167884131323E-2</c:v>
                      </c:pt>
                      <c:pt idx="1">
                        <c:v>3.0614515638815641E-2</c:v>
                      </c:pt>
                      <c:pt idx="2">
                        <c:v>2.6368796789150259E-2</c:v>
                      </c:pt>
                      <c:pt idx="3">
                        <c:v>2.466327199569367E-2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AB2-4298-8243-9639CFCFD711}"/>
                  </c:ext>
                </c:extLst>
              </c15:ser>
            </c15:filteredScatterSeries>
            <c15:filteredScatterSeries>
              <c15:ser>
                <c:idx val="10"/>
                <c:order val="8"/>
                <c:tx>
                  <c:v>PDE/dxdt 11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Cahn'!$K$2:$N$2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 formatCode="General">
                        <c:v>20</c:v>
                      </c:pt>
                      <c:pt idx="1">
                        <c:v>30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Cahn'!$K$13:$N$13</c15:sqref>
                        </c15:formulaRef>
                      </c:ext>
                    </c:extLst>
                    <c:numCache>
                      <c:formatCode>0.000E+00</c:formatCode>
                      <c:ptCount val="4"/>
                      <c:pt idx="0">
                        <c:v>1.6456099083057178E-2</c:v>
                      </c:pt>
                      <c:pt idx="1">
                        <c:v>1.344118812142534E-2</c:v>
                      </c:pt>
                      <c:pt idx="2">
                        <c:v>9.8063894003431323E-3</c:v>
                      </c:pt>
                      <c:pt idx="3">
                        <c:v>5.8648696139689573E-3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AB2-4298-8243-9639CFCFD711}"/>
                  </c:ext>
                </c:extLst>
              </c15:ser>
            </c15:filteredScatterSeries>
          </c:ext>
        </c:extLst>
      </c:scatterChart>
      <c:valAx>
        <c:axId val="5135636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62024"/>
        <c:crosses val="autoZero"/>
        <c:crossBetween val="midCat"/>
      </c:valAx>
      <c:valAx>
        <c:axId val="5135620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6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967389602615459"/>
          <c:y val="0.17087082576216434"/>
          <c:w val="0.30798687664041996"/>
          <c:h val="0.770839895013123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Standard Deviation vs Resamples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Cahn'!$O$3:$R$3</c:f>
              <c:numCache>
                <c:formatCode>0.000%</c:formatCode>
                <c:ptCount val="4"/>
                <c:pt idx="0">
                  <c:v>0.12892056761072984</c:v>
                </c:pt>
                <c:pt idx="1">
                  <c:v>0.12892056761072984</c:v>
                </c:pt>
                <c:pt idx="2">
                  <c:v>0.12892056761072984</c:v>
                </c:pt>
                <c:pt idx="3">
                  <c:v>0.12892056761072984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17-4729-B37F-9959E4ED2E3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Cahn'!$O$4:$R$4</c:f>
              <c:numCache>
                <c:formatCode>0.000%</c:formatCode>
                <c:ptCount val="4"/>
                <c:pt idx="0">
                  <c:v>3.0403163385305794E-6</c:v>
                </c:pt>
                <c:pt idx="1">
                  <c:v>3.0403163385305794E-6</c:v>
                </c:pt>
                <c:pt idx="2">
                  <c:v>3.0403163385305794E-6</c:v>
                </c:pt>
                <c:pt idx="3">
                  <c:v>3.0403163385305794E-6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17-4729-B37F-9959E4ED2E3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Cahn'!$O$5:$R$5</c:f>
              <c:numCache>
                <c:formatCode>0.000%</c:formatCode>
                <c:ptCount val="4"/>
                <c:pt idx="0">
                  <c:v>2.5895163137757463E-3</c:v>
                </c:pt>
                <c:pt idx="1">
                  <c:v>2.8640145362414386E-3</c:v>
                </c:pt>
                <c:pt idx="2">
                  <c:v>1.1829473733184078E-3</c:v>
                </c:pt>
                <c:pt idx="3">
                  <c:v>8.8032088486318411E-4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17-4729-B37F-9959E4ED2E3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Cahn'!$O$6:$R$6</c:f>
              <c:numCache>
                <c:formatCode>0.000%</c:formatCode>
                <c:ptCount val="4"/>
                <c:pt idx="0">
                  <c:v>2.4114856331670168E-3</c:v>
                </c:pt>
                <c:pt idx="1">
                  <c:v>3.4123678444271935E-3</c:v>
                </c:pt>
                <c:pt idx="2">
                  <c:v>1.3826445503284071E-3</c:v>
                </c:pt>
                <c:pt idx="3">
                  <c:v>1.3649915563117912E-3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17-4729-B37F-9959E4ED2E3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Cahn'!$O$7:$R$7</c:f>
              <c:numCache>
                <c:formatCode>0.000%</c:formatCode>
                <c:ptCount val="4"/>
                <c:pt idx="0">
                  <c:v>4.17231664935366E-3</c:v>
                </c:pt>
                <c:pt idx="1">
                  <c:v>5.6384114083435806E-3</c:v>
                </c:pt>
                <c:pt idx="2">
                  <c:v>4.722065201519585E-3</c:v>
                </c:pt>
                <c:pt idx="3">
                  <c:v>5.4996717908125303E-3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17-4729-B37F-9959E4ED2E31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Cahn'!$O$8:$R$8</c:f>
              <c:numCache>
                <c:formatCode>0.000%</c:formatCode>
                <c:ptCount val="4"/>
                <c:pt idx="0">
                  <c:v>8.4555290525454383E-3</c:v>
                </c:pt>
                <c:pt idx="1">
                  <c:v>5.8791676045381732E-3</c:v>
                </c:pt>
                <c:pt idx="2">
                  <c:v>4.7297048763057532E-3</c:v>
                </c:pt>
                <c:pt idx="3">
                  <c:v>3.588675468030877E-3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17-4729-B37F-9959E4ED2E31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Cahn'!$O$9:$R$9</c:f>
              <c:numCache>
                <c:formatCode>0.000%</c:formatCode>
                <c:ptCount val="4"/>
                <c:pt idx="0">
                  <c:v>3.2081855174329941E-3</c:v>
                </c:pt>
                <c:pt idx="1">
                  <c:v>3.6723844890731391E-3</c:v>
                </c:pt>
                <c:pt idx="2">
                  <c:v>1.8346763947322423E-3</c:v>
                </c:pt>
                <c:pt idx="3">
                  <c:v>1.1863301113334344E-3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917-4729-B37F-9959E4ED2E31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Cahn'!$O$10:$R$10</c:f>
              <c:numCache>
                <c:formatCode>0.000%</c:formatCode>
                <c:ptCount val="4"/>
                <c:pt idx="0">
                  <c:v>3.1173974294163498E-3</c:v>
                </c:pt>
                <c:pt idx="1">
                  <c:v>2.8636070832204538E-3</c:v>
                </c:pt>
                <c:pt idx="2">
                  <c:v>1.9223179864109642E-3</c:v>
                </c:pt>
                <c:pt idx="3">
                  <c:v>1.3152318182401298E-3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917-4729-B37F-9959E4ED2E31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Cahn'!$O$11:$R$11</c:f>
              <c:numCache>
                <c:formatCode>0.000%</c:formatCode>
                <c:ptCount val="4"/>
                <c:pt idx="0">
                  <c:v>1.0923819727883611E-2</c:v>
                </c:pt>
                <c:pt idx="1">
                  <c:v>7.8479833309497947E-3</c:v>
                </c:pt>
                <c:pt idx="2">
                  <c:v>8.1115544899739989E-3</c:v>
                </c:pt>
                <c:pt idx="3">
                  <c:v>6.7811121786916645E-3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917-4729-B37F-9959E4ED2E31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Cahn'!$O$12:$R$12</c:f>
              <c:numCache>
                <c:formatCode>0.000%</c:formatCode>
                <c:ptCount val="4"/>
                <c:pt idx="0">
                  <c:v>8.2387534242726393E-3</c:v>
                </c:pt>
                <c:pt idx="1">
                  <c:v>7.3796684874712836E-3</c:v>
                </c:pt>
                <c:pt idx="2">
                  <c:v>6.2703040121868722E-3</c:v>
                </c:pt>
                <c:pt idx="3">
                  <c:v>6.2504146170973942E-3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917-4729-B37F-9959E4ED2E31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Cahn'!$O$13:$R$13</c:f>
              <c:numCache>
                <c:formatCode>0.000%</c:formatCode>
                <c:ptCount val="4"/>
                <c:pt idx="0">
                  <c:v>5.1367615810370354E-3</c:v>
                </c:pt>
                <c:pt idx="1">
                  <c:v>2.974407584856439E-3</c:v>
                </c:pt>
                <c:pt idx="2">
                  <c:v>2.8250040181700365E-3</c:v>
                </c:pt>
                <c:pt idx="3">
                  <c:v>2.6276170301547694E-3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917-4729-B37F-9959E4ED2E31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Cahn'!$O$14:$R$14</c:f>
              <c:numCache>
                <c:formatCode>0.000%</c:formatCode>
                <c:ptCount val="4"/>
                <c:pt idx="0">
                  <c:v>3.7727057665179718E-3</c:v>
                </c:pt>
                <c:pt idx="1">
                  <c:v>4.2417705687954914E-3</c:v>
                </c:pt>
                <c:pt idx="2">
                  <c:v>3.0624949981012412E-3</c:v>
                </c:pt>
                <c:pt idx="3">
                  <c:v>2.2454030196787382E-3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917-4729-B37F-9959E4ED2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563664"/>
        <c:axId val="513562024"/>
      </c:scatterChart>
      <c:valAx>
        <c:axId val="51356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62024"/>
        <c:crosses val="autoZero"/>
        <c:crossBetween val="midCat"/>
      </c:valAx>
      <c:valAx>
        <c:axId val="5135620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6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31</xdr:row>
      <xdr:rowOff>0</xdr:rowOff>
    </xdr:from>
    <xdr:to>
      <xdr:col>15</xdr:col>
      <xdr:colOff>552450</xdr:colOff>
      <xdr:row>45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76201</xdr:colOff>
      <xdr:row>32</xdr:row>
      <xdr:rowOff>9525</xdr:rowOff>
    </xdr:from>
    <xdr:to>
      <xdr:col>23</xdr:col>
      <xdr:colOff>295276</xdr:colOff>
      <xdr:row>46</xdr:row>
      <xdr:rowOff>85725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28222</xdr:colOff>
      <xdr:row>31</xdr:row>
      <xdr:rowOff>173920</xdr:rowOff>
    </xdr:from>
    <xdr:to>
      <xdr:col>30</xdr:col>
      <xdr:colOff>537455</xdr:colOff>
      <xdr:row>46</xdr:row>
      <xdr:rowOff>56092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128587</xdr:colOff>
      <xdr:row>10</xdr:row>
      <xdr:rowOff>152400</xdr:rowOff>
    </xdr:from>
    <xdr:to>
      <xdr:col>6</xdr:col>
      <xdr:colOff>252412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561975</xdr:colOff>
      <xdr:row>10</xdr:row>
      <xdr:rowOff>161925</xdr:rowOff>
    </xdr:from>
    <xdr:to>
      <xdr:col>14</xdr:col>
      <xdr:colOff>257175</xdr:colOff>
      <xdr:row>25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409575</xdr:colOff>
      <xdr:row>10</xdr:row>
      <xdr:rowOff>104775</xdr:rowOff>
    </xdr:from>
    <xdr:to>
      <xdr:col>22</xdr:col>
      <xdr:colOff>104775</xdr:colOff>
      <xdr:row>24</xdr:row>
      <xdr:rowOff>180975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314323</xdr:colOff>
      <xdr:row>18</xdr:row>
      <xdr:rowOff>76200</xdr:rowOff>
    </xdr:from>
    <xdr:to>
      <xdr:col>8</xdr:col>
      <xdr:colOff>19049</xdr:colOff>
      <xdr:row>35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142874</xdr:colOff>
      <xdr:row>18</xdr:row>
      <xdr:rowOff>95249</xdr:rowOff>
    </xdr:from>
    <xdr:to>
      <xdr:col>17</xdr:col>
      <xdr:colOff>495299</xdr:colOff>
      <xdr:row>34</xdr:row>
      <xdr:rowOff>142874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342900</xdr:colOff>
      <xdr:row>20</xdr:row>
      <xdr:rowOff>66675</xdr:rowOff>
    </xdr:from>
    <xdr:to>
      <xdr:col>25</xdr:col>
      <xdr:colOff>85725</xdr:colOff>
      <xdr:row>34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19</xdr:row>
      <xdr:rowOff>57150</xdr:rowOff>
    </xdr:from>
    <xdr:to>
      <xdr:col>15</xdr:col>
      <xdr:colOff>114300</xdr:colOff>
      <xdr:row>33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433387</xdr:colOff>
      <xdr:row>4</xdr:row>
      <xdr:rowOff>95250</xdr:rowOff>
    </xdr:from>
    <xdr:to>
      <xdr:col>15</xdr:col>
      <xdr:colOff>128587</xdr:colOff>
      <xdr:row>18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5"/>
  <sheetViews>
    <sheetView topLeftCell="J16" zoomScaleNormal="100" workbookViewId="0">
      <selection activeCell="B10" sqref="B10:D10"/>
    </sheetView>
  </sheetViews>
  <sheetFormatPr defaultRowHeight="15" x14ac:dyDescent="0.25"/>
  <cols>
    <col min="1" max="1" width="18.7109375" bestFit="1" customWidth="1"/>
    <col min="2" max="2" width="27.28515625" customWidth="1"/>
    <col min="4" max="4" width="9.140625" style="27"/>
    <col min="5" max="5" width="18.140625" style="2" bestFit="1" customWidth="1"/>
    <col min="6" max="6" width="18.85546875" style="2" bestFit="1" customWidth="1"/>
    <col min="7" max="7" width="17.5703125" style="57" bestFit="1" customWidth="1"/>
    <col min="8" max="8" width="29.85546875" bestFit="1" customWidth="1"/>
    <col min="9" max="9" width="24" customWidth="1"/>
    <col min="10" max="16" width="9.85546875" customWidth="1"/>
    <col min="17" max="17" width="18.42578125" style="2" customWidth="1"/>
    <col min="18" max="20" width="9.85546875" customWidth="1"/>
    <col min="21" max="21" width="9.85546875" style="2" customWidth="1"/>
    <col min="22" max="23" width="9.85546875" customWidth="1"/>
    <col min="24" max="24" width="5.140625" bestFit="1" customWidth="1"/>
    <col min="25" max="25" width="25.140625" style="2" bestFit="1" customWidth="1"/>
    <col min="26" max="28" width="11.7109375" customWidth="1"/>
    <col min="29" max="29" width="11.7109375" style="2" customWidth="1"/>
    <col min="30" max="31" width="11.7109375" customWidth="1"/>
    <col min="34" max="34" width="13.42578125" bestFit="1" customWidth="1"/>
    <col min="35" max="35" width="24.5703125" bestFit="1" customWidth="1"/>
  </cols>
  <sheetData>
    <row r="1" spans="1:35" x14ac:dyDescent="0.25">
      <c r="H1" s="1" t="s">
        <v>47</v>
      </c>
      <c r="K1" s="174" t="s">
        <v>92</v>
      </c>
      <c r="L1" s="175"/>
      <c r="M1" s="175"/>
      <c r="N1" s="176"/>
      <c r="O1" s="174" t="s">
        <v>81</v>
      </c>
      <c r="P1" s="175"/>
      <c r="Q1" s="175"/>
      <c r="R1" s="176"/>
      <c r="S1" s="174" t="s">
        <v>91</v>
      </c>
      <c r="T1" s="175"/>
      <c r="U1" s="175"/>
      <c r="V1" s="176"/>
      <c r="W1" s="173" t="s">
        <v>79</v>
      </c>
      <c r="X1" s="173"/>
      <c r="Y1" s="173"/>
      <c r="Z1" s="173"/>
      <c r="AA1" s="64" t="s">
        <v>80</v>
      </c>
      <c r="AB1" s="65"/>
      <c r="AC1" s="91"/>
      <c r="AD1" s="66"/>
      <c r="AE1" s="64" t="s">
        <v>101</v>
      </c>
      <c r="AF1" s="65"/>
      <c r="AG1" s="91"/>
      <c r="AH1" s="66"/>
    </row>
    <row r="2" spans="1:35" ht="30" x14ac:dyDescent="0.25">
      <c r="A2" s="1" t="s">
        <v>9</v>
      </c>
      <c r="I2" s="7" t="s">
        <v>7</v>
      </c>
      <c r="J2" s="9" t="s">
        <v>0</v>
      </c>
      <c r="K2" s="7" t="s">
        <v>38</v>
      </c>
      <c r="L2" s="28" t="s">
        <v>1</v>
      </c>
      <c r="M2" s="19" t="s">
        <v>2</v>
      </c>
      <c r="N2" s="63" t="s">
        <v>3</v>
      </c>
      <c r="O2" s="7" t="s">
        <v>38</v>
      </c>
      <c r="P2" s="28" t="s">
        <v>1</v>
      </c>
      <c r="Q2" s="19" t="s">
        <v>2</v>
      </c>
      <c r="R2" s="63" t="s">
        <v>3</v>
      </c>
      <c r="S2" s="9" t="s">
        <v>38</v>
      </c>
      <c r="T2" s="28" t="s">
        <v>1</v>
      </c>
      <c r="U2" s="19" t="s">
        <v>2</v>
      </c>
      <c r="V2" s="67" t="s">
        <v>3</v>
      </c>
      <c r="W2" s="7" t="s">
        <v>38</v>
      </c>
      <c r="X2" s="28" t="s">
        <v>1</v>
      </c>
      <c r="Y2" s="19" t="s">
        <v>2</v>
      </c>
      <c r="Z2" s="63" t="s">
        <v>3</v>
      </c>
      <c r="AA2" s="9" t="s">
        <v>38</v>
      </c>
      <c r="AB2" s="28" t="s">
        <v>1</v>
      </c>
      <c r="AC2" s="19" t="s">
        <v>2</v>
      </c>
      <c r="AD2" s="63" t="s">
        <v>3</v>
      </c>
      <c r="AE2" s="9" t="s">
        <v>38</v>
      </c>
      <c r="AF2" s="28" t="s">
        <v>1</v>
      </c>
      <c r="AG2" s="19" t="s">
        <v>2</v>
      </c>
      <c r="AH2" s="63" t="s">
        <v>3</v>
      </c>
      <c r="AI2" s="7" t="s">
        <v>7</v>
      </c>
    </row>
    <row r="3" spans="1:35" x14ac:dyDescent="0.25">
      <c r="B3" s="15" t="s">
        <v>0</v>
      </c>
      <c r="C3" s="9" t="s">
        <v>38</v>
      </c>
      <c r="D3" s="28" t="s">
        <v>1</v>
      </c>
      <c r="E3" s="19" t="s">
        <v>2</v>
      </c>
      <c r="F3" s="23" t="s">
        <v>3</v>
      </c>
      <c r="I3" s="77" t="s">
        <v>48</v>
      </c>
      <c r="J3" s="78" t="s">
        <v>52</v>
      </c>
      <c r="K3" s="77"/>
      <c r="L3" s="80"/>
      <c r="M3" s="78"/>
      <c r="N3" s="79"/>
      <c r="O3" s="77">
        <v>50</v>
      </c>
      <c r="P3" s="80">
        <v>2.2971474848641273</v>
      </c>
      <c r="Q3" s="81">
        <v>3.0637534254018849E-2</v>
      </c>
      <c r="R3" s="82">
        <v>9.9699000205488886E-2</v>
      </c>
      <c r="S3" s="83"/>
      <c r="T3" s="84"/>
      <c r="U3" s="90"/>
      <c r="V3" s="83"/>
      <c r="W3" s="77">
        <v>50</v>
      </c>
      <c r="X3" s="80">
        <v>4.0265464218907754</v>
      </c>
      <c r="Y3" s="81">
        <v>1.2946342918259546E-2</v>
      </c>
      <c r="Z3" s="82">
        <v>4.2846792135832187E-2</v>
      </c>
      <c r="AA3" s="78">
        <v>50</v>
      </c>
      <c r="AB3" s="80">
        <v>6.1771315844575421</v>
      </c>
      <c r="AC3" s="81">
        <v>1.9994128547158037E-3</v>
      </c>
      <c r="AD3" s="82">
        <v>4.3962392939158471E-3</v>
      </c>
      <c r="AE3" s="83">
        <v>60</v>
      </c>
      <c r="AF3" s="83">
        <v>9.152299398574554</v>
      </c>
      <c r="AG3" s="83">
        <v>1.8737887100546075E-3</v>
      </c>
      <c r="AH3" s="83">
        <v>5.3798233398483428E-3</v>
      </c>
      <c r="AI3" s="77" t="s">
        <v>48</v>
      </c>
    </row>
    <row r="4" spans="1:35" x14ac:dyDescent="0.25">
      <c r="B4" s="18" t="s">
        <v>4</v>
      </c>
      <c r="C4" s="11" t="s">
        <v>39</v>
      </c>
      <c r="D4" s="29" t="s">
        <v>39</v>
      </c>
      <c r="E4" s="20">
        <v>0.13300000000000001</v>
      </c>
      <c r="F4" s="24">
        <v>8.3500000000000005E-2</v>
      </c>
      <c r="I4" s="3" t="s">
        <v>49</v>
      </c>
      <c r="J4" s="13" t="s">
        <v>52</v>
      </c>
      <c r="K4" s="3"/>
      <c r="L4" s="30">
        <v>1.3808260518431659</v>
      </c>
      <c r="M4" s="21">
        <v>8.5667668351096279E-4</v>
      </c>
      <c r="N4" s="25">
        <v>3.4944918866642644E-4</v>
      </c>
      <c r="O4" s="3">
        <v>50</v>
      </c>
      <c r="P4" s="30">
        <v>1.9146711685260129</v>
      </c>
      <c r="Q4" s="21">
        <v>9.4480227414658392E-4</v>
      </c>
      <c r="R4" s="25">
        <v>6.0121606870400354E-4</v>
      </c>
      <c r="T4" s="27">
        <v>2.5417499864445787</v>
      </c>
      <c r="U4" s="2">
        <v>6.0480093642154746E-4</v>
      </c>
      <c r="V4" s="75">
        <v>2.2564967775666564E-4</v>
      </c>
      <c r="W4" s="3">
        <v>50</v>
      </c>
      <c r="X4" s="30">
        <v>2.9686816143843746</v>
      </c>
      <c r="Y4" s="50">
        <v>6.1044903107726793E-4</v>
      </c>
      <c r="Z4" s="25">
        <v>3.2581148646597212E-4</v>
      </c>
      <c r="AA4" s="13">
        <v>50</v>
      </c>
      <c r="AB4" s="30">
        <v>3.9152224630117276</v>
      </c>
      <c r="AC4" s="21">
        <v>9.0771391922615059E-4</v>
      </c>
      <c r="AD4" s="25">
        <v>1.9648041266645349E-3</v>
      </c>
      <c r="AE4">
        <v>70</v>
      </c>
      <c r="AF4">
        <v>6.7045363062052399</v>
      </c>
      <c r="AG4">
        <v>5.3920651388314727E-4</v>
      </c>
      <c r="AH4">
        <v>3.6258165586535845E-4</v>
      </c>
      <c r="AI4" s="3" t="s">
        <v>49</v>
      </c>
    </row>
    <row r="5" spans="1:35" x14ac:dyDescent="0.25">
      <c r="B5" s="16" t="s">
        <v>43</v>
      </c>
      <c r="C5" s="13" t="s">
        <v>39</v>
      </c>
      <c r="D5" s="30" t="s">
        <v>39</v>
      </c>
      <c r="E5" s="21">
        <v>0.13700000000000001</v>
      </c>
      <c r="F5" s="25">
        <v>2.3699999999999999E-2</v>
      </c>
      <c r="I5" s="77" t="s">
        <v>51</v>
      </c>
      <c r="J5" s="78" t="s">
        <v>50</v>
      </c>
      <c r="K5" s="77"/>
      <c r="L5" s="80">
        <v>1.3973560613287812</v>
      </c>
      <c r="M5" s="81">
        <v>3.7965908612129927E-3</v>
      </c>
      <c r="N5" s="82">
        <v>1.833697568032246E-2</v>
      </c>
      <c r="O5" s="77">
        <v>50</v>
      </c>
      <c r="P5" s="80">
        <v>1.7361096785717534</v>
      </c>
      <c r="Q5" s="81">
        <v>5.3672756771427164E-3</v>
      </c>
      <c r="R5" s="82">
        <v>3.0846288992006372E-2</v>
      </c>
      <c r="S5" s="83"/>
      <c r="T5" s="84">
        <v>2.4741769304222525</v>
      </c>
      <c r="U5" s="90">
        <v>7.1193674886771278E-4</v>
      </c>
      <c r="V5" s="85">
        <v>2.8040200083282672E-4</v>
      </c>
      <c r="W5" s="77">
        <v>50</v>
      </c>
      <c r="X5" s="80">
        <v>2.9414315363208323</v>
      </c>
      <c r="Y5" s="81">
        <v>2.1779507279804629E-3</v>
      </c>
      <c r="Z5" s="82">
        <v>9.5817494854836E-3</v>
      </c>
      <c r="AA5" s="78">
        <v>50</v>
      </c>
      <c r="AB5" s="80">
        <v>4.6397377501712782</v>
      </c>
      <c r="AC5" s="81">
        <v>6.4219025580385522E-3</v>
      </c>
      <c r="AD5" s="82">
        <v>3.1909504428447616E-2</v>
      </c>
      <c r="AE5" s="83">
        <v>60</v>
      </c>
      <c r="AF5" s="83">
        <v>6.6425910523103218</v>
      </c>
      <c r="AG5" s="83">
        <v>6.1214989102953573E-4</v>
      </c>
      <c r="AH5" s="83">
        <v>7.1619961553775894E-4</v>
      </c>
      <c r="AI5" s="77" t="s">
        <v>51</v>
      </c>
    </row>
    <row r="6" spans="1:35" x14ac:dyDescent="0.25">
      <c r="B6" s="16" t="s">
        <v>53</v>
      </c>
      <c r="C6" s="32" t="s">
        <v>39</v>
      </c>
      <c r="D6" s="30" t="s">
        <v>39</v>
      </c>
      <c r="E6" s="21">
        <v>3.0200000000000001E-2</v>
      </c>
      <c r="F6" s="25">
        <v>2.98E-2</v>
      </c>
      <c r="I6" s="3" t="s">
        <v>74</v>
      </c>
      <c r="J6" s="13" t="s">
        <v>75</v>
      </c>
      <c r="K6" s="3"/>
      <c r="L6" s="30">
        <v>1.4378951426982873</v>
      </c>
      <c r="M6" s="21">
        <v>1.0615147888803126E-3</v>
      </c>
      <c r="N6" s="25">
        <v>5.5855365242634932E-4</v>
      </c>
      <c r="O6" s="3">
        <v>50</v>
      </c>
      <c r="P6" s="30">
        <v>1.8557835976812569</v>
      </c>
      <c r="Q6" s="21">
        <v>7.3915790560598544E-4</v>
      </c>
      <c r="R6" s="25">
        <v>3.8437323687769322E-4</v>
      </c>
      <c r="T6" s="27">
        <v>2.5618921435885951</v>
      </c>
      <c r="U6" s="2">
        <v>6.1132980030005623E-4</v>
      </c>
      <c r="V6" s="75">
        <v>2.883531750607583E-4</v>
      </c>
      <c r="W6" s="3">
        <v>50</v>
      </c>
      <c r="X6" s="30">
        <v>2.9776430849777227</v>
      </c>
      <c r="Y6" s="50">
        <v>6.3140260721857076E-4</v>
      </c>
      <c r="Z6" s="25">
        <v>2.9817532042598763E-4</v>
      </c>
      <c r="AA6" s="13">
        <v>50</v>
      </c>
      <c r="AB6" s="30">
        <v>3.9542854868637041</v>
      </c>
      <c r="AC6" s="21">
        <v>5.0895493454157427E-4</v>
      </c>
      <c r="AD6" s="25">
        <v>2.6598058858238658E-4</v>
      </c>
      <c r="AE6">
        <v>50</v>
      </c>
      <c r="AF6">
        <v>6.7834730540950963</v>
      </c>
      <c r="AG6">
        <v>5.0099815032387217E-4</v>
      </c>
      <c r="AH6">
        <v>2.5320979745982648E-4</v>
      </c>
      <c r="AI6" s="3" t="s">
        <v>74</v>
      </c>
    </row>
    <row r="7" spans="1:35" x14ac:dyDescent="0.25">
      <c r="B7" s="17" t="s">
        <v>5</v>
      </c>
      <c r="C7" s="14" t="s">
        <v>39</v>
      </c>
      <c r="D7" s="31" t="s">
        <v>39</v>
      </c>
      <c r="E7" s="22">
        <v>2.0000000000000001E-4</v>
      </c>
      <c r="F7" s="52">
        <v>0</v>
      </c>
      <c r="I7" s="77" t="s">
        <v>82</v>
      </c>
      <c r="J7" s="78" t="s">
        <v>84</v>
      </c>
      <c r="K7" s="77"/>
      <c r="L7" s="80">
        <v>1.3949320301506249</v>
      </c>
      <c r="M7" s="81">
        <v>1.1778839428150025E-3</v>
      </c>
      <c r="N7" s="82">
        <v>6.7391152714480547E-4</v>
      </c>
      <c r="O7" s="77">
        <v>50</v>
      </c>
      <c r="P7" s="80">
        <v>1.7305957910378766</v>
      </c>
      <c r="Q7" s="81">
        <v>8.7540114042080686E-4</v>
      </c>
      <c r="R7" s="82">
        <v>4.8082574784065533E-4</v>
      </c>
      <c r="S7" s="83"/>
      <c r="T7" s="84">
        <v>2.4626499674465911</v>
      </c>
      <c r="U7" s="90">
        <v>7.2517764569016716E-4</v>
      </c>
      <c r="V7" s="85">
        <v>3.5441316396503186E-4</v>
      </c>
      <c r="W7" s="77">
        <v>50</v>
      </c>
      <c r="X7" s="80">
        <v>3.0989970913118676</v>
      </c>
      <c r="Y7" s="81">
        <v>7.1870612301729855E-4</v>
      </c>
      <c r="Z7" s="82">
        <v>4.180268622669577E-4</v>
      </c>
      <c r="AA7" s="78">
        <v>50</v>
      </c>
      <c r="AB7" s="80">
        <v>4.6597008262938742</v>
      </c>
      <c r="AC7" s="81">
        <v>5.536225367783552E-4</v>
      </c>
      <c r="AD7" s="82">
        <v>2.4928907295266711E-4</v>
      </c>
      <c r="AE7" s="83">
        <v>10</v>
      </c>
      <c r="AF7" s="84">
        <v>6.2882083724750286</v>
      </c>
      <c r="AG7" s="111">
        <v>4.7515672608850894E-4</v>
      </c>
      <c r="AH7" s="85">
        <v>2.1236685518637752E-4</v>
      </c>
      <c r="AI7" s="77" t="s">
        <v>82</v>
      </c>
    </row>
    <row r="8" spans="1:35" x14ac:dyDescent="0.25">
      <c r="I8" s="3" t="s">
        <v>83</v>
      </c>
      <c r="J8" s="32" t="s">
        <v>84</v>
      </c>
      <c r="K8" s="3"/>
      <c r="L8" s="30">
        <v>1.4213340445677434</v>
      </c>
      <c r="M8" s="21">
        <v>1.0731943763652566E-3</v>
      </c>
      <c r="N8" s="25">
        <v>5.7262251212841179E-4</v>
      </c>
      <c r="O8" s="3">
        <v>50</v>
      </c>
      <c r="P8" s="30">
        <v>1.8354585749997028</v>
      </c>
      <c r="Q8" s="21">
        <v>8.7625435231766596E-4</v>
      </c>
      <c r="R8" s="25">
        <v>4.0211255650059684E-4</v>
      </c>
      <c r="T8" s="27">
        <v>2.5757113433745169</v>
      </c>
      <c r="U8" s="2">
        <v>7.7163229061607283E-4</v>
      </c>
      <c r="V8" s="75">
        <v>3.2171310306231617E-4</v>
      </c>
      <c r="W8" s="33">
        <v>50</v>
      </c>
      <c r="X8" s="30">
        <v>2.9954026727795462</v>
      </c>
      <c r="Y8" s="50">
        <v>6.559738775014784E-4</v>
      </c>
      <c r="Z8" s="25">
        <v>2.5934649991930428E-4</v>
      </c>
      <c r="AA8" s="13">
        <v>50</v>
      </c>
      <c r="AB8" s="30">
        <v>4.7500841793192619</v>
      </c>
      <c r="AC8" s="21">
        <v>5.4824290681767629E-4</v>
      </c>
      <c r="AD8" s="25">
        <v>2.5145479758371069E-4</v>
      </c>
      <c r="AE8">
        <v>50</v>
      </c>
      <c r="AF8">
        <v>6.8082700717607985</v>
      </c>
      <c r="AG8">
        <v>4.4609210393863036E-4</v>
      </c>
      <c r="AH8">
        <v>2.048560416308142E-4</v>
      </c>
      <c r="AI8" s="3" t="s">
        <v>83</v>
      </c>
    </row>
    <row r="9" spans="1:35" x14ac:dyDescent="0.25">
      <c r="A9" s="1" t="s">
        <v>8</v>
      </c>
      <c r="C9" s="1"/>
      <c r="I9" s="77" t="s">
        <v>93</v>
      </c>
      <c r="J9" s="83" t="s">
        <v>95</v>
      </c>
      <c r="K9" s="77"/>
      <c r="L9" s="80">
        <v>1.4791991026971067</v>
      </c>
      <c r="M9" s="81">
        <v>1.1887469954588049E-3</v>
      </c>
      <c r="N9" s="82">
        <v>4.1010148933989088E-4</v>
      </c>
      <c r="O9" s="77"/>
      <c r="P9" s="80">
        <v>2.2028938121252586</v>
      </c>
      <c r="Q9" s="81">
        <v>9.3585580976518067E-4</v>
      </c>
      <c r="R9" s="87">
        <v>2.924340164122863E-4</v>
      </c>
      <c r="S9" s="78"/>
      <c r="T9" s="80">
        <v>2.895159737846579</v>
      </c>
      <c r="U9" s="81">
        <v>9.8608826481326852E-4</v>
      </c>
      <c r="V9" s="86">
        <v>3.5254146032327017E-4</v>
      </c>
      <c r="W9" s="77">
        <v>50</v>
      </c>
      <c r="X9" s="80">
        <v>3.624329849142486</v>
      </c>
      <c r="Y9" s="81">
        <v>7.1214832318866226E-4</v>
      </c>
      <c r="Z9" s="87">
        <v>2.0708757795324687E-4</v>
      </c>
      <c r="AA9" s="78">
        <v>50</v>
      </c>
      <c r="AB9" s="80">
        <v>5.483522711915426</v>
      </c>
      <c r="AC9" s="81">
        <v>8.5970391777880799E-4</v>
      </c>
      <c r="AD9" s="82">
        <v>1.4495988867764629E-3</v>
      </c>
      <c r="AE9" s="83">
        <v>50</v>
      </c>
      <c r="AF9" s="80">
        <v>8.9498643226702921</v>
      </c>
      <c r="AG9" s="81">
        <v>5.4393194117414089E-4</v>
      </c>
      <c r="AH9" s="81">
        <v>1.3070070314676611E-4</v>
      </c>
      <c r="AI9" s="77" t="s">
        <v>93</v>
      </c>
    </row>
    <row r="10" spans="1:35" x14ac:dyDescent="0.25">
      <c r="B10" s="53" t="s">
        <v>0</v>
      </c>
      <c r="C10" s="44" t="s">
        <v>38</v>
      </c>
      <c r="D10" s="45" t="s">
        <v>1</v>
      </c>
      <c r="E10" s="46" t="s">
        <v>2</v>
      </c>
      <c r="F10" s="47" t="s">
        <v>3</v>
      </c>
      <c r="I10" s="33" t="s">
        <v>94</v>
      </c>
      <c r="J10" s="32" t="s">
        <v>96</v>
      </c>
      <c r="K10" s="3"/>
      <c r="L10" s="30">
        <v>1.4189695434398113</v>
      </c>
      <c r="M10" s="21">
        <v>6.5585048283764132E-4</v>
      </c>
      <c r="N10" s="25">
        <v>2.4311694506121251E-4</v>
      </c>
      <c r="O10" s="3"/>
      <c r="P10" s="30">
        <v>2.0143206916093819</v>
      </c>
      <c r="Q10" s="21">
        <v>5.8027702483174281E-4</v>
      </c>
      <c r="R10" s="73">
        <v>1.7983474244238117E-4</v>
      </c>
      <c r="S10" s="13"/>
      <c r="T10" s="30">
        <v>2.7361393171230874</v>
      </c>
      <c r="U10" s="21">
        <v>4.6774181848728709E-4</v>
      </c>
      <c r="V10" s="74">
        <v>1.5851590509252848E-4</v>
      </c>
      <c r="W10" s="3"/>
      <c r="X10" s="30">
        <v>3.5584130690521509</v>
      </c>
      <c r="Y10" s="21">
        <v>4.5463796640383606E-4</v>
      </c>
      <c r="Z10" s="73">
        <v>1.8397929008717449E-4</v>
      </c>
      <c r="AB10">
        <v>5.4465285015039804</v>
      </c>
      <c r="AC10" s="2">
        <v>3.5238005082323935E-4</v>
      </c>
      <c r="AD10">
        <v>9.3091584430161214E-5</v>
      </c>
      <c r="AE10">
        <v>50</v>
      </c>
      <c r="AF10" s="27">
        <v>7.6351215843041622</v>
      </c>
      <c r="AG10" s="98">
        <v>3.1458273583690084E-4</v>
      </c>
      <c r="AH10" s="75">
        <v>1.0966262329428924E-4</v>
      </c>
      <c r="AI10" s="33" t="s">
        <v>94</v>
      </c>
    </row>
    <row r="11" spans="1:35" x14ac:dyDescent="0.25">
      <c r="B11" s="18" t="s">
        <v>4</v>
      </c>
      <c r="C11" s="11">
        <v>50</v>
      </c>
      <c r="D11" s="29">
        <v>10.255301074891612</v>
      </c>
      <c r="E11" s="20">
        <v>0.16119994991905925</v>
      </c>
      <c r="F11" s="24">
        <v>0.11072520033437649</v>
      </c>
      <c r="I11" s="3" t="s">
        <v>99</v>
      </c>
      <c r="J11" s="83" t="s">
        <v>100</v>
      </c>
      <c r="K11" s="77">
        <v>50</v>
      </c>
      <c r="L11" s="80">
        <v>1.4164705072402946</v>
      </c>
      <c r="M11" s="81">
        <v>8.9725304090880345E-4</v>
      </c>
      <c r="N11" s="82">
        <v>3.4563322242221555E-4</v>
      </c>
      <c r="O11" s="77"/>
      <c r="P11" s="80">
        <v>1.9371465581655494</v>
      </c>
      <c r="Q11" s="81">
        <v>8.3917350825916687E-4</v>
      </c>
      <c r="R11" s="79">
        <v>3.5328863594137025E-4</v>
      </c>
      <c r="S11" s="78"/>
      <c r="T11" s="80">
        <v>2.4763609102858433</v>
      </c>
      <c r="U11" s="81">
        <v>6.3159224594648068E-4</v>
      </c>
      <c r="V11" s="81">
        <v>2.0991569462949945E-4</v>
      </c>
      <c r="W11" s="77"/>
      <c r="X11" s="80">
        <v>3.0694949385020345</v>
      </c>
      <c r="Y11" s="81">
        <v>5.4985433734484586E-4</v>
      </c>
      <c r="Z11" s="79">
        <v>1.8594935223250245E-4</v>
      </c>
      <c r="AA11" s="83"/>
      <c r="AB11" s="83">
        <v>4.7965874379780438</v>
      </c>
      <c r="AC11" s="90">
        <v>4.9661231459146302E-4</v>
      </c>
      <c r="AD11" s="83">
        <v>1.8310649230282391E-4</v>
      </c>
      <c r="AE11" s="83">
        <v>50</v>
      </c>
      <c r="AF11" s="83">
        <v>6.9676561199558948</v>
      </c>
      <c r="AG11" s="83">
        <v>4.8362649807386272E-4</v>
      </c>
      <c r="AH11" s="83">
        <v>2.2607741826055321E-4</v>
      </c>
      <c r="AI11" s="3" t="s">
        <v>99</v>
      </c>
    </row>
    <row r="12" spans="1:35" x14ac:dyDescent="0.25">
      <c r="B12" s="16" t="s">
        <v>43</v>
      </c>
      <c r="C12" s="13">
        <v>50</v>
      </c>
      <c r="D12" s="30">
        <v>11.177356564329724</v>
      </c>
      <c r="E12" s="21">
        <v>0.13250116018434741</v>
      </c>
      <c r="F12" s="25">
        <v>4.9033556963699231E-2</v>
      </c>
      <c r="I12" s="3"/>
      <c r="K12" s="3"/>
      <c r="L12" s="30"/>
      <c r="M12" s="21"/>
      <c r="N12" s="25"/>
      <c r="O12" s="3"/>
      <c r="P12" s="30"/>
      <c r="Q12" s="21"/>
      <c r="R12" s="4"/>
      <c r="S12" s="13"/>
      <c r="T12" s="30"/>
      <c r="U12" s="21"/>
      <c r="V12" s="21"/>
      <c r="W12" s="3"/>
      <c r="X12" s="30"/>
      <c r="Y12" s="21"/>
      <c r="Z12" s="4"/>
    </row>
    <row r="13" spans="1:35" x14ac:dyDescent="0.25">
      <c r="B13" s="16" t="s">
        <v>44</v>
      </c>
      <c r="C13" s="13">
        <v>50</v>
      </c>
      <c r="D13" s="30">
        <v>9.998298830286652</v>
      </c>
      <c r="E13" s="21">
        <v>4.0247156012460532E-2</v>
      </c>
      <c r="F13" s="25">
        <v>3.4755864065810715E-2</v>
      </c>
      <c r="K13" s="30"/>
      <c r="L13" s="21"/>
      <c r="N13" s="25"/>
      <c r="O13" s="30"/>
      <c r="P13" s="21"/>
      <c r="R13" s="4"/>
      <c r="S13" s="30"/>
      <c r="T13" s="21"/>
      <c r="V13" s="21"/>
      <c r="W13" s="30"/>
      <c r="X13" s="21"/>
      <c r="Z13" s="4"/>
    </row>
    <row r="14" spans="1:35" x14ac:dyDescent="0.25">
      <c r="A14" t="s">
        <v>19</v>
      </c>
      <c r="B14" s="16" t="s">
        <v>22</v>
      </c>
      <c r="C14" s="13">
        <f>C39+C40</f>
        <v>60</v>
      </c>
      <c r="D14" s="30">
        <f>((D39*1)+(D40*5))/6</f>
        <v>6.6425910523103218</v>
      </c>
      <c r="E14" s="50">
        <f>((E39*1)+(E40*5))/6</f>
        <v>6.1214989102953573E-4</v>
      </c>
      <c r="F14" s="25">
        <f>((F39*1)+(F40*5))/6</f>
        <v>7.1619961553775894E-4</v>
      </c>
      <c r="K14" s="30"/>
      <c r="L14" s="21"/>
      <c r="N14" s="25"/>
      <c r="O14" s="30"/>
      <c r="P14" s="21"/>
      <c r="R14" s="4"/>
      <c r="S14" s="30"/>
      <c r="T14" s="21"/>
      <c r="V14" s="21"/>
      <c r="W14" s="30"/>
      <c r="X14" s="21"/>
      <c r="Z14" s="4"/>
    </row>
    <row r="15" spans="1:35" x14ac:dyDescent="0.25">
      <c r="A15" s="56" t="s">
        <v>21</v>
      </c>
      <c r="B15" s="54" t="s">
        <v>35</v>
      </c>
      <c r="C15" s="37">
        <v>70</v>
      </c>
      <c r="D15" s="31">
        <v>6.4548506943100863</v>
      </c>
      <c r="E15" s="51">
        <v>4.194281137011975E-4</v>
      </c>
      <c r="F15" s="26">
        <v>2.4531836988007179E-4</v>
      </c>
      <c r="I15" s="3"/>
      <c r="V15" s="2"/>
    </row>
    <row r="16" spans="1:35" x14ac:dyDescent="0.25">
      <c r="I16" s="3"/>
      <c r="K16" s="3"/>
      <c r="L16" s="30"/>
      <c r="M16" s="21"/>
      <c r="N16" s="25"/>
      <c r="O16" s="3"/>
      <c r="P16" s="30"/>
      <c r="Q16" s="21"/>
      <c r="R16" s="4"/>
      <c r="S16" s="13"/>
      <c r="T16" s="30"/>
      <c r="U16" s="21"/>
      <c r="V16" s="21"/>
      <c r="W16" s="3"/>
      <c r="X16" s="30"/>
      <c r="Y16" s="21"/>
      <c r="Z16" s="4"/>
    </row>
    <row r="17" spans="1:31" x14ac:dyDescent="0.25">
      <c r="A17" s="13"/>
      <c r="B17" s="7" t="s">
        <v>0</v>
      </c>
      <c r="C17" s="9" t="s">
        <v>38</v>
      </c>
      <c r="D17" s="28" t="s">
        <v>1</v>
      </c>
      <c r="E17" s="19" t="s">
        <v>2</v>
      </c>
      <c r="F17" s="23" t="s">
        <v>3</v>
      </c>
      <c r="I17" s="3"/>
      <c r="K17" s="3"/>
      <c r="L17" s="30"/>
      <c r="M17" s="13"/>
      <c r="N17" s="4"/>
      <c r="O17" s="3"/>
      <c r="P17" s="30"/>
      <c r="Q17" s="21"/>
      <c r="R17" s="4"/>
      <c r="S17" s="13"/>
      <c r="T17" s="30"/>
      <c r="U17" s="21"/>
      <c r="V17" s="13"/>
      <c r="W17" s="3"/>
      <c r="X17" s="30"/>
      <c r="Y17" s="21"/>
      <c r="Z17" s="4"/>
    </row>
    <row r="18" spans="1:31" x14ac:dyDescent="0.25">
      <c r="A18" s="13"/>
      <c r="B18" s="3" t="s">
        <v>58</v>
      </c>
      <c r="C18" s="13">
        <v>60</v>
      </c>
      <c r="D18" s="30">
        <v>6.5773083077624888</v>
      </c>
      <c r="E18" s="21">
        <v>1.0125958579634009E-3</v>
      </c>
      <c r="F18" s="25">
        <v>4.2764451039324939E-4</v>
      </c>
    </row>
    <row r="19" spans="1:31" x14ac:dyDescent="0.25">
      <c r="A19" s="13"/>
      <c r="B19" s="3" t="s">
        <v>67</v>
      </c>
      <c r="C19" s="13">
        <v>50</v>
      </c>
      <c r="D19" s="30">
        <v>6.6687436392134956</v>
      </c>
      <c r="E19" s="21">
        <v>4.801717381121963E-4</v>
      </c>
      <c r="F19" s="25">
        <v>2.1633824782506494E-4</v>
      </c>
      <c r="L19" s="27"/>
      <c r="P19" s="27"/>
      <c r="T19" s="27"/>
      <c r="X19" s="27"/>
    </row>
    <row r="20" spans="1:31" x14ac:dyDescent="0.25">
      <c r="A20" s="13"/>
      <c r="B20" s="3" t="s">
        <v>57</v>
      </c>
      <c r="C20" s="13">
        <v>60</v>
      </c>
      <c r="D20" s="30">
        <v>6.7196688646144196</v>
      </c>
      <c r="E20" s="21">
        <v>1.1018179587244338E-3</v>
      </c>
      <c r="F20" s="25">
        <v>6.1133261759914058E-4</v>
      </c>
      <c r="I20" t="s">
        <v>90</v>
      </c>
      <c r="Q20" t="s">
        <v>102</v>
      </c>
      <c r="U20"/>
      <c r="X20" s="27"/>
      <c r="Y20" t="s">
        <v>104</v>
      </c>
      <c r="AC20"/>
    </row>
    <row r="21" spans="1:31" x14ac:dyDescent="0.25">
      <c r="A21" s="13"/>
      <c r="B21" s="3" t="s">
        <v>56</v>
      </c>
      <c r="C21" s="13">
        <v>70</v>
      </c>
      <c r="D21" s="30">
        <v>6.7045363062052399</v>
      </c>
      <c r="E21" s="21">
        <v>5.3920651388314727E-4</v>
      </c>
      <c r="F21" s="25">
        <v>3.6258165586535845E-4</v>
      </c>
      <c r="I21" s="68" t="s">
        <v>66</v>
      </c>
      <c r="J21" s="68">
        <v>20</v>
      </c>
      <c r="K21" s="61">
        <v>30</v>
      </c>
      <c r="L21" s="76">
        <v>40</v>
      </c>
      <c r="M21" s="68">
        <v>50</v>
      </c>
      <c r="N21" s="68">
        <v>75</v>
      </c>
      <c r="O21" s="68">
        <v>100</v>
      </c>
      <c r="Q21" s="68" t="s">
        <v>66</v>
      </c>
      <c r="R21" s="68">
        <v>20</v>
      </c>
      <c r="S21" s="61">
        <v>30</v>
      </c>
      <c r="T21" s="76">
        <v>40</v>
      </c>
      <c r="U21" s="68">
        <v>50</v>
      </c>
      <c r="V21" s="68">
        <v>75</v>
      </c>
      <c r="W21" s="68">
        <v>100</v>
      </c>
      <c r="Y21" s="68" t="s">
        <v>66</v>
      </c>
      <c r="Z21" s="68">
        <v>20</v>
      </c>
      <c r="AA21" s="61">
        <v>30</v>
      </c>
      <c r="AB21" s="76">
        <v>40</v>
      </c>
      <c r="AC21" s="68">
        <v>50</v>
      </c>
      <c r="AD21" s="68">
        <v>75</v>
      </c>
      <c r="AE21" s="68">
        <v>100</v>
      </c>
    </row>
    <row r="22" spans="1:31" x14ac:dyDescent="0.25">
      <c r="A22" s="13"/>
      <c r="B22" s="3" t="s">
        <v>61</v>
      </c>
      <c r="C22" s="13">
        <v>60</v>
      </c>
      <c r="D22" s="30">
        <v>9.152299398574554</v>
      </c>
      <c r="E22" s="21">
        <v>1.8737887100546075E-3</v>
      </c>
      <c r="F22" s="25">
        <v>5.3798233398483428E-3</v>
      </c>
      <c r="I22" s="88" t="s">
        <v>85</v>
      </c>
      <c r="J22" s="33"/>
      <c r="K22" s="50">
        <v>3.0637534254018849E-2</v>
      </c>
      <c r="L22" s="32"/>
      <c r="M22" s="50">
        <v>1.2946342918259546E-2</v>
      </c>
      <c r="N22" s="21">
        <v>1.9994128547158037E-3</v>
      </c>
      <c r="O22" s="25">
        <v>1.8737887100546075E-3</v>
      </c>
      <c r="Q22" s="108" t="s">
        <v>85</v>
      </c>
      <c r="R22" s="33">
        <f t="shared" ref="R22:R30" si="0">N3</f>
        <v>0</v>
      </c>
      <c r="S22" s="50">
        <f t="shared" ref="S22:S30" si="1">R3</f>
        <v>9.9699000205488886E-2</v>
      </c>
      <c r="T22" s="32">
        <f t="shared" ref="T22:T30" si="2">V3</f>
        <v>0</v>
      </c>
      <c r="U22" s="50">
        <f t="shared" ref="U22:U30" si="3">Z3</f>
        <v>4.2846792135832187E-2</v>
      </c>
      <c r="V22" s="50">
        <f t="shared" ref="V22:V30" si="4">AD3</f>
        <v>4.3962392939158471E-3</v>
      </c>
      <c r="W22" s="70">
        <f t="shared" ref="W22:W30" si="5">AH3</f>
        <v>5.3798233398483428E-3</v>
      </c>
      <c r="Y22" s="108" t="s">
        <v>85</v>
      </c>
      <c r="Z22" s="105"/>
      <c r="AA22" s="109">
        <f>P3</f>
        <v>2.2971474848641273</v>
      </c>
      <c r="AB22" s="109"/>
      <c r="AC22" s="109">
        <f>X3</f>
        <v>4.0265464218907754</v>
      </c>
      <c r="AD22" s="109">
        <f>AB3</f>
        <v>6.1771315844575421</v>
      </c>
      <c r="AE22" s="110">
        <f>AF3</f>
        <v>9.152299398574554</v>
      </c>
    </row>
    <row r="23" spans="1:31" x14ac:dyDescent="0.25">
      <c r="A23" s="13"/>
      <c r="B23" s="5" t="s">
        <v>68</v>
      </c>
      <c r="C23" s="14">
        <v>10</v>
      </c>
      <c r="D23" s="31">
        <v>6.8610857504606102</v>
      </c>
      <c r="E23" s="51">
        <v>4.6654811025224148E-4</v>
      </c>
      <c r="F23" s="26">
        <v>1.6561053879823057E-4</v>
      </c>
      <c r="I23" s="103" t="s">
        <v>36</v>
      </c>
      <c r="J23" s="96">
        <v>8.5667668351096279E-4</v>
      </c>
      <c r="K23" s="55">
        <v>9.4480227414658392E-4</v>
      </c>
      <c r="L23" s="97">
        <v>6.0480093642154746E-4</v>
      </c>
      <c r="M23" s="55">
        <v>6.1044903107726793E-4</v>
      </c>
      <c r="N23" s="72">
        <v>9.0771391922615059E-4</v>
      </c>
      <c r="O23" s="24">
        <v>5.3920651388314727E-4</v>
      </c>
      <c r="Q23" s="60" t="s">
        <v>36</v>
      </c>
      <c r="R23" s="96">
        <f t="shared" si="0"/>
        <v>3.4944918866642644E-4</v>
      </c>
      <c r="S23" s="55">
        <f t="shared" si="1"/>
        <v>6.0121606870400354E-4</v>
      </c>
      <c r="T23" s="97">
        <f t="shared" si="2"/>
        <v>2.2564967775666564E-4</v>
      </c>
      <c r="U23" s="55">
        <f t="shared" si="3"/>
        <v>3.2581148646597212E-4</v>
      </c>
      <c r="V23" s="55">
        <f t="shared" si="4"/>
        <v>1.9648041266645349E-3</v>
      </c>
      <c r="W23" s="100">
        <f t="shared" si="5"/>
        <v>3.6258165586535845E-4</v>
      </c>
      <c r="Y23" s="60" t="s">
        <v>36</v>
      </c>
      <c r="Z23" s="105">
        <f t="shared" ref="Z23:Z29" si="6">L4</f>
        <v>1.3808260518431659</v>
      </c>
      <c r="AA23" s="109">
        <f t="shared" ref="AA23:AA29" si="7">P4</f>
        <v>1.9146711685260129</v>
      </c>
      <c r="AB23" s="109">
        <f t="shared" ref="AB23:AB29" si="8">T4</f>
        <v>2.5417499864445787</v>
      </c>
      <c r="AC23" s="109">
        <f t="shared" ref="AC23:AC29" si="9">X4</f>
        <v>2.9686816143843746</v>
      </c>
      <c r="AD23" s="109">
        <f t="shared" ref="AD23:AD29" si="10">AB4</f>
        <v>3.9152224630117276</v>
      </c>
      <c r="AE23" s="110">
        <f t="shared" ref="AE23:AE30" si="11">AF4</f>
        <v>6.7045363062052399</v>
      </c>
    </row>
    <row r="24" spans="1:31" x14ac:dyDescent="0.25">
      <c r="A24" s="13" t="s">
        <v>69</v>
      </c>
      <c r="B24" s="10" t="s">
        <v>71</v>
      </c>
      <c r="C24" s="11">
        <v>50</v>
      </c>
      <c r="D24" s="29">
        <v>6.8082700717607985</v>
      </c>
      <c r="E24" s="20">
        <v>4.4609210393863036E-4</v>
      </c>
      <c r="F24" s="24">
        <v>2.048560416308142E-4</v>
      </c>
      <c r="I24" s="88" t="s">
        <v>86</v>
      </c>
      <c r="J24" s="93">
        <v>3.7965908612129927E-3</v>
      </c>
      <c r="K24" s="50">
        <v>5.3672756771427164E-3</v>
      </c>
      <c r="L24" s="99">
        <v>7.1193674886771278E-4</v>
      </c>
      <c r="M24" s="69">
        <v>2.1779507279804629E-3</v>
      </c>
      <c r="N24" s="69">
        <v>6.4219025580385522E-3</v>
      </c>
      <c r="O24" s="70">
        <v>6.1214989102953573E-4</v>
      </c>
      <c r="Q24" s="77" t="s">
        <v>86</v>
      </c>
      <c r="R24" s="93">
        <f t="shared" si="0"/>
        <v>1.833697568032246E-2</v>
      </c>
      <c r="S24" s="50">
        <f t="shared" si="1"/>
        <v>3.0846288992006372E-2</v>
      </c>
      <c r="T24" s="92">
        <f t="shared" si="2"/>
        <v>2.8040200083282672E-4</v>
      </c>
      <c r="U24" s="50">
        <f t="shared" si="3"/>
        <v>9.5817494854836E-3</v>
      </c>
      <c r="V24" s="50">
        <f t="shared" si="4"/>
        <v>3.1909504428447616E-2</v>
      </c>
      <c r="W24" s="70">
        <f t="shared" si="5"/>
        <v>7.1619961553775894E-4</v>
      </c>
      <c r="Y24" s="77" t="s">
        <v>86</v>
      </c>
      <c r="Z24" s="105">
        <f t="shared" si="6"/>
        <v>1.3973560613287812</v>
      </c>
      <c r="AA24" s="109">
        <f t="shared" si="7"/>
        <v>1.7361096785717534</v>
      </c>
      <c r="AB24" s="109">
        <f t="shared" si="8"/>
        <v>2.4741769304222525</v>
      </c>
      <c r="AC24" s="109">
        <f t="shared" si="9"/>
        <v>2.9414315363208323</v>
      </c>
      <c r="AD24" s="109">
        <f t="shared" si="10"/>
        <v>4.6397377501712782</v>
      </c>
      <c r="AE24" s="110">
        <f t="shared" si="11"/>
        <v>6.6425910523103218</v>
      </c>
    </row>
    <row r="25" spans="1:31" x14ac:dyDescent="0.25">
      <c r="A25" s="13" t="s">
        <v>69</v>
      </c>
      <c r="B25" s="3" t="s">
        <v>70</v>
      </c>
      <c r="C25" s="13">
        <v>50</v>
      </c>
      <c r="D25" s="30">
        <v>6.2882083724750286</v>
      </c>
      <c r="E25" s="50">
        <v>4.7515672608850894E-4</v>
      </c>
      <c r="F25" s="25">
        <v>2.1236685518637752E-4</v>
      </c>
      <c r="I25" s="16" t="s">
        <v>87</v>
      </c>
      <c r="J25" s="93">
        <v>1.0615147888803126E-3</v>
      </c>
      <c r="K25" s="50">
        <v>7.3915790560598544E-4</v>
      </c>
      <c r="L25" s="92">
        <v>6.1132980030005623E-4</v>
      </c>
      <c r="M25" s="50">
        <v>6.3140260721857076E-4</v>
      </c>
      <c r="N25" s="21">
        <v>5.0895493454157427E-4</v>
      </c>
      <c r="O25" s="25">
        <v>5.0099815032387217E-4</v>
      </c>
      <c r="Q25" s="3" t="s">
        <v>87</v>
      </c>
      <c r="R25" s="93">
        <f t="shared" si="0"/>
        <v>5.5855365242634932E-4</v>
      </c>
      <c r="S25" s="50">
        <f t="shared" si="1"/>
        <v>3.8437323687769322E-4</v>
      </c>
      <c r="T25" s="92">
        <f t="shared" si="2"/>
        <v>2.883531750607583E-4</v>
      </c>
      <c r="U25" s="50">
        <f t="shared" si="3"/>
        <v>2.9817532042598763E-4</v>
      </c>
      <c r="V25" s="50">
        <f t="shared" si="4"/>
        <v>2.6598058858238658E-4</v>
      </c>
      <c r="W25" s="70">
        <f t="shared" si="5"/>
        <v>2.5320979745982648E-4</v>
      </c>
      <c r="Y25" s="3" t="s">
        <v>87</v>
      </c>
      <c r="Z25" s="105">
        <f t="shared" si="6"/>
        <v>1.4378951426982873</v>
      </c>
      <c r="AA25" s="109">
        <f t="shared" si="7"/>
        <v>1.8557835976812569</v>
      </c>
      <c r="AB25" s="109">
        <f t="shared" si="8"/>
        <v>2.5618921435885951</v>
      </c>
      <c r="AC25" s="109">
        <f t="shared" si="9"/>
        <v>2.9776430849777227</v>
      </c>
      <c r="AD25" s="109">
        <f t="shared" si="10"/>
        <v>3.9542854868637041</v>
      </c>
      <c r="AE25" s="110">
        <f t="shared" si="11"/>
        <v>6.7834730540950963</v>
      </c>
    </row>
    <row r="26" spans="1:31" x14ac:dyDescent="0.25">
      <c r="A26" s="13" t="s">
        <v>69</v>
      </c>
      <c r="B26" s="3" t="s">
        <v>73</v>
      </c>
      <c r="C26" s="13">
        <v>10</v>
      </c>
      <c r="D26" s="30">
        <v>5.9441363617314105</v>
      </c>
      <c r="E26" s="21">
        <v>4.9315371656823257E-4</v>
      </c>
      <c r="F26" s="25">
        <v>1.6975951420033131E-4</v>
      </c>
      <c r="I26" s="88" t="s">
        <v>88</v>
      </c>
      <c r="J26" s="93">
        <v>1.1778839428150025E-3</v>
      </c>
      <c r="K26" s="50">
        <v>8.7540114042080686E-4</v>
      </c>
      <c r="L26" s="92">
        <v>7.2517764569016716E-4</v>
      </c>
      <c r="M26" s="50">
        <v>7.1870612301729855E-4</v>
      </c>
      <c r="N26" s="21">
        <v>5.536225367783552E-4</v>
      </c>
      <c r="O26" s="71">
        <v>4.7515672608850894E-4</v>
      </c>
      <c r="Q26" s="77" t="s">
        <v>88</v>
      </c>
      <c r="R26" s="93">
        <f t="shared" si="0"/>
        <v>6.7391152714480547E-4</v>
      </c>
      <c r="S26" s="50">
        <f t="shared" si="1"/>
        <v>4.8082574784065533E-4</v>
      </c>
      <c r="T26" s="92">
        <f t="shared" si="2"/>
        <v>3.5441316396503186E-4</v>
      </c>
      <c r="U26" s="50">
        <f t="shared" si="3"/>
        <v>4.180268622669577E-4</v>
      </c>
      <c r="V26" s="50">
        <f t="shared" si="4"/>
        <v>2.4928907295266711E-4</v>
      </c>
      <c r="W26" s="70">
        <v>2.1236685518637752E-4</v>
      </c>
      <c r="Y26" s="77" t="s">
        <v>88</v>
      </c>
      <c r="Z26" s="105">
        <f t="shared" si="6"/>
        <v>1.3949320301506249</v>
      </c>
      <c r="AA26" s="109">
        <f t="shared" si="7"/>
        <v>1.7305957910378766</v>
      </c>
      <c r="AB26" s="109">
        <f t="shared" si="8"/>
        <v>2.4626499674465911</v>
      </c>
      <c r="AC26" s="109">
        <f t="shared" si="9"/>
        <v>3.0989970913118676</v>
      </c>
      <c r="AD26" s="109">
        <f t="shared" si="10"/>
        <v>4.6597008262938742</v>
      </c>
      <c r="AE26" s="84">
        <v>6.2882083724750286</v>
      </c>
    </row>
    <row r="27" spans="1:31" x14ac:dyDescent="0.25">
      <c r="A27" s="13" t="s">
        <v>15</v>
      </c>
      <c r="B27" s="10" t="s">
        <v>16</v>
      </c>
      <c r="C27" s="11">
        <v>10</v>
      </c>
      <c r="D27" s="29">
        <v>6.7154978175428024</v>
      </c>
      <c r="E27" s="55">
        <v>3.8285690687505817E-4</v>
      </c>
      <c r="F27" s="24">
        <v>1.5400170959997073E-4</v>
      </c>
      <c r="I27" s="16" t="s">
        <v>89</v>
      </c>
      <c r="J27" s="93">
        <v>1.0731943763652566E-3</v>
      </c>
      <c r="K27" s="50">
        <v>8.7625435231766596E-4</v>
      </c>
      <c r="L27" s="92">
        <v>7.7163229061607283E-4</v>
      </c>
      <c r="M27" s="50">
        <v>6.559738775014784E-4</v>
      </c>
      <c r="N27" s="21">
        <v>5.4824290681767629E-4</v>
      </c>
      <c r="O27" s="25">
        <v>4.4609210393863036E-4</v>
      </c>
      <c r="Q27" s="3" t="s">
        <v>89</v>
      </c>
      <c r="R27" s="93">
        <f t="shared" si="0"/>
        <v>5.7262251212841179E-4</v>
      </c>
      <c r="S27" s="50">
        <f t="shared" si="1"/>
        <v>4.0211255650059684E-4</v>
      </c>
      <c r="T27" s="92">
        <f t="shared" si="2"/>
        <v>3.2171310306231617E-4</v>
      </c>
      <c r="U27" s="50">
        <f t="shared" si="3"/>
        <v>2.5934649991930428E-4</v>
      </c>
      <c r="V27" s="50">
        <f t="shared" si="4"/>
        <v>2.5145479758371069E-4</v>
      </c>
      <c r="W27" s="70">
        <f t="shared" si="5"/>
        <v>2.048560416308142E-4</v>
      </c>
      <c r="Y27" s="3" t="s">
        <v>89</v>
      </c>
      <c r="Z27" s="105">
        <f t="shared" si="6"/>
        <v>1.4213340445677434</v>
      </c>
      <c r="AA27" s="109">
        <f t="shared" si="7"/>
        <v>1.8354585749997028</v>
      </c>
      <c r="AB27" s="109">
        <f t="shared" si="8"/>
        <v>2.5757113433745169</v>
      </c>
      <c r="AC27" s="109">
        <f t="shared" si="9"/>
        <v>2.9954026727795462</v>
      </c>
      <c r="AD27" s="109">
        <f t="shared" si="10"/>
        <v>4.7500841793192619</v>
      </c>
      <c r="AE27" s="110">
        <f t="shared" si="11"/>
        <v>6.8082700717607985</v>
      </c>
    </row>
    <row r="28" spans="1:31" x14ac:dyDescent="0.25">
      <c r="A28" s="13" t="s">
        <v>15</v>
      </c>
      <c r="B28" s="5" t="s">
        <v>25</v>
      </c>
      <c r="C28" s="37">
        <v>10</v>
      </c>
      <c r="D28" s="31">
        <v>6.5612788102096848</v>
      </c>
      <c r="E28" s="51">
        <v>6.3359642664588198E-4</v>
      </c>
      <c r="F28" s="26">
        <v>1.9083453268669933E-4</v>
      </c>
      <c r="I28" s="89" t="s">
        <v>97</v>
      </c>
      <c r="J28" s="93">
        <v>1.1887469954588049E-3</v>
      </c>
      <c r="K28" s="50">
        <v>9.3585580976518067E-4</v>
      </c>
      <c r="L28" s="81">
        <v>9.8608826481326852E-4</v>
      </c>
      <c r="M28" s="69">
        <v>7.1214832318866226E-4</v>
      </c>
      <c r="N28" s="69">
        <v>8.5970391777880799E-4</v>
      </c>
      <c r="O28" s="25">
        <v>5.4393194117414089E-4</v>
      </c>
      <c r="Q28" s="77" t="s">
        <v>97</v>
      </c>
      <c r="R28" s="93">
        <f t="shared" si="0"/>
        <v>4.1010148933989088E-4</v>
      </c>
      <c r="S28" s="104">
        <f t="shared" si="1"/>
        <v>2.924340164122863E-4</v>
      </c>
      <c r="T28" s="104">
        <f t="shared" si="2"/>
        <v>3.5254146032327017E-4</v>
      </c>
      <c r="U28" s="104">
        <f t="shared" si="3"/>
        <v>2.0708757795324687E-4</v>
      </c>
      <c r="V28" s="50">
        <f t="shared" si="4"/>
        <v>1.4495988867764629E-3</v>
      </c>
      <c r="W28" s="70">
        <f t="shared" si="5"/>
        <v>1.3070070314676611E-4</v>
      </c>
      <c r="Y28" s="102" t="s">
        <v>97</v>
      </c>
      <c r="Z28" s="105">
        <f t="shared" si="6"/>
        <v>1.4791991026971067</v>
      </c>
      <c r="AA28" s="109">
        <f t="shared" si="7"/>
        <v>2.2028938121252586</v>
      </c>
      <c r="AB28" s="109">
        <f t="shared" si="8"/>
        <v>2.895159737846579</v>
      </c>
      <c r="AC28" s="109">
        <f t="shared" si="9"/>
        <v>3.624329849142486</v>
      </c>
      <c r="AD28" s="109">
        <f t="shared" si="10"/>
        <v>5.483522711915426</v>
      </c>
      <c r="AE28" s="110">
        <f t="shared" si="11"/>
        <v>8.9498643226702921</v>
      </c>
    </row>
    <row r="29" spans="1:31" x14ac:dyDescent="0.25">
      <c r="A29" s="13" t="s">
        <v>26</v>
      </c>
      <c r="B29" s="3" t="s">
        <v>27</v>
      </c>
      <c r="C29" s="13">
        <v>50</v>
      </c>
      <c r="D29" s="30">
        <v>7.4633286371787291</v>
      </c>
      <c r="E29" s="21">
        <v>6.2299836634149353E-4</v>
      </c>
      <c r="F29" s="25">
        <v>2.0082476696862988E-4</v>
      </c>
      <c r="I29" s="54" t="s">
        <v>98</v>
      </c>
      <c r="J29" s="94">
        <v>6.5585048283764132E-4</v>
      </c>
      <c r="K29" s="51">
        <v>5.8027702483174281E-4</v>
      </c>
      <c r="L29" s="95">
        <v>4.6774181848728709E-4</v>
      </c>
      <c r="M29" s="21">
        <v>4.5463796640383606E-4</v>
      </c>
      <c r="N29" s="2">
        <v>3.5238005082323935E-4</v>
      </c>
      <c r="O29" s="26">
        <v>3.1458273583690084E-4</v>
      </c>
      <c r="P29" s="2"/>
      <c r="Q29" s="33" t="s">
        <v>98</v>
      </c>
      <c r="R29" s="93">
        <f t="shared" si="0"/>
        <v>2.4311694506121251E-4</v>
      </c>
      <c r="S29" s="104">
        <f t="shared" si="1"/>
        <v>1.7983474244238117E-4</v>
      </c>
      <c r="T29" s="92">
        <f t="shared" si="2"/>
        <v>1.5851590509252848E-4</v>
      </c>
      <c r="U29" s="104">
        <f t="shared" si="3"/>
        <v>1.8397929008717449E-4</v>
      </c>
      <c r="V29" s="50">
        <f t="shared" si="4"/>
        <v>9.3091584430161214E-5</v>
      </c>
      <c r="W29" s="107">
        <f t="shared" si="5"/>
        <v>1.0966262329428924E-4</v>
      </c>
      <c r="Y29" s="35" t="s">
        <v>98</v>
      </c>
      <c r="Z29" s="105">
        <f t="shared" si="6"/>
        <v>1.4189695434398113</v>
      </c>
      <c r="AA29" s="109">
        <f t="shared" si="7"/>
        <v>2.0143206916093819</v>
      </c>
      <c r="AB29" s="109">
        <f t="shared" si="8"/>
        <v>2.7361393171230874</v>
      </c>
      <c r="AC29" s="109">
        <f t="shared" si="9"/>
        <v>3.5584130690521509</v>
      </c>
      <c r="AD29" s="109">
        <f t="shared" si="10"/>
        <v>5.4465285015039804</v>
      </c>
      <c r="AE29" s="110">
        <f t="shared" si="11"/>
        <v>7.6351215843041622</v>
      </c>
    </row>
    <row r="30" spans="1:31" x14ac:dyDescent="0.25">
      <c r="A30" s="13" t="s">
        <v>26</v>
      </c>
      <c r="B30" s="3" t="s">
        <v>28</v>
      </c>
      <c r="C30" s="13">
        <v>50</v>
      </c>
      <c r="D30" s="30">
        <v>7.2579161275744335</v>
      </c>
      <c r="E30" s="21">
        <v>3.5555638664842257E-4</v>
      </c>
      <c r="F30" s="25">
        <v>1.5978325040835362E-4</v>
      </c>
      <c r="I30" s="106" t="s">
        <v>103</v>
      </c>
      <c r="J30" s="2">
        <f>M11</f>
        <v>8.9725304090880345E-4</v>
      </c>
      <c r="K30" s="2">
        <f>Q11</f>
        <v>8.3917350825916687E-4</v>
      </c>
      <c r="L30" s="2">
        <f>U11</f>
        <v>6.3159224594648068E-4</v>
      </c>
      <c r="M30" s="2">
        <f>Y11</f>
        <v>5.4985433734484586E-4</v>
      </c>
      <c r="N30" s="2">
        <f>AC11</f>
        <v>4.9661231459146302E-4</v>
      </c>
      <c r="O30" s="2">
        <f>AG11</f>
        <v>4.8362649807386272E-4</v>
      </c>
      <c r="P30" s="2"/>
      <c r="Q30" s="106" t="s">
        <v>103</v>
      </c>
      <c r="R30" s="106">
        <f t="shared" si="0"/>
        <v>3.4563322242221555E-4</v>
      </c>
      <c r="S30" s="51">
        <f t="shared" si="1"/>
        <v>3.5328863594137025E-4</v>
      </c>
      <c r="T30" s="22">
        <f t="shared" si="2"/>
        <v>2.0991569462949945E-4</v>
      </c>
      <c r="U30" s="22">
        <f t="shared" si="3"/>
        <v>1.8594935223250245E-4</v>
      </c>
      <c r="V30" s="51">
        <f t="shared" si="4"/>
        <v>1.8310649230282391E-4</v>
      </c>
      <c r="W30" s="101">
        <f t="shared" si="5"/>
        <v>2.2607741826055321E-4</v>
      </c>
      <c r="Y30" s="2" t="s">
        <v>103</v>
      </c>
      <c r="Z30" s="105">
        <f t="shared" ref="Z30" si="12">L11</f>
        <v>1.4164705072402946</v>
      </c>
      <c r="AA30" s="109">
        <f t="shared" ref="AA30" si="13">P11</f>
        <v>1.9371465581655494</v>
      </c>
      <c r="AB30" s="109">
        <f t="shared" ref="AB30" si="14">T11</f>
        <v>2.4763609102858433</v>
      </c>
      <c r="AC30" s="109">
        <f t="shared" ref="AC30" si="15">X11</f>
        <v>3.0694949385020345</v>
      </c>
      <c r="AD30" s="109">
        <f t="shared" ref="AD30" si="16">AB11</f>
        <v>4.7965874379780438</v>
      </c>
      <c r="AE30" s="110">
        <f t="shared" si="11"/>
        <v>6.9676561199558948</v>
      </c>
    </row>
    <row r="31" spans="1:31" x14ac:dyDescent="0.25">
      <c r="A31" s="13" t="s">
        <v>26</v>
      </c>
      <c r="B31" s="5" t="s">
        <v>29</v>
      </c>
      <c r="C31" s="14">
        <v>50</v>
      </c>
      <c r="D31" s="31">
        <v>8.9498643226702921</v>
      </c>
      <c r="E31" s="22">
        <v>5.4393194117414089E-4</v>
      </c>
      <c r="F31" s="26">
        <v>1.3070070314676611E-4</v>
      </c>
      <c r="K31" s="2"/>
      <c r="L31" s="2"/>
      <c r="O31" s="2"/>
      <c r="P31" s="2"/>
    </row>
    <row r="32" spans="1:31" x14ac:dyDescent="0.25">
      <c r="A32" s="32" t="s">
        <v>77</v>
      </c>
      <c r="B32" s="62" t="s">
        <v>78</v>
      </c>
      <c r="C32" s="48">
        <v>50</v>
      </c>
      <c r="D32" s="39">
        <v>6.7834730540950963</v>
      </c>
      <c r="E32" s="40">
        <v>5.0099815032387217E-4</v>
      </c>
      <c r="F32" s="41">
        <v>2.5320979745982648E-4</v>
      </c>
      <c r="K32" s="2"/>
      <c r="L32" s="2"/>
      <c r="O32" s="2"/>
      <c r="P32" s="2"/>
    </row>
    <row r="33" spans="1:26" x14ac:dyDescent="0.25">
      <c r="A33" s="32" t="s">
        <v>76</v>
      </c>
      <c r="B33" s="58" t="s">
        <v>72</v>
      </c>
      <c r="C33" s="38">
        <v>50</v>
      </c>
      <c r="D33" s="39">
        <v>6.9676561199558948</v>
      </c>
      <c r="E33" s="40">
        <v>4.8362649807386272E-4</v>
      </c>
      <c r="F33" s="41">
        <v>2.2607741826055321E-4</v>
      </c>
      <c r="K33" s="2"/>
      <c r="L33" s="2"/>
      <c r="O33" s="2"/>
      <c r="P33" s="2"/>
    </row>
    <row r="34" spans="1:26" x14ac:dyDescent="0.25">
      <c r="K34" s="2"/>
      <c r="L34" s="2"/>
      <c r="O34" s="2"/>
      <c r="P34" s="2"/>
    </row>
    <row r="35" spans="1:26" x14ac:dyDescent="0.25">
      <c r="K35" s="2"/>
      <c r="L35" s="2"/>
      <c r="O35" s="2"/>
      <c r="P35" s="2"/>
    </row>
    <row r="36" spans="1:26" x14ac:dyDescent="0.25">
      <c r="K36" s="2"/>
      <c r="L36" s="2"/>
      <c r="O36" s="2"/>
      <c r="P36" s="2"/>
    </row>
    <row r="38" spans="1:26" x14ac:dyDescent="0.25">
      <c r="A38" s="1" t="s">
        <v>65</v>
      </c>
    </row>
    <row r="39" spans="1:26" x14ac:dyDescent="0.25">
      <c r="A39" t="s">
        <v>19</v>
      </c>
      <c r="B39" s="18" t="s">
        <v>22</v>
      </c>
      <c r="C39" s="11">
        <v>10</v>
      </c>
      <c r="D39" s="29">
        <v>6.6173751060697574</v>
      </c>
      <c r="E39" s="55">
        <v>4.9225132747272914E-4</v>
      </c>
      <c r="F39" s="24">
        <v>2.9546964738979273E-4</v>
      </c>
    </row>
    <row r="40" spans="1:26" x14ac:dyDescent="0.25">
      <c r="A40" t="s">
        <v>19</v>
      </c>
      <c r="B40" s="17" t="s">
        <v>22</v>
      </c>
      <c r="C40" s="14">
        <v>50</v>
      </c>
      <c r="D40" s="31">
        <v>6.6476342415584337</v>
      </c>
      <c r="E40" s="51">
        <v>6.3612960374089705E-4</v>
      </c>
      <c r="F40" s="26">
        <v>8.0034560916735224E-4</v>
      </c>
    </row>
    <row r="41" spans="1:26" x14ac:dyDescent="0.25">
      <c r="A41" t="s">
        <v>21</v>
      </c>
      <c r="B41" s="10" t="s">
        <v>6</v>
      </c>
      <c r="C41" s="11">
        <v>20</v>
      </c>
      <c r="D41" s="29">
        <v>6.4937928128076816</v>
      </c>
      <c r="E41" s="20">
        <v>4.3469185955759108E-4</v>
      </c>
      <c r="F41" s="24">
        <v>1.9433491595482804E-4</v>
      </c>
    </row>
    <row r="42" spans="1:26" x14ac:dyDescent="0.25">
      <c r="A42" t="s">
        <v>21</v>
      </c>
      <c r="B42" s="54" t="s">
        <v>35</v>
      </c>
      <c r="C42" s="37">
        <v>50</v>
      </c>
      <c r="D42" s="31">
        <v>6.4392738469110462</v>
      </c>
      <c r="E42" s="51">
        <v>4.1332261535864E-4</v>
      </c>
      <c r="F42" s="26">
        <v>2.6571175145016925E-4</v>
      </c>
    </row>
    <row r="45" spans="1:26" x14ac:dyDescent="0.25">
      <c r="C45">
        <v>40</v>
      </c>
      <c r="D45" s="27">
        <v>2.4606694348620044</v>
      </c>
      <c r="E45" s="98">
        <v>7.8602587258910154E-4</v>
      </c>
      <c r="F45" s="75">
        <v>4.3291963926304087E-4</v>
      </c>
    </row>
    <row r="46" spans="1:26" x14ac:dyDescent="0.25">
      <c r="C46">
        <v>50</v>
      </c>
      <c r="D46" s="27">
        <v>2.4741769304222525</v>
      </c>
      <c r="E46" s="2">
        <v>7.1193674886771278E-4</v>
      </c>
      <c r="F46" s="2">
        <v>2.8040200083282672E-4</v>
      </c>
    </row>
    <row r="47" spans="1:26" x14ac:dyDescent="0.25">
      <c r="D47" s="27">
        <f>((4*D45)+(5*D46))/9</f>
        <v>2.4681735990621423</v>
      </c>
      <c r="E47" s="2">
        <f t="shared" ref="E47:F47" si="17">((4*E45)+(5*E46))/9</f>
        <v>7.4486524829944117E-4</v>
      </c>
      <c r="F47" s="2">
        <f t="shared" si="17"/>
        <v>3.4818761791292191E-4</v>
      </c>
      <c r="K47" t="s">
        <v>105</v>
      </c>
    </row>
    <row r="48" spans="1:26" x14ac:dyDescent="0.25">
      <c r="S48" t="s">
        <v>106</v>
      </c>
      <c r="Z48" t="s">
        <v>107</v>
      </c>
    </row>
    <row r="52" spans="10:11" x14ac:dyDescent="0.25">
      <c r="J52">
        <v>1</v>
      </c>
      <c r="K52" t="s">
        <v>108</v>
      </c>
    </row>
    <row r="53" spans="10:11" x14ac:dyDescent="0.25">
      <c r="J53">
        <v>2</v>
      </c>
      <c r="K53" t="s">
        <v>109</v>
      </c>
    </row>
    <row r="55" spans="10:11" x14ac:dyDescent="0.25">
      <c r="J55" t="s">
        <v>110</v>
      </c>
      <c r="K55" t="s">
        <v>111</v>
      </c>
    </row>
  </sheetData>
  <mergeCells count="4">
    <mergeCell ref="W1:Z1"/>
    <mergeCell ref="O1:R1"/>
    <mergeCell ref="S1:V1"/>
    <mergeCell ref="K1:N1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workbookViewId="0">
      <selection activeCell="N4" sqref="N4"/>
    </sheetView>
  </sheetViews>
  <sheetFormatPr defaultRowHeight="15" x14ac:dyDescent="0.25"/>
  <cols>
    <col min="1" max="1" width="17.5703125" bestFit="1" customWidth="1"/>
    <col min="2" max="2" width="12.5703125" bestFit="1" customWidth="1"/>
  </cols>
  <sheetData>
    <row r="1" spans="1:20" x14ac:dyDescent="0.25">
      <c r="C1" s="177" t="s">
        <v>1</v>
      </c>
      <c r="D1" s="177"/>
      <c r="E1" s="177"/>
      <c r="F1" s="177"/>
      <c r="G1" s="177"/>
      <c r="H1" s="113"/>
      <c r="I1" s="177" t="s">
        <v>2</v>
      </c>
      <c r="J1" s="177"/>
      <c r="K1" s="177"/>
      <c r="L1" s="177"/>
      <c r="M1" s="177"/>
      <c r="N1" s="113"/>
      <c r="O1" s="177" t="s">
        <v>3</v>
      </c>
      <c r="P1" s="177"/>
      <c r="Q1" s="177"/>
      <c r="R1" s="177"/>
      <c r="S1" s="177"/>
      <c r="T1" s="166"/>
    </row>
    <row r="2" spans="1:20" x14ac:dyDescent="0.25">
      <c r="C2" s="174" t="s">
        <v>132</v>
      </c>
      <c r="D2" s="175"/>
      <c r="E2" s="175"/>
      <c r="F2" s="175"/>
      <c r="G2" s="176"/>
      <c r="H2" s="112"/>
      <c r="I2" s="174" t="s">
        <v>132</v>
      </c>
      <c r="J2" s="175"/>
      <c r="K2" s="175"/>
      <c r="L2" s="175"/>
      <c r="M2" s="176"/>
      <c r="N2" s="112"/>
      <c r="O2" s="174" t="s">
        <v>132</v>
      </c>
      <c r="P2" s="175"/>
      <c r="Q2" s="175"/>
      <c r="R2" s="175"/>
      <c r="S2" s="176"/>
      <c r="T2" s="167"/>
    </row>
    <row r="3" spans="1:20" x14ac:dyDescent="0.25">
      <c r="A3" s="7" t="s">
        <v>7</v>
      </c>
      <c r="B3" s="9" t="s">
        <v>0</v>
      </c>
      <c r="C3" s="7">
        <v>200</v>
      </c>
      <c r="D3" s="114">
        <v>400</v>
      </c>
      <c r="E3" s="114">
        <v>600</v>
      </c>
      <c r="F3" s="114">
        <v>800</v>
      </c>
      <c r="G3" s="115">
        <v>1000</v>
      </c>
      <c r="H3" s="165">
        <v>2000</v>
      </c>
      <c r="I3" s="7">
        <v>200</v>
      </c>
      <c r="J3" s="114">
        <v>400</v>
      </c>
      <c r="K3" s="114">
        <v>600</v>
      </c>
      <c r="L3" s="114">
        <v>800</v>
      </c>
      <c r="M3" s="115">
        <v>1000</v>
      </c>
      <c r="N3" s="165">
        <v>2000</v>
      </c>
      <c r="O3" s="7">
        <v>200</v>
      </c>
      <c r="P3" s="114">
        <v>400</v>
      </c>
      <c r="Q3" s="114">
        <v>600</v>
      </c>
      <c r="R3" s="114">
        <v>800</v>
      </c>
      <c r="S3" s="115">
        <v>1000</v>
      </c>
      <c r="T3" s="168">
        <v>2000</v>
      </c>
    </row>
    <row r="4" spans="1:20" x14ac:dyDescent="0.25">
      <c r="A4" s="5" t="s">
        <v>123</v>
      </c>
      <c r="B4" s="14" t="s">
        <v>125</v>
      </c>
      <c r="C4" s="134">
        <v>1.4863853826999653</v>
      </c>
      <c r="D4" s="135">
        <v>3.0623066131366525</v>
      </c>
      <c r="E4" s="135">
        <v>3.9105504008796363</v>
      </c>
      <c r="F4" s="135">
        <v>4.9390634042898665</v>
      </c>
      <c r="G4" s="136">
        <v>5.5975849911861806</v>
      </c>
      <c r="H4" s="135">
        <v>9.998298830286652</v>
      </c>
      <c r="I4" s="140">
        <v>0.26974153806026596</v>
      </c>
      <c r="J4" s="141">
        <v>0.29059172810902151</v>
      </c>
      <c r="K4" s="141">
        <v>0.25520048052425143</v>
      </c>
      <c r="L4" s="141">
        <v>0.22097210454879609</v>
      </c>
      <c r="M4" s="142">
        <v>0.12200934194868823</v>
      </c>
      <c r="N4" s="141">
        <v>4.0247156012460532E-2</v>
      </c>
      <c r="O4" s="146">
        <v>0.19297945945390615</v>
      </c>
      <c r="P4" s="147">
        <v>0.20465119075358068</v>
      </c>
      <c r="Q4" s="147">
        <v>0.16704217400692381</v>
      </c>
      <c r="R4" s="147">
        <v>0.18718207819882471</v>
      </c>
      <c r="S4" s="148">
        <v>0.15026223802975322</v>
      </c>
      <c r="T4" s="169">
        <v>3.4755864065810715E-2</v>
      </c>
    </row>
    <row r="5" spans="1:20" x14ac:dyDescent="0.25">
      <c r="A5" t="s">
        <v>112</v>
      </c>
      <c r="B5" t="s">
        <v>113</v>
      </c>
      <c r="C5" s="117">
        <v>2.3896964815272224</v>
      </c>
      <c r="D5" s="30">
        <v>2.909976696790578</v>
      </c>
      <c r="E5" s="30">
        <v>3.2948923039926297</v>
      </c>
      <c r="F5" s="30">
        <v>3.8082394419696466</v>
      </c>
      <c r="G5" s="153">
        <v>4.1324042616115531</v>
      </c>
      <c r="H5" s="30">
        <v>6.6476342415584337</v>
      </c>
      <c r="I5" s="118">
        <v>0.40562564707777227</v>
      </c>
      <c r="J5" s="116">
        <v>0.27643510796876025</v>
      </c>
      <c r="K5" s="116">
        <v>0.24653853269873377</v>
      </c>
      <c r="L5" s="116">
        <v>0.15368656293825395</v>
      </c>
      <c r="M5" s="128">
        <v>0.11391875060029999</v>
      </c>
      <c r="N5" s="21">
        <v>6.3612960374089705E-4</v>
      </c>
      <c r="O5" s="154">
        <v>0.18563988640554427</v>
      </c>
      <c r="P5" s="74">
        <v>0.16628155664131425</v>
      </c>
      <c r="Q5" s="74">
        <v>0.1301539981984445</v>
      </c>
      <c r="R5" s="74">
        <v>0.11605325028416756</v>
      </c>
      <c r="S5" s="73">
        <v>0.10328877552475264</v>
      </c>
      <c r="T5" s="170">
        <v>8.0034560916735224E-4</v>
      </c>
    </row>
    <row r="6" spans="1:20" ht="15.75" thickBot="1" x14ac:dyDescent="0.3">
      <c r="A6" s="62" t="s">
        <v>36</v>
      </c>
      <c r="B6" s="48" t="s">
        <v>115</v>
      </c>
      <c r="C6" s="160">
        <v>2.2264573256757516</v>
      </c>
      <c r="D6" s="39">
        <v>2.7195208924147782</v>
      </c>
      <c r="E6" s="39">
        <v>3.1610089999755098</v>
      </c>
      <c r="F6" s="39">
        <v>3.7397643789754875</v>
      </c>
      <c r="G6" s="155">
        <v>4.3802845252712421</v>
      </c>
      <c r="H6" s="39">
        <v>6.7104762256264605</v>
      </c>
      <c r="I6" s="161">
        <v>0.47501748826366319</v>
      </c>
      <c r="J6" s="158">
        <v>0.38126078157048954</v>
      </c>
      <c r="K6" s="158">
        <v>0.35176613119960271</v>
      </c>
      <c r="L6" s="158">
        <v>0.25323113765115129</v>
      </c>
      <c r="M6" s="156">
        <v>6.213758137226618E-2</v>
      </c>
      <c r="N6" s="40">
        <v>5.5571178314418217E-4</v>
      </c>
      <c r="O6" s="162">
        <v>0.18037291796265864</v>
      </c>
      <c r="P6" s="159">
        <v>0.1771150921570217</v>
      </c>
      <c r="Q6" s="159">
        <v>0.10809275768365086</v>
      </c>
      <c r="R6" s="159">
        <v>0.15296826186857471</v>
      </c>
      <c r="S6" s="157">
        <v>0.11177678218492189</v>
      </c>
      <c r="T6" s="170">
        <v>4.136445436834629E-4</v>
      </c>
    </row>
    <row r="7" spans="1:20" ht="15.75" thickBot="1" x14ac:dyDescent="0.3">
      <c r="A7" s="5" t="s">
        <v>126</v>
      </c>
      <c r="B7" s="6" t="s">
        <v>128</v>
      </c>
      <c r="C7" s="123">
        <v>4.1235846770246676</v>
      </c>
      <c r="D7" s="31">
        <v>4.4743010830932066</v>
      </c>
      <c r="E7" s="149">
        <v>5.3033074658300992</v>
      </c>
      <c r="F7" s="31">
        <v>5.8522467861784673</v>
      </c>
      <c r="G7" s="163">
        <v>6.1301360477897724</v>
      </c>
      <c r="H7" s="31">
        <v>7.6351215843041622</v>
      </c>
      <c r="I7" s="124">
        <v>0.35820907598025648</v>
      </c>
      <c r="J7" s="125">
        <v>7.4857241459084095E-2</v>
      </c>
      <c r="K7" s="125">
        <v>1.1649463806869438E-2</v>
      </c>
      <c r="L7" s="125">
        <v>3.837319716367762E-3</v>
      </c>
      <c r="M7" s="131">
        <v>8.0116970146492706E-4</v>
      </c>
      <c r="N7" s="125">
        <v>3.1458273583690084E-4</v>
      </c>
      <c r="O7" s="164">
        <v>0.17684971540869632</v>
      </c>
      <c r="P7" s="126">
        <v>7.2252444984539171E-2</v>
      </c>
      <c r="Q7" s="126">
        <v>3.1421839636181739E-2</v>
      </c>
      <c r="R7" s="126">
        <v>1.130732651358856E-2</v>
      </c>
      <c r="S7" s="132">
        <v>4.7652271473684453E-4</v>
      </c>
      <c r="T7" s="170">
        <v>1.0966262329428924E-4</v>
      </c>
    </row>
  </sheetData>
  <mergeCells count="6">
    <mergeCell ref="O1:S1"/>
    <mergeCell ref="O2:S2"/>
    <mergeCell ref="C2:G2"/>
    <mergeCell ref="C1:G1"/>
    <mergeCell ref="I1:M1"/>
    <mergeCell ref="I2:M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8"/>
  <sheetViews>
    <sheetView tabSelected="1" workbookViewId="0">
      <selection activeCell="M8" sqref="M8"/>
    </sheetView>
  </sheetViews>
  <sheetFormatPr defaultRowHeight="15" x14ac:dyDescent="0.25"/>
  <cols>
    <col min="2" max="2" width="20.28515625" bestFit="1" customWidth="1"/>
    <col min="3" max="4" width="12.7109375" customWidth="1"/>
  </cols>
  <sheetData>
    <row r="2" spans="2:5" x14ac:dyDescent="0.25">
      <c r="B2" s="68"/>
      <c r="C2" s="68" t="s">
        <v>135</v>
      </c>
      <c r="D2" s="68" t="s">
        <v>136</v>
      </c>
      <c r="E2" s="68" t="s">
        <v>136</v>
      </c>
    </row>
    <row r="3" spans="2:5" x14ac:dyDescent="0.25">
      <c r="B3" s="68" t="s">
        <v>133</v>
      </c>
      <c r="C3" s="68">
        <v>2000</v>
      </c>
      <c r="D3" s="68">
        <v>2000</v>
      </c>
      <c r="E3" s="68">
        <v>1000</v>
      </c>
    </row>
    <row r="4" spans="2:5" x14ac:dyDescent="0.25">
      <c r="B4" s="68" t="s">
        <v>125</v>
      </c>
      <c r="C4" s="171">
        <v>4.0247156012460532E-2</v>
      </c>
      <c r="D4" s="171">
        <v>1.5723195585830318E-4</v>
      </c>
      <c r="E4" s="171">
        <v>1.7229788549101105E-4</v>
      </c>
    </row>
    <row r="5" spans="2:5" x14ac:dyDescent="0.25">
      <c r="B5" s="68" t="s">
        <v>134</v>
      </c>
      <c r="C5" s="172">
        <v>6.3612960374089705E-4</v>
      </c>
      <c r="D5" s="171">
        <v>1.8006410808587452E-3</v>
      </c>
      <c r="E5" s="171">
        <v>3.5516194937243476E-3</v>
      </c>
    </row>
    <row r="16" spans="2:5" x14ac:dyDescent="0.25">
      <c r="C16" s="27"/>
      <c r="D16" s="98"/>
      <c r="E16" s="75"/>
    </row>
    <row r="17" spans="3:5" x14ac:dyDescent="0.25">
      <c r="C17" s="27"/>
      <c r="D17" s="98"/>
      <c r="E17" s="75"/>
    </row>
    <row r="18" spans="3:5" x14ac:dyDescent="0.25">
      <c r="C18" s="27"/>
      <c r="D18" s="98"/>
      <c r="E18" s="7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"/>
  <sheetViews>
    <sheetView zoomScaleNormal="100" workbookViewId="0">
      <selection activeCell="U19" sqref="U19"/>
    </sheetView>
  </sheetViews>
  <sheetFormatPr defaultRowHeight="15" x14ac:dyDescent="0.25"/>
  <cols>
    <col min="1" max="1" width="17.5703125" bestFit="1" customWidth="1"/>
    <col min="2" max="2" width="12.5703125" bestFit="1" customWidth="1"/>
    <col min="20" max="20" width="17.5703125" bestFit="1" customWidth="1"/>
    <col min="21" max="21" width="12" bestFit="1" customWidth="1"/>
  </cols>
  <sheetData>
    <row r="1" spans="1:24" x14ac:dyDescent="0.25">
      <c r="C1" s="174" t="s">
        <v>38</v>
      </c>
      <c r="D1" s="175"/>
      <c r="E1" s="175"/>
      <c r="F1" s="176"/>
      <c r="G1" s="174" t="s">
        <v>1</v>
      </c>
      <c r="H1" s="175"/>
      <c r="I1" s="175"/>
      <c r="J1" s="176"/>
      <c r="K1" s="173" t="s">
        <v>2</v>
      </c>
      <c r="L1" s="173"/>
      <c r="M1" s="173"/>
      <c r="N1" s="173"/>
      <c r="O1" s="178" t="s">
        <v>3</v>
      </c>
      <c r="P1" s="177"/>
      <c r="Q1" s="177"/>
      <c r="R1" s="179"/>
      <c r="S1" s="127"/>
    </row>
    <row r="2" spans="1:24" x14ac:dyDescent="0.25">
      <c r="A2" s="7" t="s">
        <v>7</v>
      </c>
      <c r="B2" s="9" t="s">
        <v>0</v>
      </c>
      <c r="C2" s="7">
        <v>20</v>
      </c>
      <c r="D2" s="114">
        <v>30</v>
      </c>
      <c r="E2" s="114">
        <v>50</v>
      </c>
      <c r="F2" s="115">
        <v>100</v>
      </c>
      <c r="G2" s="7">
        <v>20</v>
      </c>
      <c r="H2" s="114">
        <v>30</v>
      </c>
      <c r="I2" s="114">
        <v>50</v>
      </c>
      <c r="J2" s="115">
        <v>100</v>
      </c>
      <c r="K2" s="7">
        <v>20</v>
      </c>
      <c r="L2" s="114">
        <v>30</v>
      </c>
      <c r="M2" s="114">
        <v>50</v>
      </c>
      <c r="N2" s="115">
        <v>100</v>
      </c>
      <c r="O2" s="7">
        <v>20</v>
      </c>
      <c r="P2" s="114">
        <v>30</v>
      </c>
      <c r="Q2" s="114">
        <v>50</v>
      </c>
      <c r="R2" s="115">
        <v>100</v>
      </c>
      <c r="S2" s="15" t="s">
        <v>66</v>
      </c>
    </row>
    <row r="3" spans="1:24" x14ac:dyDescent="0.25">
      <c r="A3" s="10" t="s">
        <v>123</v>
      </c>
      <c r="B3" s="11" t="s">
        <v>124</v>
      </c>
      <c r="C3" s="180"/>
      <c r="D3" s="181"/>
      <c r="E3" s="181"/>
      <c r="F3" s="182"/>
      <c r="G3" s="133">
        <v>10.774363582992548</v>
      </c>
      <c r="H3" s="133">
        <v>10.774363582992548</v>
      </c>
      <c r="I3" s="133">
        <v>10.774363582992548</v>
      </c>
      <c r="J3" s="133">
        <v>10.774363582992548</v>
      </c>
      <c r="K3" s="137">
        <v>5.9224260598918062E-2</v>
      </c>
      <c r="L3" s="138">
        <v>5.9224260598918062E-2</v>
      </c>
      <c r="M3" s="138">
        <v>5.9224260598918062E-2</v>
      </c>
      <c r="N3" s="139">
        <v>5.9224260598918062E-2</v>
      </c>
      <c r="O3" s="143">
        <v>0.12892056761072984</v>
      </c>
      <c r="P3" s="144">
        <v>0.12892056761072984</v>
      </c>
      <c r="Q3" s="144">
        <v>0.12892056761072984</v>
      </c>
      <c r="R3" s="145">
        <v>0.12892056761072984</v>
      </c>
      <c r="S3" s="18"/>
    </row>
    <row r="4" spans="1:24" x14ac:dyDescent="0.25">
      <c r="A4" s="5" t="s">
        <v>123</v>
      </c>
      <c r="B4" s="14" t="s">
        <v>125</v>
      </c>
      <c r="C4" s="178"/>
      <c r="D4" s="177"/>
      <c r="E4" s="177"/>
      <c r="F4" s="179"/>
      <c r="G4" s="134">
        <v>11.02331128375662</v>
      </c>
      <c r="H4" s="135">
        <v>11.02331128375662</v>
      </c>
      <c r="I4" s="135">
        <v>11.02331128375662</v>
      </c>
      <c r="J4" s="136">
        <v>11.02331128375662</v>
      </c>
      <c r="K4" s="140">
        <v>1.5723195585830318E-4</v>
      </c>
      <c r="L4" s="141">
        <v>1.5723195585830318E-4</v>
      </c>
      <c r="M4" s="141">
        <v>1.5723195585830318E-4</v>
      </c>
      <c r="N4" s="142">
        <v>1.5723195585830318E-4</v>
      </c>
      <c r="O4" s="146">
        <v>3.0403163385305794E-6</v>
      </c>
      <c r="P4" s="147">
        <v>3.0403163385305794E-6</v>
      </c>
      <c r="Q4" s="147">
        <v>3.0403163385305794E-6</v>
      </c>
      <c r="R4" s="148">
        <v>3.0403163385305794E-6</v>
      </c>
      <c r="S4" s="17"/>
    </row>
    <row r="5" spans="1:24" x14ac:dyDescent="0.25">
      <c r="A5" t="s">
        <v>112</v>
      </c>
      <c r="B5" t="s">
        <v>113</v>
      </c>
      <c r="C5" s="3"/>
      <c r="D5" s="13"/>
      <c r="E5" s="13"/>
      <c r="F5" s="4"/>
      <c r="G5" s="117">
        <v>1.3548371920996234</v>
      </c>
      <c r="H5" s="30">
        <v>1.9328111405438841</v>
      </c>
      <c r="I5" s="30">
        <v>2.9892764839622612</v>
      </c>
      <c r="J5" s="30">
        <v>6.4273949093951002</v>
      </c>
      <c r="K5" s="118">
        <v>6.774321329165436E-3</v>
      </c>
      <c r="L5" s="116">
        <v>5.6224156324807097E-3</v>
      </c>
      <c r="M5" s="116">
        <v>3.2335056832913452E-3</v>
      </c>
      <c r="N5" s="128">
        <v>1.8006410808587452E-3</v>
      </c>
      <c r="O5" s="74">
        <v>2.5895163137757463E-3</v>
      </c>
      <c r="P5" s="74">
        <v>2.8640145362414386E-3</v>
      </c>
      <c r="Q5" s="74">
        <v>1.1829473733184078E-3</v>
      </c>
      <c r="R5" s="73">
        <v>8.8032088486318411E-4</v>
      </c>
      <c r="S5" s="16"/>
    </row>
    <row r="6" spans="1:24" x14ac:dyDescent="0.25">
      <c r="A6" t="s">
        <v>119</v>
      </c>
      <c r="B6" t="s">
        <v>122</v>
      </c>
      <c r="C6" s="3"/>
      <c r="D6" s="13"/>
      <c r="E6" s="13"/>
      <c r="F6" s="4"/>
      <c r="G6" s="117">
        <v>1.4227954953140669</v>
      </c>
      <c r="H6" s="30">
        <v>1.9759223182532519</v>
      </c>
      <c r="I6" s="30">
        <v>3.1446076432400152</v>
      </c>
      <c r="J6" s="30">
        <v>6.9062904502034046</v>
      </c>
      <c r="K6" s="118">
        <v>6.2909446918498584E-3</v>
      </c>
      <c r="L6" s="116">
        <v>5.2270384667508175E-3</v>
      </c>
      <c r="M6" s="116">
        <v>3.0552832640726728E-3</v>
      </c>
      <c r="N6" s="152">
        <v>1.6870583248384413E-3</v>
      </c>
      <c r="O6" s="74">
        <v>2.4114856331670168E-3</v>
      </c>
      <c r="P6" s="74">
        <v>3.4123678444271935E-3</v>
      </c>
      <c r="Q6" s="74">
        <v>1.3826445503284071E-3</v>
      </c>
      <c r="R6" s="73">
        <v>1.3649915563117912E-3</v>
      </c>
      <c r="S6" s="16"/>
    </row>
    <row r="7" spans="1:24" x14ac:dyDescent="0.25">
      <c r="A7" s="10" t="s">
        <v>36</v>
      </c>
      <c r="B7" s="11" t="s">
        <v>114</v>
      </c>
      <c r="C7" s="10"/>
      <c r="D7" s="11"/>
      <c r="E7" s="11"/>
      <c r="F7" s="12"/>
      <c r="G7" s="119">
        <v>1.3732415332674974</v>
      </c>
      <c r="H7" s="29">
        <v>2.003968275254302</v>
      </c>
      <c r="I7" s="29">
        <v>3.0311070479498832</v>
      </c>
      <c r="J7" s="29">
        <v>6.9821882654031011</v>
      </c>
      <c r="K7" s="120">
        <v>1.7820854726349766E-2</v>
      </c>
      <c r="L7" s="121">
        <v>1.5007454061151686E-2</v>
      </c>
      <c r="M7" s="121">
        <v>1.1243085398599129E-2</v>
      </c>
      <c r="N7" s="129">
        <v>8.2555681992092442E-3</v>
      </c>
      <c r="O7" s="122">
        <v>4.17231664935366E-3</v>
      </c>
      <c r="P7" s="122">
        <v>5.6384114083435806E-3</v>
      </c>
      <c r="Q7" s="122">
        <v>4.722065201519585E-3</v>
      </c>
      <c r="R7" s="130">
        <v>5.4996717908125303E-3</v>
      </c>
      <c r="S7" s="18"/>
    </row>
    <row r="8" spans="1:24" x14ac:dyDescent="0.25">
      <c r="A8" s="5" t="s">
        <v>36</v>
      </c>
      <c r="B8" s="14" t="s">
        <v>115</v>
      </c>
      <c r="C8" s="5"/>
      <c r="D8" s="14"/>
      <c r="E8" s="14"/>
      <c r="F8" s="6"/>
      <c r="G8" s="123">
        <v>1.4325282073073913</v>
      </c>
      <c r="H8" s="31">
        <v>1.9435486761622951</v>
      </c>
      <c r="I8" s="31">
        <v>3.116487792293217</v>
      </c>
      <c r="J8" s="31">
        <v>6.8125984838763713</v>
      </c>
      <c r="K8" s="124">
        <v>1.7465081839467277E-2</v>
      </c>
      <c r="L8" s="125">
        <v>1.5190005593040292E-2</v>
      </c>
      <c r="M8" s="125">
        <v>1.1222357682573424E-2</v>
      </c>
      <c r="N8" s="151">
        <v>6.095901149188134E-3</v>
      </c>
      <c r="O8" s="126">
        <v>8.4555290525454383E-3</v>
      </c>
      <c r="P8" s="126">
        <v>5.8791676045381732E-3</v>
      </c>
      <c r="Q8" s="126">
        <v>4.7297048763057532E-3</v>
      </c>
      <c r="R8" s="132">
        <v>3.588675468030877E-3</v>
      </c>
      <c r="S8" s="17"/>
    </row>
    <row r="9" spans="1:24" x14ac:dyDescent="0.25">
      <c r="A9" t="s">
        <v>116</v>
      </c>
      <c r="B9" t="s">
        <v>117</v>
      </c>
      <c r="C9" s="3"/>
      <c r="D9" s="13"/>
      <c r="E9" s="13"/>
      <c r="F9" s="4"/>
      <c r="G9" s="117">
        <v>1.3927328652474604</v>
      </c>
      <c r="H9" s="30">
        <v>2.0432604366011087</v>
      </c>
      <c r="I9" s="30">
        <v>3.32940112394623</v>
      </c>
      <c r="J9" s="30">
        <v>7.0489602318617912</v>
      </c>
      <c r="K9" s="118">
        <v>9.0102625380547256E-3</v>
      </c>
      <c r="L9" s="116">
        <v>7.3599251799857379E-3</v>
      </c>
      <c r="M9" s="116">
        <v>4.2642858319912333E-3</v>
      </c>
      <c r="N9" s="150">
        <v>2.2189150013880209E-3</v>
      </c>
      <c r="O9" s="74">
        <v>3.2081855174329941E-3</v>
      </c>
      <c r="P9" s="74">
        <v>3.6723844890731391E-3</v>
      </c>
      <c r="Q9" s="74">
        <v>1.8346763947322423E-3</v>
      </c>
      <c r="R9" s="73">
        <v>1.1863301113334344E-3</v>
      </c>
      <c r="S9" s="16"/>
    </row>
    <row r="10" spans="1:24" x14ac:dyDescent="0.25">
      <c r="A10" t="s">
        <v>116</v>
      </c>
      <c r="B10" t="s">
        <v>118</v>
      </c>
      <c r="C10" s="3"/>
      <c r="D10" s="13"/>
      <c r="E10" s="13"/>
      <c r="F10" s="4"/>
      <c r="G10" s="117">
        <v>1.3739070933037327</v>
      </c>
      <c r="H10" s="30">
        <v>2.0661985842479593</v>
      </c>
      <c r="I10" s="30">
        <v>3.328261267549447</v>
      </c>
      <c r="J10" s="30">
        <v>7.186725234721755</v>
      </c>
      <c r="K10" s="118">
        <v>9.5254053604323357E-3</v>
      </c>
      <c r="L10" s="116">
        <v>8.3263364516574703E-3</v>
      </c>
      <c r="M10" s="116">
        <v>4.6220473380128623E-3</v>
      </c>
      <c r="N10" s="128">
        <v>2.5106260958169752E-3</v>
      </c>
      <c r="O10" s="74">
        <v>3.1173974294163498E-3</v>
      </c>
      <c r="P10" s="74">
        <v>2.8636070832204538E-3</v>
      </c>
      <c r="Q10" s="74">
        <v>1.9223179864109642E-3</v>
      </c>
      <c r="R10" s="73">
        <v>1.3152318182401298E-3</v>
      </c>
      <c r="S10" s="16"/>
      <c r="U10" t="s">
        <v>140</v>
      </c>
    </row>
    <row r="11" spans="1:24" x14ac:dyDescent="0.25">
      <c r="A11" s="10" t="s">
        <v>119</v>
      </c>
      <c r="B11" s="11" t="s">
        <v>120</v>
      </c>
      <c r="C11" s="10"/>
      <c r="D11" s="11"/>
      <c r="E11" s="11"/>
      <c r="F11" s="12"/>
      <c r="G11" s="119">
        <v>1.4319663582126294</v>
      </c>
      <c r="H11" s="29">
        <v>1.9996775305271142</v>
      </c>
      <c r="I11" s="29">
        <v>3.1970427287154584</v>
      </c>
      <c r="J11" s="29">
        <v>7.0754590616027411</v>
      </c>
      <c r="K11" s="120">
        <v>3.5833167884131323E-2</v>
      </c>
      <c r="L11" s="121">
        <v>3.0614515638815641E-2</v>
      </c>
      <c r="M11" s="121">
        <v>2.6368796789150259E-2</v>
      </c>
      <c r="N11" s="129">
        <v>2.466327199569367E-2</v>
      </c>
      <c r="O11" s="122">
        <v>1.0923819727883611E-2</v>
      </c>
      <c r="P11" s="122">
        <v>7.8479833309497947E-3</v>
      </c>
      <c r="Q11" s="122">
        <v>8.1115544899739989E-3</v>
      </c>
      <c r="R11" s="130">
        <v>6.7811121786916645E-3</v>
      </c>
      <c r="S11" s="18"/>
      <c r="U11" t="s">
        <v>137</v>
      </c>
      <c r="V11" s="27">
        <v>5.6862138099299395</v>
      </c>
      <c r="W11" s="98">
        <v>1.7229788549101105E-4</v>
      </c>
      <c r="X11" s="75">
        <v>1.2751155160426627E-5</v>
      </c>
    </row>
    <row r="12" spans="1:24" x14ac:dyDescent="0.25">
      <c r="A12" s="5" t="s">
        <v>119</v>
      </c>
      <c r="B12" s="14" t="s">
        <v>121</v>
      </c>
      <c r="C12" s="5"/>
      <c r="D12" s="14"/>
      <c r="E12" s="14"/>
      <c r="F12" s="6"/>
      <c r="G12" s="123">
        <v>1.4409879647400641</v>
      </c>
      <c r="H12" s="31">
        <v>1.9046182131489111</v>
      </c>
      <c r="I12" s="31">
        <v>3.1294374023000264</v>
      </c>
      <c r="J12" s="31">
        <v>7.1511612001988505</v>
      </c>
      <c r="K12" s="124">
        <v>2.4854402744641547E-2</v>
      </c>
      <c r="L12" s="125">
        <v>2.076593327514353E-2</v>
      </c>
      <c r="M12" s="125">
        <v>1.8845508773835534E-2</v>
      </c>
      <c r="N12" s="151">
        <v>1.2731889158338916E-2</v>
      </c>
      <c r="O12" s="126">
        <v>8.2387534242726393E-3</v>
      </c>
      <c r="P12" s="126">
        <v>7.3796684874712836E-3</v>
      </c>
      <c r="Q12" s="126">
        <v>6.2703040121868722E-3</v>
      </c>
      <c r="R12" s="132">
        <v>6.2504146170973942E-3</v>
      </c>
      <c r="S12" s="17"/>
      <c r="U12" t="s">
        <v>138</v>
      </c>
      <c r="V12" s="27">
        <v>4.3473319473372438</v>
      </c>
      <c r="W12" s="98">
        <v>3.5516194937243476E-3</v>
      </c>
      <c r="X12" s="75">
        <v>6.393800033238117E-3</v>
      </c>
    </row>
    <row r="13" spans="1:24" x14ac:dyDescent="0.25">
      <c r="A13" s="10" t="s">
        <v>126</v>
      </c>
      <c r="B13" s="12" t="s">
        <v>127</v>
      </c>
      <c r="C13" s="3"/>
      <c r="D13" s="13"/>
      <c r="E13" s="13"/>
      <c r="F13" s="4"/>
      <c r="G13" s="117">
        <v>1.5529513291796042</v>
      </c>
      <c r="H13" s="30">
        <v>2.3291207234938933</v>
      </c>
      <c r="I13" s="30">
        <v>3.8911702896210758</v>
      </c>
      <c r="J13" s="30">
        <v>8.8828008242527527</v>
      </c>
      <c r="K13" s="118">
        <v>1.6456099083057178E-2</v>
      </c>
      <c r="L13" s="116">
        <v>1.344118812142534E-2</v>
      </c>
      <c r="M13" s="116">
        <v>9.8063894003431323E-3</v>
      </c>
      <c r="N13" s="128">
        <v>5.8648696139689573E-3</v>
      </c>
      <c r="O13" s="74">
        <v>5.1367615810370354E-3</v>
      </c>
      <c r="P13" s="74">
        <v>2.974407584856439E-3</v>
      </c>
      <c r="Q13" s="74">
        <v>2.8250040181700365E-3</v>
      </c>
      <c r="R13" s="73">
        <v>2.6276170301547694E-3</v>
      </c>
      <c r="S13" s="16"/>
      <c r="U13" t="s">
        <v>139</v>
      </c>
      <c r="V13" s="27">
        <v>4.147073000231039</v>
      </c>
      <c r="W13" s="98">
        <v>7.7184528176727019E-3</v>
      </c>
      <c r="X13" s="75">
        <v>4.8516322387169115E-3</v>
      </c>
    </row>
    <row r="14" spans="1:24" x14ac:dyDescent="0.25">
      <c r="A14" s="5" t="s">
        <v>126</v>
      </c>
      <c r="B14" s="6" t="s">
        <v>128</v>
      </c>
      <c r="C14" s="5"/>
      <c r="D14" s="14"/>
      <c r="E14" s="14"/>
      <c r="F14" s="6"/>
      <c r="G14" s="123">
        <v>1.559554095609982</v>
      </c>
      <c r="H14" s="31">
        <v>2.2109996147884261</v>
      </c>
      <c r="I14" s="31">
        <v>4.1343766301803981</v>
      </c>
      <c r="J14" s="31">
        <v>9.0113013864887996</v>
      </c>
      <c r="K14" s="124">
        <v>1.2552538474013664E-2</v>
      </c>
      <c r="L14" s="125">
        <v>9.7542464521470518E-3</v>
      </c>
      <c r="M14" s="125">
        <v>7.3785936128148146E-3</v>
      </c>
      <c r="N14" s="151">
        <v>4.0269534974835992E-3</v>
      </c>
      <c r="O14" s="126">
        <v>3.7727057665179718E-3</v>
      </c>
      <c r="P14" s="126">
        <v>4.2417705687954914E-3</v>
      </c>
      <c r="Q14" s="126">
        <v>3.0624949981012412E-3</v>
      </c>
      <c r="R14" s="132">
        <v>2.2454030196787382E-3</v>
      </c>
      <c r="S14" s="17"/>
    </row>
  </sheetData>
  <mergeCells count="6">
    <mergeCell ref="C1:F1"/>
    <mergeCell ref="G1:J1"/>
    <mergeCell ref="K1:N1"/>
    <mergeCell ref="O1:R1"/>
    <mergeCell ref="C4:F4"/>
    <mergeCell ref="C3:F3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selection activeCell="R28" sqref="R28"/>
    </sheetView>
  </sheetViews>
  <sheetFormatPr defaultRowHeight="15" x14ac:dyDescent="0.25"/>
  <sheetData>
    <row r="1" spans="1:7" x14ac:dyDescent="0.25">
      <c r="B1" t="s">
        <v>124</v>
      </c>
      <c r="F1" t="s">
        <v>125</v>
      </c>
    </row>
    <row r="2" spans="1:7" x14ac:dyDescent="0.25">
      <c r="A2" t="s">
        <v>129</v>
      </c>
      <c r="B2" t="s">
        <v>130</v>
      </c>
      <c r="C2" t="s">
        <v>131</v>
      </c>
      <c r="E2" t="s">
        <v>129</v>
      </c>
      <c r="F2" t="s">
        <v>130</v>
      </c>
      <c r="G2" t="s">
        <v>131</v>
      </c>
    </row>
    <row r="3" spans="1:7" x14ac:dyDescent="0.25">
      <c r="A3" s="2">
        <v>0</v>
      </c>
      <c r="B3" s="2">
        <v>0.82075625853740797</v>
      </c>
      <c r="C3" s="2">
        <v>0.81316754438427397</v>
      </c>
      <c r="E3" s="2">
        <v>0</v>
      </c>
      <c r="F3" s="2">
        <v>0.84258090180442802</v>
      </c>
      <c r="G3" s="2">
        <v>0.85011200669771603</v>
      </c>
    </row>
    <row r="4" spans="1:7" x14ac:dyDescent="0.25">
      <c r="A4" s="2">
        <v>10000</v>
      </c>
      <c r="B4" s="2">
        <v>5.7020812747423603E-3</v>
      </c>
      <c r="C4" s="2">
        <v>5.7108390403610796E-3</v>
      </c>
      <c r="E4" s="2">
        <v>10000</v>
      </c>
      <c r="F4" s="2">
        <v>5.5487768731043502E-3</v>
      </c>
      <c r="G4" s="2">
        <v>5.31436755056323E-3</v>
      </c>
    </row>
    <row r="5" spans="1:7" x14ac:dyDescent="0.25">
      <c r="A5" s="2">
        <v>15000</v>
      </c>
      <c r="B5" s="2">
        <v>1.91405675179213E-3</v>
      </c>
      <c r="C5" s="2">
        <v>2.5206327907905798E-3</v>
      </c>
      <c r="E5" s="2">
        <v>15000</v>
      </c>
      <c r="F5" s="2">
        <v>8.9917379364246801E-4</v>
      </c>
      <c r="G5" s="2">
        <v>9.2074255800552395E-4</v>
      </c>
    </row>
    <row r="6" spans="1:7" x14ac:dyDescent="0.25">
      <c r="A6" s="2">
        <v>15000</v>
      </c>
      <c r="B6" s="2">
        <v>1.91405675179213E-3</v>
      </c>
      <c r="C6" s="2">
        <v>2.5206327907905798E-3</v>
      </c>
      <c r="E6" s="2">
        <v>15000</v>
      </c>
      <c r="F6" s="2">
        <v>8.9917379364246801E-4</v>
      </c>
      <c r="G6" s="2">
        <v>9.2074255800552395E-4</v>
      </c>
    </row>
    <row r="7" spans="1:7" x14ac:dyDescent="0.25">
      <c r="A7" s="2">
        <v>20000</v>
      </c>
      <c r="B7" s="2">
        <v>1.14251035922446E-5</v>
      </c>
      <c r="C7" s="2">
        <v>1.14251035922446E-5</v>
      </c>
      <c r="E7" s="2">
        <v>20000</v>
      </c>
      <c r="F7" s="2">
        <v>9.2026244499063793E-6</v>
      </c>
      <c r="G7" s="2">
        <v>9.2026244499063793E-6</v>
      </c>
    </row>
    <row r="8" spans="1:7" x14ac:dyDescent="0.25">
      <c r="A8" s="2">
        <v>30000</v>
      </c>
      <c r="B8" s="2">
        <v>1.6671794178488601E-6</v>
      </c>
      <c r="C8" s="2">
        <v>1.6671794178488601E-6</v>
      </c>
      <c r="E8" s="2">
        <v>30000</v>
      </c>
      <c r="F8" s="2">
        <v>1.6422225023270001E-6</v>
      </c>
      <c r="G8" s="2">
        <v>1.6422225023270001E-6</v>
      </c>
    </row>
    <row r="9" spans="1:7" x14ac:dyDescent="0.25">
      <c r="A9" s="2">
        <v>40000</v>
      </c>
      <c r="B9" s="2">
        <v>6.2878030156799798E-7</v>
      </c>
      <c r="C9" s="2">
        <v>6.2878030156799798E-7</v>
      </c>
      <c r="E9" s="2">
        <v>40000</v>
      </c>
      <c r="F9" s="2">
        <v>6.5116946846434505E-7</v>
      </c>
      <c r="G9" s="2">
        <v>6.5116946846434505E-7</v>
      </c>
    </row>
    <row r="10" spans="1:7" x14ac:dyDescent="0.25">
      <c r="A10" s="2">
        <v>50000</v>
      </c>
      <c r="B10" s="2">
        <v>3.3447264218116802E-7</v>
      </c>
      <c r="C10" s="2">
        <v>3.3447264218116802E-7</v>
      </c>
      <c r="E10" s="2">
        <v>50000</v>
      </c>
      <c r="F10" s="2">
        <v>3.78738507059801E-7</v>
      </c>
      <c r="G10" s="2">
        <v>3.78738507059801E-7</v>
      </c>
    </row>
    <row r="11" spans="1:7" x14ac:dyDescent="0.25">
      <c r="A11" s="2">
        <v>60000</v>
      </c>
      <c r="B11" s="2">
        <v>2.1646688227204099E-7</v>
      </c>
      <c r="C11" s="2">
        <v>2.1646688227204099E-7</v>
      </c>
      <c r="E11" s="2">
        <v>60000</v>
      </c>
      <c r="F11" s="2">
        <v>2.5588131327053299E-7</v>
      </c>
      <c r="G11" s="2">
        <v>2.5588131327053299E-7</v>
      </c>
    </row>
    <row r="12" spans="1:7" x14ac:dyDescent="0.25">
      <c r="A12" s="2">
        <v>70000</v>
      </c>
      <c r="B12" s="2">
        <v>1.6763184907930199E-7</v>
      </c>
      <c r="C12" s="2">
        <v>1.6763184907930199E-7</v>
      </c>
      <c r="E12" s="2">
        <v>70000</v>
      </c>
      <c r="F12" s="2">
        <v>2.01544925767743E-7</v>
      </c>
      <c r="G12" s="2">
        <v>2.01544925767743E-7</v>
      </c>
    </row>
    <row r="13" spans="1:7" x14ac:dyDescent="0.25">
      <c r="A13" s="2">
        <v>80000</v>
      </c>
      <c r="B13" s="2">
        <v>1.3054720572589301E-7</v>
      </c>
      <c r="C13" s="2">
        <v>1.3054720572589301E-7</v>
      </c>
      <c r="E13" s="2">
        <v>80000</v>
      </c>
      <c r="F13" s="2">
        <v>1.60919824370242E-7</v>
      </c>
      <c r="G13" s="2">
        <v>1.60919824370242E-7</v>
      </c>
    </row>
    <row r="14" spans="1:7" x14ac:dyDescent="0.25">
      <c r="A14" s="2">
        <v>90000</v>
      </c>
      <c r="B14" s="2">
        <v>1.03849653654912E-7</v>
      </c>
      <c r="C14" s="2">
        <v>1.03849653654912E-7</v>
      </c>
      <c r="E14" s="2">
        <v>90000</v>
      </c>
      <c r="F14" s="2">
        <v>1.3703947909155701E-7</v>
      </c>
      <c r="G14" s="2">
        <v>1.3703947909155701E-7</v>
      </c>
    </row>
    <row r="15" spans="1:7" x14ac:dyDescent="0.25">
      <c r="A15" s="2">
        <v>100000</v>
      </c>
      <c r="B15" s="2">
        <v>8.6066296971227895E-8</v>
      </c>
      <c r="C15" s="2">
        <v>8.6066296971227895E-8</v>
      </c>
      <c r="E15" s="2">
        <v>100000</v>
      </c>
      <c r="F15" s="2">
        <v>1.2055444704729601E-7</v>
      </c>
      <c r="G15" s="2">
        <v>1.2055444704729601E-7</v>
      </c>
    </row>
    <row r="16" spans="1:7" x14ac:dyDescent="0.25">
      <c r="A16" s="2">
        <v>110000</v>
      </c>
      <c r="B16" s="2">
        <v>7.4085237768814594E-8</v>
      </c>
      <c r="C16" s="2">
        <v>7.4085237768814594E-8</v>
      </c>
      <c r="E16" s="2">
        <v>110000</v>
      </c>
      <c r="F16" s="2">
        <v>1.0916885325234201E-7</v>
      </c>
      <c r="G16" s="2">
        <v>1.0916885325234201E-7</v>
      </c>
    </row>
    <row r="17" spans="1:7" x14ac:dyDescent="0.25">
      <c r="A17" s="2">
        <v>120000</v>
      </c>
      <c r="B17" s="2">
        <v>6.4175913243058004E-8</v>
      </c>
      <c r="C17" s="2">
        <v>6.4175913243058004E-8</v>
      </c>
      <c r="E17" s="2">
        <v>120000</v>
      </c>
      <c r="F17" s="2">
        <v>9.8362379222636101E-8</v>
      </c>
      <c r="G17" s="2">
        <v>9.8362379222636101E-8</v>
      </c>
    </row>
    <row r="18" spans="1:7" x14ac:dyDescent="0.25">
      <c r="A18" s="2">
        <v>130000</v>
      </c>
      <c r="B18" s="2">
        <v>5.59504420098407E-8</v>
      </c>
      <c r="C18" s="2">
        <v>5.59504420098407E-8</v>
      </c>
      <c r="E18" s="2">
        <v>130000</v>
      </c>
      <c r="F18" s="2">
        <v>9.0630800965466194E-8</v>
      </c>
      <c r="G18" s="2">
        <v>9.0630800965466194E-8</v>
      </c>
    </row>
    <row r="19" spans="1:7" x14ac:dyDescent="0.25">
      <c r="A19" s="2">
        <v>140000</v>
      </c>
      <c r="B19" s="2">
        <v>4.9497494389547E-8</v>
      </c>
      <c r="C19" s="2">
        <v>4.9497494389547E-8</v>
      </c>
      <c r="E19" s="2">
        <v>140000</v>
      </c>
      <c r="F19" s="2">
        <v>8.3526053142033499E-8</v>
      </c>
      <c r="G19" s="2">
        <v>8.3526053142033499E-8</v>
      </c>
    </row>
    <row r="20" spans="1:7" x14ac:dyDescent="0.25">
      <c r="A20" s="2">
        <v>150000</v>
      </c>
      <c r="B20" s="2">
        <v>4.61399873297069E-8</v>
      </c>
      <c r="C20" s="2">
        <v>4.61399873297069E-8</v>
      </c>
      <c r="E20" s="2">
        <v>150000</v>
      </c>
      <c r="F20" s="2">
        <v>7.7554911775123797E-8</v>
      </c>
      <c r="G20" s="2">
        <v>7.7554911775123797E-8</v>
      </c>
    </row>
    <row r="21" spans="1:7" x14ac:dyDescent="0.25">
      <c r="A21" s="2">
        <v>160000</v>
      </c>
      <c r="B21" s="2">
        <v>4.3514090190865902E-8</v>
      </c>
      <c r="C21" s="2">
        <v>4.3514090190865902E-8</v>
      </c>
      <c r="E21" s="2">
        <v>160000</v>
      </c>
      <c r="F21" s="2">
        <v>7.2563057526737306E-8</v>
      </c>
      <c r="G21" s="2">
        <v>7.2563057526737306E-8</v>
      </c>
    </row>
    <row r="22" spans="1:7" x14ac:dyDescent="0.25">
      <c r="A22" s="2">
        <v>170000</v>
      </c>
      <c r="B22" s="2">
        <v>4.05172751676551E-8</v>
      </c>
      <c r="C22" s="2">
        <v>4.05172751676551E-8</v>
      </c>
      <c r="E22" s="2">
        <v>170000</v>
      </c>
      <c r="F22" s="2">
        <v>6.8443994238359405E-8</v>
      </c>
      <c r="G22" s="2">
        <v>6.8443994238359405E-8</v>
      </c>
    </row>
    <row r="23" spans="1:7" x14ac:dyDescent="0.25">
      <c r="A23" s="2">
        <v>180000</v>
      </c>
      <c r="B23" s="2">
        <v>3.7101792424526101E-8</v>
      </c>
      <c r="C23" s="2">
        <v>3.7101792424526101E-8</v>
      </c>
      <c r="E23" s="2">
        <v>180000</v>
      </c>
      <c r="F23" s="2">
        <v>6.4264250140045006E-8</v>
      </c>
      <c r="G23" s="2">
        <v>6.4264250140045006E-8</v>
      </c>
    </row>
    <row r="24" spans="1:7" x14ac:dyDescent="0.25">
      <c r="A24" s="2">
        <v>190000</v>
      </c>
      <c r="B24" s="2">
        <v>3.50094856889835E-8</v>
      </c>
      <c r="C24" s="2">
        <v>3.50094856889835E-8</v>
      </c>
      <c r="E24" s="2">
        <v>190000</v>
      </c>
      <c r="F24" s="2">
        <v>6.09572502478564E-8</v>
      </c>
      <c r="G24" s="2">
        <v>6.09572502478564E-8</v>
      </c>
    </row>
    <row r="25" spans="1:7" x14ac:dyDescent="0.25">
      <c r="A25" s="2">
        <v>200000</v>
      </c>
      <c r="B25" s="2">
        <v>3.3273279535962701E-8</v>
      </c>
      <c r="C25" s="2">
        <v>3.3273279535962701E-8</v>
      </c>
      <c r="E25" s="2">
        <v>200000</v>
      </c>
      <c r="F25" s="2">
        <v>5.7892290025897999E-8</v>
      </c>
      <c r="G25" s="2">
        <v>5.7892290025897999E-8</v>
      </c>
    </row>
    <row r="26" spans="1:7" x14ac:dyDescent="0.25">
      <c r="A26" s="2">
        <v>210000</v>
      </c>
      <c r="B26" s="2">
        <v>3.17949262182232E-8</v>
      </c>
      <c r="C26" s="2">
        <v>3.17949262182232E-8</v>
      </c>
      <c r="E26" s="2">
        <v>210000</v>
      </c>
      <c r="F26" s="2">
        <v>5.4672630037131797E-8</v>
      </c>
      <c r="G26" s="2">
        <v>5.4672630037131797E-8</v>
      </c>
    </row>
    <row r="27" spans="1:7" x14ac:dyDescent="0.25">
      <c r="A27" s="2">
        <v>220000</v>
      </c>
      <c r="B27" s="2">
        <v>3.0553537708538003E-8</v>
      </c>
      <c r="C27" s="2">
        <v>3.0553537708538003E-8</v>
      </c>
      <c r="E27" s="2">
        <v>220000</v>
      </c>
      <c r="F27" s="2">
        <v>5.1775103843723499E-8</v>
      </c>
      <c r="G27" s="2">
        <v>5.1775103843723499E-8</v>
      </c>
    </row>
    <row r="28" spans="1:7" x14ac:dyDescent="0.25">
      <c r="A28" s="2">
        <v>230000</v>
      </c>
      <c r="B28" s="2">
        <v>2.9563178787088199E-8</v>
      </c>
      <c r="C28" s="2">
        <v>2.9563178787088199E-8</v>
      </c>
      <c r="E28" s="2">
        <v>230000</v>
      </c>
      <c r="F28" s="2">
        <v>4.91213799705783E-8</v>
      </c>
      <c r="G28" s="2">
        <v>4.91213799705783E-8</v>
      </c>
    </row>
    <row r="29" spans="1:7" x14ac:dyDescent="0.25">
      <c r="A29" s="2">
        <v>240000</v>
      </c>
      <c r="B29" s="2">
        <v>2.8631055910546801E-8</v>
      </c>
      <c r="C29" s="2">
        <v>2.8631055910546801E-8</v>
      </c>
      <c r="E29" s="2">
        <v>240000</v>
      </c>
      <c r="F29" s="2">
        <v>4.7343496261112102E-8</v>
      </c>
      <c r="G29" s="2">
        <v>4.7343496261112102E-8</v>
      </c>
    </row>
    <row r="30" spans="1:7" x14ac:dyDescent="0.25">
      <c r="A30" s="2">
        <v>250000</v>
      </c>
      <c r="B30" s="2">
        <v>2.7656189065939001E-8</v>
      </c>
      <c r="C30" s="2">
        <v>2.7656189065939001E-8</v>
      </c>
      <c r="E30" s="2">
        <v>250000</v>
      </c>
      <c r="F30" s="2">
        <v>4.62263188776967E-8</v>
      </c>
      <c r="G30" s="2">
        <v>4.62263188776967E-8</v>
      </c>
    </row>
    <row r="31" spans="1:7" x14ac:dyDescent="0.25">
      <c r="A31" s="2">
        <v>260000</v>
      </c>
      <c r="B31" s="2">
        <v>2.6881550703528199E-8</v>
      </c>
      <c r="C31" s="2">
        <v>2.6881550703528199E-8</v>
      </c>
      <c r="E31" s="2">
        <v>260000</v>
      </c>
      <c r="F31" s="2">
        <v>4.5214384184331099E-8</v>
      </c>
      <c r="G31" s="2">
        <v>4.5214384184331099E-8</v>
      </c>
    </row>
    <row r="32" spans="1:7" x14ac:dyDescent="0.25">
      <c r="A32" s="2">
        <v>270000</v>
      </c>
      <c r="B32" s="2">
        <v>2.6031175897309001E-8</v>
      </c>
      <c r="C32" s="2">
        <v>2.6031175897309001E-8</v>
      </c>
      <c r="E32" s="2">
        <v>270000</v>
      </c>
      <c r="F32" s="2">
        <v>4.4408856549915903E-8</v>
      </c>
      <c r="G32" s="2">
        <v>4.4408856549915903E-8</v>
      </c>
    </row>
    <row r="33" spans="1:7" x14ac:dyDescent="0.25">
      <c r="A33" s="2">
        <v>280000</v>
      </c>
      <c r="B33" s="2">
        <v>2.5097435229188199E-8</v>
      </c>
      <c r="C33" s="2">
        <v>2.5097435229188199E-8</v>
      </c>
      <c r="E33" s="2">
        <v>280000</v>
      </c>
      <c r="F33" s="2">
        <v>4.3553581401780903E-8</v>
      </c>
      <c r="G33" s="2">
        <v>4.3553581401780903E-8</v>
      </c>
    </row>
    <row r="34" spans="1:7" x14ac:dyDescent="0.25">
      <c r="A34" s="2">
        <v>290000</v>
      </c>
      <c r="B34" s="2">
        <v>2.4253398502517099E-8</v>
      </c>
      <c r="C34" s="2">
        <v>2.4253398502517099E-8</v>
      </c>
      <c r="E34" s="2">
        <v>290000</v>
      </c>
      <c r="F34" s="2">
        <v>4.2756909490131E-8</v>
      </c>
      <c r="G34" s="2">
        <v>4.2756909490131E-8</v>
      </c>
    </row>
    <row r="35" spans="1:7" x14ac:dyDescent="0.25">
      <c r="A35" s="2">
        <v>300000</v>
      </c>
      <c r="B35" s="2">
        <v>2.3452898868285499E-8</v>
      </c>
      <c r="C35" s="2">
        <v>2.3452898868285499E-8</v>
      </c>
      <c r="E35" s="2">
        <v>300000</v>
      </c>
      <c r="F35" s="2">
        <v>4.19906114844401E-8</v>
      </c>
      <c r="G35" s="2">
        <v>4.19906114844401E-8</v>
      </c>
    </row>
    <row r="36" spans="1:7" x14ac:dyDescent="0.25">
      <c r="A36" s="2">
        <v>310000</v>
      </c>
      <c r="B36" s="2">
        <v>2.26320366544531E-8</v>
      </c>
      <c r="C36" s="2">
        <v>2.26320366544531E-8</v>
      </c>
      <c r="E36" s="2">
        <v>310000</v>
      </c>
      <c r="F36" s="2">
        <v>4.1422235425819097E-8</v>
      </c>
      <c r="G36" s="2">
        <v>4.1422235425819097E-8</v>
      </c>
    </row>
    <row r="37" spans="1:7" x14ac:dyDescent="0.25">
      <c r="A37" s="2">
        <v>320000</v>
      </c>
      <c r="B37" s="2">
        <v>2.1983357871144399E-8</v>
      </c>
      <c r="C37" s="2">
        <v>2.1983357871144399E-8</v>
      </c>
      <c r="E37" s="2">
        <v>320000</v>
      </c>
      <c r="F37" s="2">
        <v>4.0921967146942303E-8</v>
      </c>
      <c r="G37" s="2">
        <v>4.0921967146942303E-8</v>
      </c>
    </row>
    <row r="38" spans="1:7" x14ac:dyDescent="0.25">
      <c r="A38" s="2">
        <v>330000</v>
      </c>
      <c r="B38" s="2">
        <v>2.13177602408387E-8</v>
      </c>
      <c r="C38" s="2">
        <v>2.13177602408387E-8</v>
      </c>
      <c r="E38" s="2">
        <v>330000</v>
      </c>
      <c r="F38" s="2">
        <v>4.0449729646364203E-8</v>
      </c>
      <c r="G38" s="2">
        <v>4.0449729646364203E-8</v>
      </c>
    </row>
    <row r="39" spans="1:7" x14ac:dyDescent="0.25">
      <c r="A39" s="2">
        <v>340000</v>
      </c>
      <c r="B39" s="2">
        <v>2.0675921734514501E-8</v>
      </c>
      <c r="C39" s="2">
        <v>2.0675921734514501E-8</v>
      </c>
      <c r="E39" s="2">
        <v>340000</v>
      </c>
      <c r="F39" s="2">
        <v>3.9902964011607798E-8</v>
      </c>
      <c r="G39" s="2">
        <v>3.9902964011607798E-8</v>
      </c>
    </row>
    <row r="40" spans="1:7" x14ac:dyDescent="0.25">
      <c r="A40" s="2">
        <v>350000</v>
      </c>
      <c r="B40" s="2">
        <v>1.99984608583404E-8</v>
      </c>
      <c r="C40" s="2">
        <v>1.99984608583404E-8</v>
      </c>
      <c r="E40" s="2">
        <v>350000</v>
      </c>
      <c r="F40" s="2">
        <v>3.9346560906847403E-8</v>
      </c>
      <c r="G40" s="2">
        <v>3.9346560906847403E-8</v>
      </c>
    </row>
    <row r="41" spans="1:7" x14ac:dyDescent="0.25">
      <c r="A41" s="2">
        <v>360000</v>
      </c>
      <c r="B41" s="2">
        <v>1.9351478828537899E-8</v>
      </c>
      <c r="C41" s="2">
        <v>1.9351478828537899E-8</v>
      </c>
      <c r="E41" s="2">
        <v>360000</v>
      </c>
      <c r="F41" s="2">
        <v>3.8869277375702702E-8</v>
      </c>
      <c r="G41" s="2">
        <v>3.8869277375702702E-8</v>
      </c>
    </row>
    <row r="42" spans="1:7" x14ac:dyDescent="0.25">
      <c r="A42" s="2">
        <v>370000</v>
      </c>
      <c r="B42" s="2">
        <v>1.8700398916711499E-8</v>
      </c>
      <c r="C42" s="2">
        <v>1.8700398916711499E-8</v>
      </c>
      <c r="E42" s="2">
        <v>370000</v>
      </c>
      <c r="F42" s="2">
        <v>3.8451817599629E-8</v>
      </c>
      <c r="G42" s="2">
        <v>3.8451817599629E-8</v>
      </c>
    </row>
    <row r="43" spans="1:7" x14ac:dyDescent="0.25">
      <c r="A43" s="2">
        <v>380000</v>
      </c>
      <c r="B43" s="2">
        <v>1.79748941577334E-8</v>
      </c>
      <c r="C43" s="2">
        <v>1.79748941577334E-8</v>
      </c>
      <c r="E43" s="2">
        <v>380000</v>
      </c>
      <c r="F43" s="2">
        <v>3.8028031615645001E-8</v>
      </c>
      <c r="G43" s="2">
        <v>3.8028031615645001E-8</v>
      </c>
    </row>
    <row r="44" spans="1:7" x14ac:dyDescent="0.25">
      <c r="A44" s="2">
        <v>390000</v>
      </c>
      <c r="B44" s="2">
        <v>1.7202062879035802E-8</v>
      </c>
      <c r="C44" s="2">
        <v>1.7202062879035802E-8</v>
      </c>
      <c r="E44" s="2">
        <v>390000</v>
      </c>
      <c r="F44" s="2">
        <v>3.74916953123856E-8</v>
      </c>
      <c r="G44" s="2">
        <v>3.74916953123856E-8</v>
      </c>
    </row>
    <row r="45" spans="1:7" x14ac:dyDescent="0.25">
      <c r="A45" s="2">
        <v>400000</v>
      </c>
      <c r="B45" s="2">
        <v>1.64173106488453E-8</v>
      </c>
      <c r="C45" s="2">
        <v>1.64173106488453E-8</v>
      </c>
      <c r="E45" s="2">
        <v>400000</v>
      </c>
      <c r="F45" s="2">
        <v>3.71353117629118E-8</v>
      </c>
      <c r="G45" s="2">
        <v>3.71353117629118E-8</v>
      </c>
    </row>
    <row r="46" spans="1:7" x14ac:dyDescent="0.25">
      <c r="A46" s="2">
        <v>410000</v>
      </c>
      <c r="B46" s="2">
        <v>1.57193789293727E-8</v>
      </c>
      <c r="C46" s="2">
        <v>1.57193789293727E-8</v>
      </c>
      <c r="E46" s="2">
        <v>410000</v>
      </c>
      <c r="F46" s="2">
        <v>3.6781021536088701E-8</v>
      </c>
      <c r="G46" s="2">
        <v>3.6781021536088701E-8</v>
      </c>
    </row>
    <row r="47" spans="1:7" x14ac:dyDescent="0.25">
      <c r="A47" s="2">
        <v>420000</v>
      </c>
      <c r="B47" s="2">
        <v>1.5037430413786E-8</v>
      </c>
      <c r="C47" s="2">
        <v>1.5037430413786E-8</v>
      </c>
      <c r="E47" s="2">
        <v>420000</v>
      </c>
      <c r="F47" s="2">
        <v>3.6450534489262599E-8</v>
      </c>
      <c r="G47" s="2">
        <v>3.6450534489262599E-8</v>
      </c>
    </row>
    <row r="48" spans="1:7" x14ac:dyDescent="0.25">
      <c r="A48" s="2">
        <v>430000</v>
      </c>
      <c r="B48" s="2">
        <v>1.42222916464264E-8</v>
      </c>
      <c r="C48" s="2">
        <v>1.42222916464264E-8</v>
      </c>
      <c r="E48" s="2">
        <v>430000</v>
      </c>
      <c r="F48" s="2">
        <v>3.61712343379565E-8</v>
      </c>
      <c r="G48" s="2">
        <v>3.61712343379565E-8</v>
      </c>
    </row>
    <row r="49" spans="1:7" x14ac:dyDescent="0.25">
      <c r="A49" s="2">
        <v>430965</v>
      </c>
      <c r="B49" s="2">
        <v>1.4145638463095299E-8</v>
      </c>
      <c r="C49" s="2">
        <v>1.10064524464659E-7</v>
      </c>
      <c r="E49" s="2">
        <v>433895</v>
      </c>
      <c r="F49" s="2">
        <v>3.6043850325258197E-8</v>
      </c>
      <c r="G49" s="2">
        <v>1.49030503284369E-8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8"/>
  <sheetViews>
    <sheetView zoomScale="110" zoomScaleNormal="110" workbookViewId="0">
      <selection activeCell="E28" sqref="E28"/>
    </sheetView>
  </sheetViews>
  <sheetFormatPr defaultRowHeight="15" x14ac:dyDescent="0.25"/>
  <cols>
    <col min="2" max="2" width="23.28515625" bestFit="1" customWidth="1"/>
    <col min="3" max="3" width="31" bestFit="1" customWidth="1"/>
    <col min="6" max="7" width="9.140625" style="2"/>
    <col min="9" max="9" width="9.140625" style="57"/>
    <col min="11" max="11" width="23.28515625" bestFit="1" customWidth="1"/>
    <col min="12" max="12" width="15" bestFit="1" customWidth="1"/>
    <col min="13" max="13" width="15" customWidth="1"/>
    <col min="15" max="15" width="9.140625" style="27"/>
    <col min="16" max="17" width="9.140625" style="2"/>
  </cols>
  <sheetData>
    <row r="2" spans="1:17" x14ac:dyDescent="0.25">
      <c r="A2" s="1" t="s">
        <v>10</v>
      </c>
      <c r="E2" s="27"/>
      <c r="F2" s="49"/>
      <c r="J2" s="1" t="s">
        <v>47</v>
      </c>
      <c r="P2" s="49"/>
    </row>
    <row r="3" spans="1:17" x14ac:dyDescent="0.25">
      <c r="B3" s="7" t="s">
        <v>7</v>
      </c>
      <c r="C3" s="8" t="s">
        <v>0</v>
      </c>
      <c r="D3" s="9" t="s">
        <v>38</v>
      </c>
      <c r="E3" s="28" t="s">
        <v>1</v>
      </c>
      <c r="F3" s="19" t="s">
        <v>2</v>
      </c>
      <c r="G3" s="23" t="s">
        <v>3</v>
      </c>
      <c r="K3" s="7" t="s">
        <v>7</v>
      </c>
      <c r="L3" s="8" t="s">
        <v>0</v>
      </c>
      <c r="M3" s="9" t="s">
        <v>66</v>
      </c>
      <c r="N3" s="9" t="s">
        <v>38</v>
      </c>
      <c r="O3" s="28" t="s">
        <v>1</v>
      </c>
      <c r="P3" s="19" t="s">
        <v>2</v>
      </c>
      <c r="Q3" s="23" t="s">
        <v>3</v>
      </c>
    </row>
    <row r="4" spans="1:17" x14ac:dyDescent="0.25">
      <c r="B4" s="10" t="s">
        <v>11</v>
      </c>
      <c r="C4" s="12" t="s">
        <v>6</v>
      </c>
      <c r="D4" s="11">
        <v>10</v>
      </c>
      <c r="E4" s="29">
        <v>6.5009028195208867</v>
      </c>
      <c r="F4" s="20">
        <v>5.1511715945229235E-4</v>
      </c>
      <c r="G4" s="24">
        <v>2.3768311881345791E-4</v>
      </c>
      <c r="H4" t="s">
        <v>19</v>
      </c>
      <c r="K4" t="s">
        <v>48</v>
      </c>
      <c r="L4" t="s">
        <v>52</v>
      </c>
      <c r="M4">
        <v>50</v>
      </c>
      <c r="N4">
        <v>50</v>
      </c>
      <c r="O4" s="27">
        <v>4.0265464218907754</v>
      </c>
      <c r="P4" s="2">
        <v>1.2946342918259546E-2</v>
      </c>
      <c r="Q4" s="2">
        <v>4.2846792135832187E-2</v>
      </c>
    </row>
    <row r="5" spans="1:17" x14ac:dyDescent="0.25">
      <c r="B5" s="3" t="s">
        <v>11</v>
      </c>
      <c r="C5" s="4" t="s">
        <v>23</v>
      </c>
      <c r="D5" s="13">
        <v>10</v>
      </c>
      <c r="E5" s="30">
        <v>6.0704150062534445</v>
      </c>
      <c r="F5" s="21">
        <v>8.5798222225815857E-4</v>
      </c>
      <c r="G5" s="25">
        <v>2.1384959751329769E-4</v>
      </c>
      <c r="H5" t="s">
        <v>54</v>
      </c>
      <c r="K5" t="s">
        <v>49</v>
      </c>
      <c r="L5" t="s">
        <v>52</v>
      </c>
      <c r="M5">
        <v>50</v>
      </c>
      <c r="N5">
        <v>50</v>
      </c>
      <c r="O5" s="27">
        <v>2.9686816143843746</v>
      </c>
      <c r="P5" s="2">
        <v>6.1044903107726793E-4</v>
      </c>
      <c r="Q5" s="2">
        <v>3.2581148646597212E-4</v>
      </c>
    </row>
    <row r="6" spans="1:17" x14ac:dyDescent="0.25">
      <c r="B6" s="5" t="s">
        <v>11</v>
      </c>
      <c r="C6" s="6" t="s">
        <v>24</v>
      </c>
      <c r="D6" s="14">
        <v>10</v>
      </c>
      <c r="E6" s="31">
        <v>6.6727281104723444</v>
      </c>
      <c r="F6" s="22">
        <v>1.1128718447231938E-3</v>
      </c>
      <c r="G6" s="26">
        <v>7.2151354836148688E-4</v>
      </c>
      <c r="H6" t="s">
        <v>55</v>
      </c>
      <c r="K6" t="s">
        <v>51</v>
      </c>
      <c r="L6" t="s">
        <v>50</v>
      </c>
      <c r="M6">
        <v>50</v>
      </c>
      <c r="N6">
        <v>50</v>
      </c>
      <c r="O6" s="27">
        <v>2.9414315363208323</v>
      </c>
      <c r="P6" s="2">
        <v>2.1779507279804629E-3</v>
      </c>
      <c r="Q6" s="2">
        <v>9.5817494854836E-3</v>
      </c>
    </row>
    <row r="7" spans="1:17" x14ac:dyDescent="0.25">
      <c r="B7" s="10" t="s">
        <v>12</v>
      </c>
      <c r="C7" s="12" t="s">
        <v>13</v>
      </c>
      <c r="D7" s="11">
        <v>10</v>
      </c>
      <c r="E7" s="29">
        <v>6.7517927705512983</v>
      </c>
      <c r="F7" s="55">
        <v>4.9053887147830662E-4</v>
      </c>
      <c r="G7" s="24">
        <v>2.9743827416020508E-4</v>
      </c>
      <c r="H7" t="s">
        <v>21</v>
      </c>
    </row>
    <row r="8" spans="1:17" x14ac:dyDescent="0.25">
      <c r="B8" s="5" t="s">
        <v>12</v>
      </c>
      <c r="C8" s="6" t="s">
        <v>14</v>
      </c>
      <c r="D8" s="14">
        <v>10</v>
      </c>
      <c r="E8" s="31">
        <v>6.8610857504606102</v>
      </c>
      <c r="F8" s="51">
        <v>4.6654811025224148E-4</v>
      </c>
      <c r="G8" s="26">
        <v>1.6561053879823057E-4</v>
      </c>
      <c r="H8" s="56"/>
    </row>
    <row r="9" spans="1:17" x14ac:dyDescent="0.25">
      <c r="B9" s="3" t="s">
        <v>30</v>
      </c>
      <c r="C9" s="4" t="s">
        <v>31</v>
      </c>
      <c r="D9" s="32">
        <v>50</v>
      </c>
      <c r="E9" s="30">
        <v>6.8082700717607985</v>
      </c>
      <c r="F9" s="50">
        <v>4.4609210393863036E-4</v>
      </c>
      <c r="G9" s="25">
        <v>2.048560416308142E-4</v>
      </c>
    </row>
    <row r="10" spans="1:17" x14ac:dyDescent="0.25">
      <c r="B10" s="3" t="s">
        <v>30</v>
      </c>
      <c r="C10" s="4" t="s">
        <v>32</v>
      </c>
      <c r="D10" s="32">
        <v>10</v>
      </c>
      <c r="E10" s="30">
        <v>6.9087099965082119</v>
      </c>
      <c r="F10" s="50">
        <v>4.8643891877348411E-4</v>
      </c>
      <c r="G10" s="25">
        <v>1.9147480743070145E-4</v>
      </c>
    </row>
    <row r="11" spans="1:17" x14ac:dyDescent="0.25">
      <c r="B11" s="3" t="s">
        <v>30</v>
      </c>
      <c r="C11" s="4" t="s">
        <v>33</v>
      </c>
      <c r="D11" s="32">
        <v>10</v>
      </c>
      <c r="E11" s="30">
        <v>5.9441363617314105</v>
      </c>
      <c r="F11" s="50">
        <v>4.9315371656823257E-4</v>
      </c>
      <c r="G11" s="25">
        <v>1.6975951420033131E-4</v>
      </c>
    </row>
    <row r="12" spans="1:17" x14ac:dyDescent="0.25">
      <c r="B12" s="10" t="s">
        <v>15</v>
      </c>
      <c r="C12" s="12" t="s">
        <v>16</v>
      </c>
      <c r="D12" s="11">
        <v>10</v>
      </c>
      <c r="E12" s="29">
        <v>6.7154978175428024</v>
      </c>
      <c r="F12" s="55">
        <v>3.8285690687505817E-4</v>
      </c>
      <c r="G12" s="24">
        <v>1.5400170959997073E-4</v>
      </c>
    </row>
    <row r="13" spans="1:17" x14ac:dyDescent="0.25">
      <c r="B13" s="5" t="s">
        <v>15</v>
      </c>
      <c r="C13" s="6" t="s">
        <v>25</v>
      </c>
      <c r="D13" s="37">
        <v>10</v>
      </c>
      <c r="E13" s="31">
        <v>6.5612788102096848</v>
      </c>
      <c r="F13" s="51">
        <v>6.3359642664588209E-4</v>
      </c>
      <c r="G13" s="26">
        <v>1.9083453268669933E-4</v>
      </c>
    </row>
    <row r="14" spans="1:17" x14ac:dyDescent="0.25">
      <c r="B14" s="10" t="s">
        <v>17</v>
      </c>
      <c r="C14" s="12" t="s">
        <v>20</v>
      </c>
      <c r="D14" s="11">
        <v>10</v>
      </c>
      <c r="E14" s="29">
        <v>6.6275802447530801</v>
      </c>
      <c r="F14" s="55">
        <v>5.0534780998281342E-4</v>
      </c>
      <c r="G14" s="24">
        <v>1.7241059847998951E-4</v>
      </c>
      <c r="H14" t="s">
        <v>21</v>
      </c>
    </row>
    <row r="15" spans="1:17" x14ac:dyDescent="0.25">
      <c r="B15" s="3" t="s">
        <v>17</v>
      </c>
      <c r="C15" s="4" t="s">
        <v>18</v>
      </c>
      <c r="D15" s="13">
        <v>10</v>
      </c>
      <c r="E15" s="30">
        <v>8.9645049085616879</v>
      </c>
      <c r="F15" s="50">
        <v>3.6410649972467202E-4</v>
      </c>
      <c r="G15" s="25">
        <v>1.8914504964910871E-4</v>
      </c>
      <c r="H15" t="s">
        <v>60</v>
      </c>
    </row>
    <row r="16" spans="1:17" x14ac:dyDescent="0.25">
      <c r="B16" s="5" t="s">
        <v>17</v>
      </c>
      <c r="C16" s="6" t="s">
        <v>34</v>
      </c>
      <c r="D16" s="14">
        <v>10</v>
      </c>
      <c r="E16" s="31">
        <v>6.4866828060944766</v>
      </c>
      <c r="F16" s="51">
        <v>3.5426655966288982E-4</v>
      </c>
      <c r="G16" s="26">
        <v>1.5098671309619815E-4</v>
      </c>
      <c r="H16" t="s">
        <v>19</v>
      </c>
    </row>
    <row r="17" spans="2:8" x14ac:dyDescent="0.25">
      <c r="B17" s="33" t="s">
        <v>26</v>
      </c>
      <c r="C17" s="34" t="s">
        <v>27</v>
      </c>
      <c r="D17" s="32">
        <v>10</v>
      </c>
      <c r="E17" s="30">
        <v>7.2979265877206974</v>
      </c>
      <c r="F17" s="50">
        <v>5.898734630392623E-4</v>
      </c>
      <c r="G17" s="25">
        <v>1.7706268644262122E-4</v>
      </c>
    </row>
    <row r="18" spans="2:8" x14ac:dyDescent="0.25">
      <c r="B18" s="33" t="s">
        <v>26</v>
      </c>
      <c r="C18" s="34" t="s">
        <v>28</v>
      </c>
      <c r="D18" s="32">
        <v>50</v>
      </c>
      <c r="E18" s="30">
        <v>7.2579161275744335</v>
      </c>
      <c r="F18" s="50">
        <v>3.5555638664842257E-4</v>
      </c>
      <c r="G18" s="25">
        <v>1.5978325040835362E-4</v>
      </c>
    </row>
    <row r="19" spans="2:8" x14ac:dyDescent="0.25">
      <c r="B19" s="35" t="s">
        <v>26</v>
      </c>
      <c r="C19" s="36" t="s">
        <v>29</v>
      </c>
      <c r="D19" s="14">
        <v>50</v>
      </c>
      <c r="E19" s="31">
        <v>8.9498643226702921</v>
      </c>
      <c r="F19" s="51">
        <v>5.4393194117414089E-4</v>
      </c>
      <c r="G19" s="26">
        <v>1.3070070314676611E-4</v>
      </c>
    </row>
    <row r="20" spans="2:8" x14ac:dyDescent="0.25">
      <c r="E20" s="27"/>
      <c r="F20" s="49"/>
    </row>
    <row r="21" spans="2:8" x14ac:dyDescent="0.25">
      <c r="B21" s="1"/>
      <c r="E21" s="27"/>
      <c r="F21" s="49"/>
    </row>
    <row r="22" spans="2:8" x14ac:dyDescent="0.25">
      <c r="B22" s="7"/>
      <c r="C22" s="8" t="s">
        <v>0</v>
      </c>
      <c r="D22" s="9" t="s">
        <v>38</v>
      </c>
      <c r="E22" s="28" t="s">
        <v>1</v>
      </c>
      <c r="F22" s="19" t="s">
        <v>2</v>
      </c>
      <c r="G22" s="23" t="s">
        <v>3</v>
      </c>
    </row>
    <row r="23" spans="2:8" x14ac:dyDescent="0.25">
      <c r="B23" s="10" t="s">
        <v>36</v>
      </c>
      <c r="C23" s="11" t="s">
        <v>37</v>
      </c>
      <c r="D23" s="10">
        <v>50</v>
      </c>
      <c r="E23" s="29">
        <v>6.6786869680642971</v>
      </c>
      <c r="F23" s="20">
        <v>1.0435185851044495E-3</v>
      </c>
      <c r="G23" s="24">
        <v>4.7040349296923969E-4</v>
      </c>
      <c r="H23" t="s">
        <v>54</v>
      </c>
    </row>
    <row r="24" spans="2:8" x14ac:dyDescent="0.25">
      <c r="B24" s="3" t="s">
        <v>36</v>
      </c>
      <c r="C24" s="13" t="s">
        <v>40</v>
      </c>
      <c r="D24" s="3">
        <v>50</v>
      </c>
      <c r="E24" s="30">
        <v>6.6687436392134956</v>
      </c>
      <c r="F24" s="21">
        <v>4.801717381121963E-4</v>
      </c>
      <c r="G24" s="25">
        <v>2.1633824782506494E-4</v>
      </c>
    </row>
    <row r="25" spans="2:8" x14ac:dyDescent="0.25">
      <c r="B25" s="3" t="s">
        <v>36</v>
      </c>
      <c r="C25" s="13" t="s">
        <v>41</v>
      </c>
      <c r="D25" s="3">
        <v>50</v>
      </c>
      <c r="E25" s="30">
        <v>6.7290570154428355</v>
      </c>
      <c r="F25" s="21">
        <v>1.0996071815246818E-3</v>
      </c>
      <c r="G25" s="25">
        <v>5.8929643144667125E-4</v>
      </c>
      <c r="H25" t="s">
        <v>55</v>
      </c>
    </row>
    <row r="26" spans="2:8" x14ac:dyDescent="0.25">
      <c r="B26" s="3" t="s">
        <v>36</v>
      </c>
      <c r="C26" s="13" t="s">
        <v>42</v>
      </c>
      <c r="D26" s="3">
        <v>50</v>
      </c>
      <c r="E26" s="30">
        <v>6.7104762256264605</v>
      </c>
      <c r="F26" s="21">
        <v>5.5571178314418217E-4</v>
      </c>
      <c r="G26" s="25">
        <v>4.136445436834629E-4</v>
      </c>
      <c r="H26" s="56" t="s">
        <v>21</v>
      </c>
    </row>
    <row r="27" spans="2:8" x14ac:dyDescent="0.25">
      <c r="B27" s="5" t="s">
        <v>36</v>
      </c>
      <c r="C27" s="14" t="s">
        <v>45</v>
      </c>
      <c r="D27" s="5">
        <v>50</v>
      </c>
      <c r="E27" s="31">
        <v>9.1898582965771283</v>
      </c>
      <c r="F27" s="22">
        <v>2.1757251521205946E-3</v>
      </c>
      <c r="G27" s="26">
        <v>6.4179589978881901E-3</v>
      </c>
      <c r="H27" t="s">
        <v>60</v>
      </c>
    </row>
    <row r="28" spans="2:8" x14ac:dyDescent="0.25">
      <c r="B28" s="58" t="s">
        <v>62</v>
      </c>
      <c r="C28" s="61"/>
      <c r="D28" s="48"/>
      <c r="E28" s="39"/>
      <c r="F28" s="40"/>
      <c r="G28" s="41"/>
    </row>
    <row r="29" spans="2:8" x14ac:dyDescent="0.25">
      <c r="B29" s="60" t="s">
        <v>63</v>
      </c>
      <c r="C29" s="12"/>
      <c r="D29" s="11"/>
      <c r="E29" s="11"/>
      <c r="F29" s="20"/>
      <c r="G29" s="24"/>
    </row>
    <row r="30" spans="2:8" x14ac:dyDescent="0.25">
      <c r="B30" s="35" t="s">
        <v>64</v>
      </c>
      <c r="C30" s="6"/>
      <c r="D30" s="14"/>
      <c r="E30" s="14"/>
      <c r="F30" s="22"/>
      <c r="G30" s="26"/>
    </row>
    <row r="32" spans="2:8" x14ac:dyDescent="0.25">
      <c r="B32" s="1" t="s">
        <v>46</v>
      </c>
      <c r="E32" s="27"/>
    </row>
    <row r="33" spans="2:7" x14ac:dyDescent="0.25">
      <c r="B33" s="42" t="s">
        <v>59</v>
      </c>
      <c r="C33" s="43" t="s">
        <v>0</v>
      </c>
      <c r="D33" s="44" t="s">
        <v>38</v>
      </c>
      <c r="E33" s="45" t="s">
        <v>1</v>
      </c>
      <c r="F33" s="46" t="s">
        <v>2</v>
      </c>
      <c r="G33" s="47" t="s">
        <v>3</v>
      </c>
    </row>
    <row r="34" spans="2:7" x14ac:dyDescent="0.25">
      <c r="B34" s="10" t="s">
        <v>21</v>
      </c>
      <c r="C34" s="11" t="s">
        <v>56</v>
      </c>
      <c r="D34" s="11">
        <v>20</v>
      </c>
      <c r="E34" s="29">
        <f>AVERAGE(E7,E14)</f>
        <v>6.6896865076521888</v>
      </c>
      <c r="F34" s="20">
        <f>AVERAGE(F7,F14)</f>
        <v>4.9794334073056002E-4</v>
      </c>
      <c r="G34" s="24">
        <f>AVERAGE(G7,G14)</f>
        <v>2.3492443632009731E-4</v>
      </c>
    </row>
    <row r="35" spans="2:7" x14ac:dyDescent="0.25">
      <c r="B35" s="5" t="s">
        <v>21</v>
      </c>
      <c r="C35" s="14" t="s">
        <v>56</v>
      </c>
      <c r="D35" s="14">
        <v>70</v>
      </c>
      <c r="E35" s="31">
        <f>((E26*5)+(E34*2))/7</f>
        <v>6.7045363062052399</v>
      </c>
      <c r="F35" s="22">
        <f>((F26*5)+(F34*2))/7</f>
        <v>5.3920651388314727E-4</v>
      </c>
      <c r="G35" s="26">
        <f>((G26*5)+(G34*2))/7</f>
        <v>3.6258165586535845E-4</v>
      </c>
    </row>
    <row r="36" spans="2:7" x14ac:dyDescent="0.25">
      <c r="B36" s="59" t="s">
        <v>54</v>
      </c>
      <c r="C36" s="37" t="s">
        <v>58</v>
      </c>
      <c r="D36" s="14">
        <v>60</v>
      </c>
      <c r="E36" s="31">
        <f>((E23*5)+(E5*1))/6</f>
        <v>6.5773083077624888</v>
      </c>
      <c r="F36" s="22">
        <f>((F23*5)+(F5*1))/6</f>
        <v>1.0125958579634009E-3</v>
      </c>
      <c r="G36" s="26">
        <f>((G23*5)+(G5*1))/6</f>
        <v>4.2764451039324939E-4</v>
      </c>
    </row>
    <row r="37" spans="2:7" x14ac:dyDescent="0.25">
      <c r="B37" s="58" t="s">
        <v>55</v>
      </c>
      <c r="C37" s="38" t="s">
        <v>57</v>
      </c>
      <c r="D37" s="48">
        <v>60</v>
      </c>
      <c r="E37" s="39">
        <f>((E25*5)+(E6*1))/6</f>
        <v>6.7196688646144196</v>
      </c>
      <c r="F37" s="40">
        <f>((F25*5)+(F6*1))/6</f>
        <v>1.1018179587244338E-3</v>
      </c>
      <c r="G37" s="41">
        <f>((G25*5)+(G6*1))/6</f>
        <v>6.1133261759914058E-4</v>
      </c>
    </row>
    <row r="38" spans="2:7" x14ac:dyDescent="0.25">
      <c r="B38" s="58" t="s">
        <v>55</v>
      </c>
      <c r="C38" s="38" t="s">
        <v>61</v>
      </c>
      <c r="D38" s="48">
        <v>60</v>
      </c>
      <c r="E38" s="39">
        <f>((E27*5)+(E15*1))/6</f>
        <v>9.152299398574554</v>
      </c>
      <c r="F38" s="40">
        <f>((F27*5)+(F15*1))/6</f>
        <v>1.8737887100546075E-3</v>
      </c>
      <c r="G38" s="41">
        <f>((G27*5)+(G15*1))/6</f>
        <v>5.3798233398483428E-3</v>
      </c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Burgers Summary</vt:lpstr>
      <vt:lpstr>Burgers, Reducing Point No</vt:lpstr>
      <vt:lpstr>Table</vt:lpstr>
      <vt:lpstr>Allen Cahn</vt:lpstr>
      <vt:lpstr>AC loss curves no resample</vt:lpstr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2024-01-16T19:20:35Z</dcterms:modified>
</cp:coreProperties>
</file>