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72" firstSheet="2" activeTab="8"/>
  </bookViews>
  <sheets>
    <sheet name="First Results Summary" sheetId="2" r:id="rId1"/>
    <sheet name="Residual Based" sheetId="5" r:id="rId2"/>
    <sheet name="ux, ut, uxt" sheetId="6" r:id="rId3"/>
    <sheet name="f(ux,ut)" sheetId="7" r:id="rId4"/>
    <sheet name="Sequential" sheetId="3" r:id="rId5"/>
    <sheet name="PDE Gradients" sheetId="4" r:id="rId6"/>
    <sheet name="Damping c" sheetId="8" r:id="rId7"/>
    <sheet name="NN Complexity" sheetId="10" r:id="rId8"/>
    <sheet name="Hyperparameter" sheetId="9" r:id="rId9"/>
    <sheet name="Error-Based Resampling" sheetId="12" r:id="rId10"/>
    <sheet name="SimpleCase_OneResample" sheetId="13" r:id="rId11"/>
    <sheet name="Other Results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9" i="9" l="1"/>
  <c r="L389" i="9"/>
  <c r="J389" i="9"/>
  <c r="K389" i="9" s="1"/>
  <c r="K388" i="9"/>
  <c r="K387" i="9"/>
  <c r="K386" i="9"/>
  <c r="K385" i="9"/>
  <c r="K384" i="9"/>
  <c r="K383" i="9"/>
  <c r="K382" i="9"/>
  <c r="K381" i="9"/>
  <c r="K380" i="9"/>
  <c r="K379" i="9"/>
  <c r="M400" i="9"/>
  <c r="M378" i="9"/>
  <c r="M367" i="9"/>
  <c r="L400" i="9"/>
  <c r="J400" i="9"/>
  <c r="K400" i="9" s="1"/>
  <c r="K399" i="9"/>
  <c r="K398" i="9"/>
  <c r="K397" i="9"/>
  <c r="K396" i="9"/>
  <c r="K395" i="9"/>
  <c r="K394" i="9"/>
  <c r="K393" i="9"/>
  <c r="K392" i="9"/>
  <c r="K391" i="9"/>
  <c r="K390" i="9"/>
  <c r="L378" i="9"/>
  <c r="J378" i="9"/>
  <c r="K378" i="9" s="1"/>
  <c r="K377" i="9"/>
  <c r="K376" i="9"/>
  <c r="K375" i="9"/>
  <c r="K374" i="9"/>
  <c r="K373" i="9"/>
  <c r="K372" i="9"/>
  <c r="K371" i="9"/>
  <c r="K370" i="9"/>
  <c r="K369" i="9"/>
  <c r="K368" i="9"/>
  <c r="L367" i="9"/>
  <c r="J367" i="9"/>
  <c r="K367" i="9" s="1"/>
  <c r="K366" i="9"/>
  <c r="K365" i="9"/>
  <c r="K364" i="9"/>
  <c r="K363" i="9"/>
  <c r="K362" i="9"/>
  <c r="K361" i="9"/>
  <c r="K360" i="9"/>
  <c r="K359" i="9"/>
  <c r="K358" i="9"/>
  <c r="K357" i="9"/>
  <c r="P3" i="13" l="1"/>
  <c r="P4" i="13"/>
  <c r="P5" i="13"/>
  <c r="P6" i="13"/>
  <c r="P7" i="13"/>
  <c r="P8" i="13"/>
  <c r="P9" i="13"/>
  <c r="P10" i="13"/>
  <c r="P11" i="13"/>
  <c r="P12" i="13"/>
  <c r="O13" i="13"/>
  <c r="P13" i="13" s="1"/>
  <c r="Q13" i="13"/>
  <c r="R13" i="13"/>
  <c r="P14" i="13"/>
  <c r="P15" i="13"/>
  <c r="P16" i="13"/>
  <c r="P17" i="13"/>
  <c r="P18" i="13"/>
  <c r="P19" i="13"/>
  <c r="P20" i="13"/>
  <c r="P21" i="13"/>
  <c r="P22" i="13"/>
  <c r="P23" i="13"/>
  <c r="O24" i="13"/>
  <c r="P24" i="13"/>
  <c r="Q24" i="13"/>
  <c r="R24" i="13"/>
  <c r="P25" i="13"/>
  <c r="P26" i="13"/>
  <c r="P27" i="13"/>
  <c r="P28" i="13"/>
  <c r="P29" i="13"/>
  <c r="P30" i="13"/>
  <c r="P31" i="13"/>
  <c r="P32" i="13"/>
  <c r="P33" i="13"/>
  <c r="P34" i="13"/>
  <c r="O35" i="13"/>
  <c r="P35" i="13"/>
  <c r="Q35" i="13"/>
  <c r="R35" i="13"/>
  <c r="P36" i="13"/>
  <c r="P37" i="13"/>
  <c r="P38" i="13"/>
  <c r="P39" i="13"/>
  <c r="P40" i="13"/>
  <c r="P41" i="13"/>
  <c r="P42" i="13"/>
  <c r="P43" i="13"/>
  <c r="P44" i="13"/>
  <c r="P45" i="13"/>
  <c r="O46" i="13"/>
  <c r="P46" i="13"/>
  <c r="Q46" i="13"/>
  <c r="R46" i="13"/>
  <c r="K3" i="12"/>
  <c r="K4" i="12"/>
  <c r="K5" i="12"/>
  <c r="K6" i="12"/>
  <c r="K7" i="12"/>
  <c r="K8" i="12"/>
  <c r="K9" i="12"/>
  <c r="K10" i="12"/>
  <c r="K11" i="12"/>
  <c r="K12" i="12"/>
  <c r="J13" i="12"/>
  <c r="K13" i="12"/>
  <c r="L13" i="12"/>
  <c r="M13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6" i="10"/>
  <c r="K7" i="10"/>
  <c r="K8" i="10"/>
  <c r="K10" i="10"/>
  <c r="K11" i="10"/>
  <c r="K12" i="10"/>
  <c r="K14" i="10"/>
  <c r="K15" i="10"/>
  <c r="K16" i="10"/>
  <c r="V19" i="10"/>
  <c r="V23" i="10"/>
  <c r="V27" i="10"/>
  <c r="K29" i="10"/>
  <c r="K30" i="10"/>
  <c r="K31" i="10"/>
  <c r="K32" i="10"/>
  <c r="K33" i="10"/>
  <c r="K34" i="10"/>
  <c r="K35" i="10"/>
  <c r="K36" i="10"/>
  <c r="K37" i="10"/>
  <c r="K38" i="10"/>
  <c r="J39" i="10"/>
  <c r="K39" i="10"/>
  <c r="U6" i="10" s="1"/>
  <c r="L39" i="10"/>
  <c r="V6" i="10" s="1"/>
  <c r="K40" i="10"/>
  <c r="K41" i="10"/>
  <c r="K42" i="10"/>
  <c r="K43" i="10"/>
  <c r="K44" i="10"/>
  <c r="K45" i="10"/>
  <c r="K46" i="10"/>
  <c r="K47" i="10"/>
  <c r="K48" i="10"/>
  <c r="K49" i="10"/>
  <c r="J50" i="10"/>
  <c r="K50" i="10" s="1"/>
  <c r="U7" i="10" s="1"/>
  <c r="L50" i="10"/>
  <c r="V7" i="10" s="1"/>
  <c r="M50" i="10"/>
  <c r="K51" i="10"/>
  <c r="K52" i="10"/>
  <c r="K53" i="10"/>
  <c r="K54" i="10"/>
  <c r="K55" i="10"/>
  <c r="K56" i="10"/>
  <c r="K57" i="10"/>
  <c r="K58" i="10"/>
  <c r="K59" i="10"/>
  <c r="K60" i="10"/>
  <c r="J61" i="10"/>
  <c r="K61" i="10"/>
  <c r="U8" i="10" s="1"/>
  <c r="L61" i="10"/>
  <c r="V8" i="10" s="1"/>
  <c r="K62" i="10"/>
  <c r="K63" i="10"/>
  <c r="K64" i="10"/>
  <c r="K65" i="10"/>
  <c r="K66" i="10"/>
  <c r="K67" i="10"/>
  <c r="K68" i="10"/>
  <c r="K69" i="10"/>
  <c r="K70" i="10"/>
  <c r="K71" i="10"/>
  <c r="J72" i="10"/>
  <c r="K72" i="10"/>
  <c r="U9" i="10" s="1"/>
  <c r="L72" i="10"/>
  <c r="V9" i="10" s="1"/>
  <c r="K73" i="10"/>
  <c r="K74" i="10"/>
  <c r="K75" i="10"/>
  <c r="K76" i="10"/>
  <c r="K77" i="10"/>
  <c r="K78" i="10"/>
  <c r="K79" i="10"/>
  <c r="K80" i="10"/>
  <c r="K81" i="10"/>
  <c r="K82" i="10"/>
  <c r="J83" i="10"/>
  <c r="K83" i="10" s="1"/>
  <c r="U10" i="10" s="1"/>
  <c r="L83" i="10"/>
  <c r="V10" i="10" s="1"/>
  <c r="K84" i="10"/>
  <c r="K85" i="10"/>
  <c r="K86" i="10"/>
  <c r="K87" i="10"/>
  <c r="K88" i="10"/>
  <c r="K89" i="10"/>
  <c r="K90" i="10"/>
  <c r="K91" i="10"/>
  <c r="K92" i="10"/>
  <c r="K93" i="10"/>
  <c r="J94" i="10"/>
  <c r="K94" i="10" s="1"/>
  <c r="U11" i="10" s="1"/>
  <c r="L94" i="10"/>
  <c r="V11" i="10" s="1"/>
  <c r="M94" i="10"/>
  <c r="K95" i="10"/>
  <c r="N95" i="10"/>
  <c r="K96" i="10"/>
  <c r="N96" i="10"/>
  <c r="K97" i="10"/>
  <c r="N97" i="10"/>
  <c r="K98" i="10"/>
  <c r="N98" i="10"/>
  <c r="K99" i="10"/>
  <c r="N99" i="10"/>
  <c r="K100" i="10"/>
  <c r="N100" i="10"/>
  <c r="K101" i="10"/>
  <c r="N101" i="10"/>
  <c r="K102" i="10"/>
  <c r="N102" i="10"/>
  <c r="K103" i="10"/>
  <c r="N103" i="10"/>
  <c r="K104" i="10"/>
  <c r="N104" i="10"/>
  <c r="J105" i="10"/>
  <c r="K105" i="10" s="1"/>
  <c r="U12" i="10" s="1"/>
  <c r="L105" i="10"/>
  <c r="V12" i="10" s="1"/>
  <c r="M105" i="10"/>
  <c r="K106" i="10"/>
  <c r="K107" i="10"/>
  <c r="K108" i="10"/>
  <c r="K109" i="10"/>
  <c r="K110" i="10"/>
  <c r="K111" i="10"/>
  <c r="K112" i="10"/>
  <c r="K113" i="10"/>
  <c r="K114" i="10"/>
  <c r="K115" i="10"/>
  <c r="J116" i="10"/>
  <c r="K116" i="10"/>
  <c r="U13" i="10" s="1"/>
  <c r="L116" i="10"/>
  <c r="V13" i="10" s="1"/>
  <c r="K117" i="10"/>
  <c r="K118" i="10"/>
  <c r="K119" i="10"/>
  <c r="K120" i="10"/>
  <c r="K121" i="10"/>
  <c r="K122" i="10"/>
  <c r="K123" i="10"/>
  <c r="K124" i="10"/>
  <c r="K125" i="10"/>
  <c r="K126" i="10"/>
  <c r="J127" i="10"/>
  <c r="K127" i="10" s="1"/>
  <c r="U14" i="10" s="1"/>
  <c r="L127" i="10"/>
  <c r="V14" i="10" s="1"/>
  <c r="K128" i="10"/>
  <c r="K129" i="10"/>
  <c r="K130" i="10"/>
  <c r="K131" i="10"/>
  <c r="K132" i="10"/>
  <c r="K133" i="10"/>
  <c r="K134" i="10"/>
  <c r="K135" i="10"/>
  <c r="K136" i="10"/>
  <c r="K137" i="10"/>
  <c r="J138" i="10"/>
  <c r="K138" i="10" s="1"/>
  <c r="U15" i="10" s="1"/>
  <c r="L138" i="10"/>
  <c r="V15" i="10" s="1"/>
  <c r="K139" i="10"/>
  <c r="K140" i="10"/>
  <c r="K141" i="10"/>
  <c r="K142" i="10"/>
  <c r="K143" i="10"/>
  <c r="K144" i="10"/>
  <c r="K145" i="10"/>
  <c r="K146" i="10"/>
  <c r="K147" i="10"/>
  <c r="K148" i="10"/>
  <c r="J149" i="10"/>
  <c r="K149" i="10"/>
  <c r="U16" i="10" s="1"/>
  <c r="L149" i="10"/>
  <c r="V16" i="10" s="1"/>
  <c r="K150" i="10"/>
  <c r="K151" i="10"/>
  <c r="K152" i="10"/>
  <c r="K153" i="10"/>
  <c r="K154" i="10"/>
  <c r="K155" i="10"/>
  <c r="K156" i="10"/>
  <c r="K157" i="10"/>
  <c r="K158" i="10"/>
  <c r="K159" i="10"/>
  <c r="J160" i="10"/>
  <c r="K160" i="10" s="1"/>
  <c r="U17" i="10" s="1"/>
  <c r="L160" i="10"/>
  <c r="V17" i="10" s="1"/>
  <c r="K161" i="10"/>
  <c r="K162" i="10"/>
  <c r="K163" i="10"/>
  <c r="K164" i="10"/>
  <c r="K165" i="10"/>
  <c r="K166" i="10"/>
  <c r="K167" i="10"/>
  <c r="K168" i="10"/>
  <c r="K169" i="10"/>
  <c r="K170" i="10"/>
  <c r="J171" i="10"/>
  <c r="K171" i="10" s="1"/>
  <c r="U18" i="10" s="1"/>
  <c r="L171" i="10"/>
  <c r="V18" i="10" s="1"/>
  <c r="K172" i="10"/>
  <c r="K173" i="10"/>
  <c r="K174" i="10"/>
  <c r="K175" i="10"/>
  <c r="K176" i="10"/>
  <c r="K177" i="10"/>
  <c r="K178" i="10"/>
  <c r="K179" i="10"/>
  <c r="K180" i="10"/>
  <c r="K181" i="10"/>
  <c r="J182" i="10"/>
  <c r="K182" i="10" s="1"/>
  <c r="U19" i="10" s="1"/>
  <c r="L182" i="10"/>
  <c r="K183" i="10"/>
  <c r="K184" i="10"/>
  <c r="K185" i="10"/>
  <c r="K186" i="10"/>
  <c r="K187" i="10"/>
  <c r="K188" i="10"/>
  <c r="K189" i="10"/>
  <c r="K190" i="10"/>
  <c r="K191" i="10"/>
  <c r="K192" i="10"/>
  <c r="J193" i="10"/>
  <c r="K193" i="10"/>
  <c r="U20" i="10" s="1"/>
  <c r="L193" i="10"/>
  <c r="V20" i="10" s="1"/>
  <c r="K194" i="10"/>
  <c r="K195" i="10"/>
  <c r="K196" i="10"/>
  <c r="K197" i="10"/>
  <c r="K198" i="10"/>
  <c r="K199" i="10"/>
  <c r="K200" i="10"/>
  <c r="K201" i="10"/>
  <c r="K202" i="10"/>
  <c r="K203" i="10"/>
  <c r="J204" i="10"/>
  <c r="K204" i="10"/>
  <c r="U21" i="10" s="1"/>
  <c r="L204" i="10"/>
  <c r="V21" i="10" s="1"/>
  <c r="K205" i="10"/>
  <c r="K206" i="10"/>
  <c r="K207" i="10"/>
  <c r="K208" i="10"/>
  <c r="K209" i="10"/>
  <c r="K210" i="10"/>
  <c r="K211" i="10"/>
  <c r="K212" i="10"/>
  <c r="K213" i="10"/>
  <c r="K214" i="10"/>
  <c r="J215" i="10"/>
  <c r="K215" i="10" s="1"/>
  <c r="U22" i="10" s="1"/>
  <c r="L215" i="10"/>
  <c r="V22" i="10" s="1"/>
  <c r="K216" i="10"/>
  <c r="K217" i="10"/>
  <c r="K218" i="10"/>
  <c r="K219" i="10"/>
  <c r="K220" i="10"/>
  <c r="K221" i="10"/>
  <c r="K222" i="10"/>
  <c r="K223" i="10"/>
  <c r="K224" i="10"/>
  <c r="K225" i="10"/>
  <c r="J226" i="10"/>
  <c r="K226" i="10" s="1"/>
  <c r="U23" i="10" s="1"/>
  <c r="L226" i="10"/>
  <c r="K227" i="10"/>
  <c r="K228" i="10"/>
  <c r="K229" i="10"/>
  <c r="K230" i="10"/>
  <c r="K231" i="10"/>
  <c r="K232" i="10"/>
  <c r="K233" i="10"/>
  <c r="K234" i="10"/>
  <c r="K235" i="10"/>
  <c r="K236" i="10"/>
  <c r="J237" i="10"/>
  <c r="K237" i="10"/>
  <c r="U24" i="10" s="1"/>
  <c r="L237" i="10"/>
  <c r="V24" i="10" s="1"/>
  <c r="K238" i="10"/>
  <c r="K239" i="10"/>
  <c r="K240" i="10"/>
  <c r="K241" i="10"/>
  <c r="K242" i="10"/>
  <c r="K243" i="10"/>
  <c r="K244" i="10"/>
  <c r="K245" i="10"/>
  <c r="K246" i="10"/>
  <c r="K247" i="10"/>
  <c r="J248" i="10"/>
  <c r="K248" i="10" s="1"/>
  <c r="U25" i="10" s="1"/>
  <c r="L248" i="10"/>
  <c r="V25" i="10" s="1"/>
  <c r="K249" i="10"/>
  <c r="K250" i="10"/>
  <c r="K251" i="10"/>
  <c r="K252" i="10"/>
  <c r="K253" i="10"/>
  <c r="K254" i="10"/>
  <c r="K255" i="10"/>
  <c r="K256" i="10"/>
  <c r="K257" i="10"/>
  <c r="K258" i="10"/>
  <c r="J259" i="10"/>
  <c r="K259" i="10" s="1"/>
  <c r="U26" i="10" s="1"/>
  <c r="L259" i="10"/>
  <c r="V26" i="10" s="1"/>
  <c r="K260" i="10"/>
  <c r="K261" i="10"/>
  <c r="K262" i="10"/>
  <c r="K263" i="10"/>
  <c r="K264" i="10"/>
  <c r="K265" i="10"/>
  <c r="K266" i="10"/>
  <c r="K267" i="10"/>
  <c r="K268" i="10"/>
  <c r="K269" i="10"/>
  <c r="J270" i="10"/>
  <c r="K270" i="10" s="1"/>
  <c r="U27" i="10" s="1"/>
  <c r="L270" i="10"/>
  <c r="K271" i="10"/>
  <c r="K272" i="10"/>
  <c r="K273" i="10"/>
  <c r="K274" i="10"/>
  <c r="K275" i="10"/>
  <c r="K276" i="10"/>
  <c r="K277" i="10"/>
  <c r="K278" i="10"/>
  <c r="K279" i="10"/>
  <c r="K280" i="10"/>
  <c r="J281" i="10"/>
  <c r="K281" i="10"/>
  <c r="U28" i="10" s="1"/>
  <c r="L281" i="10"/>
  <c r="V28" i="10" s="1"/>
  <c r="K282" i="10"/>
  <c r="K283" i="10"/>
  <c r="K284" i="10"/>
  <c r="K285" i="10"/>
  <c r="K286" i="10"/>
  <c r="K287" i="10"/>
  <c r="K288" i="10"/>
  <c r="K289" i="10"/>
  <c r="K290" i="10"/>
  <c r="K291" i="10"/>
  <c r="J292" i="10"/>
  <c r="K292" i="10"/>
  <c r="U29" i="10" s="1"/>
  <c r="L292" i="10"/>
  <c r="V29" i="10" s="1"/>
  <c r="K5" i="9"/>
  <c r="N5" i="9"/>
  <c r="K6" i="9"/>
  <c r="N6" i="9"/>
  <c r="K7" i="9"/>
  <c r="N7" i="9"/>
  <c r="K8" i="9"/>
  <c r="N8" i="9"/>
  <c r="K9" i="9"/>
  <c r="N9" i="9"/>
  <c r="K10" i="9"/>
  <c r="N10" i="9"/>
  <c r="K11" i="9"/>
  <c r="N11" i="9"/>
  <c r="K12" i="9"/>
  <c r="N12" i="9"/>
  <c r="K13" i="9"/>
  <c r="N13" i="9"/>
  <c r="K14" i="9"/>
  <c r="N14" i="9"/>
  <c r="J15" i="9"/>
  <c r="K15" i="9" s="1"/>
  <c r="T5" i="9" s="1"/>
  <c r="L15" i="9"/>
  <c r="U5" i="9" s="1"/>
  <c r="M15" i="9"/>
  <c r="K16" i="9"/>
  <c r="N16" i="9"/>
  <c r="K17" i="9"/>
  <c r="N17" i="9"/>
  <c r="K18" i="9"/>
  <c r="N18" i="9"/>
  <c r="K19" i="9"/>
  <c r="N19" i="9"/>
  <c r="K20" i="9"/>
  <c r="N20" i="9"/>
  <c r="K21" i="9"/>
  <c r="N21" i="9"/>
  <c r="AC21" i="9"/>
  <c r="AD22" i="9" s="1"/>
  <c r="K22" i="9"/>
  <c r="N22" i="9"/>
  <c r="AC22" i="9"/>
  <c r="K23" i="9"/>
  <c r="N23" i="9"/>
  <c r="K24" i="9"/>
  <c r="N24" i="9"/>
  <c r="K25" i="9"/>
  <c r="N25" i="9"/>
  <c r="J26" i="9"/>
  <c r="K26" i="9"/>
  <c r="T6" i="9" s="1"/>
  <c r="L26" i="9"/>
  <c r="U6" i="9" s="1"/>
  <c r="M26" i="9"/>
  <c r="K27" i="9"/>
  <c r="N27" i="9"/>
  <c r="K28" i="9"/>
  <c r="N28" i="9"/>
  <c r="K29" i="9"/>
  <c r="N29" i="9"/>
  <c r="K30" i="9"/>
  <c r="N30" i="9"/>
  <c r="K31" i="9"/>
  <c r="N31" i="9"/>
  <c r="K32" i="9"/>
  <c r="N32" i="9"/>
  <c r="K33" i="9"/>
  <c r="N33" i="9"/>
  <c r="K34" i="9"/>
  <c r="N34" i="9"/>
  <c r="T34" i="9"/>
  <c r="Y13" i="9" s="1"/>
  <c r="U34" i="9"/>
  <c r="Z13" i="9" s="1"/>
  <c r="K35" i="9"/>
  <c r="N35" i="9"/>
  <c r="K36" i="9"/>
  <c r="N36" i="9"/>
  <c r="J37" i="9"/>
  <c r="K37" i="9" s="1"/>
  <c r="T7" i="9" s="1"/>
  <c r="L37" i="9"/>
  <c r="U7" i="9" s="1"/>
  <c r="M37" i="9"/>
  <c r="K38" i="9"/>
  <c r="K39" i="9"/>
  <c r="K40" i="9"/>
  <c r="K41" i="9"/>
  <c r="K42" i="9"/>
  <c r="K43" i="9"/>
  <c r="K44" i="9"/>
  <c r="K45" i="9"/>
  <c r="K46" i="9"/>
  <c r="K47" i="9"/>
  <c r="J48" i="9"/>
  <c r="K48" i="9" s="1"/>
  <c r="T8" i="9" s="1"/>
  <c r="L48" i="9"/>
  <c r="U8" i="9" s="1"/>
  <c r="M48" i="9"/>
  <c r="K49" i="9"/>
  <c r="K50" i="9"/>
  <c r="K51" i="9"/>
  <c r="K52" i="9"/>
  <c r="K53" i="9"/>
  <c r="K54" i="9"/>
  <c r="K55" i="9"/>
  <c r="K56" i="9"/>
  <c r="K57" i="9"/>
  <c r="K58" i="9"/>
  <c r="J59" i="9"/>
  <c r="K59" i="9" s="1"/>
  <c r="T9" i="9" s="1"/>
  <c r="L59" i="9"/>
  <c r="U9" i="9" s="1"/>
  <c r="M59" i="9"/>
  <c r="K60" i="9"/>
  <c r="K61" i="9"/>
  <c r="K62" i="9"/>
  <c r="K63" i="9"/>
  <c r="K64" i="9"/>
  <c r="K65" i="9"/>
  <c r="K66" i="9"/>
  <c r="K67" i="9"/>
  <c r="K68" i="9"/>
  <c r="K69" i="9"/>
  <c r="J70" i="9"/>
  <c r="K70" i="9" s="1"/>
  <c r="T10" i="9" s="1"/>
  <c r="L70" i="9"/>
  <c r="U10" i="9" s="1"/>
  <c r="M70" i="9"/>
  <c r="K71" i="9"/>
  <c r="K72" i="9"/>
  <c r="K73" i="9"/>
  <c r="K74" i="9"/>
  <c r="K75" i="9"/>
  <c r="K76" i="9"/>
  <c r="K77" i="9"/>
  <c r="K78" i="9"/>
  <c r="K79" i="9"/>
  <c r="K80" i="9"/>
  <c r="J81" i="9"/>
  <c r="K81" i="9" s="1"/>
  <c r="T11" i="9" s="1"/>
  <c r="L81" i="9"/>
  <c r="U11" i="9" s="1"/>
  <c r="M81" i="9"/>
  <c r="K82" i="9"/>
  <c r="K83" i="9"/>
  <c r="K84" i="9"/>
  <c r="K85" i="9"/>
  <c r="K86" i="9"/>
  <c r="K87" i="9"/>
  <c r="K88" i="9"/>
  <c r="K89" i="9"/>
  <c r="K90" i="9"/>
  <c r="K91" i="9"/>
  <c r="J92" i="9"/>
  <c r="K92" i="9" s="1"/>
  <c r="T12" i="9" s="1"/>
  <c r="L92" i="9"/>
  <c r="U12" i="9" s="1"/>
  <c r="M92" i="9"/>
  <c r="K93" i="9"/>
  <c r="K94" i="9"/>
  <c r="K95" i="9"/>
  <c r="K96" i="9"/>
  <c r="K97" i="9"/>
  <c r="K98" i="9"/>
  <c r="K99" i="9"/>
  <c r="K100" i="9"/>
  <c r="K101" i="9"/>
  <c r="K102" i="9"/>
  <c r="J103" i="9"/>
  <c r="K103" i="9" s="1"/>
  <c r="T13" i="9" s="1"/>
  <c r="L103" i="9"/>
  <c r="U13" i="9" s="1"/>
  <c r="M103" i="9"/>
  <c r="K104" i="9"/>
  <c r="K105" i="9"/>
  <c r="K106" i="9"/>
  <c r="K107" i="9"/>
  <c r="K108" i="9"/>
  <c r="K109" i="9"/>
  <c r="K110" i="9"/>
  <c r="K111" i="9"/>
  <c r="K112" i="9"/>
  <c r="K113" i="9"/>
  <c r="J114" i="9"/>
  <c r="K114" i="9" s="1"/>
  <c r="T18" i="9" s="1"/>
  <c r="L114" i="9"/>
  <c r="U18" i="9" s="1"/>
  <c r="K115" i="9"/>
  <c r="K116" i="9"/>
  <c r="K117" i="9"/>
  <c r="K118" i="9"/>
  <c r="K119" i="9"/>
  <c r="K120" i="9"/>
  <c r="K121" i="9"/>
  <c r="K122" i="9"/>
  <c r="K123" i="9"/>
  <c r="K124" i="9"/>
  <c r="J125" i="9"/>
  <c r="K125" i="9" s="1"/>
  <c r="T19" i="9" s="1"/>
  <c r="L125" i="9"/>
  <c r="U19" i="9" s="1"/>
  <c r="K126" i="9"/>
  <c r="K127" i="9"/>
  <c r="K128" i="9"/>
  <c r="K129" i="9"/>
  <c r="K130" i="9"/>
  <c r="K131" i="9"/>
  <c r="K132" i="9"/>
  <c r="K133" i="9"/>
  <c r="K134" i="9"/>
  <c r="K135" i="9"/>
  <c r="J136" i="9"/>
  <c r="K136" i="9" s="1"/>
  <c r="T20" i="9" s="1"/>
  <c r="L136" i="9"/>
  <c r="U20" i="9" s="1"/>
  <c r="K137" i="9"/>
  <c r="K138" i="9"/>
  <c r="K139" i="9"/>
  <c r="K140" i="9"/>
  <c r="K141" i="9"/>
  <c r="K142" i="9"/>
  <c r="K143" i="9"/>
  <c r="K144" i="9"/>
  <c r="K145" i="9"/>
  <c r="K146" i="9"/>
  <c r="J147" i="9"/>
  <c r="K147" i="9" s="1"/>
  <c r="T21" i="9" s="1"/>
  <c r="L147" i="9"/>
  <c r="U21" i="9" s="1"/>
  <c r="K148" i="9"/>
  <c r="K149" i="9"/>
  <c r="K150" i="9"/>
  <c r="K151" i="9"/>
  <c r="K152" i="9"/>
  <c r="K153" i="9"/>
  <c r="K154" i="9"/>
  <c r="K155" i="9"/>
  <c r="K156" i="9"/>
  <c r="K157" i="9"/>
  <c r="J158" i="9"/>
  <c r="K158" i="9" s="1"/>
  <c r="T15" i="9" s="1"/>
  <c r="L158" i="9"/>
  <c r="U15" i="9" s="1"/>
  <c r="K159" i="9"/>
  <c r="K160" i="9"/>
  <c r="K161" i="9"/>
  <c r="K162" i="9"/>
  <c r="K163" i="9"/>
  <c r="K164" i="9"/>
  <c r="K165" i="9"/>
  <c r="K166" i="9"/>
  <c r="K167" i="9"/>
  <c r="K168" i="9"/>
  <c r="J169" i="9"/>
  <c r="K169" i="9" s="1"/>
  <c r="T16" i="9" s="1"/>
  <c r="L169" i="9"/>
  <c r="U16" i="9" s="1"/>
  <c r="K170" i="9"/>
  <c r="K171" i="9"/>
  <c r="K172" i="9"/>
  <c r="K173" i="9"/>
  <c r="K174" i="9"/>
  <c r="K175" i="9"/>
  <c r="K176" i="9"/>
  <c r="K177" i="9"/>
  <c r="K178" i="9"/>
  <c r="K179" i="9"/>
  <c r="J180" i="9"/>
  <c r="K180" i="9" s="1"/>
  <c r="T17" i="9" s="1"/>
  <c r="L180" i="9"/>
  <c r="U17" i="9" s="1"/>
  <c r="K181" i="9"/>
  <c r="K182" i="9"/>
  <c r="K183" i="9"/>
  <c r="K184" i="9"/>
  <c r="K185" i="9"/>
  <c r="K186" i="9"/>
  <c r="K187" i="9"/>
  <c r="K188" i="9"/>
  <c r="K189" i="9"/>
  <c r="K190" i="9"/>
  <c r="J191" i="9"/>
  <c r="K191" i="9" s="1"/>
  <c r="T23" i="9" s="1"/>
  <c r="L191" i="9"/>
  <c r="U23" i="9" s="1"/>
  <c r="K192" i="9"/>
  <c r="K193" i="9"/>
  <c r="K194" i="9"/>
  <c r="K195" i="9"/>
  <c r="K196" i="9"/>
  <c r="K197" i="9"/>
  <c r="K198" i="9"/>
  <c r="K199" i="9"/>
  <c r="K200" i="9"/>
  <c r="K201" i="9"/>
  <c r="J202" i="9"/>
  <c r="K202" i="9" s="1"/>
  <c r="T24" i="9" s="1"/>
  <c r="L202" i="9"/>
  <c r="U24" i="9" s="1"/>
  <c r="K203" i="9"/>
  <c r="K204" i="9"/>
  <c r="K205" i="9"/>
  <c r="K206" i="9"/>
  <c r="K207" i="9"/>
  <c r="K208" i="9"/>
  <c r="K209" i="9"/>
  <c r="K210" i="9"/>
  <c r="K211" i="9"/>
  <c r="K212" i="9"/>
  <c r="J213" i="9"/>
  <c r="K213" i="9" s="1"/>
  <c r="T25" i="9" s="1"/>
  <c r="L213" i="9"/>
  <c r="U25" i="9" s="1"/>
  <c r="K214" i="9"/>
  <c r="K215" i="9"/>
  <c r="K216" i="9"/>
  <c r="K217" i="9"/>
  <c r="K218" i="9"/>
  <c r="K219" i="9"/>
  <c r="K220" i="9"/>
  <c r="K221" i="9"/>
  <c r="K222" i="9"/>
  <c r="K223" i="9"/>
  <c r="J224" i="9"/>
  <c r="K224" i="9" s="1"/>
  <c r="T26" i="9" s="1"/>
  <c r="L224" i="9"/>
  <c r="U26" i="9" s="1"/>
  <c r="K225" i="9"/>
  <c r="K226" i="9"/>
  <c r="K227" i="9"/>
  <c r="K228" i="9"/>
  <c r="K229" i="9"/>
  <c r="K230" i="9"/>
  <c r="K231" i="9"/>
  <c r="K232" i="9"/>
  <c r="K233" i="9"/>
  <c r="K234" i="9"/>
  <c r="J235" i="9"/>
  <c r="K235" i="9" s="1"/>
  <c r="T27" i="9" s="1"/>
  <c r="L235" i="9"/>
  <c r="U27" i="9" s="1"/>
  <c r="M235" i="9"/>
  <c r="K236" i="9"/>
  <c r="K237" i="9"/>
  <c r="K238" i="9"/>
  <c r="K239" i="9"/>
  <c r="K240" i="9"/>
  <c r="K241" i="9"/>
  <c r="K242" i="9"/>
  <c r="K243" i="9"/>
  <c r="K244" i="9"/>
  <c r="K245" i="9"/>
  <c r="J246" i="9"/>
  <c r="K246" i="9" s="1"/>
  <c r="T28" i="9" s="1"/>
  <c r="L246" i="9"/>
  <c r="U28" i="9" s="1"/>
  <c r="K247" i="9"/>
  <c r="K248" i="9"/>
  <c r="K249" i="9"/>
  <c r="K250" i="9"/>
  <c r="K251" i="9"/>
  <c r="K252" i="9"/>
  <c r="K253" i="9"/>
  <c r="K254" i="9"/>
  <c r="K255" i="9"/>
  <c r="K256" i="9"/>
  <c r="J257" i="9"/>
  <c r="K257" i="9" s="1"/>
  <c r="T29" i="9" s="1"/>
  <c r="L257" i="9"/>
  <c r="U29" i="9" s="1"/>
  <c r="K258" i="9"/>
  <c r="K259" i="9"/>
  <c r="K260" i="9"/>
  <c r="K261" i="9"/>
  <c r="K262" i="9"/>
  <c r="K263" i="9"/>
  <c r="K264" i="9"/>
  <c r="K265" i="9"/>
  <c r="K266" i="9"/>
  <c r="K267" i="9"/>
  <c r="J268" i="9"/>
  <c r="K268" i="9" s="1"/>
  <c r="T31" i="9" s="1"/>
  <c r="Y21" i="9" s="1"/>
  <c r="L268" i="9"/>
  <c r="U31" i="9" s="1"/>
  <c r="Z21" i="9" s="1"/>
  <c r="K269" i="9"/>
  <c r="K270" i="9"/>
  <c r="K271" i="9"/>
  <c r="K272" i="9"/>
  <c r="K273" i="9"/>
  <c r="K274" i="9"/>
  <c r="K275" i="9"/>
  <c r="K276" i="9"/>
  <c r="K277" i="9"/>
  <c r="K278" i="9"/>
  <c r="J279" i="9"/>
  <c r="K279" i="9" s="1"/>
  <c r="T32" i="9" s="1"/>
  <c r="Y30" i="9" s="1"/>
  <c r="L279" i="9"/>
  <c r="U32" i="9" s="1"/>
  <c r="Z30" i="9" s="1"/>
  <c r="K280" i="9"/>
  <c r="K281" i="9"/>
  <c r="K282" i="9"/>
  <c r="K283" i="9"/>
  <c r="K284" i="9"/>
  <c r="K285" i="9"/>
  <c r="K286" i="9"/>
  <c r="K287" i="9"/>
  <c r="K288" i="9"/>
  <c r="K289" i="9"/>
  <c r="J290" i="9"/>
  <c r="K290" i="9" s="1"/>
  <c r="T33" i="9" s="1"/>
  <c r="Y39" i="9" s="1"/>
  <c r="L290" i="9"/>
  <c r="U33" i="9" s="1"/>
  <c r="Z39" i="9" s="1"/>
  <c r="K291" i="9"/>
  <c r="K292" i="9"/>
  <c r="K293" i="9"/>
  <c r="K294" i="9"/>
  <c r="K295" i="9"/>
  <c r="K296" i="9"/>
  <c r="K297" i="9"/>
  <c r="K298" i="9"/>
  <c r="K299" i="9"/>
  <c r="K300" i="9"/>
  <c r="J301" i="9"/>
  <c r="K301" i="9" s="1"/>
  <c r="T35" i="9" s="1"/>
  <c r="Y22" i="9" s="1"/>
  <c r="L301" i="9"/>
  <c r="U35" i="9" s="1"/>
  <c r="Z22" i="9" s="1"/>
  <c r="K302" i="9"/>
  <c r="K303" i="9"/>
  <c r="K304" i="9"/>
  <c r="K305" i="9"/>
  <c r="K306" i="9"/>
  <c r="K307" i="9"/>
  <c r="K308" i="9"/>
  <c r="K309" i="9"/>
  <c r="K310" i="9"/>
  <c r="K311" i="9"/>
  <c r="J312" i="9"/>
  <c r="K312" i="9" s="1"/>
  <c r="T36" i="9" s="1"/>
  <c r="Y31" i="9" s="1"/>
  <c r="L312" i="9"/>
  <c r="U36" i="9" s="1"/>
  <c r="Z31" i="9" s="1"/>
  <c r="K313" i="9"/>
  <c r="K314" i="9"/>
  <c r="K315" i="9"/>
  <c r="K316" i="9"/>
  <c r="K317" i="9"/>
  <c r="K318" i="9"/>
  <c r="K319" i="9"/>
  <c r="K320" i="9"/>
  <c r="K321" i="9"/>
  <c r="K322" i="9"/>
  <c r="J323" i="9"/>
  <c r="K323" i="9"/>
  <c r="T37" i="9" s="1"/>
  <c r="Y40" i="9" s="1"/>
  <c r="L323" i="9"/>
  <c r="U37" i="9" s="1"/>
  <c r="Z40" i="9" s="1"/>
  <c r="K324" i="9"/>
  <c r="K325" i="9"/>
  <c r="K326" i="9"/>
  <c r="K327" i="9"/>
  <c r="K328" i="9"/>
  <c r="K329" i="9"/>
  <c r="K330" i="9"/>
  <c r="K331" i="9"/>
  <c r="K332" i="9"/>
  <c r="K333" i="9"/>
  <c r="J334" i="9"/>
  <c r="K334" i="9" s="1"/>
  <c r="T39" i="9" s="1"/>
  <c r="Y23" i="9" s="1"/>
  <c r="L334" i="9"/>
  <c r="U39" i="9" s="1"/>
  <c r="Z23" i="9" s="1"/>
  <c r="K335" i="9"/>
  <c r="K336" i="9"/>
  <c r="K337" i="9"/>
  <c r="K338" i="9"/>
  <c r="K339" i="9"/>
  <c r="K340" i="9"/>
  <c r="K341" i="9"/>
  <c r="K342" i="9"/>
  <c r="K343" i="9"/>
  <c r="K344" i="9"/>
  <c r="J345" i="9"/>
  <c r="K345" i="9" s="1"/>
  <c r="T40" i="9" s="1"/>
  <c r="Y32" i="9" s="1"/>
  <c r="L345" i="9"/>
  <c r="U40" i="9" s="1"/>
  <c r="Z32" i="9" s="1"/>
  <c r="K346" i="9"/>
  <c r="K347" i="9"/>
  <c r="K348" i="9"/>
  <c r="K349" i="9"/>
  <c r="K350" i="9"/>
  <c r="K351" i="9"/>
  <c r="K352" i="9"/>
  <c r="K353" i="9"/>
  <c r="K354" i="9"/>
  <c r="K355" i="9"/>
  <c r="J356" i="9"/>
  <c r="K356" i="9" s="1"/>
  <c r="T41" i="9" s="1"/>
  <c r="Y41" i="9" s="1"/>
  <c r="L356" i="9"/>
  <c r="U41" i="9" s="1"/>
  <c r="Z41" i="9" s="1"/>
  <c r="K3" i="8"/>
  <c r="K4" i="8"/>
  <c r="K5" i="8"/>
  <c r="K6" i="8"/>
  <c r="K7" i="8"/>
  <c r="K8" i="8"/>
  <c r="K9" i="8"/>
  <c r="K10" i="8"/>
  <c r="K53" i="8" s="1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J53" i="8"/>
  <c r="L53" i="8"/>
  <c r="M53" i="8"/>
  <c r="K54" i="8"/>
  <c r="N54" i="8"/>
  <c r="K55" i="8"/>
  <c r="N55" i="8"/>
  <c r="K56" i="8"/>
  <c r="N56" i="8"/>
  <c r="K57" i="8"/>
  <c r="N57" i="8"/>
  <c r="K58" i="8"/>
  <c r="N58" i="8"/>
  <c r="K59" i="8"/>
  <c r="N59" i="8"/>
  <c r="K60" i="8"/>
  <c r="N60" i="8"/>
  <c r="K61" i="8"/>
  <c r="N61" i="8"/>
  <c r="K62" i="8"/>
  <c r="N62" i="8"/>
  <c r="K63" i="8"/>
  <c r="N63" i="8"/>
  <c r="K64" i="8"/>
  <c r="N64" i="8"/>
  <c r="K65" i="8"/>
  <c r="N65" i="8"/>
  <c r="K66" i="8"/>
  <c r="N66" i="8"/>
  <c r="K67" i="8"/>
  <c r="N67" i="8"/>
  <c r="K68" i="8"/>
  <c r="N68" i="8"/>
  <c r="K69" i="8"/>
  <c r="N69" i="8"/>
  <c r="K70" i="8"/>
  <c r="N70" i="8"/>
  <c r="K71" i="8"/>
  <c r="N71" i="8"/>
  <c r="K72" i="8"/>
  <c r="N72" i="8"/>
  <c r="K73" i="8"/>
  <c r="N73" i="8"/>
  <c r="K74" i="8"/>
  <c r="N74" i="8"/>
  <c r="K75" i="8"/>
  <c r="N75" i="8"/>
  <c r="K76" i="8"/>
  <c r="N76" i="8"/>
  <c r="K77" i="8"/>
  <c r="N77" i="8"/>
  <c r="K78" i="8"/>
  <c r="N78" i="8"/>
  <c r="K79" i="8"/>
  <c r="N79" i="8"/>
  <c r="K80" i="8"/>
  <c r="N80" i="8"/>
  <c r="K81" i="8"/>
  <c r="N81" i="8"/>
  <c r="K82" i="8"/>
  <c r="N82" i="8"/>
  <c r="K83" i="8"/>
  <c r="N83" i="8"/>
  <c r="K84" i="8"/>
  <c r="N84" i="8"/>
  <c r="K85" i="8"/>
  <c r="N85" i="8"/>
  <c r="K86" i="8"/>
  <c r="N86" i="8"/>
  <c r="K87" i="8"/>
  <c r="N87" i="8"/>
  <c r="K88" i="8"/>
  <c r="N88" i="8"/>
  <c r="K89" i="8"/>
  <c r="N89" i="8"/>
  <c r="K90" i="8"/>
  <c r="N90" i="8"/>
  <c r="K91" i="8"/>
  <c r="N91" i="8"/>
  <c r="K92" i="8"/>
  <c r="N92" i="8"/>
  <c r="K93" i="8"/>
  <c r="N93" i="8"/>
  <c r="K94" i="8"/>
  <c r="N94" i="8"/>
  <c r="K95" i="8"/>
  <c r="N95" i="8"/>
  <c r="K96" i="8"/>
  <c r="N96" i="8"/>
  <c r="K97" i="8"/>
  <c r="N97" i="8"/>
  <c r="K98" i="8"/>
  <c r="N98" i="8"/>
  <c r="K99" i="8"/>
  <c r="N99" i="8"/>
  <c r="K100" i="8"/>
  <c r="N100" i="8"/>
  <c r="K101" i="8"/>
  <c r="N101" i="8"/>
  <c r="K102" i="8"/>
  <c r="N102" i="8"/>
  <c r="K103" i="8"/>
  <c r="N103" i="8"/>
  <c r="J104" i="8"/>
  <c r="K104" i="8"/>
  <c r="L104" i="8"/>
  <c r="M104" i="8"/>
  <c r="K105" i="8"/>
  <c r="K106" i="8"/>
  <c r="K115" i="8" s="1"/>
  <c r="K107" i="8"/>
  <c r="K108" i="8"/>
  <c r="K109" i="8"/>
  <c r="K110" i="8"/>
  <c r="K111" i="8"/>
  <c r="K112" i="8"/>
  <c r="K113" i="8"/>
  <c r="K114" i="8"/>
  <c r="J115" i="8"/>
  <c r="L115" i="8"/>
  <c r="M115" i="8"/>
  <c r="K3" i="7"/>
  <c r="K4" i="7"/>
  <c r="K5" i="7"/>
  <c r="K6" i="7"/>
  <c r="K7" i="7"/>
  <c r="K8" i="7"/>
  <c r="K9" i="7"/>
  <c r="K10" i="7"/>
  <c r="K11" i="7"/>
  <c r="K12" i="7"/>
  <c r="J13" i="7"/>
  <c r="K13" i="7" s="1"/>
  <c r="L13" i="7"/>
  <c r="M13" i="7"/>
  <c r="K14" i="7"/>
  <c r="K15" i="7"/>
  <c r="K16" i="7"/>
  <c r="K17" i="7"/>
  <c r="K18" i="7"/>
  <c r="K19" i="7"/>
  <c r="K20" i="7"/>
  <c r="K21" i="7"/>
  <c r="K22" i="7"/>
  <c r="K23" i="7"/>
  <c r="J24" i="7"/>
  <c r="K24" i="7" s="1"/>
  <c r="L24" i="7"/>
  <c r="K25" i="7"/>
  <c r="K26" i="7"/>
  <c r="K27" i="7"/>
  <c r="K28" i="7"/>
  <c r="K29" i="7"/>
  <c r="K30" i="7"/>
  <c r="K31" i="7"/>
  <c r="K32" i="7"/>
  <c r="K33" i="7"/>
  <c r="K34" i="7"/>
  <c r="J35" i="7"/>
  <c r="K35" i="7" s="1"/>
  <c r="L35" i="7"/>
  <c r="K36" i="7"/>
  <c r="K37" i="7"/>
  <c r="K38" i="7"/>
  <c r="K39" i="7"/>
  <c r="K40" i="7"/>
  <c r="K41" i="7"/>
  <c r="K42" i="7"/>
  <c r="K43" i="7"/>
  <c r="K44" i="7"/>
  <c r="K45" i="7"/>
  <c r="J46" i="7"/>
  <c r="K46" i="7" s="1"/>
  <c r="L46" i="7"/>
  <c r="K47" i="7"/>
  <c r="K48" i="7"/>
  <c r="K49" i="7"/>
  <c r="K50" i="7"/>
  <c r="K51" i="7"/>
  <c r="K52" i="7"/>
  <c r="K53" i="7"/>
  <c r="K54" i="7"/>
  <c r="K55" i="7"/>
  <c r="K56" i="7"/>
  <c r="J57" i="7"/>
  <c r="K57" i="7" s="1"/>
  <c r="L57" i="7"/>
  <c r="K58" i="7"/>
  <c r="K59" i="7"/>
  <c r="K60" i="7"/>
  <c r="K61" i="7"/>
  <c r="K62" i="7"/>
  <c r="K63" i="7"/>
  <c r="K64" i="7"/>
  <c r="K65" i="7"/>
  <c r="K66" i="7"/>
  <c r="K67" i="7"/>
  <c r="J68" i="7"/>
  <c r="K68" i="7" s="1"/>
  <c r="L68" i="7"/>
  <c r="K69" i="7"/>
  <c r="K70" i="7"/>
  <c r="K71" i="7"/>
  <c r="K72" i="7"/>
  <c r="K73" i="7"/>
  <c r="K74" i="7"/>
  <c r="K75" i="7"/>
  <c r="K76" i="7"/>
  <c r="K77" i="7"/>
  <c r="K78" i="7"/>
  <c r="J79" i="7"/>
  <c r="K79" i="7" s="1"/>
  <c r="L79" i="7"/>
  <c r="K80" i="7"/>
  <c r="K81" i="7"/>
  <c r="K82" i="7"/>
  <c r="K83" i="7"/>
  <c r="K84" i="7"/>
  <c r="K85" i="7"/>
  <c r="K86" i="7"/>
  <c r="K87" i="7"/>
  <c r="K88" i="7"/>
  <c r="K89" i="7"/>
  <c r="J90" i="7"/>
  <c r="K90" i="7"/>
  <c r="L90" i="7"/>
  <c r="K91" i="7"/>
  <c r="K92" i="7"/>
  <c r="K93" i="7"/>
  <c r="K94" i="7"/>
  <c r="K95" i="7"/>
  <c r="K96" i="7"/>
  <c r="K97" i="7"/>
  <c r="K98" i="7"/>
  <c r="K99" i="7"/>
  <c r="K100" i="7"/>
  <c r="J101" i="7"/>
  <c r="K101" i="7"/>
  <c r="L101" i="7"/>
  <c r="K102" i="7"/>
  <c r="K103" i="7"/>
  <c r="K104" i="7"/>
  <c r="K105" i="7"/>
  <c r="K106" i="7"/>
  <c r="K107" i="7"/>
  <c r="K108" i="7"/>
  <c r="K109" i="7"/>
  <c r="K110" i="7"/>
  <c r="K111" i="7"/>
  <c r="J112" i="7"/>
  <c r="K112" i="7" s="1"/>
  <c r="L112" i="7"/>
  <c r="K113" i="7"/>
  <c r="K114" i="7"/>
  <c r="K115" i="7"/>
  <c r="K116" i="7"/>
  <c r="K117" i="7"/>
  <c r="K118" i="7"/>
  <c r="K119" i="7"/>
  <c r="K120" i="7"/>
  <c r="K121" i="7"/>
  <c r="K122" i="7"/>
  <c r="J123" i="7"/>
  <c r="K123" i="7" s="1"/>
  <c r="L123" i="7"/>
  <c r="K3" i="6"/>
  <c r="K4" i="6"/>
  <c r="K5" i="6"/>
  <c r="K6" i="6"/>
  <c r="K7" i="6"/>
  <c r="K8" i="6"/>
  <c r="K9" i="6"/>
  <c r="K10" i="6"/>
  <c r="K11" i="6"/>
  <c r="K12" i="6"/>
  <c r="J13" i="6"/>
  <c r="K13" i="6" s="1"/>
  <c r="L13" i="6"/>
  <c r="M13" i="6"/>
  <c r="K14" i="6"/>
  <c r="K15" i="6"/>
  <c r="K16" i="6"/>
  <c r="K17" i="6"/>
  <c r="K18" i="6"/>
  <c r="K19" i="6"/>
  <c r="K20" i="6"/>
  <c r="K21" i="6"/>
  <c r="K22" i="6"/>
  <c r="K23" i="6"/>
  <c r="J24" i="6"/>
  <c r="K24" i="6" s="1"/>
  <c r="L24" i="6"/>
  <c r="M24" i="6"/>
  <c r="K25" i="6"/>
  <c r="K26" i="6"/>
  <c r="K27" i="6"/>
  <c r="K28" i="6"/>
  <c r="K29" i="6"/>
  <c r="K30" i="6"/>
  <c r="K31" i="6"/>
  <c r="K32" i="6"/>
  <c r="K33" i="6"/>
  <c r="K34" i="6"/>
  <c r="J35" i="6"/>
  <c r="K35" i="6" s="1"/>
  <c r="L35" i="6"/>
  <c r="M35" i="6"/>
  <c r="K36" i="6"/>
  <c r="K37" i="6"/>
  <c r="K38" i="6"/>
  <c r="K39" i="6"/>
  <c r="K40" i="6"/>
  <c r="K41" i="6"/>
  <c r="K42" i="6"/>
  <c r="K43" i="6"/>
  <c r="K44" i="6"/>
  <c r="K45" i="6"/>
  <c r="J46" i="6"/>
  <c r="K46" i="6"/>
  <c r="L46" i="6"/>
  <c r="M46" i="6"/>
  <c r="K47" i="6"/>
  <c r="K48" i="6"/>
  <c r="K49" i="6"/>
  <c r="K50" i="6"/>
  <c r="K51" i="6"/>
  <c r="K52" i="6"/>
  <c r="K53" i="6"/>
  <c r="K54" i="6"/>
  <c r="K55" i="6"/>
  <c r="K56" i="6"/>
  <c r="J57" i="6"/>
  <c r="K57" i="6" s="1"/>
  <c r="L57" i="6"/>
  <c r="M57" i="6"/>
  <c r="K58" i="6"/>
  <c r="K59" i="6"/>
  <c r="K60" i="6"/>
  <c r="K61" i="6"/>
  <c r="K62" i="6"/>
  <c r="K63" i="6"/>
  <c r="K64" i="6"/>
  <c r="K65" i="6"/>
  <c r="K66" i="6"/>
  <c r="K67" i="6"/>
  <c r="J68" i="6"/>
  <c r="K68" i="6"/>
  <c r="L68" i="6"/>
  <c r="M68" i="6"/>
  <c r="K69" i="6"/>
  <c r="K70" i="6"/>
  <c r="K71" i="6"/>
  <c r="K72" i="6"/>
  <c r="K73" i="6"/>
  <c r="K74" i="6"/>
  <c r="K75" i="6"/>
  <c r="K76" i="6"/>
  <c r="K77" i="6"/>
  <c r="K78" i="6"/>
  <c r="J79" i="6"/>
  <c r="K79" i="6" s="1"/>
  <c r="L79" i="6"/>
  <c r="M79" i="6"/>
  <c r="K80" i="6"/>
  <c r="K81" i="6"/>
  <c r="K82" i="6"/>
  <c r="K83" i="6"/>
  <c r="K84" i="6"/>
  <c r="K85" i="6"/>
  <c r="K86" i="6"/>
  <c r="K87" i="6"/>
  <c r="K88" i="6"/>
  <c r="K89" i="6"/>
  <c r="J90" i="6"/>
  <c r="K90" i="6"/>
  <c r="L90" i="6"/>
  <c r="M90" i="6"/>
  <c r="K3" i="5"/>
  <c r="N3" i="5"/>
  <c r="K4" i="5"/>
  <c r="N4" i="5"/>
  <c r="R4" i="5"/>
  <c r="K5" i="5"/>
  <c r="N5" i="5"/>
  <c r="K6" i="5"/>
  <c r="N6" i="5"/>
  <c r="K7" i="5"/>
  <c r="N7" i="5"/>
  <c r="K8" i="5"/>
  <c r="N8" i="5"/>
  <c r="K9" i="5"/>
  <c r="N9" i="5"/>
  <c r="K10" i="5"/>
  <c r="N10" i="5"/>
  <c r="K11" i="5"/>
  <c r="N11" i="5"/>
  <c r="K12" i="5"/>
  <c r="N12" i="5"/>
  <c r="J13" i="5"/>
  <c r="K13" i="5" s="1"/>
  <c r="R3" i="5" s="1"/>
  <c r="L13" i="5"/>
  <c r="Q3" i="5" s="1"/>
  <c r="M13" i="5"/>
  <c r="K14" i="5"/>
  <c r="K15" i="5"/>
  <c r="K16" i="5"/>
  <c r="K17" i="5"/>
  <c r="K18" i="5"/>
  <c r="K19" i="5"/>
  <c r="K20" i="5"/>
  <c r="K21" i="5"/>
  <c r="K22" i="5"/>
  <c r="K23" i="5"/>
  <c r="J24" i="5"/>
  <c r="K24" i="5"/>
  <c r="L24" i="5"/>
  <c r="K25" i="5"/>
  <c r="N25" i="5"/>
  <c r="K26" i="5"/>
  <c r="N26" i="5"/>
  <c r="K27" i="5"/>
  <c r="N27" i="5"/>
  <c r="K28" i="5"/>
  <c r="N28" i="5"/>
  <c r="K29" i="5"/>
  <c r="N29" i="5"/>
  <c r="K30" i="5"/>
  <c r="N30" i="5"/>
  <c r="K31" i="5"/>
  <c r="N31" i="5"/>
  <c r="K32" i="5"/>
  <c r="N32" i="5"/>
  <c r="K33" i="5"/>
  <c r="N33" i="5"/>
  <c r="K34" i="5"/>
  <c r="N34" i="5"/>
  <c r="J35" i="5"/>
  <c r="K35" i="5"/>
  <c r="L35" i="5"/>
  <c r="Q4" i="5" s="1"/>
  <c r="M35" i="5"/>
  <c r="K36" i="5"/>
  <c r="K37" i="5"/>
  <c r="K38" i="5"/>
  <c r="K39" i="5"/>
  <c r="K40" i="5"/>
  <c r="K41" i="5"/>
  <c r="K42" i="5"/>
  <c r="K43" i="5"/>
  <c r="K44" i="5"/>
  <c r="K45" i="5"/>
  <c r="J46" i="5"/>
  <c r="K46" i="5"/>
  <c r="L46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J64" i="4"/>
  <c r="K64" i="4"/>
  <c r="L64" i="4"/>
  <c r="M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J115" i="4"/>
  <c r="K115" i="4"/>
  <c r="L115" i="4"/>
  <c r="M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J166" i="4"/>
  <c r="K166" i="4" s="1"/>
  <c r="L166" i="4"/>
  <c r="M166" i="4"/>
  <c r="K167" i="4"/>
  <c r="K168" i="4"/>
  <c r="K169" i="4"/>
  <c r="K170" i="4"/>
  <c r="K171" i="4"/>
  <c r="K172" i="4"/>
  <c r="K173" i="4"/>
  <c r="K174" i="4"/>
  <c r="K175" i="4"/>
  <c r="K176" i="4"/>
  <c r="J217" i="4"/>
  <c r="K217" i="4" s="1"/>
  <c r="L217" i="4"/>
  <c r="M217" i="4"/>
  <c r="K3" i="3"/>
  <c r="K4" i="3"/>
  <c r="K5" i="3"/>
  <c r="K6" i="3"/>
  <c r="K7" i="3"/>
  <c r="K8" i="3"/>
  <c r="K9" i="3"/>
  <c r="K10" i="3"/>
  <c r="K11" i="3"/>
  <c r="K12" i="3"/>
  <c r="J13" i="3"/>
  <c r="K13" i="3"/>
  <c r="L13" i="3"/>
  <c r="L27" i="2" s="1"/>
  <c r="M13" i="3"/>
  <c r="K14" i="3"/>
  <c r="K15" i="3"/>
  <c r="K16" i="3"/>
  <c r="K17" i="3"/>
  <c r="K18" i="3"/>
  <c r="K19" i="3"/>
  <c r="K20" i="3"/>
  <c r="K21" i="3"/>
  <c r="K22" i="3"/>
  <c r="K23" i="3"/>
  <c r="J24" i="3"/>
  <c r="K24" i="3"/>
  <c r="L24" i="3"/>
  <c r="K25" i="3"/>
  <c r="K26" i="3"/>
  <c r="K27" i="3"/>
  <c r="K28" i="3"/>
  <c r="K29" i="3"/>
  <c r="K30" i="3"/>
  <c r="K31" i="3"/>
  <c r="K32" i="3"/>
  <c r="K33" i="3"/>
  <c r="K34" i="3"/>
  <c r="J35" i="3"/>
  <c r="K35" i="3"/>
  <c r="L35" i="3"/>
  <c r="L26" i="2" s="1"/>
  <c r="K36" i="3"/>
  <c r="K37" i="3"/>
  <c r="K38" i="3"/>
  <c r="K39" i="3"/>
  <c r="K40" i="3"/>
  <c r="K41" i="3"/>
  <c r="K42" i="3"/>
  <c r="K43" i="3"/>
  <c r="K44" i="3"/>
  <c r="K45" i="3"/>
  <c r="J46" i="3"/>
  <c r="K46" i="3"/>
  <c r="L46" i="3"/>
  <c r="G6" i="2"/>
  <c r="H6" i="2"/>
  <c r="G14" i="2"/>
  <c r="H14" i="2"/>
  <c r="G15" i="2"/>
  <c r="H15" i="2"/>
  <c r="G16" i="2"/>
  <c r="H16" i="2"/>
  <c r="G17" i="2"/>
  <c r="H17" i="2"/>
  <c r="K26" i="2"/>
  <c r="K27" i="2"/>
</calcChain>
</file>

<file path=xl/sharedStrings.xml><?xml version="1.0" encoding="utf-8"?>
<sst xmlns="http://schemas.openxmlformats.org/spreadsheetml/2006/main" count="5042" uniqueCount="232">
  <si>
    <t>((du/dx)+(du/dt))/2</t>
  </si>
  <si>
    <t>(du/dx)+(du/dt)</t>
  </si>
  <si>
    <t>du/dt</t>
  </si>
  <si>
    <t>RARD, uxut2</t>
  </si>
  <si>
    <t>du/dx</t>
  </si>
  <si>
    <t>RARD, uxut1</t>
  </si>
  <si>
    <t>d2u/dxdt</t>
  </si>
  <si>
    <t>RARD, d2u/dxdt</t>
  </si>
  <si>
    <t>stdev</t>
  </si>
  <si>
    <t xml:space="preserve">Error </t>
  </si>
  <si>
    <t>Time (h)</t>
  </si>
  <si>
    <t>RARD, residual</t>
  </si>
  <si>
    <t>Geometry Based Refinement, Random</t>
  </si>
  <si>
    <t>RAD, uxut4</t>
  </si>
  <si>
    <t>RAD, uxut3</t>
  </si>
  <si>
    <t>** minus anomaly</t>
  </si>
  <si>
    <t>RAD, uxut2</t>
  </si>
  <si>
    <t>(du/dx)+(du/dt)**</t>
  </si>
  <si>
    <t>RAD, uxut1</t>
  </si>
  <si>
    <t>RAD, d2u/dxdt</t>
  </si>
  <si>
    <t>RAD, residual</t>
  </si>
  <si>
    <t>% Error</t>
  </si>
  <si>
    <t>% Difference</t>
  </si>
  <si>
    <t>Hammersley initialisation</t>
  </si>
  <si>
    <t>Geometry Based Resampling, Random</t>
  </si>
  <si>
    <t>* Above, minus anomaly</t>
  </si>
  <si>
    <t>Residual RARD*</t>
  </si>
  <si>
    <t>Residual RAD, Ham</t>
  </si>
  <si>
    <t>Residual RAD</t>
  </si>
  <si>
    <t xml:space="preserve"> ± 0.01%</t>
  </si>
  <si>
    <t>Wu, 2023 (RAR-D)</t>
  </si>
  <si>
    <t>-</t>
  </si>
  <si>
    <t xml:space="preserve"> ± 0.00%</t>
  </si>
  <si>
    <t>Wu, 2023 (RAD)</t>
  </si>
  <si>
    <t>Residual Based</t>
  </si>
  <si>
    <t>Check RARD point distribution</t>
  </si>
  <si>
    <t>Best uniform vs Best RAD vs Best RARD and so on</t>
  </si>
  <si>
    <t>All du,dx,dt accuracy; RARD</t>
  </si>
  <si>
    <t>All du,dx,dt accuracy; RAD</t>
  </si>
  <si>
    <t xml:space="preserve"> ± 2.98%</t>
  </si>
  <si>
    <t>Wu, 2023 - 2,000</t>
  </si>
  <si>
    <t>Random vs Hammersley</t>
  </si>
  <si>
    <t>l2 average</t>
  </si>
  <si>
    <t>Number Points</t>
  </si>
  <si>
    <t>Non-Adaptive</t>
  </si>
  <si>
    <t>From first investigations, not changing parameters and usually running 10 times only</t>
  </si>
  <si>
    <t>Average of above</t>
  </si>
  <si>
    <t>Hammersley</t>
  </si>
  <si>
    <t>loss-&gt;rms(ux,ut)</t>
  </si>
  <si>
    <t>default</t>
  </si>
  <si>
    <t>loss-uxut4</t>
  </si>
  <si>
    <t>loss-&gt;max(ux,ut)</t>
  </si>
  <si>
    <t>loss-uxut3</t>
  </si>
  <si>
    <t>loss-&gt;avg(ux,ut)</t>
  </si>
  <si>
    <t>loss-uxut2</t>
  </si>
  <si>
    <t>loss-&gt;uxt</t>
  </si>
  <si>
    <t>loss-uxt</t>
  </si>
  <si>
    <t>rms(ux,ut)</t>
  </si>
  <si>
    <t>uxut4</t>
  </si>
  <si>
    <t>max(ux,ut)</t>
  </si>
  <si>
    <t>uxut3</t>
  </si>
  <si>
    <t>average(ux,ut)</t>
  </si>
  <si>
    <t>uxut2</t>
  </si>
  <si>
    <t>d^2u/dxdt</t>
  </si>
  <si>
    <t>uxt</t>
  </si>
  <si>
    <t>Error</t>
  </si>
  <si>
    <t>Final Error</t>
  </si>
  <si>
    <t>Time (hours)</t>
  </si>
  <si>
    <t>Time (s)</t>
  </si>
  <si>
    <t>NumResamples</t>
  </si>
  <si>
    <t>NumDomain</t>
  </si>
  <si>
    <t>k</t>
  </si>
  <si>
    <t>c</t>
  </si>
  <si>
    <t>Initial Sampling</t>
  </si>
  <si>
    <t>Resampling Strategy</t>
  </si>
  <si>
    <t>NN Complexity</t>
  </si>
  <si>
    <t>Results</t>
  </si>
  <si>
    <t>Parameters</t>
  </si>
  <si>
    <t>Other Notes</t>
  </si>
  <si>
    <t>Broad Method</t>
  </si>
  <si>
    <t>PDE_xt</t>
  </si>
  <si>
    <t>pde_dxt</t>
  </si>
  <si>
    <t>PDE_t</t>
  </si>
  <si>
    <t>pde_dt</t>
  </si>
  <si>
    <t>PDE_x</t>
  </si>
  <si>
    <t>pde_dx</t>
  </si>
  <si>
    <t xml:space="preserve"> </t>
  </si>
  <si>
    <t>res-u/dxt</t>
  </si>
  <si>
    <t>u/dxt w damping</t>
  </si>
  <si>
    <t>u/dxt</t>
  </si>
  <si>
    <t>From test</t>
  </si>
  <si>
    <t>ac_res</t>
  </si>
  <si>
    <t>L/dxt</t>
  </si>
  <si>
    <t>L/dt</t>
  </si>
  <si>
    <t>allencahn_uxt</t>
  </si>
  <si>
    <t>L/dx</t>
  </si>
  <si>
    <t>Single measurement from slices</t>
  </si>
  <si>
    <t>stddev.p</t>
  </si>
  <si>
    <t>Time</t>
  </si>
  <si>
    <t>Scatter Plot</t>
  </si>
  <si>
    <t>Plot loss</t>
  </si>
  <si>
    <t>Check Points</t>
  </si>
  <si>
    <t>Post Processing</t>
  </si>
  <si>
    <t>Residual</t>
  </si>
  <si>
    <t>RARD</t>
  </si>
  <si>
    <t>Default</t>
  </si>
  <si>
    <t>RAD</t>
  </si>
  <si>
    <t>Random</t>
  </si>
  <si>
    <t>Res Hammersley</t>
  </si>
  <si>
    <t>Res Random</t>
  </si>
  <si>
    <t>Method</t>
  </si>
  <si>
    <t>Average</t>
  </si>
  <si>
    <t>d^2/dxdt</t>
  </si>
  <si>
    <t>Run on 1 Node</t>
  </si>
  <si>
    <t>Run on 2 Nodes - only once</t>
  </si>
  <si>
    <t>Run on 4 Nodes - only once</t>
  </si>
  <si>
    <t>(u_x + u_t)/2</t>
  </si>
  <si>
    <t>file labelled uxut2</t>
  </si>
  <si>
    <t>u_x + u_t</t>
  </si>
  <si>
    <t>file labelled uxut1</t>
  </si>
  <si>
    <t>sqrt(ut^2 + ux^2)</t>
  </si>
  <si>
    <t>uxut1</t>
  </si>
  <si>
    <t>1, 0.5</t>
  </si>
  <si>
    <t>1 to 0 linearly</t>
  </si>
  <si>
    <t>res-uxt</t>
  </si>
  <si>
    <t>c from 1 to 0</t>
  </si>
  <si>
    <t>damping linear</t>
  </si>
  <si>
    <t>residual</t>
  </si>
  <si>
    <t>This one is the one that took 3 hours</t>
  </si>
  <si>
    <t>task 5567681.16</t>
  </si>
  <si>
    <t>task 5567681.17 (baseline_damping)</t>
  </si>
  <si>
    <t>Train was taking about half as long??</t>
  </si>
  <si>
    <t>stddev</t>
  </si>
  <si>
    <t>Hyp3</t>
  </si>
  <si>
    <t>res-&gt; uxut4</t>
  </si>
  <si>
    <t>Hyp2</t>
  </si>
  <si>
    <t>Hyp1</t>
  </si>
  <si>
    <t>res-&gt; uxut3</t>
  </si>
  <si>
    <t>res-&gt; uxut2</t>
  </si>
  <si>
    <t>res-&gt;uxt</t>
  </si>
  <si>
    <t>avg(ux,ut)</t>
  </si>
  <si>
    <t>default hyperpam</t>
  </si>
  <si>
    <t>uxt default hyperpam</t>
  </si>
  <si>
    <t>k=2, c=5</t>
  </si>
  <si>
    <t>res-&gt;uxut4</t>
  </si>
  <si>
    <t>Hyp 3</t>
  </si>
  <si>
    <t>res-&gt;uxut3</t>
  </si>
  <si>
    <t>Hyp 2</t>
  </si>
  <si>
    <t>res-&gt;uxut2</t>
  </si>
  <si>
    <t>Hyp 1</t>
  </si>
  <si>
    <t xml:space="preserve">Res </t>
  </si>
  <si>
    <t>k=1, c=5</t>
  </si>
  <si>
    <t>Note anomalies</t>
  </si>
  <si>
    <t>k=0.5, c=1</t>
  </si>
  <si>
    <t>Me (uxt, damping)</t>
  </si>
  <si>
    <t>Me (uxt)</t>
  </si>
  <si>
    <t>Avg(uxut)</t>
  </si>
  <si>
    <t>Me, - 2,000 Points</t>
  </si>
  <si>
    <t>Wu, 2023 - 2,000 Points</t>
  </si>
  <si>
    <t>Non Adaptive</t>
  </si>
  <si>
    <t>Baseline</t>
  </si>
  <si>
    <t>Sum(ux,ut)</t>
  </si>
  <si>
    <t>A more thorough investigation between Hyp 1 and 2 could be useful later on. For now Hyp 3 can be safely ignored</t>
  </si>
  <si>
    <t>Curvature</t>
  </si>
  <si>
    <t>Hyp 2 is good in some cases but rarely the best</t>
  </si>
  <si>
    <t>Blue = Similar order of magnitude error (E-4)</t>
  </si>
  <si>
    <t>Green = Best case in category (lowest Error)</t>
  </si>
  <si>
    <t>default Ham</t>
  </si>
  <si>
    <t>Res</t>
  </si>
  <si>
    <t>The default parameters work best for using residual information only, but aren't as good as Hyp1 for most of the geo-based settings.</t>
  </si>
  <si>
    <t>default; k=1, c=1</t>
  </si>
  <si>
    <t>default random</t>
  </si>
  <si>
    <t>Takeaways</t>
  </si>
  <si>
    <t>hyper parameter choice</t>
  </si>
  <si>
    <t>hpam</t>
  </si>
  <si>
    <t>Sorted by hyperparameters</t>
  </si>
  <si>
    <t>A few places</t>
  </si>
  <si>
    <t>Everything in this page is resampling.</t>
  </si>
  <si>
    <t>5*64</t>
  </si>
  <si>
    <t>5 layers</t>
  </si>
  <si>
    <t>4*64</t>
  </si>
  <si>
    <t>4 layers</t>
  </si>
  <si>
    <t>3*64</t>
  </si>
  <si>
    <t>3 layers</t>
  </si>
  <si>
    <t>2*64</t>
  </si>
  <si>
    <t>2 layers</t>
  </si>
  <si>
    <t>res-&gt; uxt</t>
  </si>
  <si>
    <t>5 layer</t>
  </si>
  <si>
    <t>4 layer</t>
  </si>
  <si>
    <t>All the above are different cases from running error curve code, so there is no average</t>
  </si>
  <si>
    <t>3 layer</t>
  </si>
  <si>
    <t>2 layer</t>
  </si>
  <si>
    <t>res-uxut2</t>
  </si>
  <si>
    <t>5 Layers</t>
  </si>
  <si>
    <t>2 Layers</t>
  </si>
  <si>
    <t>3 Layers</t>
  </si>
  <si>
    <t>uxt case now</t>
  </si>
  <si>
    <t>Errors2 code. D5</t>
  </si>
  <si>
    <t>4 LAYERS: RES INCONSISTENT, UXT VERY CONSISTENT, RES-&gt;uxt inconsistent</t>
  </si>
  <si>
    <t>Errors2 code. D2</t>
  </si>
  <si>
    <t>Errors2 code. D3</t>
  </si>
  <si>
    <t>Errors1 D5</t>
  </si>
  <si>
    <t>Errors1 D2</t>
  </si>
  <si>
    <t>Errors1 D3</t>
  </si>
  <si>
    <t>D5 gives error E-4, but is very inconsistent. Some of the curves observed for D5 show the accurate examples. Using D4 makes residual methods inconsistent but uxt remains good. At d5 one bad run.</t>
  </si>
  <si>
    <t>random</t>
  </si>
  <si>
    <t>Observations</t>
  </si>
  <si>
    <t>Dense 1 using losses code. Cant find raw file so use with care</t>
  </si>
  <si>
    <t>Entry</t>
  </si>
  <si>
    <t>Everything in this page is resampling. As hyp 1 worked best for most geo based methods, used it as base case. Try different depths for different methods.</t>
  </si>
  <si>
    <t>Running 100k L-BFGS steps. Hadn't converged yet</t>
  </si>
  <si>
    <t>Baseline, no resampling. Hammersley</t>
  </si>
  <si>
    <t>Baseline, no resampling. Grid</t>
  </si>
  <si>
    <t>Baseline, no resampling, random</t>
  </si>
  <si>
    <t>Running 50k L-BFGS steps. Hadn't converged yet</t>
  </si>
  <si>
    <t>ground truth</t>
  </si>
  <si>
    <t>Ran with losses code. 224k total steps</t>
  </si>
  <si>
    <t>GPU Test</t>
  </si>
  <si>
    <t>Uxt</t>
  </si>
  <si>
    <t>pde</t>
  </si>
  <si>
    <t>Hammmersley</t>
  </si>
  <si>
    <t>simply prediction - true</t>
  </si>
  <si>
    <t>Error based</t>
  </si>
  <si>
    <t>Run Adam 1k, Run LBFGS until converge</t>
  </si>
  <si>
    <t>Resample once according to one info source</t>
  </si>
  <si>
    <t>Run LBFGS until converge (Error around E-2)</t>
  </si>
  <si>
    <t>Run Adam 15k iterations</t>
  </si>
  <si>
    <t>standard deviation</t>
  </si>
  <si>
    <t>Procedure:</t>
  </si>
  <si>
    <t>This is for the case of not limiting LBFGS to 1000 iterations</t>
  </si>
  <si>
    <t>PDE</t>
  </si>
  <si>
    <t>Hyp4 (c=1, k=2)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</si>
</sst>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%"/>
    <numFmt numFmtId="165" formatCode="0.0000%"/>
    <numFmt numFmtId="166" formatCode="#,##0.0"/>
    <numFmt numFmtId="167" formatCode="0.0"/>
    <numFmt numFmtId="168" formatCode="0.000E+00"/>
    <numFmt numFmtId="169" formatCode="0.000%"/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1" xfId="0" applyBorder="1"/>
    <xf numFmtId="11" fontId="0" fillId="2" borderId="1" xfId="0" applyNumberFormat="1" applyFill="1" applyBorder="1"/>
    <xf numFmtId="2" fontId="0" fillId="2" borderId="1" xfId="0" applyNumberFormat="1" applyFill="1" applyBorder="1"/>
    <xf numFmtId="0" fontId="0" fillId="3" borderId="1" xfId="0" applyFill="1" applyBorder="1"/>
    <xf numFmtId="164" fontId="0" fillId="0" borderId="1" xfId="0" applyNumberFormat="1" applyBorder="1"/>
    <xf numFmtId="11" fontId="0" fillId="4" borderId="1" xfId="0" applyNumberFormat="1" applyFill="1" applyBorder="1"/>
    <xf numFmtId="2" fontId="0" fillId="4" borderId="1" xfId="0" applyNumberFormat="1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quotePrefix="1" applyBorder="1" applyAlignment="1">
      <alignment horizontal="center"/>
    </xf>
    <xf numFmtId="0" fontId="0" fillId="6" borderId="1" xfId="0" applyFill="1" applyBorder="1"/>
    <xf numFmtId="0" fontId="0" fillId="6" borderId="1" xfId="0" quotePrefix="1" applyFill="1" applyBorder="1"/>
    <xf numFmtId="11" fontId="0" fillId="0" borderId="1" xfId="0" applyNumberFormat="1" applyFill="1" applyBorder="1"/>
    <xf numFmtId="11" fontId="0" fillId="0" borderId="3" xfId="0" applyNumberFormat="1" applyFill="1" applyBorder="1"/>
    <xf numFmtId="11" fontId="0" fillId="2" borderId="3" xfId="0" applyNumberFormat="1" applyFill="1" applyBorder="1"/>
    <xf numFmtId="2" fontId="0" fillId="2" borderId="3" xfId="0" applyNumberFormat="1" applyFill="1" applyBorder="1"/>
    <xf numFmtId="0" fontId="0" fillId="3" borderId="3" xfId="0" applyFill="1" applyBorder="1"/>
    <xf numFmtId="0" fontId="0" fillId="0" borderId="1" xfId="0" applyFill="1" applyBorder="1"/>
    <xf numFmtId="0" fontId="0" fillId="7" borderId="1" xfId="0" applyFill="1" applyBorder="1"/>
    <xf numFmtId="10" fontId="0" fillId="7" borderId="1" xfId="0" applyNumberFormat="1" applyFill="1" applyBorder="1"/>
    <xf numFmtId="3" fontId="0" fillId="3" borderId="1" xfId="0" applyNumberFormat="1" applyFill="1" applyBorder="1" applyAlignment="1">
      <alignment horizontal="left"/>
    </xf>
    <xf numFmtId="165" fontId="0" fillId="7" borderId="1" xfId="0" applyNumberFormat="1" applyFill="1" applyBorder="1"/>
    <xf numFmtId="0" fontId="0" fillId="6" borderId="1" xfId="0" quotePrefix="1" applyFill="1" applyBorder="1" applyAlignment="1">
      <alignment horizontal="left"/>
    </xf>
    <xf numFmtId="0" fontId="0" fillId="0" borderId="4" xfId="0" applyBorder="1"/>
    <xf numFmtId="11" fontId="0" fillId="0" borderId="5" xfId="0" applyNumberFormat="1" applyBorder="1"/>
    <xf numFmtId="166" fontId="0" fillId="0" borderId="6" xfId="0" applyNumberFormat="1" applyBorder="1"/>
    <xf numFmtId="3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 applyAlignment="1">
      <alignment vertical="center"/>
    </xf>
    <xf numFmtId="166" fontId="0" fillId="0" borderId="0" xfId="0" applyNumberFormat="1" applyBorder="1"/>
    <xf numFmtId="3" fontId="0" fillId="0" borderId="0" xfId="0" applyNumberFormat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0" fillId="0" borderId="9" xfId="0" applyBorder="1"/>
    <xf numFmtId="11" fontId="0" fillId="0" borderId="6" xfId="0" applyNumberFormat="1" applyBorder="1"/>
    <xf numFmtId="11" fontId="0" fillId="0" borderId="0" xfId="0" applyNumberFormat="1" applyBorder="1"/>
    <xf numFmtId="3" fontId="0" fillId="0" borderId="0" xfId="0" applyNumberFormat="1" applyBorder="1"/>
    <xf numFmtId="11" fontId="0" fillId="0" borderId="0" xfId="0" applyNumberFormat="1" applyFill="1" applyBorder="1"/>
    <xf numFmtId="0" fontId="0" fillId="0" borderId="10" xfId="0" applyBorder="1"/>
    <xf numFmtId="11" fontId="0" fillId="0" borderId="11" xfId="0" applyNumberFormat="1" applyBorder="1"/>
    <xf numFmtId="2" fontId="0" fillId="0" borderId="2" xfId="0" applyNumberFormat="1" applyBorder="1"/>
    <xf numFmtId="11" fontId="0" fillId="0" borderId="12" xfId="0" applyNumberFormat="1" applyBorder="1"/>
    <xf numFmtId="2" fontId="0" fillId="0" borderId="0" xfId="0" applyNumberFormat="1" applyBorder="1"/>
    <xf numFmtId="0" fontId="0" fillId="6" borderId="14" xfId="0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5" xfId="0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168" fontId="0" fillId="0" borderId="5" xfId="0" applyNumberFormat="1" applyBorder="1"/>
    <xf numFmtId="167" fontId="0" fillId="0" borderId="6" xfId="0" applyNumberFormat="1" applyBorder="1"/>
    <xf numFmtId="0" fontId="0" fillId="0" borderId="24" xfId="0" applyBorder="1"/>
    <xf numFmtId="0" fontId="0" fillId="0" borderId="13" xfId="0" applyBorder="1"/>
    <xf numFmtId="168" fontId="0" fillId="0" borderId="0" xfId="0" applyNumberFormat="1" applyBorder="1"/>
    <xf numFmtId="167" fontId="0" fillId="0" borderId="0" xfId="0" applyNumberFormat="1" applyBorder="1"/>
    <xf numFmtId="11" fontId="0" fillId="0" borderId="3" xfId="0" applyNumberFormat="1" applyBorder="1"/>
    <xf numFmtId="2" fontId="0" fillId="0" borderId="3" xfId="0" applyNumberFormat="1" applyBorder="1"/>
    <xf numFmtId="0" fontId="0" fillId="0" borderId="3" xfId="0" applyBorder="1"/>
    <xf numFmtId="11" fontId="0" fillId="0" borderId="1" xfId="0" applyNumberFormat="1" applyBorder="1"/>
    <xf numFmtId="2" fontId="0" fillId="0" borderId="1" xfId="0" applyNumberFormat="1" applyBorder="1"/>
    <xf numFmtId="167" fontId="0" fillId="0" borderId="0" xfId="0" applyNumberFormat="1" applyFill="1" applyBorder="1"/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167" fontId="0" fillId="6" borderId="15" xfId="0" applyNumberFormat="1" applyFill="1" applyBorder="1" applyAlignment="1">
      <alignment wrapText="1"/>
    </xf>
    <xf numFmtId="168" fontId="0" fillId="0" borderId="0" xfId="0" applyNumberFormat="1"/>
    <xf numFmtId="2" fontId="0" fillId="0" borderId="6" xfId="0" applyNumberFormat="1" applyBorder="1"/>
    <xf numFmtId="168" fontId="0" fillId="0" borderId="0" xfId="0" applyNumberFormat="1" applyBorder="1" applyAlignment="1">
      <alignment vertical="center"/>
    </xf>
    <xf numFmtId="169" fontId="0" fillId="0" borderId="4" xfId="0" applyNumberFormat="1" applyBorder="1"/>
    <xf numFmtId="168" fontId="0" fillId="0" borderId="30" xfId="0" applyNumberFormat="1" applyBorder="1"/>
    <xf numFmtId="11" fontId="0" fillId="0" borderId="31" xfId="0" applyNumberFormat="1" applyBorder="1"/>
    <xf numFmtId="168" fontId="0" fillId="0" borderId="24" xfId="0" applyNumberFormat="1" applyBorder="1"/>
    <xf numFmtId="168" fontId="0" fillId="0" borderId="6" xfId="0" applyNumberFormat="1" applyBorder="1"/>
    <xf numFmtId="2" fontId="0" fillId="0" borderId="0" xfId="0" applyNumberFormat="1"/>
    <xf numFmtId="0" fontId="0" fillId="6" borderId="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168" fontId="0" fillId="0" borderId="4" xfId="0" applyNumberFormat="1" applyBorder="1"/>
    <xf numFmtId="168" fontId="0" fillId="8" borderId="0" xfId="0" applyNumberFormat="1" applyFill="1" applyBorder="1"/>
    <xf numFmtId="170" fontId="0" fillId="0" borderId="1" xfId="0" applyNumberFormat="1" applyBorder="1"/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11" fontId="0" fillId="0" borderId="0" xfId="0" applyNumberFormat="1"/>
    <xf numFmtId="11" fontId="0" fillId="0" borderId="4" xfId="0" applyNumberFormat="1" applyBorder="1"/>
    <xf numFmtId="11" fontId="0" fillId="9" borderId="6" xfId="0" applyNumberFormat="1" applyFill="1" applyBorder="1"/>
    <xf numFmtId="11" fontId="0" fillId="0" borderId="8" xfId="0" applyNumberFormat="1" applyBorder="1"/>
    <xf numFmtId="169" fontId="0" fillId="0" borderId="13" xfId="0" applyNumberFormat="1" applyBorder="1"/>
    <xf numFmtId="168" fontId="0" fillId="0" borderId="0" xfId="0" applyNumberFormat="1" applyFill="1" applyBorder="1"/>
    <xf numFmtId="167" fontId="0" fillId="10" borderId="0" xfId="0" applyNumberFormat="1" applyFill="1" applyBorder="1"/>
    <xf numFmtId="0" fontId="2" fillId="0" borderId="0" xfId="0" applyFont="1"/>
    <xf numFmtId="11" fontId="0" fillId="0" borderId="10" xfId="0" applyNumberFormat="1" applyBorder="1"/>
    <xf numFmtId="3" fontId="0" fillId="0" borderId="0" xfId="0" applyNumberFormat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11" fontId="0" fillId="2" borderId="6" xfId="0" applyNumberFormat="1" applyFill="1" applyBorder="1"/>
    <xf numFmtId="166" fontId="0" fillId="2" borderId="6" xfId="0" applyNumberFormat="1" applyFill="1" applyBorder="1"/>
    <xf numFmtId="3" fontId="0" fillId="2" borderId="6" xfId="0" applyNumberFormat="1" applyFill="1" applyBorder="1"/>
    <xf numFmtId="0" fontId="0" fillId="2" borderId="7" xfId="0" applyFill="1" applyBorder="1"/>
    <xf numFmtId="0" fontId="0" fillId="0" borderId="8" xfId="0" applyFill="1" applyBorder="1"/>
    <xf numFmtId="11" fontId="0" fillId="0" borderId="0" xfId="0" applyNumberFormat="1" applyFill="1" applyBorder="1" applyAlignment="1">
      <alignment vertical="center"/>
    </xf>
    <xf numFmtId="0" fontId="0" fillId="11" borderId="0" xfId="0" applyFill="1"/>
    <xf numFmtId="11" fontId="0" fillId="12" borderId="0" xfId="0" applyNumberFormat="1" applyFill="1" applyBorder="1"/>
    <xf numFmtId="11" fontId="0" fillId="2" borderId="5" xfId="0" applyNumberFormat="1" applyFill="1" applyBorder="1"/>
    <xf numFmtId="0" fontId="0" fillId="0" borderId="0" xfId="0" applyFill="1"/>
    <xf numFmtId="11" fontId="0" fillId="12" borderId="0" xfId="0" applyNumberFormat="1" applyFill="1" applyBorder="1" applyAlignment="1">
      <alignment vertical="center"/>
    </xf>
    <xf numFmtId="11" fontId="0" fillId="12" borderId="6" xfId="0" applyNumberFormat="1" applyFill="1" applyBorder="1"/>
    <xf numFmtId="11" fontId="0" fillId="0" borderId="2" xfId="0" applyNumberFormat="1" applyBorder="1"/>
    <xf numFmtId="166" fontId="0" fillId="0" borderId="2" xfId="0" applyNumberFormat="1" applyBorder="1"/>
    <xf numFmtId="0" fontId="0" fillId="0" borderId="2" xfId="0" applyBorder="1"/>
    <xf numFmtId="0" fontId="0" fillId="0" borderId="37" xfId="0" applyFill="1" applyBorder="1"/>
    <xf numFmtId="0" fontId="0" fillId="0" borderId="38" xfId="0" applyFill="1" applyBorder="1"/>
    <xf numFmtId="11" fontId="0" fillId="2" borderId="12" xfId="0" applyNumberFormat="1" applyFill="1" applyBorder="1"/>
    <xf numFmtId="166" fontId="0" fillId="2" borderId="0" xfId="0" applyNumberFormat="1" applyFill="1" applyBorder="1"/>
    <xf numFmtId="0" fontId="0" fillId="2" borderId="0" xfId="0" applyFill="1" applyBorder="1"/>
    <xf numFmtId="0" fontId="0" fillId="2" borderId="38" xfId="0" applyFill="1" applyBorder="1"/>
    <xf numFmtId="11" fontId="0" fillId="4" borderId="12" xfId="0" applyNumberFormat="1" applyFill="1" applyBorder="1"/>
    <xf numFmtId="166" fontId="0" fillId="4" borderId="0" xfId="0" applyNumberFormat="1" applyFill="1" applyBorder="1"/>
    <xf numFmtId="0" fontId="0" fillId="4" borderId="0" xfId="0" applyFill="1" applyBorder="1"/>
    <xf numFmtId="0" fontId="0" fillId="4" borderId="38" xfId="0" applyFill="1" applyBorder="1"/>
    <xf numFmtId="0" fontId="0" fillId="0" borderId="38" xfId="0" applyBorder="1"/>
    <xf numFmtId="11" fontId="0" fillId="0" borderId="33" xfId="0" applyNumberFormat="1" applyBorder="1"/>
    <xf numFmtId="2" fontId="0" fillId="0" borderId="34" xfId="0" applyNumberFormat="1" applyBorder="1"/>
    <xf numFmtId="0" fontId="0" fillId="0" borderId="34" xfId="0" applyBorder="1"/>
    <xf numFmtId="0" fontId="0" fillId="0" borderId="35" xfId="0" applyFill="1" applyBorder="1"/>
    <xf numFmtId="2" fontId="0" fillId="0" borderId="0" xfId="0" applyNumberFormat="1" applyFill="1" applyBorder="1"/>
    <xf numFmtId="2" fontId="0" fillId="4" borderId="0" xfId="0" applyNumberFormat="1" applyFill="1" applyBorder="1"/>
    <xf numFmtId="166" fontId="0" fillId="0" borderId="34" xfId="0" applyNumberFormat="1" applyFill="1" applyBorder="1"/>
    <xf numFmtId="11" fontId="0" fillId="0" borderId="33" xfId="0" applyNumberFormat="1" applyFill="1" applyBorder="1"/>
    <xf numFmtId="2" fontId="0" fillId="0" borderId="34" xfId="0" applyNumberFormat="1" applyFill="1" applyBorder="1"/>
    <xf numFmtId="0" fontId="0" fillId="0" borderId="34" xfId="0" applyFill="1" applyBorder="1"/>
    <xf numFmtId="11" fontId="0" fillId="0" borderId="12" xfId="0" applyNumberFormat="1" applyFill="1" applyBorder="1"/>
    <xf numFmtId="166" fontId="0" fillId="0" borderId="0" xfId="0" applyNumberFormat="1" applyFill="1" applyBorder="1"/>
    <xf numFmtId="0" fontId="0" fillId="13" borderId="8" xfId="0" applyFill="1" applyBorder="1"/>
    <xf numFmtId="11" fontId="0" fillId="2" borderId="11" xfId="0" applyNumberFormat="1" applyFill="1" applyBorder="1"/>
    <xf numFmtId="166" fontId="0" fillId="2" borderId="2" xfId="0" applyNumberFormat="1" applyFill="1" applyBorder="1"/>
    <xf numFmtId="0" fontId="0" fillId="2" borderId="2" xfId="0" applyFill="1" applyBorder="1"/>
    <xf numFmtId="0" fontId="0" fillId="2" borderId="37" xfId="0" applyFill="1" applyBorder="1"/>
    <xf numFmtId="0" fontId="0" fillId="0" borderId="37" xfId="0" applyBorder="1"/>
    <xf numFmtId="2" fontId="0" fillId="2" borderId="0" xfId="0" applyNumberFormat="1" applyFill="1" applyBorder="1"/>
    <xf numFmtId="11" fontId="0" fillId="10" borderId="12" xfId="0" applyNumberFormat="1" applyFill="1" applyBorder="1"/>
    <xf numFmtId="2" fontId="0" fillId="10" borderId="0" xfId="0" applyNumberFormat="1" applyFill="1" applyBorder="1"/>
    <xf numFmtId="0" fontId="0" fillId="10" borderId="0" xfId="0" applyFill="1" applyBorder="1"/>
    <xf numFmtId="0" fontId="0" fillId="10" borderId="38" xfId="0" applyFill="1" applyBorder="1"/>
    <xf numFmtId="2" fontId="0" fillId="2" borderId="6" xfId="0" applyNumberFormat="1" applyFill="1" applyBorder="1"/>
    <xf numFmtId="11" fontId="0" fillId="0" borderId="30" xfId="0" applyNumberFormat="1" applyBorder="1"/>
    <xf numFmtId="3" fontId="0" fillId="0" borderId="31" xfId="0" applyNumberFormat="1" applyBorder="1"/>
    <xf numFmtId="0" fontId="0" fillId="0" borderId="35" xfId="0" applyBorder="1"/>
    <xf numFmtId="11" fontId="0" fillId="0" borderId="24" xfId="0" applyNumberFormat="1" applyBorder="1"/>
    <xf numFmtId="0" fontId="0" fillId="3" borderId="39" xfId="0" applyFill="1" applyBorder="1"/>
    <xf numFmtId="168" fontId="0" fillId="2" borderId="38" xfId="0" applyNumberFormat="1" applyFill="1" applyBorder="1"/>
    <xf numFmtId="0" fontId="0" fillId="0" borderId="0" xfId="0" applyAlignment="1">
      <alignment horizontal="center"/>
    </xf>
    <xf numFmtId="11" fontId="0" fillId="4" borderId="33" xfId="0" applyNumberFormat="1" applyFill="1" applyBorder="1"/>
    <xf numFmtId="2" fontId="0" fillId="4" borderId="34" xfId="0" applyNumberFormat="1" applyFill="1" applyBorder="1"/>
    <xf numFmtId="0" fontId="0" fillId="4" borderId="34" xfId="0" applyFill="1" applyBorder="1"/>
    <xf numFmtId="0" fontId="0" fillId="4" borderId="35" xfId="0" applyFill="1" applyBorder="1"/>
    <xf numFmtId="168" fontId="0" fillId="0" borderId="33" xfId="0" applyNumberFormat="1" applyFill="1" applyBorder="1"/>
    <xf numFmtId="0" fontId="0" fillId="0" borderId="0" xfId="0" applyAlignment="1">
      <alignment horizontal="left" vertical="top" wrapText="1"/>
    </xf>
    <xf numFmtId="168" fontId="0" fillId="2" borderId="12" xfId="0" applyNumberFormat="1" applyFill="1" applyBorder="1"/>
    <xf numFmtId="168" fontId="0" fillId="4" borderId="33" xfId="0" applyNumberFormat="1" applyFill="1" applyBorder="1"/>
    <xf numFmtId="11" fontId="0" fillId="6" borderId="14" xfId="0" applyNumberFormat="1" applyFill="1" applyBorder="1" applyAlignment="1">
      <alignment vertical="center" wrapText="1"/>
    </xf>
    <xf numFmtId="3" fontId="0" fillId="6" borderId="15" xfId="0" applyNumberFormat="1" applyFill="1" applyBorder="1" applyAlignment="1">
      <alignment vertical="center" wrapText="1"/>
    </xf>
    <xf numFmtId="0" fontId="0" fillId="0" borderId="31" xfId="0" applyFill="1" applyBorder="1"/>
    <xf numFmtId="0" fontId="0" fillId="0" borderId="40" xfId="0" applyFill="1" applyBorder="1"/>
    <xf numFmtId="0" fontId="0" fillId="2" borderId="31" xfId="0" applyFill="1" applyBorder="1"/>
    <xf numFmtId="0" fontId="0" fillId="2" borderId="40" xfId="0" applyFill="1" applyBorder="1"/>
    <xf numFmtId="11" fontId="0" fillId="0" borderId="11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34" xfId="0" applyNumberFormat="1" applyBorder="1"/>
    <xf numFmtId="1" fontId="0" fillId="0" borderId="0" xfId="0" applyNumberFormat="1"/>
    <xf numFmtId="11" fontId="0" fillId="0" borderId="7" xfId="0" applyNumberFormat="1" applyBorder="1"/>
    <xf numFmtId="11" fontId="0" fillId="0" borderId="9" xfId="0" applyNumberFormat="1" applyBorder="1"/>
    <xf numFmtId="2" fontId="0" fillId="0" borderId="40" xfId="0" applyNumberFormat="1" applyBorder="1"/>
    <xf numFmtId="0" fontId="0" fillId="0" borderId="40" xfId="0" applyBorder="1"/>
    <xf numFmtId="0" fontId="0" fillId="0" borderId="41" xfId="0" applyBorder="1"/>
    <xf numFmtId="11" fontId="0" fillId="0" borderId="40" xfId="0" applyNumberFormat="1" applyBorder="1"/>
    <xf numFmtId="11" fontId="0" fillId="0" borderId="36" xfId="0" applyNumberFormat="1" applyBorder="1"/>
    <xf numFmtId="0" fontId="0" fillId="0" borderId="36" xfId="0" applyBorder="1"/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vertical="center" wrapText="1"/>
    </xf>
    <xf numFmtId="0" fontId="0" fillId="6" borderId="14" xfId="0" applyFill="1" applyBorder="1" applyAlignment="1">
      <alignment wrapText="1"/>
    </xf>
    <xf numFmtId="11" fontId="0" fillId="2" borderId="4" xfId="0" applyNumberFormat="1" applyFill="1" applyBorder="1"/>
    <xf numFmtId="11" fontId="0" fillId="0" borderId="8" xfId="0" applyNumberFormat="1" applyFill="1" applyBorder="1"/>
    <xf numFmtId="0" fontId="1" fillId="0" borderId="2" xfId="0" applyFont="1" applyBorder="1" applyAlignment="1">
      <alignment horizontal="center"/>
    </xf>
    <xf numFmtId="0" fontId="0" fillId="6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8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11" fontId="0" fillId="6" borderId="10" xfId="0" applyNumberFormat="1" applyFill="1" applyBorder="1" applyAlignment="1">
      <alignment horizontal="center" vertical="center"/>
    </xf>
    <xf numFmtId="11" fontId="0" fillId="6" borderId="13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3" fillId="0" borderId="0" xfId="0" applyFont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6" borderId="36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('First Results Summary'!$D$14,'First Results Summary'!$D$22,'First Results Summary'!$D$25,'First Results Summary'!$D$27)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5-4250-A372-6DDB9005C21F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'First Results Summary'!$L$22:$L$25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5-4250-A372-6DDB9005C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('First Results Summary'!$D$14,'First Results Summary'!$D$22,'First Results Summary'!$D$26,'First Results Summary'!$D$27)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55-4250-A372-6DDB9005C21F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Hyperparameter!$N$5:$N$14</c:f>
              <c:numCache>
                <c:formatCode>0.00E+00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1-4B3B-8360-128FDC8E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3968"/>
        <c:axId val="492221016"/>
      </c:scatterChart>
      <c:valAx>
        <c:axId val="4922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016"/>
        <c:crosses val="autoZero"/>
        <c:crossBetween val="midCat"/>
      </c:valAx>
      <c:valAx>
        <c:axId val="4922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Hyperparameter!$N$16:$N$25</c:f>
              <c:numCache>
                <c:formatCode>0.00E+00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5-425B-B7FC-7320DC3F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4952"/>
        <c:axId val="492215112"/>
      </c:scatterChart>
      <c:valAx>
        <c:axId val="4922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5112"/>
        <c:crosses val="autoZero"/>
        <c:crossBetween val="midCat"/>
      </c:valAx>
      <c:valAx>
        <c:axId val="4922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Hyperparameter!$N$27:$N$36</c:f>
              <c:numCache>
                <c:formatCode>0.00E+00</c:formatCode>
                <c:ptCount val="10"/>
                <c:pt idx="0">
                  <c:v>1.07399144069193E-3</c:v>
                </c:pt>
                <c:pt idx="1">
                  <c:v>6.3649269413096506E-4</c:v>
                </c:pt>
                <c:pt idx="2">
                  <c:v>5.3691568949376103E-4</c:v>
                </c:pt>
                <c:pt idx="3">
                  <c:v>4.652757866950938E-4</c:v>
                </c:pt>
                <c:pt idx="4">
                  <c:v>4.1668269486106146E-4</c:v>
                </c:pt>
                <c:pt idx="5">
                  <c:v>6.6198079653455788E-4</c:v>
                </c:pt>
                <c:pt idx="6">
                  <c:v>6.5162497443500139E-4</c:v>
                </c:pt>
                <c:pt idx="7">
                  <c:v>6.0548778302972075E-4</c:v>
                </c:pt>
                <c:pt idx="8">
                  <c:v>5.564626838743111E-4</c:v>
                </c:pt>
                <c:pt idx="9">
                  <c:v>5.4122286268811057E-4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0-4C50-940E-75B0FBB14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38400"/>
        <c:axId val="225929544"/>
      </c:scatterChart>
      <c:valAx>
        <c:axId val="225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29544"/>
        <c:crosses val="autoZero"/>
        <c:crossBetween val="midCat"/>
      </c:valAx>
      <c:valAx>
        <c:axId val="2259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'First Results Summary'!$D$14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5-43EE-8F99-61782425AA82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'First Results Summary'!$D$23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5-43EE-8F99-61782425AA82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'First Results Summary'!$D$24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5-43EE-8F99-61782425AA82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'First Results Summary'!$D$22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5-43EE-8F99-61782425AA82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('First Results Summary'!$D$25,'First Results Summary'!$D$26)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5-43EE-8F99-61782425AA82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'First Results Summary'!$D$27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25-43EE-8F99-61782425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'First Results Summary'!$D$17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C-4AE4-A84E-8E7ACFDA8DDD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'First Results Summary'!$D$32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C-4AE4-A84E-8E7ACFDA8DDD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'First Results Summary'!$D$33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C-4AE4-A84E-8E7ACFDA8DDD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'First Results Summary'!$D$31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C-4AE4-A84E-8E7ACFDA8DDD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'First Results Summary'!$D$34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DC-4AE4-A84E-8E7ACFDA8DDD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'First Results Summary'!$D$35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DC-4AE4-A84E-8E7ACFDA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'First Results Summary'!$D$6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8-492F-88B3-6EB4B38128F6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'First Results Summary'!$D$14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8-492F-88B3-6EB4B38128F6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'First Results Summary'!$D$22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B8-492F-88B3-6EB4B38128F6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'First Results Summary'!$L$23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B8-492F-88B3-6EB4B38128F6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'First Results Summary'!$D$16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B8-492F-88B3-6EB4B38128F6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'First Results Summary'!$D$31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B8-492F-88B3-6EB4B38128F6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'First Results Summary'!$L$30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B8-492F-88B3-6EB4B381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('First Results Summary'!$D$16,'First Results Summary'!$D$31,'First Results Summary'!$D$34,'First Results Summary'!$D$35)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D-43F4-A9BA-06B573FB0AF3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'First Results Summary'!$L$29:$L$32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D-43F4-A9BA-06B573FB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Based'!$N$3:$N$12</c:f>
              <c:numCache>
                <c:formatCode>0.000E+00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A-4C16-909D-F8483800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Based'!$N$25:$N$34</c:f>
              <c:numCache>
                <c:formatCode>0.000E+00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6-4320-A7A5-176C558A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Error and</a:t>
            </a:r>
            <a:r>
              <a:rPr lang="en-GB" baseline="0">
                <a:solidFill>
                  <a:schemeClr val="tx1"/>
                </a:solidFill>
              </a:rPr>
              <a:t> Time taken change with Depth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29734609558557"/>
          <c:y val="0.12071574062005638"/>
          <c:w val="0.74580154103726914"/>
          <c:h val="0.63036209698417112"/>
        </c:manualLayout>
      </c:layout>
      <c:scatterChart>
        <c:scatterStyle val="lineMarker"/>
        <c:varyColors val="0"/>
        <c:ser>
          <c:idx val="1"/>
          <c:order val="0"/>
          <c:tx>
            <c:v>Time (h)</c:v>
          </c:tx>
          <c:spPr>
            <a:ln w="19050">
              <a:noFill/>
            </a:ln>
          </c:spPr>
          <c:yVal>
            <c:numRef>
              <c:f>'NN Complexity'!$U$6:$U$29</c:f>
              <c:numCache>
                <c:formatCode>0.00</c:formatCode>
                <c:ptCount val="24"/>
                <c:pt idx="0">
                  <c:v>4.2292856827311915</c:v>
                </c:pt>
                <c:pt idx="1">
                  <c:v>6.4866828060944766</c:v>
                </c:pt>
                <c:pt idx="2">
                  <c:v>8.8077260146670753</c:v>
                </c:pt>
                <c:pt idx="3">
                  <c:v>10.998802390595262</c:v>
                </c:pt>
                <c:pt idx="4">
                  <c:v>4.2340482552382586</c:v>
                </c:pt>
                <c:pt idx="5">
                  <c:v>6.6275802447530801</c:v>
                </c:pt>
                <c:pt idx="6">
                  <c:v>8.9645049085616879</c:v>
                </c:pt>
                <c:pt idx="7">
                  <c:v>10.169948599027245</c:v>
                </c:pt>
                <c:pt idx="8">
                  <c:v>4.4248023403419223</c:v>
                </c:pt>
                <c:pt idx="9">
                  <c:v>6.4976865349411836</c:v>
                </c:pt>
                <c:pt idx="10">
                  <c:v>7.259584323419455</c:v>
                </c:pt>
                <c:pt idx="11">
                  <c:v>10.477395608736396</c:v>
                </c:pt>
                <c:pt idx="12">
                  <c:v>4.3150169482429694</c:v>
                </c:pt>
                <c:pt idx="13">
                  <c:v>6.7696160019106202</c:v>
                </c:pt>
                <c:pt idx="14">
                  <c:v>9.3713192144830852</c:v>
                </c:pt>
                <c:pt idx="15">
                  <c:v>10.551886813627339</c:v>
                </c:pt>
                <c:pt idx="16">
                  <c:v>4.4206179184648553</c:v>
                </c:pt>
                <c:pt idx="17">
                  <c:v>6.763076862865006</c:v>
                </c:pt>
                <c:pt idx="18">
                  <c:v>9.2122182491885152</c:v>
                </c:pt>
                <c:pt idx="19">
                  <c:v>11.731441117578068</c:v>
                </c:pt>
                <c:pt idx="20">
                  <c:v>4.3797820828027056</c:v>
                </c:pt>
                <c:pt idx="21">
                  <c:v>6.7126160448590779</c:v>
                </c:pt>
                <c:pt idx="22">
                  <c:v>9.0749365697436772</c:v>
                </c:pt>
                <c:pt idx="23">
                  <c:v>12.17818824011748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E-4D52-B096-0BA41443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9256"/>
        <c:axId val="474334992"/>
      </c:scatterChart>
      <c:scatterChart>
        <c:scatterStyle val="lineMarker"/>
        <c:varyColors val="0"/>
        <c:ser>
          <c:idx val="0"/>
          <c:order val="1"/>
          <c:tx>
            <c:v>Error</c:v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Complexity'!$V$6:$V$29</c:f>
              <c:numCache>
                <c:formatCode>0.00E+00</c:formatCode>
                <c:ptCount val="24"/>
                <c:pt idx="0">
                  <c:v>2.2228168797886359E-3</c:v>
                </c:pt>
                <c:pt idx="1">
                  <c:v>3.5426655966288982E-4</c:v>
                </c:pt>
                <c:pt idx="2">
                  <c:v>0.13549919027563154</c:v>
                </c:pt>
                <c:pt idx="3">
                  <c:v>0.14840999326506549</c:v>
                </c:pt>
                <c:pt idx="4">
                  <c:v>1.86604095933873E-3</c:v>
                </c:pt>
                <c:pt idx="5">
                  <c:v>5.0534780998281342E-4</c:v>
                </c:pt>
                <c:pt idx="6">
                  <c:v>3.6410649972467202E-4</c:v>
                </c:pt>
                <c:pt idx="7">
                  <c:v>2.0453783229385659E-2</c:v>
                </c:pt>
                <c:pt idx="8">
                  <c:v>1.993586482903353E-3</c:v>
                </c:pt>
                <c:pt idx="9">
                  <c:v>5.0133475100998758E-4</c:v>
                </c:pt>
                <c:pt idx="10">
                  <c:v>4.9938777644221019E-3</c:v>
                </c:pt>
                <c:pt idx="11">
                  <c:v>4.5172353443163678E-2</c:v>
                </c:pt>
                <c:pt idx="12">
                  <c:v>1.7515153109936802E-3</c:v>
                </c:pt>
                <c:pt idx="13">
                  <c:v>4.4333458315491621E-4</c:v>
                </c:pt>
                <c:pt idx="14">
                  <c:v>8.7288540140798121E-2</c:v>
                </c:pt>
                <c:pt idx="15">
                  <c:v>0.15251569491462647</c:v>
                </c:pt>
                <c:pt idx="16">
                  <c:v>2.1560056705570698E-3</c:v>
                </c:pt>
                <c:pt idx="17">
                  <c:v>5.0333609890675297E-4</c:v>
                </c:pt>
                <c:pt idx="18">
                  <c:v>0.14395552438786893</c:v>
                </c:pt>
                <c:pt idx="19">
                  <c:v>0.2616243811100688</c:v>
                </c:pt>
                <c:pt idx="20">
                  <c:v>2.142723790257023E-3</c:v>
                </c:pt>
                <c:pt idx="21">
                  <c:v>6.6761081645879945E-4</c:v>
                </c:pt>
                <c:pt idx="22">
                  <c:v>0.11630624285920385</c:v>
                </c:pt>
                <c:pt idx="23">
                  <c:v>0.2119134557048214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E-4D52-B096-0BA41443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10560"/>
        <c:axId val="636606296"/>
      </c:scatterChart>
      <c:valAx>
        <c:axId val="474339256"/>
        <c:scaling>
          <c:orientation val="minMax"/>
          <c:max val="2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</a:t>
                </a:r>
                <a:r>
                  <a:rPr lang="en-GB" baseline="0"/>
                  <a:t>             </a:t>
                </a:r>
                <a:r>
                  <a:rPr lang="en-GB"/>
                  <a:t> u_xt</a:t>
                </a:r>
                <a:r>
                  <a:rPr lang="en-GB" baseline="0"/>
                  <a:t>                  res-u_xt           res-uxut2         res-uxut3          res-uxut4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419545755112952"/>
              <c:y val="0.76308255585698848"/>
            </c:manualLayout>
          </c:layout>
          <c:overlay val="0"/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4992"/>
        <c:crosses val="autoZero"/>
        <c:crossBetween val="midCat"/>
        <c:majorUnit val="4"/>
        <c:minorUnit val="1"/>
      </c:valAx>
      <c:valAx>
        <c:axId val="474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(h)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256"/>
        <c:crosses val="autoZero"/>
        <c:crossBetween val="midCat"/>
      </c:valAx>
      <c:valAx>
        <c:axId val="63660629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636610560"/>
        <c:crosses val="max"/>
        <c:crossBetween val="midCat"/>
      </c:valAx>
      <c:valAx>
        <c:axId val="63661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636606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48372906632651"/>
          <c:y val="0.84193100434851575"/>
          <c:w val="0.20586588379847398"/>
          <c:h val="0.137460383016547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Complexity'!$N$95:$N$104</c:f>
              <c:numCache>
                <c:formatCode>0.00E+00</c:formatCode>
                <c:ptCount val="10"/>
                <c:pt idx="0">
                  <c:v>3.6918405993442601E-4</c:v>
                </c:pt>
                <c:pt idx="1">
                  <c:v>3.3999346045255599E-4</c:v>
                </c:pt>
                <c:pt idx="2">
                  <c:v>3.17802797442865E-4</c:v>
                </c:pt>
                <c:pt idx="3">
                  <c:v>3.0931594657197575E-4</c:v>
                </c:pt>
                <c:pt idx="4">
                  <c:v>3.1885950585074937E-4</c:v>
                </c:pt>
                <c:pt idx="5">
                  <c:v>3.1804060582750048E-4</c:v>
                </c:pt>
                <c:pt idx="6">
                  <c:v>3.0718280134185515E-4</c:v>
                </c:pt>
                <c:pt idx="7">
                  <c:v>3.0201381712858974E-4</c:v>
                </c:pt>
                <c:pt idx="8">
                  <c:v>3.7073179325980334E-4</c:v>
                </c:pt>
                <c:pt idx="9">
                  <c:v>3.6410649972467202E-4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3-4379-B8DF-40FF3306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6920"/>
        <c:axId val="492232168"/>
      </c:scatterChart>
      <c:valAx>
        <c:axId val="4922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2168"/>
        <c:crosses val="autoZero"/>
        <c:crossBetween val="midCat"/>
      </c:valAx>
      <c:valAx>
        <c:axId val="4922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6</xdr:row>
      <xdr:rowOff>80906</xdr:rowOff>
    </xdr:from>
    <xdr:to>
      <xdr:col>31</xdr:col>
      <xdr:colOff>247201</xdr:colOff>
      <xdr:row>21</xdr:row>
      <xdr:rowOff>80907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6</xdr:row>
      <xdr:rowOff>67907</xdr:rowOff>
    </xdr:from>
    <xdr:to>
      <xdr:col>23</xdr:col>
      <xdr:colOff>426496</xdr:colOff>
      <xdr:row>21</xdr:row>
      <xdr:rowOff>67908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22</xdr:row>
      <xdr:rowOff>44824</xdr:rowOff>
    </xdr:from>
    <xdr:to>
      <xdr:col>23</xdr:col>
      <xdr:colOff>412376</xdr:colOff>
      <xdr:row>37</xdr:row>
      <xdr:rowOff>44824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37</xdr:row>
      <xdr:rowOff>160020</xdr:rowOff>
    </xdr:from>
    <xdr:to>
      <xdr:col>24</xdr:col>
      <xdr:colOff>271255</xdr:colOff>
      <xdr:row>52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22</xdr:row>
      <xdr:rowOff>27792</xdr:rowOff>
    </xdr:from>
    <xdr:to>
      <xdr:col>31</xdr:col>
      <xdr:colOff>248322</xdr:colOff>
      <xdr:row>37</xdr:row>
      <xdr:rowOff>27791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9</xdr:row>
      <xdr:rowOff>171450</xdr:rowOff>
    </xdr:from>
    <xdr:to>
      <xdr:col>24</xdr:col>
      <xdr:colOff>76200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24</xdr:row>
      <xdr:rowOff>47625</xdr:rowOff>
    </xdr:from>
    <xdr:to>
      <xdr:col>24</xdr:col>
      <xdr:colOff>85725</xdr:colOff>
      <xdr:row>38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206567</xdr:colOff>
      <xdr:row>7</xdr:row>
      <xdr:rowOff>126235</xdr:rowOff>
    </xdr:from>
    <xdr:ext cx="14819047" cy="606666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1367" y="1459735"/>
          <a:ext cx="14819047" cy="6066667"/>
        </a:xfrm>
        <a:prstGeom prst="rect">
          <a:avLst/>
        </a:prstGeom>
      </xdr:spPr>
    </xdr:pic>
    <xdr:clientData/>
  </xdr:oneCellAnchor>
  <xdr:oneCellAnchor>
    <xdr:from>
      <xdr:col>16</xdr:col>
      <xdr:colOff>206567</xdr:colOff>
      <xdr:row>41</xdr:row>
      <xdr:rowOff>195090</xdr:rowOff>
    </xdr:from>
    <xdr:ext cx="15990476" cy="6114286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60167" y="8005590"/>
          <a:ext cx="15990476" cy="611428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15</xdr:row>
      <xdr:rowOff>87630</xdr:rowOff>
    </xdr:from>
    <xdr:to>
      <xdr:col>32</xdr:col>
      <xdr:colOff>548640</xdr:colOff>
      <xdr:row>32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87</xdr:row>
      <xdr:rowOff>171450</xdr:rowOff>
    </xdr:from>
    <xdr:to>
      <xdr:col>22</xdr:col>
      <xdr:colOff>142875</xdr:colOff>
      <xdr:row>102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57150</xdr:rowOff>
    </xdr:from>
    <xdr:to>
      <xdr:col>16</xdr:col>
      <xdr:colOff>323850</xdr:colOff>
      <xdr:row>13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13</xdr:row>
      <xdr:rowOff>161925</xdr:rowOff>
    </xdr:from>
    <xdr:to>
      <xdr:col>16</xdr:col>
      <xdr:colOff>447675</xdr:colOff>
      <xdr:row>27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25</xdr:row>
      <xdr:rowOff>19050</xdr:rowOff>
    </xdr:from>
    <xdr:to>
      <xdr:col>16</xdr:col>
      <xdr:colOff>428625</xdr:colOff>
      <xdr:row>39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zoomScaleNormal="100" workbookViewId="0">
      <selection activeCell="I15" sqref="I15"/>
    </sheetView>
  </sheetViews>
  <sheetFormatPr defaultRowHeight="14.4" x14ac:dyDescent="0.3"/>
  <cols>
    <col min="2" max="2" width="16.33203125" bestFit="1" customWidth="1"/>
    <col min="3" max="3" width="11" customWidth="1"/>
    <col min="4" max="4" width="9.33203125" bestFit="1" customWidth="1"/>
    <col min="5" max="6" width="10.88671875" customWidth="1"/>
    <col min="7" max="7" width="11.44140625" bestFit="1" customWidth="1"/>
    <col min="10" max="10" width="13.88671875" bestFit="1" customWidth="1"/>
  </cols>
  <sheetData>
    <row r="1" spans="2:11" x14ac:dyDescent="0.3">
      <c r="B1" t="s">
        <v>45</v>
      </c>
    </row>
    <row r="3" spans="2:11" x14ac:dyDescent="0.3">
      <c r="B3" s="190" t="s">
        <v>44</v>
      </c>
      <c r="C3" s="190"/>
      <c r="D3" s="190"/>
    </row>
    <row r="4" spans="2:11" x14ac:dyDescent="0.3">
      <c r="B4" s="11" t="s">
        <v>43</v>
      </c>
      <c r="C4" s="11" t="s">
        <v>10</v>
      </c>
      <c r="D4" s="11" t="s">
        <v>42</v>
      </c>
      <c r="E4" s="11" t="s">
        <v>8</v>
      </c>
      <c r="F4" s="11"/>
      <c r="G4" s="23" t="s">
        <v>22</v>
      </c>
      <c r="H4" s="11" t="s">
        <v>21</v>
      </c>
      <c r="K4" t="s">
        <v>41</v>
      </c>
    </row>
    <row r="5" spans="2:11" x14ac:dyDescent="0.3">
      <c r="B5" s="4" t="s">
        <v>40</v>
      </c>
      <c r="C5" s="19"/>
      <c r="D5" s="22">
        <v>3.0200000000000001E-2</v>
      </c>
      <c r="E5" s="19" t="s">
        <v>39</v>
      </c>
      <c r="F5" s="18"/>
      <c r="G5" s="10" t="s">
        <v>31</v>
      </c>
      <c r="H5" s="10" t="s">
        <v>31</v>
      </c>
      <c r="K5" t="s">
        <v>38</v>
      </c>
    </row>
    <row r="6" spans="2:11" x14ac:dyDescent="0.3">
      <c r="B6" s="21">
        <v>2000</v>
      </c>
      <c r="C6" s="3">
        <v>0.25371749999999998</v>
      </c>
      <c r="D6" s="2">
        <v>3.1219044989073814E-2</v>
      </c>
      <c r="E6" s="2">
        <v>1.9267628015677642E-2</v>
      </c>
      <c r="F6" s="13"/>
      <c r="G6" s="5">
        <f>(D6-D5)/(AVERAGE(D5:D6))</f>
        <v>3.3183355073498663E-2</v>
      </c>
      <c r="H6" s="5">
        <f>(D6-D5)/D5</f>
        <v>3.3743211558735518E-2</v>
      </c>
      <c r="K6" t="s">
        <v>37</v>
      </c>
    </row>
    <row r="7" spans="2:11" x14ac:dyDescent="0.3">
      <c r="B7" s="21">
        <v>5000</v>
      </c>
      <c r="C7" s="3">
        <v>0.62766055555555555</v>
      </c>
      <c r="D7" s="2">
        <v>8.4485917713194789E-4</v>
      </c>
      <c r="E7" s="2">
        <v>4.6608038923739314E-4</v>
      </c>
      <c r="F7" s="13"/>
      <c r="G7" s="10" t="s">
        <v>31</v>
      </c>
      <c r="H7" s="10" t="s">
        <v>31</v>
      </c>
      <c r="K7" t="s">
        <v>36</v>
      </c>
    </row>
    <row r="8" spans="2:11" x14ac:dyDescent="0.3">
      <c r="B8" s="21">
        <v>10000</v>
      </c>
      <c r="C8" s="7">
        <v>1.0648361111111111</v>
      </c>
      <c r="D8" s="6">
        <v>1.496013399019277E-4</v>
      </c>
      <c r="E8" s="6">
        <v>7.0086486756693633E-5</v>
      </c>
      <c r="F8" s="13"/>
      <c r="G8" s="10" t="s">
        <v>31</v>
      </c>
      <c r="H8" s="10" t="s">
        <v>31</v>
      </c>
      <c r="K8" t="s">
        <v>35</v>
      </c>
    </row>
    <row r="10" spans="2:11" x14ac:dyDescent="0.3">
      <c r="B10" s="190" t="s">
        <v>34</v>
      </c>
      <c r="C10" s="190"/>
      <c r="D10" s="190"/>
    </row>
    <row r="11" spans="2:11" x14ac:dyDescent="0.3">
      <c r="B11" s="11"/>
      <c r="C11" s="11" t="s">
        <v>10</v>
      </c>
      <c r="D11" s="11" t="s">
        <v>9</v>
      </c>
      <c r="E11" s="11" t="s">
        <v>8</v>
      </c>
      <c r="F11" s="11"/>
      <c r="G11" s="12" t="s">
        <v>22</v>
      </c>
      <c r="H11" s="11" t="s">
        <v>21</v>
      </c>
    </row>
    <row r="12" spans="2:11" x14ac:dyDescent="0.3">
      <c r="B12" s="4" t="s">
        <v>33</v>
      </c>
      <c r="C12" s="19"/>
      <c r="D12" s="20">
        <v>2.0000000000000001E-4</v>
      </c>
      <c r="E12" s="19" t="s">
        <v>32</v>
      </c>
      <c r="F12" s="18"/>
      <c r="G12" s="10" t="s">
        <v>31</v>
      </c>
      <c r="H12" s="10" t="s">
        <v>31</v>
      </c>
    </row>
    <row r="13" spans="2:11" x14ac:dyDescent="0.3">
      <c r="B13" s="4" t="s">
        <v>30</v>
      </c>
      <c r="C13" s="19"/>
      <c r="D13" s="20">
        <v>2.9999999999999997E-4</v>
      </c>
      <c r="E13" s="19" t="s">
        <v>29</v>
      </c>
      <c r="F13" s="18"/>
      <c r="G13" s="10"/>
      <c r="H13" s="10"/>
    </row>
    <row r="14" spans="2:11" x14ac:dyDescent="0.3">
      <c r="B14" s="4" t="s">
        <v>28</v>
      </c>
      <c r="C14" s="3">
        <v>4.2666666666666666</v>
      </c>
      <c r="D14" s="2">
        <v>7.8129160408279955E-4</v>
      </c>
      <c r="E14" s="2">
        <v>6.8766974675303508E-4</v>
      </c>
      <c r="F14" s="13"/>
      <c r="G14" s="5">
        <f>(D14-$D$12)/(AVERAGE($D$12,D14))</f>
        <v>1.1847479417214115</v>
      </c>
      <c r="H14" s="5">
        <f>(D14-$D$12)/$D$12</f>
        <v>2.9064580204139978</v>
      </c>
    </row>
    <row r="15" spans="2:11" x14ac:dyDescent="0.3">
      <c r="B15" s="4" t="s">
        <v>27</v>
      </c>
      <c r="C15" s="7">
        <v>6.5009028195208867</v>
      </c>
      <c r="D15" s="6">
        <v>5.1511715945229235E-4</v>
      </c>
      <c r="E15" s="2"/>
      <c r="F15" s="13"/>
      <c r="G15" s="5">
        <f>(D15-$D$12)/(AVERAGE($D$12,D15))</f>
        <v>0.88130219024149936</v>
      </c>
      <c r="H15" s="5">
        <f>(D15-$D$12)/$D$12</f>
        <v>1.5755857972614618</v>
      </c>
    </row>
    <row r="16" spans="2:11" x14ac:dyDescent="0.3">
      <c r="B16" s="17" t="s">
        <v>26</v>
      </c>
      <c r="C16" s="16">
        <v>4.8485031401912275</v>
      </c>
      <c r="D16" s="15">
        <v>6.4207911220901482E-3</v>
      </c>
      <c r="E16" s="15"/>
      <c r="F16" s="14"/>
      <c r="G16" s="5">
        <f>(D16-$D$13)/(AVERAGE($D$13,D16))</f>
        <v>1.8214495915435023</v>
      </c>
      <c r="H16" s="5">
        <f>(D16-$D$13)/$D$13</f>
        <v>20.40263707363383</v>
      </c>
    </row>
    <row r="17" spans="2:16" x14ac:dyDescent="0.3">
      <c r="B17" s="4" t="s">
        <v>25</v>
      </c>
      <c r="C17" s="3">
        <v>4.83</v>
      </c>
      <c r="D17" s="2">
        <v>6.5276567354368743E-4</v>
      </c>
      <c r="E17" s="2"/>
      <c r="F17" s="13"/>
      <c r="G17" s="5">
        <f>(D17-$D$13)/(AVERAGE($D$13,D17))</f>
        <v>0.74050878057271241</v>
      </c>
      <c r="H17" s="5">
        <f>(D17-$D$13)/$D$13</f>
        <v>1.1758855784789584</v>
      </c>
    </row>
    <row r="20" spans="2:16" x14ac:dyDescent="0.3">
      <c r="B20" s="190" t="s">
        <v>24</v>
      </c>
      <c r="C20" s="190"/>
      <c r="D20" s="190"/>
      <c r="J20" s="190" t="s">
        <v>23</v>
      </c>
      <c r="K20" s="190"/>
      <c r="L20" s="190"/>
    </row>
    <row r="21" spans="2:16" x14ac:dyDescent="0.3">
      <c r="B21" s="11"/>
      <c r="C21" s="11" t="s">
        <v>10</v>
      </c>
      <c r="D21" s="11" t="s">
        <v>9</v>
      </c>
      <c r="E21" s="11" t="s">
        <v>8</v>
      </c>
      <c r="F21" s="11"/>
      <c r="G21" s="12"/>
      <c r="H21" s="11"/>
      <c r="J21" s="11"/>
      <c r="K21" s="11" t="s">
        <v>10</v>
      </c>
      <c r="L21" s="11" t="s">
        <v>9</v>
      </c>
      <c r="M21" s="11" t="s">
        <v>8</v>
      </c>
      <c r="N21" s="11"/>
      <c r="O21" s="12" t="s">
        <v>22</v>
      </c>
      <c r="P21" s="11" t="s">
        <v>21</v>
      </c>
    </row>
    <row r="22" spans="2:16" x14ac:dyDescent="0.3">
      <c r="B22" s="4" t="s">
        <v>6</v>
      </c>
      <c r="C22" s="7">
        <v>6.0704150062534445</v>
      </c>
      <c r="D22" s="6">
        <v>8.5798222225815857E-4</v>
      </c>
      <c r="E22" s="6"/>
      <c r="F22" s="10"/>
      <c r="G22" s="10"/>
      <c r="H22" s="10"/>
      <c r="J22" s="9" t="s">
        <v>20</v>
      </c>
      <c r="K22" s="7">
        <v>6.5009028195208867</v>
      </c>
      <c r="L22" s="6">
        <v>5.1511715945229235E-4</v>
      </c>
      <c r="M22" s="2"/>
      <c r="N22" s="10"/>
      <c r="O22" s="10"/>
      <c r="P22" s="10"/>
    </row>
    <row r="23" spans="2:16" x14ac:dyDescent="0.3">
      <c r="B23" s="4" t="s">
        <v>4</v>
      </c>
      <c r="C23" s="3">
        <v>6.3238294003539472</v>
      </c>
      <c r="D23" s="2">
        <v>9.0717097911678316E-3</v>
      </c>
      <c r="E23" s="2"/>
      <c r="F23" s="5"/>
      <c r="G23" s="5"/>
      <c r="H23" s="5"/>
      <c r="J23" s="9" t="s">
        <v>19</v>
      </c>
      <c r="K23" s="3">
        <v>6.6727281104723444</v>
      </c>
      <c r="L23" s="2">
        <v>1.1128718447231938E-3</v>
      </c>
      <c r="M23" s="8"/>
      <c r="N23" s="1"/>
      <c r="O23" s="1"/>
      <c r="P23" s="1"/>
    </row>
    <row r="24" spans="2:16" x14ac:dyDescent="0.3">
      <c r="B24" s="4" t="s">
        <v>2</v>
      </c>
      <c r="C24" s="3">
        <v>6.7190543635487447</v>
      </c>
      <c r="D24" s="2">
        <v>3.9600004763096792E-3</v>
      </c>
      <c r="E24" s="2"/>
      <c r="F24" s="5"/>
      <c r="G24" s="5"/>
      <c r="H24" s="5"/>
      <c r="J24" s="9" t="s">
        <v>18</v>
      </c>
      <c r="K24" s="3">
        <v>6.4588361886739634</v>
      </c>
      <c r="L24" s="2">
        <v>1.9714923003766025E-3</v>
      </c>
      <c r="M24" s="8"/>
      <c r="N24" s="1"/>
      <c r="O24" s="1"/>
      <c r="P24" s="1"/>
    </row>
    <row r="25" spans="2:16" x14ac:dyDescent="0.3">
      <c r="B25" s="4" t="s">
        <v>17</v>
      </c>
      <c r="C25" s="3">
        <v>6.7439936029579757</v>
      </c>
      <c r="D25" s="2">
        <v>1.5768758941156369E-2</v>
      </c>
      <c r="E25" s="2"/>
      <c r="F25" s="1"/>
      <c r="G25" s="1"/>
      <c r="H25" s="1"/>
      <c r="J25" s="9" t="s">
        <v>16</v>
      </c>
      <c r="K25" s="3">
        <v>6.7770482105745051</v>
      </c>
      <c r="L25" s="2">
        <v>1.6136077978642395E-3</v>
      </c>
      <c r="M25" s="8"/>
      <c r="N25" s="1"/>
      <c r="O25" s="1"/>
      <c r="P25" s="1"/>
    </row>
    <row r="26" spans="2:16" x14ac:dyDescent="0.3">
      <c r="B26" s="4" t="s">
        <v>15</v>
      </c>
      <c r="C26" s="3">
        <v>6.75</v>
      </c>
      <c r="D26" s="2">
        <v>6.1030289937101887E-3</v>
      </c>
      <c r="E26" s="2"/>
      <c r="F26" s="1"/>
      <c r="G26" s="1"/>
      <c r="H26" s="1"/>
      <c r="J26" s="9" t="s">
        <v>14</v>
      </c>
      <c r="K26" s="3">
        <f>Sequential!K35</f>
        <v>7.0560580801102697</v>
      </c>
      <c r="L26" s="2">
        <f>Sequential!L35</f>
        <v>1.2075540148193712E-3</v>
      </c>
      <c r="M26" s="8"/>
      <c r="N26" s="1"/>
      <c r="O26" s="1"/>
      <c r="P26" s="1"/>
    </row>
    <row r="27" spans="2:16" x14ac:dyDescent="0.3">
      <c r="B27" s="4" t="s">
        <v>0</v>
      </c>
      <c r="C27" s="3">
        <v>6.6290309152536748</v>
      </c>
      <c r="D27" s="2">
        <v>1.752408928323762E-3</v>
      </c>
      <c r="E27" s="2"/>
      <c r="F27" s="1"/>
      <c r="G27" s="1"/>
      <c r="H27" s="1"/>
      <c r="J27" s="9" t="s">
        <v>13</v>
      </c>
      <c r="K27" s="3">
        <f>Sequential!K13</f>
        <v>6.5612788102096848</v>
      </c>
      <c r="L27" s="2">
        <f>Sequential!L13</f>
        <v>6.3359642664588209E-4</v>
      </c>
      <c r="M27" s="8"/>
      <c r="N27" s="1"/>
      <c r="O27" s="1"/>
      <c r="P27" s="1"/>
    </row>
    <row r="29" spans="2:16" x14ac:dyDescent="0.3">
      <c r="B29" s="190" t="s">
        <v>12</v>
      </c>
      <c r="C29" s="190"/>
      <c r="D29" s="190"/>
      <c r="J29" s="9" t="s">
        <v>11</v>
      </c>
      <c r="K29" s="7">
        <v>5.1226966441273527</v>
      </c>
      <c r="L29" s="6">
        <v>4.1051432538959022E-4</v>
      </c>
      <c r="M29" s="2"/>
      <c r="N29" s="10"/>
      <c r="O29" s="10"/>
      <c r="P29" s="10"/>
    </row>
    <row r="30" spans="2:16" x14ac:dyDescent="0.3">
      <c r="B30" s="11"/>
      <c r="C30" s="11" t="s">
        <v>10</v>
      </c>
      <c r="D30" s="11" t="s">
        <v>9</v>
      </c>
      <c r="E30" s="11" t="s">
        <v>8</v>
      </c>
      <c r="F30" s="11"/>
      <c r="G30" s="12"/>
      <c r="H30" s="11"/>
      <c r="J30" s="9" t="s">
        <v>7</v>
      </c>
      <c r="K30" s="3">
        <v>5.1866628862354354</v>
      </c>
      <c r="L30" s="2">
        <v>0.35971302227250296</v>
      </c>
      <c r="M30" s="8"/>
      <c r="N30" s="1"/>
      <c r="O30" s="1"/>
      <c r="P30" s="1"/>
    </row>
    <row r="31" spans="2:16" x14ac:dyDescent="0.3">
      <c r="B31" s="4" t="s">
        <v>6</v>
      </c>
      <c r="C31" s="3">
        <v>5.0755768826603775</v>
      </c>
      <c r="D31" s="2">
        <v>0.62004786141781698</v>
      </c>
      <c r="E31" s="2"/>
      <c r="F31" s="10"/>
      <c r="G31" s="10"/>
      <c r="H31" s="10"/>
      <c r="J31" s="9" t="s">
        <v>5</v>
      </c>
      <c r="K31" s="3">
        <v>5.3061574558814248</v>
      </c>
      <c r="L31" s="2">
        <v>0.53859231786486261</v>
      </c>
      <c r="M31" s="8"/>
      <c r="N31" s="1"/>
      <c r="O31" s="1"/>
      <c r="P31" s="1"/>
    </row>
    <row r="32" spans="2:16" x14ac:dyDescent="0.3">
      <c r="B32" s="4" t="s">
        <v>4</v>
      </c>
      <c r="C32" s="3">
        <v>5.5053722615506793</v>
      </c>
      <c r="D32" s="2">
        <v>0.88104693979799686</v>
      </c>
      <c r="E32" s="2"/>
      <c r="F32" s="5"/>
      <c r="G32" s="5"/>
      <c r="H32" s="5"/>
      <c r="J32" s="9" t="s">
        <v>3</v>
      </c>
      <c r="K32" s="3">
        <v>5.5078187762300024</v>
      </c>
      <c r="L32" s="2">
        <v>0.56719420691196276</v>
      </c>
      <c r="M32" s="8"/>
      <c r="N32" s="1"/>
      <c r="O32" s="1"/>
      <c r="P32" s="1"/>
    </row>
    <row r="33" spans="2:8" x14ac:dyDescent="0.3">
      <c r="B33" s="4" t="s">
        <v>2</v>
      </c>
      <c r="C33" s="7">
        <v>5.0133557120693935</v>
      </c>
      <c r="D33" s="6">
        <v>0.31772718136858552</v>
      </c>
      <c r="E33" s="6"/>
      <c r="F33" s="5"/>
      <c r="G33" s="5"/>
      <c r="H33" s="5"/>
    </row>
    <row r="34" spans="2:8" x14ac:dyDescent="0.3">
      <c r="B34" s="4" t="s">
        <v>1</v>
      </c>
      <c r="C34" s="3">
        <v>5.443257171028181</v>
      </c>
      <c r="D34" s="2">
        <v>0.53733419197620225</v>
      </c>
      <c r="E34" s="2"/>
      <c r="F34" s="1"/>
      <c r="G34" s="1"/>
      <c r="H34" s="1"/>
    </row>
    <row r="35" spans="2:8" x14ac:dyDescent="0.3">
      <c r="B35" s="4" t="s">
        <v>0</v>
      </c>
      <c r="C35" s="3">
        <v>5.2188792944351698</v>
      </c>
      <c r="D35" s="2">
        <v>0.71512779000552384</v>
      </c>
      <c r="E35" s="2"/>
      <c r="F35" s="1"/>
      <c r="G35" s="1"/>
      <c r="H35" s="1"/>
    </row>
  </sheetData>
  <mergeCells count="5">
    <mergeCell ref="J20:L20"/>
    <mergeCell ref="B20:D20"/>
    <mergeCell ref="B3:D3"/>
    <mergeCell ref="B10:D10"/>
    <mergeCell ref="B29:D29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37" sqref="B37"/>
    </sheetView>
  </sheetViews>
  <sheetFormatPr defaultRowHeight="14.4" x14ac:dyDescent="0.3"/>
  <cols>
    <col min="1" max="1" width="16.5546875" bestFit="1" customWidth="1"/>
    <col min="2" max="2" width="14.33203125" customWidth="1"/>
    <col min="3" max="3" width="11.88671875" customWidth="1"/>
    <col min="4" max="4" width="13" customWidth="1"/>
  </cols>
  <sheetData>
    <row r="1" spans="1:13" x14ac:dyDescent="0.3">
      <c r="A1" s="191" t="s">
        <v>79</v>
      </c>
      <c r="B1" s="193" t="s">
        <v>78</v>
      </c>
      <c r="C1" s="195" t="s">
        <v>77</v>
      </c>
      <c r="D1" s="196"/>
      <c r="E1" s="196"/>
      <c r="F1" s="196"/>
      <c r="G1" s="196"/>
      <c r="H1" s="196"/>
      <c r="I1" s="197"/>
      <c r="J1" s="198" t="s">
        <v>76</v>
      </c>
      <c r="K1" s="198"/>
      <c r="L1" s="199"/>
      <c r="M1" s="200"/>
    </row>
    <row r="2" spans="1:13" ht="29.4" thickBot="1" x14ac:dyDescent="0.35">
      <c r="A2" s="192"/>
      <c r="B2" s="194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201"/>
    </row>
    <row r="3" spans="1:13" x14ac:dyDescent="0.3">
      <c r="A3" s="36" t="s">
        <v>106</v>
      </c>
      <c r="B3" s="35"/>
      <c r="C3" s="35"/>
      <c r="D3" s="35"/>
      <c r="E3" s="35"/>
      <c r="F3" s="35">
        <v>0.1</v>
      </c>
      <c r="G3" s="35">
        <v>1</v>
      </c>
      <c r="H3" s="35">
        <v>2000</v>
      </c>
      <c r="I3" s="34">
        <v>100</v>
      </c>
      <c r="J3" s="38">
        <v>26418.6422233581</v>
      </c>
      <c r="K3" s="45">
        <f t="shared" ref="K3:K13" si="0">J3/3600</f>
        <v>7.338511728710583</v>
      </c>
      <c r="L3" s="55">
        <v>5.2729729219104403E-3</v>
      </c>
      <c r="M3" s="41"/>
    </row>
    <row r="4" spans="1:13" x14ac:dyDescent="0.3">
      <c r="A4" s="36" t="s">
        <v>106</v>
      </c>
      <c r="B4" s="35"/>
      <c r="C4" s="35"/>
      <c r="D4" s="35"/>
      <c r="E4" s="35"/>
      <c r="F4" s="35">
        <v>0</v>
      </c>
      <c r="G4" s="35">
        <v>0</v>
      </c>
      <c r="H4" s="35">
        <v>2000</v>
      </c>
      <c r="I4" s="34">
        <v>100</v>
      </c>
      <c r="J4" s="38">
        <v>26503.885266065499</v>
      </c>
      <c r="K4" s="45">
        <f t="shared" si="0"/>
        <v>7.3621903516848608</v>
      </c>
      <c r="L4" s="55">
        <v>3.1623405133801201E-3</v>
      </c>
      <c r="M4" s="30"/>
    </row>
    <row r="5" spans="1:13" x14ac:dyDescent="0.3">
      <c r="A5" s="36" t="s">
        <v>106</v>
      </c>
      <c r="B5" s="35"/>
      <c r="C5" s="35"/>
      <c r="D5" s="35"/>
      <c r="E5" s="35"/>
      <c r="F5" s="35"/>
      <c r="G5" s="35"/>
      <c r="H5" s="35">
        <v>2000</v>
      </c>
      <c r="I5" s="34">
        <v>100</v>
      </c>
      <c r="J5" s="38"/>
      <c r="K5" s="45">
        <f t="shared" si="0"/>
        <v>0</v>
      </c>
      <c r="L5" s="55"/>
      <c r="M5" s="30"/>
    </row>
    <row r="6" spans="1:13" x14ac:dyDescent="0.3">
      <c r="A6" s="36" t="s">
        <v>106</v>
      </c>
      <c r="B6" s="35"/>
      <c r="C6" s="35"/>
      <c r="D6" s="35"/>
      <c r="E6" s="35"/>
      <c r="F6" s="35"/>
      <c r="G6" s="35"/>
      <c r="H6" s="35">
        <v>2000</v>
      </c>
      <c r="I6" s="34">
        <v>100</v>
      </c>
      <c r="J6" s="38"/>
      <c r="K6" s="45">
        <f t="shared" si="0"/>
        <v>0</v>
      </c>
      <c r="L6" s="55"/>
      <c r="M6" s="30"/>
    </row>
    <row r="7" spans="1:13" x14ac:dyDescent="0.3">
      <c r="A7" s="36" t="s">
        <v>106</v>
      </c>
      <c r="B7" s="35"/>
      <c r="C7" s="35"/>
      <c r="D7" s="35"/>
      <c r="E7" s="35"/>
      <c r="F7" s="35"/>
      <c r="G7" s="35"/>
      <c r="H7" s="35">
        <v>2000</v>
      </c>
      <c r="I7" s="34">
        <v>100</v>
      </c>
      <c r="J7" s="38"/>
      <c r="K7" s="45">
        <f t="shared" si="0"/>
        <v>0</v>
      </c>
      <c r="L7" s="55"/>
      <c r="M7" s="30"/>
    </row>
    <row r="8" spans="1:13" x14ac:dyDescent="0.3">
      <c r="A8" s="36" t="s">
        <v>106</v>
      </c>
      <c r="B8" s="35"/>
      <c r="C8" s="35"/>
      <c r="D8" s="35"/>
      <c r="E8" s="35"/>
      <c r="F8" s="35"/>
      <c r="G8" s="35"/>
      <c r="H8" s="35">
        <v>2000</v>
      </c>
      <c r="I8" s="34">
        <v>100</v>
      </c>
      <c r="J8" s="38"/>
      <c r="K8" s="45">
        <f t="shared" si="0"/>
        <v>0</v>
      </c>
      <c r="L8" s="55"/>
      <c r="M8" s="30"/>
    </row>
    <row r="9" spans="1:13" x14ac:dyDescent="0.3">
      <c r="A9" s="36" t="s">
        <v>106</v>
      </c>
      <c r="B9" s="35"/>
      <c r="C9" s="35"/>
      <c r="D9" s="35"/>
      <c r="E9" s="35"/>
      <c r="F9" s="35"/>
      <c r="G9" s="35"/>
      <c r="H9" s="35">
        <v>2000</v>
      </c>
      <c r="I9" s="34">
        <v>100</v>
      </c>
      <c r="J9" s="38"/>
      <c r="K9" s="45">
        <f t="shared" si="0"/>
        <v>0</v>
      </c>
      <c r="L9" s="55"/>
      <c r="M9" s="30"/>
    </row>
    <row r="10" spans="1:13" x14ac:dyDescent="0.3">
      <c r="A10" s="36" t="s">
        <v>106</v>
      </c>
      <c r="B10" s="35"/>
      <c r="C10" s="35"/>
      <c r="D10" s="35"/>
      <c r="E10" s="35"/>
      <c r="F10" s="35"/>
      <c r="G10" s="35"/>
      <c r="H10" s="35">
        <v>2000</v>
      </c>
      <c r="I10" s="34">
        <v>100</v>
      </c>
      <c r="J10" s="38"/>
      <c r="K10" s="45">
        <f t="shared" si="0"/>
        <v>0</v>
      </c>
      <c r="L10" s="55"/>
      <c r="M10" s="30"/>
    </row>
    <row r="11" spans="1:13" x14ac:dyDescent="0.3">
      <c r="A11" s="36" t="s">
        <v>106</v>
      </c>
      <c r="B11" s="35"/>
      <c r="C11" s="35"/>
      <c r="D11" s="35"/>
      <c r="E11" s="35"/>
      <c r="F11" s="35"/>
      <c r="G11" s="35"/>
      <c r="H11" s="35">
        <v>2000</v>
      </c>
      <c r="I11" s="34">
        <v>100</v>
      </c>
      <c r="J11" s="38"/>
      <c r="K11" s="45">
        <f t="shared" si="0"/>
        <v>0</v>
      </c>
      <c r="L11" s="55"/>
      <c r="M11" s="30"/>
    </row>
    <row r="12" spans="1:13" ht="15" thickBot="1" x14ac:dyDescent="0.35">
      <c r="A12" s="36" t="s">
        <v>106</v>
      </c>
      <c r="B12" s="35"/>
      <c r="C12" s="35"/>
      <c r="D12" s="35"/>
      <c r="E12" s="35"/>
      <c r="F12" s="35"/>
      <c r="G12" s="35"/>
      <c r="H12" s="35">
        <v>2000</v>
      </c>
      <c r="I12" s="34">
        <v>100</v>
      </c>
      <c r="J12" s="38"/>
      <c r="K12" s="45">
        <f t="shared" si="0"/>
        <v>0</v>
      </c>
      <c r="L12" s="55"/>
      <c r="M12" s="30"/>
    </row>
    <row r="13" spans="1:13" ht="15" thickBot="1" x14ac:dyDescent="0.35">
      <c r="A13" s="29" t="s">
        <v>46</v>
      </c>
      <c r="B13" s="28"/>
      <c r="C13" s="28"/>
      <c r="D13" s="28"/>
      <c r="E13" s="28"/>
      <c r="F13" s="28"/>
      <c r="G13" s="28"/>
      <c r="H13" s="28"/>
      <c r="I13" s="28"/>
      <c r="J13" s="37">
        <f>AVERAGE(J3:J12)</f>
        <v>26461.2637447118</v>
      </c>
      <c r="K13" s="68">
        <f t="shared" si="0"/>
        <v>7.3503510401977223</v>
      </c>
      <c r="L13" s="74">
        <f>AVERAGE(L3:L12)</f>
        <v>4.2176567176452802E-3</v>
      </c>
      <c r="M13" s="70">
        <f>_xlfn.STDEV.P(L3:L12)</f>
        <v>1.0553162042651601E-3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75" zoomScaleNormal="70" workbookViewId="0">
      <selection activeCell="D14" sqref="D14"/>
    </sheetView>
  </sheetViews>
  <sheetFormatPr defaultRowHeight="14.4" x14ac:dyDescent="0.3"/>
  <cols>
    <col min="6" max="6" width="13.6640625" bestFit="1" customWidth="1"/>
    <col min="7" max="7" width="22.109375" bestFit="1" customWidth="1"/>
    <col min="10" max="10" width="14" bestFit="1" customWidth="1"/>
  </cols>
  <sheetData>
    <row r="1" spans="1:18" x14ac:dyDescent="0.3">
      <c r="A1" t="s">
        <v>229</v>
      </c>
      <c r="F1" s="191" t="s">
        <v>79</v>
      </c>
      <c r="G1" s="193" t="s">
        <v>78</v>
      </c>
      <c r="H1" s="195" t="s">
        <v>77</v>
      </c>
      <c r="I1" s="196"/>
      <c r="J1" s="196"/>
      <c r="K1" s="196"/>
      <c r="L1" s="196"/>
      <c r="M1" s="196"/>
      <c r="N1" s="196"/>
      <c r="O1" s="212" t="s">
        <v>76</v>
      </c>
      <c r="P1" s="213"/>
      <c r="Q1" s="213"/>
      <c r="R1" s="214"/>
    </row>
    <row r="2" spans="1:18" ht="43.8" thickBot="1" x14ac:dyDescent="0.35">
      <c r="A2" t="s">
        <v>228</v>
      </c>
      <c r="F2" s="192"/>
      <c r="G2" s="194"/>
      <c r="H2" s="48" t="s">
        <v>75</v>
      </c>
      <c r="I2" s="48" t="s">
        <v>74</v>
      </c>
      <c r="J2" s="48" t="s">
        <v>73</v>
      </c>
      <c r="K2" s="48" t="s">
        <v>72</v>
      </c>
      <c r="L2" s="48" t="s">
        <v>71</v>
      </c>
      <c r="M2" s="48" t="s">
        <v>70</v>
      </c>
      <c r="N2" s="187" t="s">
        <v>69</v>
      </c>
      <c r="O2" s="186" t="s">
        <v>68</v>
      </c>
      <c r="P2" s="46" t="s">
        <v>67</v>
      </c>
      <c r="Q2" s="46" t="s">
        <v>66</v>
      </c>
      <c r="R2" s="185" t="s">
        <v>227</v>
      </c>
    </row>
    <row r="3" spans="1:18" x14ac:dyDescent="0.3">
      <c r="A3" t="s">
        <v>226</v>
      </c>
      <c r="F3" s="184" t="s">
        <v>222</v>
      </c>
      <c r="G3" s="180" t="s">
        <v>221</v>
      </c>
      <c r="H3" s="180" t="s">
        <v>49</v>
      </c>
      <c r="I3" s="180" t="s">
        <v>65</v>
      </c>
      <c r="J3" s="180" t="s">
        <v>220</v>
      </c>
      <c r="K3" s="180">
        <v>0</v>
      </c>
      <c r="L3" s="180">
        <v>1</v>
      </c>
      <c r="M3" s="180">
        <v>2000</v>
      </c>
      <c r="N3" s="180">
        <v>1</v>
      </c>
      <c r="O3" s="183">
        <v>3774.3105010986301</v>
      </c>
      <c r="P3" s="179">
        <f t="shared" ref="P3:P46" si="0">O3/3600</f>
        <v>1.0484195836385084</v>
      </c>
      <c r="Q3" s="182">
        <v>0.17980940307918999</v>
      </c>
      <c r="R3" s="181"/>
    </row>
    <row r="4" spans="1:18" x14ac:dyDescent="0.3">
      <c r="A4" t="s">
        <v>225</v>
      </c>
      <c r="F4" s="36" t="s">
        <v>222</v>
      </c>
      <c r="G4" s="35" t="s">
        <v>221</v>
      </c>
      <c r="H4" s="35" t="s">
        <v>49</v>
      </c>
      <c r="I4" s="35" t="s">
        <v>65</v>
      </c>
      <c r="J4" s="35" t="s">
        <v>220</v>
      </c>
      <c r="K4" s="35">
        <v>0</v>
      </c>
      <c r="L4" s="35">
        <v>1</v>
      </c>
      <c r="M4" s="35">
        <v>2000</v>
      </c>
      <c r="N4" s="35">
        <v>1</v>
      </c>
      <c r="O4" s="178">
        <v>3932.6937916278798</v>
      </c>
      <c r="P4" s="45">
        <f t="shared" si="0"/>
        <v>1.0924149421188556</v>
      </c>
      <c r="Q4" s="38">
        <v>0.20129977462485699</v>
      </c>
      <c r="R4" s="53"/>
    </row>
    <row r="5" spans="1:18" x14ac:dyDescent="0.3">
      <c r="A5" t="s">
        <v>224</v>
      </c>
      <c r="F5" s="36" t="s">
        <v>222</v>
      </c>
      <c r="G5" s="35" t="s">
        <v>221</v>
      </c>
      <c r="H5" s="35" t="s">
        <v>49</v>
      </c>
      <c r="I5" s="35" t="s">
        <v>65</v>
      </c>
      <c r="J5" s="35" t="s">
        <v>220</v>
      </c>
      <c r="K5" s="35">
        <v>0</v>
      </c>
      <c r="L5" s="35">
        <v>1</v>
      </c>
      <c r="M5" s="35">
        <v>2000</v>
      </c>
      <c r="N5" s="35">
        <v>1</v>
      </c>
      <c r="O5" s="178">
        <v>3996.2039477825101</v>
      </c>
      <c r="P5" s="45">
        <f t="shared" si="0"/>
        <v>1.1100566521618083</v>
      </c>
      <c r="Q5" s="38">
        <v>0.31835524934533099</v>
      </c>
      <c r="R5" s="53"/>
    </row>
    <row r="6" spans="1:18" x14ac:dyDescent="0.3">
      <c r="A6" t="s">
        <v>223</v>
      </c>
      <c r="F6" s="36" t="s">
        <v>222</v>
      </c>
      <c r="G6" s="35" t="s">
        <v>221</v>
      </c>
      <c r="H6" s="35" t="s">
        <v>49</v>
      </c>
      <c r="I6" s="35" t="s">
        <v>65</v>
      </c>
      <c r="J6" s="35" t="s">
        <v>220</v>
      </c>
      <c r="K6" s="35">
        <v>0</v>
      </c>
      <c r="L6" s="35">
        <v>1</v>
      </c>
      <c r="M6" s="35">
        <v>2000</v>
      </c>
      <c r="N6" s="35">
        <v>1</v>
      </c>
      <c r="O6" s="178">
        <v>4016.59972858428</v>
      </c>
      <c r="P6" s="45">
        <f t="shared" si="0"/>
        <v>1.1157221468289666</v>
      </c>
      <c r="Q6" s="38">
        <v>1.4349403314705101E-2</v>
      </c>
      <c r="R6" s="53"/>
    </row>
    <row r="7" spans="1:18" x14ac:dyDescent="0.3">
      <c r="F7" s="36" t="s">
        <v>222</v>
      </c>
      <c r="G7" s="35" t="s">
        <v>221</v>
      </c>
      <c r="H7" s="35" t="s">
        <v>49</v>
      </c>
      <c r="I7" s="35" t="s">
        <v>65</v>
      </c>
      <c r="J7" s="35" t="s">
        <v>220</v>
      </c>
      <c r="K7" s="35">
        <v>0</v>
      </c>
      <c r="L7" s="35">
        <v>1</v>
      </c>
      <c r="M7" s="35">
        <v>2000</v>
      </c>
      <c r="N7" s="35">
        <v>1</v>
      </c>
      <c r="O7" s="178">
        <v>4034.5173292159998</v>
      </c>
      <c r="P7" s="45">
        <f t="shared" si="0"/>
        <v>1.1206992581155555</v>
      </c>
      <c r="Q7" s="38">
        <v>0.333571462619558</v>
      </c>
      <c r="R7" s="53"/>
    </row>
    <row r="8" spans="1:18" x14ac:dyDescent="0.3">
      <c r="F8" s="36" t="s">
        <v>222</v>
      </c>
      <c r="G8" s="35" t="s">
        <v>221</v>
      </c>
      <c r="H8" s="35" t="s">
        <v>49</v>
      </c>
      <c r="I8" s="35" t="s">
        <v>65</v>
      </c>
      <c r="J8" s="35" t="s">
        <v>220</v>
      </c>
      <c r="K8" s="35">
        <v>0</v>
      </c>
      <c r="L8" s="35">
        <v>1</v>
      </c>
      <c r="M8" s="35">
        <v>2000</v>
      </c>
      <c r="N8" s="35">
        <v>1</v>
      </c>
      <c r="O8" s="178">
        <v>4078.02885961532</v>
      </c>
      <c r="P8" s="45">
        <f t="shared" si="0"/>
        <v>1.132785794337589</v>
      </c>
      <c r="Q8" s="38">
        <v>3.5817062620081302E-2</v>
      </c>
      <c r="R8" s="53"/>
    </row>
    <row r="9" spans="1:18" x14ac:dyDescent="0.3">
      <c r="F9" s="36" t="s">
        <v>222</v>
      </c>
      <c r="G9" s="35" t="s">
        <v>221</v>
      </c>
      <c r="H9" s="35" t="s">
        <v>49</v>
      </c>
      <c r="I9" s="35" t="s">
        <v>65</v>
      </c>
      <c r="J9" s="35" t="s">
        <v>220</v>
      </c>
      <c r="K9" s="35">
        <v>0</v>
      </c>
      <c r="L9" s="35">
        <v>1</v>
      </c>
      <c r="M9" s="35">
        <v>2000</v>
      </c>
      <c r="N9" s="35">
        <v>1</v>
      </c>
      <c r="O9" s="178">
        <v>4099.0866410732197</v>
      </c>
      <c r="P9" s="45">
        <f t="shared" si="0"/>
        <v>1.1386351780758943</v>
      </c>
      <c r="Q9" s="38">
        <v>3.0377914974303501E-2</v>
      </c>
      <c r="R9" s="53"/>
    </row>
    <row r="10" spans="1:18" x14ac:dyDescent="0.3">
      <c r="F10" s="36" t="s">
        <v>222</v>
      </c>
      <c r="G10" s="35" t="s">
        <v>221</v>
      </c>
      <c r="H10" s="35" t="s">
        <v>49</v>
      </c>
      <c r="I10" s="35" t="s">
        <v>65</v>
      </c>
      <c r="J10" s="35" t="s">
        <v>220</v>
      </c>
      <c r="K10" s="35">
        <v>0</v>
      </c>
      <c r="L10" s="35">
        <v>1</v>
      </c>
      <c r="M10" s="35">
        <v>2000</v>
      </c>
      <c r="N10" s="35">
        <v>1</v>
      </c>
      <c r="O10" s="178">
        <v>4107.9319064617102</v>
      </c>
      <c r="P10" s="45">
        <f t="shared" si="0"/>
        <v>1.1410921962393639</v>
      </c>
      <c r="Q10" s="38">
        <v>1.3335449710826799E-2</v>
      </c>
      <c r="R10" s="53"/>
    </row>
    <row r="11" spans="1:18" x14ac:dyDescent="0.3">
      <c r="F11" s="36" t="s">
        <v>222</v>
      </c>
      <c r="G11" s="35" t="s">
        <v>221</v>
      </c>
      <c r="H11" s="35" t="s">
        <v>49</v>
      </c>
      <c r="I11" s="35" t="s">
        <v>65</v>
      </c>
      <c r="J11" s="35" t="s">
        <v>220</v>
      </c>
      <c r="K11" s="35">
        <v>0</v>
      </c>
      <c r="L11" s="35">
        <v>1</v>
      </c>
      <c r="M11" s="35">
        <v>2000</v>
      </c>
      <c r="N11" s="35">
        <v>1</v>
      </c>
      <c r="O11" s="178">
        <v>4216.8912408351798</v>
      </c>
      <c r="P11" s="45">
        <f t="shared" si="0"/>
        <v>1.1713586780097722</v>
      </c>
      <c r="Q11" s="38">
        <v>0.11536114331240201</v>
      </c>
      <c r="R11" s="53"/>
    </row>
    <row r="12" spans="1:18" ht="15" thickBot="1" x14ac:dyDescent="0.35">
      <c r="F12" s="36" t="s">
        <v>222</v>
      </c>
      <c r="G12" s="35" t="s">
        <v>221</v>
      </c>
      <c r="H12" s="35" t="s">
        <v>49</v>
      </c>
      <c r="I12" s="35" t="s">
        <v>65</v>
      </c>
      <c r="J12" s="35" t="s">
        <v>220</v>
      </c>
      <c r="K12" s="35">
        <v>0</v>
      </c>
      <c r="L12" s="35">
        <v>1</v>
      </c>
      <c r="M12" s="35">
        <v>2000</v>
      </c>
      <c r="N12" s="35">
        <v>1</v>
      </c>
      <c r="O12" s="178">
        <v>4315.9228858947699</v>
      </c>
      <c r="P12" s="45">
        <f t="shared" si="0"/>
        <v>1.1988674683041027</v>
      </c>
      <c r="Q12" s="38">
        <v>0.27702408009547302</v>
      </c>
      <c r="R12" s="53"/>
    </row>
    <row r="13" spans="1:18" ht="15" thickBot="1" x14ac:dyDescent="0.35">
      <c r="F13" s="29" t="s">
        <v>46</v>
      </c>
      <c r="G13" s="28"/>
      <c r="H13" s="28"/>
      <c r="I13" s="28"/>
      <c r="J13" s="28"/>
      <c r="K13" s="28"/>
      <c r="L13" s="28"/>
      <c r="M13" s="28"/>
      <c r="N13" s="28"/>
      <c r="O13" s="177">
        <f>AVERAGE(O3:O12)</f>
        <v>4057.2186832189495</v>
      </c>
      <c r="P13" s="68">
        <f t="shared" si="0"/>
        <v>1.1270051897830415</v>
      </c>
      <c r="Q13" s="74">
        <f>AVERAGE(Q3:Q12)</f>
        <v>0.15193009436967281</v>
      </c>
      <c r="R13" s="70">
        <f>_xlfn.STDEV.P(Q3:Q12)</f>
        <v>0.12136120633641442</v>
      </c>
    </row>
    <row r="14" spans="1:18" x14ac:dyDescent="0.3">
      <c r="F14" s="36" t="s">
        <v>222</v>
      </c>
      <c r="G14" s="180" t="s">
        <v>221</v>
      </c>
      <c r="H14" s="180" t="s">
        <v>49</v>
      </c>
      <c r="I14" s="180" t="s">
        <v>65</v>
      </c>
      <c r="J14" s="180" t="s">
        <v>220</v>
      </c>
      <c r="K14" s="35">
        <v>1</v>
      </c>
      <c r="L14" s="35">
        <v>1</v>
      </c>
      <c r="M14" s="180">
        <v>2000</v>
      </c>
      <c r="N14" s="180">
        <v>1</v>
      </c>
      <c r="O14" s="178">
        <v>3590.1610593795699</v>
      </c>
      <c r="P14" s="179">
        <f t="shared" si="0"/>
        <v>0.99726696093876943</v>
      </c>
      <c r="Q14" s="38">
        <v>0.237942827957939</v>
      </c>
      <c r="R14" s="53"/>
    </row>
    <row r="15" spans="1:18" x14ac:dyDescent="0.3">
      <c r="F15" s="36" t="s">
        <v>222</v>
      </c>
      <c r="G15" s="35" t="s">
        <v>221</v>
      </c>
      <c r="H15" s="35" t="s">
        <v>49</v>
      </c>
      <c r="I15" s="35" t="s">
        <v>65</v>
      </c>
      <c r="J15" s="35" t="s">
        <v>220</v>
      </c>
      <c r="K15" s="35">
        <v>1</v>
      </c>
      <c r="L15" s="35">
        <v>1</v>
      </c>
      <c r="M15" s="35">
        <v>2000</v>
      </c>
      <c r="N15" s="35">
        <v>1</v>
      </c>
      <c r="O15" s="178">
        <v>3654.3902564048699</v>
      </c>
      <c r="P15" s="45">
        <f t="shared" si="0"/>
        <v>1.0151084045569083</v>
      </c>
      <c r="Q15" s="38">
        <v>6.6013712654655003E-4</v>
      </c>
      <c r="R15" s="53"/>
    </row>
    <row r="16" spans="1:18" x14ac:dyDescent="0.3">
      <c r="F16" s="36" t="s">
        <v>222</v>
      </c>
      <c r="G16" s="35" t="s">
        <v>221</v>
      </c>
      <c r="H16" s="35" t="s">
        <v>49</v>
      </c>
      <c r="I16" s="35" t="s">
        <v>65</v>
      </c>
      <c r="J16" s="35" t="s">
        <v>220</v>
      </c>
      <c r="K16" s="35">
        <v>1</v>
      </c>
      <c r="L16" s="35">
        <v>1</v>
      </c>
      <c r="M16" s="35">
        <v>2000</v>
      </c>
      <c r="N16" s="35">
        <v>1</v>
      </c>
      <c r="O16" s="178">
        <v>3718.1902561187699</v>
      </c>
      <c r="P16" s="45">
        <f t="shared" si="0"/>
        <v>1.0328306266996583</v>
      </c>
      <c r="Q16" s="38">
        <v>0.27013765011806901</v>
      </c>
      <c r="R16" s="53"/>
    </row>
    <row r="17" spans="6:18" x14ac:dyDescent="0.3">
      <c r="F17" s="36" t="s">
        <v>222</v>
      </c>
      <c r="G17" s="35" t="s">
        <v>221</v>
      </c>
      <c r="H17" s="35" t="s">
        <v>49</v>
      </c>
      <c r="I17" s="35" t="s">
        <v>65</v>
      </c>
      <c r="J17" s="35" t="s">
        <v>220</v>
      </c>
      <c r="K17" s="35">
        <v>1</v>
      </c>
      <c r="L17" s="35">
        <v>1</v>
      </c>
      <c r="M17" s="35">
        <v>2000</v>
      </c>
      <c r="N17" s="35">
        <v>1</v>
      </c>
      <c r="O17" s="178">
        <v>3739.0293011665299</v>
      </c>
      <c r="P17" s="45">
        <f t="shared" si="0"/>
        <v>1.0386192503240361</v>
      </c>
      <c r="Q17" s="38">
        <v>0.29626593208572299</v>
      </c>
      <c r="R17" s="53"/>
    </row>
    <row r="18" spans="6:18" x14ac:dyDescent="0.3">
      <c r="F18" s="36" t="s">
        <v>222</v>
      </c>
      <c r="G18" s="35" t="s">
        <v>221</v>
      </c>
      <c r="H18" s="35" t="s">
        <v>49</v>
      </c>
      <c r="I18" s="35" t="s">
        <v>65</v>
      </c>
      <c r="J18" s="35" t="s">
        <v>220</v>
      </c>
      <c r="K18" s="35">
        <v>1</v>
      </c>
      <c r="L18" s="35">
        <v>1</v>
      </c>
      <c r="M18" s="35">
        <v>2000</v>
      </c>
      <c r="N18" s="35">
        <v>1</v>
      </c>
      <c r="O18" s="178">
        <v>3865.9406073093401</v>
      </c>
      <c r="P18" s="45">
        <f t="shared" si="0"/>
        <v>1.0738723909192611</v>
      </c>
      <c r="Q18" s="38">
        <v>0.23056675508923</v>
      </c>
      <c r="R18" s="53"/>
    </row>
    <row r="19" spans="6:18" x14ac:dyDescent="0.3">
      <c r="F19" s="36" t="s">
        <v>222</v>
      </c>
      <c r="G19" s="35" t="s">
        <v>221</v>
      </c>
      <c r="H19" s="35" t="s">
        <v>49</v>
      </c>
      <c r="I19" s="35" t="s">
        <v>65</v>
      </c>
      <c r="J19" s="35" t="s">
        <v>220</v>
      </c>
      <c r="K19" s="35">
        <v>1</v>
      </c>
      <c r="L19" s="35">
        <v>1</v>
      </c>
      <c r="M19" s="35">
        <v>2000</v>
      </c>
      <c r="N19" s="35">
        <v>1</v>
      </c>
      <c r="O19" s="178">
        <v>3928.1856138706198</v>
      </c>
      <c r="P19" s="45">
        <f t="shared" si="0"/>
        <v>1.0911626705196167</v>
      </c>
      <c r="Q19" s="38">
        <v>0.232125666402442</v>
      </c>
      <c r="R19" s="53"/>
    </row>
    <row r="20" spans="6:18" x14ac:dyDescent="0.3">
      <c r="F20" s="36" t="s">
        <v>222</v>
      </c>
      <c r="G20" s="35" t="s">
        <v>221</v>
      </c>
      <c r="H20" s="35" t="s">
        <v>49</v>
      </c>
      <c r="I20" s="35" t="s">
        <v>65</v>
      </c>
      <c r="J20" s="35" t="s">
        <v>220</v>
      </c>
      <c r="K20" s="35">
        <v>1</v>
      </c>
      <c r="L20" s="35">
        <v>1</v>
      </c>
      <c r="M20" s="35">
        <v>2000</v>
      </c>
      <c r="N20" s="35">
        <v>1</v>
      </c>
      <c r="O20" s="178">
        <v>4052.7173111438701</v>
      </c>
      <c r="P20" s="45">
        <f t="shared" si="0"/>
        <v>1.1257548086510751</v>
      </c>
      <c r="Q20" s="38">
        <v>0.280830316459036</v>
      </c>
      <c r="R20" s="53"/>
    </row>
    <row r="21" spans="6:18" x14ac:dyDescent="0.3">
      <c r="F21" s="36" t="s">
        <v>222</v>
      </c>
      <c r="G21" s="35" t="s">
        <v>221</v>
      </c>
      <c r="H21" s="35" t="s">
        <v>49</v>
      </c>
      <c r="I21" s="35" t="s">
        <v>65</v>
      </c>
      <c r="J21" s="35" t="s">
        <v>220</v>
      </c>
      <c r="K21" s="35">
        <v>1</v>
      </c>
      <c r="L21" s="35">
        <v>1</v>
      </c>
      <c r="M21" s="35">
        <v>2000</v>
      </c>
      <c r="N21" s="35">
        <v>1</v>
      </c>
      <c r="O21" s="178">
        <v>4919.1011950969596</v>
      </c>
      <c r="P21" s="45">
        <f t="shared" si="0"/>
        <v>1.3664169986380443</v>
      </c>
      <c r="Q21" s="38">
        <v>0.24312535778191799</v>
      </c>
      <c r="R21" s="53"/>
    </row>
    <row r="22" spans="6:18" x14ac:dyDescent="0.3">
      <c r="F22" s="36" t="s">
        <v>222</v>
      </c>
      <c r="G22" s="35" t="s">
        <v>221</v>
      </c>
      <c r="H22" s="35" t="s">
        <v>49</v>
      </c>
      <c r="I22" s="35" t="s">
        <v>65</v>
      </c>
      <c r="J22" s="35" t="s">
        <v>220</v>
      </c>
      <c r="K22" s="35">
        <v>1</v>
      </c>
      <c r="L22" s="35">
        <v>1</v>
      </c>
      <c r="M22" s="35">
        <v>2000</v>
      </c>
      <c r="N22" s="35">
        <v>1</v>
      </c>
      <c r="O22" s="178">
        <v>4919.4446227550497</v>
      </c>
      <c r="P22" s="45">
        <f t="shared" si="0"/>
        <v>1.366512395209736</v>
      </c>
      <c r="Q22" s="38">
        <v>8.6828426171110806E-3</v>
      </c>
      <c r="R22" s="53"/>
    </row>
    <row r="23" spans="6:18" ht="15" thickBot="1" x14ac:dyDescent="0.35">
      <c r="F23" s="36" t="s">
        <v>222</v>
      </c>
      <c r="G23" s="35" t="s">
        <v>221</v>
      </c>
      <c r="H23" s="35" t="s">
        <v>49</v>
      </c>
      <c r="I23" s="35" t="s">
        <v>65</v>
      </c>
      <c r="J23" s="35" t="s">
        <v>220</v>
      </c>
      <c r="K23" s="35">
        <v>1</v>
      </c>
      <c r="L23" s="35">
        <v>1</v>
      </c>
      <c r="M23" s="35">
        <v>2000</v>
      </c>
      <c r="N23" s="35">
        <v>1</v>
      </c>
      <c r="O23" s="178">
        <v>4927.9997100829996</v>
      </c>
      <c r="P23" s="45">
        <f t="shared" si="0"/>
        <v>1.3688888083563888</v>
      </c>
      <c r="Q23" s="38">
        <v>1.10201576243676E-2</v>
      </c>
      <c r="R23" s="53"/>
    </row>
    <row r="24" spans="6:18" ht="15" thickBot="1" x14ac:dyDescent="0.35">
      <c r="F24" s="29" t="s">
        <v>46</v>
      </c>
      <c r="G24" s="28"/>
      <c r="H24" s="28"/>
      <c r="I24" s="28"/>
      <c r="J24" s="28"/>
      <c r="K24" s="28"/>
      <c r="L24" s="28"/>
      <c r="M24" s="28"/>
      <c r="N24" s="28"/>
      <c r="O24" s="177">
        <f>AVERAGE(O14:O23)</f>
        <v>4131.5159933328587</v>
      </c>
      <c r="P24" s="68">
        <f t="shared" si="0"/>
        <v>1.1476433314813497</v>
      </c>
      <c r="Q24" s="74">
        <f>AVERAGE(Q14:Q23)</f>
        <v>0.18113576432623821</v>
      </c>
      <c r="R24" s="70">
        <f>_xlfn.STDEV.P(Q14:Q23)</f>
        <v>0.11596517663819544</v>
      </c>
    </row>
    <row r="25" spans="6:18" x14ac:dyDescent="0.3">
      <c r="F25" s="36" t="s">
        <v>103</v>
      </c>
      <c r="G25" s="180"/>
      <c r="H25" s="180" t="s">
        <v>49</v>
      </c>
      <c r="I25" s="180" t="s">
        <v>219</v>
      </c>
      <c r="J25" s="180" t="s">
        <v>47</v>
      </c>
      <c r="K25" s="34">
        <v>1</v>
      </c>
      <c r="L25" s="34">
        <v>1</v>
      </c>
      <c r="M25" s="180">
        <v>2000</v>
      </c>
      <c r="N25" s="180">
        <v>1</v>
      </c>
      <c r="O25" s="178">
        <v>3737.0898036956701</v>
      </c>
      <c r="P25" s="179">
        <f t="shared" si="0"/>
        <v>1.038080501026575</v>
      </c>
      <c r="Q25" s="38">
        <v>7.3823074340116895E-2</v>
      </c>
      <c r="R25" s="53"/>
    </row>
    <row r="26" spans="6:18" x14ac:dyDescent="0.3">
      <c r="F26" s="36" t="s">
        <v>103</v>
      </c>
      <c r="G26" s="35"/>
      <c r="H26" s="35" t="s">
        <v>49</v>
      </c>
      <c r="I26" s="35" t="s">
        <v>219</v>
      </c>
      <c r="J26" s="35" t="s">
        <v>47</v>
      </c>
      <c r="K26" s="35">
        <v>1</v>
      </c>
      <c r="L26" s="35">
        <v>1</v>
      </c>
      <c r="M26" s="35">
        <v>2000</v>
      </c>
      <c r="N26" s="35">
        <v>1</v>
      </c>
      <c r="O26" s="178">
        <v>3948.7849581241599</v>
      </c>
      <c r="P26" s="45">
        <f t="shared" si="0"/>
        <v>1.0968847105900443</v>
      </c>
      <c r="Q26" s="38">
        <v>2.6308610292819601E-3</v>
      </c>
      <c r="R26" s="53"/>
    </row>
    <row r="27" spans="6:18" x14ac:dyDescent="0.3">
      <c r="F27" s="36" t="s">
        <v>103</v>
      </c>
      <c r="G27" s="35"/>
      <c r="H27" s="35" t="s">
        <v>49</v>
      </c>
      <c r="I27" s="35" t="s">
        <v>219</v>
      </c>
      <c r="J27" s="35" t="s">
        <v>47</v>
      </c>
      <c r="K27" s="35">
        <v>1</v>
      </c>
      <c r="L27" s="35">
        <v>1</v>
      </c>
      <c r="M27" s="35">
        <v>2000</v>
      </c>
      <c r="N27" s="35">
        <v>1</v>
      </c>
      <c r="O27" s="178">
        <v>4102.3057012557902</v>
      </c>
      <c r="P27" s="45">
        <f t="shared" si="0"/>
        <v>1.1395293614599418</v>
      </c>
      <c r="Q27" s="38">
        <v>9.8349747584237195E-3</v>
      </c>
      <c r="R27" s="53"/>
    </row>
    <row r="28" spans="6:18" x14ac:dyDescent="0.3">
      <c r="F28" s="36" t="s">
        <v>103</v>
      </c>
      <c r="G28" s="35"/>
      <c r="H28" s="35" t="s">
        <v>49</v>
      </c>
      <c r="I28" s="35" t="s">
        <v>219</v>
      </c>
      <c r="J28" s="35" t="s">
        <v>47</v>
      </c>
      <c r="K28" s="35">
        <v>1</v>
      </c>
      <c r="L28" s="35">
        <v>1</v>
      </c>
      <c r="M28" s="35">
        <v>2000</v>
      </c>
      <c r="N28" s="35">
        <v>1</v>
      </c>
      <c r="O28" s="178">
        <v>4127.00144195556</v>
      </c>
      <c r="P28" s="45">
        <f t="shared" si="0"/>
        <v>1.1463892894320999</v>
      </c>
      <c r="Q28" s="38">
        <v>1.53851885299156E-3</v>
      </c>
      <c r="R28" s="53"/>
    </row>
    <row r="29" spans="6:18" x14ac:dyDescent="0.3">
      <c r="F29" s="36" t="s">
        <v>103</v>
      </c>
      <c r="G29" s="35"/>
      <c r="H29" s="35" t="s">
        <v>49</v>
      </c>
      <c r="I29" s="35" t="s">
        <v>219</v>
      </c>
      <c r="J29" s="35" t="s">
        <v>47</v>
      </c>
      <c r="K29" s="35">
        <v>1</v>
      </c>
      <c r="L29" s="35">
        <v>1</v>
      </c>
      <c r="M29" s="35">
        <v>2000</v>
      </c>
      <c r="N29" s="35">
        <v>1</v>
      </c>
      <c r="O29" s="178">
        <v>4134.8368551731101</v>
      </c>
      <c r="P29" s="45">
        <f t="shared" si="0"/>
        <v>1.1485657931036417</v>
      </c>
      <c r="Q29" s="38">
        <v>8.5593946054941903E-4</v>
      </c>
      <c r="R29" s="53"/>
    </row>
    <row r="30" spans="6:18" x14ac:dyDescent="0.3">
      <c r="F30" s="36" t="s">
        <v>103</v>
      </c>
      <c r="G30" s="35"/>
      <c r="H30" s="35" t="s">
        <v>49</v>
      </c>
      <c r="I30" s="35" t="s">
        <v>219</v>
      </c>
      <c r="J30" s="35" t="s">
        <v>47</v>
      </c>
      <c r="K30" s="35">
        <v>1</v>
      </c>
      <c r="L30" s="35">
        <v>1</v>
      </c>
      <c r="M30" s="35">
        <v>2000</v>
      </c>
      <c r="N30" s="35">
        <v>1</v>
      </c>
      <c r="O30" s="178">
        <v>4146.1915626525797</v>
      </c>
      <c r="P30" s="45">
        <f t="shared" si="0"/>
        <v>1.1517198785146054</v>
      </c>
      <c r="Q30" s="38">
        <v>0.22439517450437199</v>
      </c>
      <c r="R30" s="53"/>
    </row>
    <row r="31" spans="6:18" x14ac:dyDescent="0.3">
      <c r="F31" s="36" t="s">
        <v>103</v>
      </c>
      <c r="G31" s="35"/>
      <c r="H31" s="35" t="s">
        <v>49</v>
      </c>
      <c r="I31" s="35" t="s">
        <v>219</v>
      </c>
      <c r="J31" s="35" t="s">
        <v>47</v>
      </c>
      <c r="K31" s="35">
        <v>1</v>
      </c>
      <c r="L31" s="35">
        <v>1</v>
      </c>
      <c r="M31" s="35">
        <v>2000</v>
      </c>
      <c r="N31" s="35">
        <v>1</v>
      </c>
      <c r="O31" s="178">
        <v>4199.9193100929197</v>
      </c>
      <c r="P31" s="45">
        <f t="shared" si="0"/>
        <v>1.1666442528035887</v>
      </c>
      <c r="Q31" s="38">
        <v>8.3147569754791501E-3</v>
      </c>
      <c r="R31" s="53"/>
    </row>
    <row r="32" spans="6:18" x14ac:dyDescent="0.3">
      <c r="F32" s="36" t="s">
        <v>103</v>
      </c>
      <c r="G32" s="35"/>
      <c r="H32" s="35" t="s">
        <v>49</v>
      </c>
      <c r="I32" s="35" t="s">
        <v>219</v>
      </c>
      <c r="J32" s="35" t="s">
        <v>47</v>
      </c>
      <c r="K32" s="35">
        <v>1</v>
      </c>
      <c r="L32" s="35">
        <v>1</v>
      </c>
      <c r="M32" s="35">
        <v>2000</v>
      </c>
      <c r="N32" s="35">
        <v>1</v>
      </c>
      <c r="O32" s="178">
        <v>4224.9912796020499</v>
      </c>
      <c r="P32" s="45">
        <f t="shared" si="0"/>
        <v>1.1736086887783472</v>
      </c>
      <c r="Q32" s="38">
        <v>2.54705886449857E-3</v>
      </c>
      <c r="R32" s="53"/>
    </row>
    <row r="33" spans="6:18" x14ac:dyDescent="0.3">
      <c r="F33" s="36" t="s">
        <v>103</v>
      </c>
      <c r="G33" s="35"/>
      <c r="H33" s="35" t="s">
        <v>49</v>
      </c>
      <c r="I33" s="35" t="s">
        <v>219</v>
      </c>
      <c r="J33" s="35" t="s">
        <v>47</v>
      </c>
      <c r="K33" s="35">
        <v>1</v>
      </c>
      <c r="L33" s="35">
        <v>1</v>
      </c>
      <c r="M33" s="35">
        <v>2000</v>
      </c>
      <c r="N33" s="35">
        <v>1</v>
      </c>
      <c r="O33" s="178">
        <v>4235.7545680999701</v>
      </c>
      <c r="P33" s="45">
        <f t="shared" si="0"/>
        <v>1.1765984911388805</v>
      </c>
      <c r="Q33" s="38">
        <v>6.49605623628699E-3</v>
      </c>
      <c r="R33" s="53"/>
    </row>
    <row r="34" spans="6:18" ht="15" thickBot="1" x14ac:dyDescent="0.35">
      <c r="F34" s="36" t="s">
        <v>103</v>
      </c>
      <c r="G34" s="35"/>
      <c r="H34" s="35" t="s">
        <v>49</v>
      </c>
      <c r="I34" s="35" t="s">
        <v>219</v>
      </c>
      <c r="J34" s="35" t="s">
        <v>47</v>
      </c>
      <c r="K34" s="35">
        <v>1</v>
      </c>
      <c r="L34" s="35">
        <v>1</v>
      </c>
      <c r="M34" s="35">
        <v>2000</v>
      </c>
      <c r="N34" s="35">
        <v>1</v>
      </c>
      <c r="O34" s="178">
        <v>4346.90513324737</v>
      </c>
      <c r="P34" s="45">
        <f t="shared" si="0"/>
        <v>1.2074736481242694</v>
      </c>
      <c r="Q34" s="38">
        <v>1.3130350631993901E-3</v>
      </c>
      <c r="R34" s="53"/>
    </row>
    <row r="35" spans="6:18" ht="15" thickBot="1" x14ac:dyDescent="0.35">
      <c r="F35" s="29" t="s">
        <v>46</v>
      </c>
      <c r="G35" s="28"/>
      <c r="H35" s="28"/>
      <c r="I35" s="28"/>
      <c r="J35" s="28"/>
      <c r="K35" s="28"/>
      <c r="L35" s="28"/>
      <c r="M35" s="28"/>
      <c r="N35" s="28"/>
      <c r="O35" s="177">
        <f>AVERAGE(O25:O34)</f>
        <v>4120.378061389918</v>
      </c>
      <c r="P35" s="68">
        <f t="shared" si="0"/>
        <v>1.1445494614971994</v>
      </c>
      <c r="Q35" s="74">
        <f>AVERAGE(Q25:Q34)</f>
        <v>3.3174945008519967E-2</v>
      </c>
      <c r="R35" s="70">
        <f>_xlfn.STDEV.P(Q25:Q34)</f>
        <v>6.7099600754169028E-2</v>
      </c>
    </row>
    <row r="36" spans="6:18" x14ac:dyDescent="0.3">
      <c r="F36" s="36" t="s">
        <v>218</v>
      </c>
      <c r="G36" s="180"/>
      <c r="H36" s="180" t="s">
        <v>49</v>
      </c>
      <c r="I36" s="180" t="s">
        <v>64</v>
      </c>
      <c r="J36" s="180" t="s">
        <v>47</v>
      </c>
      <c r="K36" s="35">
        <v>1</v>
      </c>
      <c r="L36" s="35">
        <v>0.5</v>
      </c>
      <c r="M36" s="180">
        <v>2000</v>
      </c>
      <c r="N36" s="180">
        <v>1</v>
      </c>
      <c r="O36" s="178">
        <v>3874.1576132774298</v>
      </c>
      <c r="P36" s="179">
        <f t="shared" si="0"/>
        <v>1.0761548925770639</v>
      </c>
      <c r="Q36" s="38">
        <v>1.8438331229375399E-3</v>
      </c>
      <c r="R36" s="53"/>
    </row>
    <row r="37" spans="6:18" x14ac:dyDescent="0.3">
      <c r="F37" s="36" t="s">
        <v>218</v>
      </c>
      <c r="G37" s="35"/>
      <c r="H37" s="35" t="s">
        <v>49</v>
      </c>
      <c r="I37" s="35" t="s">
        <v>64</v>
      </c>
      <c r="J37" s="35" t="s">
        <v>47</v>
      </c>
      <c r="K37" s="35">
        <v>1</v>
      </c>
      <c r="L37" s="35">
        <v>0.5</v>
      </c>
      <c r="M37" s="35">
        <v>2000</v>
      </c>
      <c r="N37" s="35">
        <v>1</v>
      </c>
      <c r="O37" s="178">
        <v>4089.42369771003</v>
      </c>
      <c r="P37" s="45">
        <f t="shared" si="0"/>
        <v>1.1359510271416751</v>
      </c>
      <c r="Q37" s="38">
        <v>1.75914888570882E-3</v>
      </c>
      <c r="R37" s="53"/>
    </row>
    <row r="38" spans="6:18" x14ac:dyDescent="0.3">
      <c r="F38" s="36" t="s">
        <v>218</v>
      </c>
      <c r="G38" s="35"/>
      <c r="H38" s="35" t="s">
        <v>49</v>
      </c>
      <c r="I38" s="35" t="s">
        <v>64</v>
      </c>
      <c r="J38" s="35" t="s">
        <v>47</v>
      </c>
      <c r="K38" s="35">
        <v>1</v>
      </c>
      <c r="L38" s="35">
        <v>0.5</v>
      </c>
      <c r="M38" s="35">
        <v>2000</v>
      </c>
      <c r="N38" s="35">
        <v>1</v>
      </c>
      <c r="O38" s="178">
        <v>4113.8741102218601</v>
      </c>
      <c r="P38" s="45">
        <f t="shared" si="0"/>
        <v>1.1427428083949611</v>
      </c>
      <c r="Q38" s="38">
        <v>2.6356387453867502E-3</v>
      </c>
      <c r="R38" s="53"/>
    </row>
    <row r="39" spans="6:18" x14ac:dyDescent="0.3">
      <c r="F39" s="36" t="s">
        <v>218</v>
      </c>
      <c r="G39" s="35"/>
      <c r="H39" s="35" t="s">
        <v>49</v>
      </c>
      <c r="I39" s="35" t="s">
        <v>64</v>
      </c>
      <c r="J39" s="35" t="s">
        <v>47</v>
      </c>
      <c r="K39" s="35">
        <v>1</v>
      </c>
      <c r="L39" s="35">
        <v>0.5</v>
      </c>
      <c r="M39" s="35">
        <v>2000</v>
      </c>
      <c r="N39" s="35">
        <v>1</v>
      </c>
      <c r="O39" s="178">
        <v>4143.6993670463498</v>
      </c>
      <c r="P39" s="45">
        <f t="shared" si="0"/>
        <v>1.1510276019573193</v>
      </c>
      <c r="Q39" s="38">
        <v>8.3238608423718099E-4</v>
      </c>
      <c r="R39" s="53"/>
    </row>
    <row r="40" spans="6:18" x14ac:dyDescent="0.3">
      <c r="F40" s="36" t="s">
        <v>218</v>
      </c>
      <c r="G40" s="35"/>
      <c r="H40" s="35" t="s">
        <v>49</v>
      </c>
      <c r="I40" s="35" t="s">
        <v>64</v>
      </c>
      <c r="J40" s="35" t="s">
        <v>47</v>
      </c>
      <c r="K40" s="35">
        <v>1</v>
      </c>
      <c r="L40" s="35">
        <v>0.5</v>
      </c>
      <c r="M40" s="35">
        <v>2000</v>
      </c>
      <c r="N40" s="35">
        <v>1</v>
      </c>
      <c r="O40" s="178">
        <v>4162.4399588107999</v>
      </c>
      <c r="P40" s="45">
        <f t="shared" si="0"/>
        <v>1.1562333218918888</v>
      </c>
      <c r="Q40" s="38">
        <v>9.6844665272968202E-4</v>
      </c>
      <c r="R40" s="53"/>
    </row>
    <row r="41" spans="6:18" x14ac:dyDescent="0.3">
      <c r="F41" s="36" t="s">
        <v>218</v>
      </c>
      <c r="G41" s="35"/>
      <c r="H41" s="35" t="s">
        <v>49</v>
      </c>
      <c r="I41" s="35" t="s">
        <v>64</v>
      </c>
      <c r="J41" s="35" t="s">
        <v>47</v>
      </c>
      <c r="K41" s="35">
        <v>1</v>
      </c>
      <c r="L41" s="35">
        <v>0.5</v>
      </c>
      <c r="M41" s="35">
        <v>2000</v>
      </c>
      <c r="N41" s="35">
        <v>1</v>
      </c>
      <c r="O41" s="178">
        <v>4166.1558694839396</v>
      </c>
      <c r="P41" s="45">
        <f t="shared" si="0"/>
        <v>1.1572655193010943</v>
      </c>
      <c r="Q41" s="38">
        <v>6.4186560935795096E-4</v>
      </c>
      <c r="R41" s="53"/>
    </row>
    <row r="42" spans="6:18" x14ac:dyDescent="0.3">
      <c r="F42" s="36" t="s">
        <v>218</v>
      </c>
      <c r="G42" s="35"/>
      <c r="H42" s="35" t="s">
        <v>49</v>
      </c>
      <c r="I42" s="35" t="s">
        <v>64</v>
      </c>
      <c r="J42" s="35" t="s">
        <v>47</v>
      </c>
      <c r="K42" s="35">
        <v>1</v>
      </c>
      <c r="L42" s="35">
        <v>0.5</v>
      </c>
      <c r="M42" s="35">
        <v>2000</v>
      </c>
      <c r="N42" s="35">
        <v>1</v>
      </c>
      <c r="O42" s="178">
        <v>4299.7996156215604</v>
      </c>
      <c r="P42" s="45">
        <f t="shared" si="0"/>
        <v>1.1943887821171002</v>
      </c>
      <c r="Q42" s="38">
        <v>1.46311263716849E-3</v>
      </c>
      <c r="R42" s="53"/>
    </row>
    <row r="43" spans="6:18" x14ac:dyDescent="0.3">
      <c r="F43" s="36" t="s">
        <v>218</v>
      </c>
      <c r="G43" s="35"/>
      <c r="H43" s="35" t="s">
        <v>49</v>
      </c>
      <c r="I43" s="35" t="s">
        <v>64</v>
      </c>
      <c r="J43" s="35" t="s">
        <v>47</v>
      </c>
      <c r="K43" s="35">
        <v>1</v>
      </c>
      <c r="L43" s="35">
        <v>0.5</v>
      </c>
      <c r="M43" s="35">
        <v>2000</v>
      </c>
      <c r="N43" s="35">
        <v>1</v>
      </c>
      <c r="O43" s="178">
        <v>4324.4768562316804</v>
      </c>
      <c r="P43" s="45">
        <f t="shared" si="0"/>
        <v>1.2012435711754668</v>
      </c>
      <c r="Q43" s="38">
        <v>7.9756824489694803E-2</v>
      </c>
      <c r="R43" s="53"/>
    </row>
    <row r="44" spans="6:18" x14ac:dyDescent="0.3">
      <c r="F44" s="36" t="s">
        <v>218</v>
      </c>
      <c r="G44" s="35"/>
      <c r="H44" s="35" t="s">
        <v>49</v>
      </c>
      <c r="I44" s="35" t="s">
        <v>64</v>
      </c>
      <c r="J44" s="35" t="s">
        <v>47</v>
      </c>
      <c r="K44" s="35">
        <v>1</v>
      </c>
      <c r="L44" s="35">
        <v>0.5</v>
      </c>
      <c r="M44" s="35">
        <v>2000</v>
      </c>
      <c r="N44" s="35">
        <v>1</v>
      </c>
      <c r="O44" s="178">
        <v>4347.4651188850403</v>
      </c>
      <c r="P44" s="45">
        <f t="shared" si="0"/>
        <v>1.207629199690289</v>
      </c>
      <c r="Q44" s="38">
        <v>5.8690056506525295E-4</v>
      </c>
      <c r="R44" s="53"/>
    </row>
    <row r="45" spans="6:18" ht="15" thickBot="1" x14ac:dyDescent="0.35">
      <c r="F45" s="36" t="s">
        <v>218</v>
      </c>
      <c r="G45" s="35"/>
      <c r="H45" s="35" t="s">
        <v>49</v>
      </c>
      <c r="I45" s="35" t="s">
        <v>64</v>
      </c>
      <c r="J45" s="35" t="s">
        <v>47</v>
      </c>
      <c r="K45" s="35">
        <v>1</v>
      </c>
      <c r="L45" s="35">
        <v>0.5</v>
      </c>
      <c r="M45" s="35">
        <v>2000</v>
      </c>
      <c r="N45" s="35">
        <v>1</v>
      </c>
      <c r="O45" s="178">
        <v>4368.2588961124402</v>
      </c>
      <c r="P45" s="45">
        <f t="shared" si="0"/>
        <v>1.2134052489201224</v>
      </c>
      <c r="Q45" s="38">
        <v>5.5678137971027202E-4</v>
      </c>
      <c r="R45" s="53"/>
    </row>
    <row r="46" spans="6:18" ht="15" thickBot="1" x14ac:dyDescent="0.35">
      <c r="F46" s="29" t="s">
        <v>46</v>
      </c>
      <c r="G46" s="28"/>
      <c r="H46" s="28"/>
      <c r="I46" s="28"/>
      <c r="J46" s="28"/>
      <c r="K46" s="28"/>
      <c r="L46" s="28"/>
      <c r="M46" s="28"/>
      <c r="N46" s="28"/>
      <c r="O46" s="177">
        <f>AVERAGE(O36:O45)</f>
        <v>4188.9751103401131</v>
      </c>
      <c r="P46" s="68">
        <f t="shared" si="0"/>
        <v>1.1636041973166982</v>
      </c>
      <c r="Q46" s="74">
        <f>AVERAGE(Q36:Q45)</f>
        <v>9.1044938171996742E-3</v>
      </c>
      <c r="R46" s="70">
        <f>_xlfn.STDEV.P(Q36:Q45)</f>
        <v>2.3559524180953285E-2</v>
      </c>
    </row>
  </sheetData>
  <mergeCells count="4">
    <mergeCell ref="F1:F2"/>
    <mergeCell ref="G1:G2"/>
    <mergeCell ref="H1:N1"/>
    <mergeCell ref="O1:R1"/>
  </mergeCells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88" workbookViewId="0">
      <selection activeCell="A3" sqref="A3"/>
    </sheetView>
  </sheetViews>
  <sheetFormatPr defaultRowHeight="14.4" x14ac:dyDescent="0.3"/>
  <cols>
    <col min="1" max="1" width="35.109375" bestFit="1" customWidth="1"/>
    <col min="2" max="2" width="33.109375" customWidth="1"/>
    <col min="3" max="4" width="12.33203125" customWidth="1"/>
    <col min="8" max="9" width="15.88671875" customWidth="1"/>
  </cols>
  <sheetData>
    <row r="1" spans="1:13" x14ac:dyDescent="0.3">
      <c r="A1" s="191" t="s">
        <v>79</v>
      </c>
      <c r="B1" s="193" t="s">
        <v>78</v>
      </c>
      <c r="C1" s="195" t="s">
        <v>77</v>
      </c>
      <c r="D1" s="196"/>
      <c r="E1" s="196"/>
      <c r="F1" s="196"/>
      <c r="G1" s="196"/>
      <c r="H1" s="196"/>
      <c r="I1" s="197"/>
      <c r="J1" s="198" t="s">
        <v>76</v>
      </c>
      <c r="K1" s="198"/>
      <c r="L1" s="199"/>
      <c r="M1" s="200"/>
    </row>
    <row r="2" spans="1:13" ht="29.4" thickBot="1" x14ac:dyDescent="0.35">
      <c r="A2" s="192"/>
      <c r="B2" s="194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201"/>
    </row>
    <row r="3" spans="1:13" x14ac:dyDescent="0.3">
      <c r="A3" t="s">
        <v>217</v>
      </c>
      <c r="B3" t="s">
        <v>216</v>
      </c>
      <c r="C3" t="s">
        <v>49</v>
      </c>
      <c r="D3" t="s">
        <v>34</v>
      </c>
      <c r="E3" t="s">
        <v>107</v>
      </c>
      <c r="F3">
        <v>1</v>
      </c>
      <c r="G3">
        <v>1</v>
      </c>
      <c r="H3">
        <v>2000</v>
      </c>
      <c r="I3">
        <v>100</v>
      </c>
      <c r="J3" s="176">
        <v>7718.6015634536698</v>
      </c>
      <c r="K3" s="75">
        <f t="shared" ref="K3:K17" si="0">J3/3600</f>
        <v>2.1440559898482414</v>
      </c>
      <c r="L3" s="86">
        <v>2.9001222637813301E-4</v>
      </c>
    </row>
    <row r="4" spans="1:13" x14ac:dyDescent="0.3">
      <c r="A4" s="151" t="s">
        <v>215</v>
      </c>
      <c r="B4" s="127"/>
      <c r="C4" s="127"/>
      <c r="D4" s="127"/>
      <c r="E4" s="127"/>
      <c r="F4" s="127"/>
      <c r="G4" s="127"/>
      <c r="H4" s="127"/>
      <c r="I4" s="127"/>
      <c r="J4" s="175">
        <v>21548.643601655898</v>
      </c>
      <c r="K4" s="126">
        <f t="shared" si="0"/>
        <v>5.9857343337933049</v>
      </c>
      <c r="L4" s="125">
        <v>5.4619390449078898E-3</v>
      </c>
    </row>
    <row r="5" spans="1:13" x14ac:dyDescent="0.3">
      <c r="A5" s="124"/>
      <c r="B5" s="35"/>
      <c r="C5" s="35"/>
      <c r="D5" s="35"/>
      <c r="E5" s="35"/>
      <c r="F5" s="35"/>
      <c r="G5" s="35"/>
      <c r="H5" s="35"/>
      <c r="I5" s="35"/>
      <c r="J5" s="174">
        <v>21576.643805980599</v>
      </c>
      <c r="K5" s="45">
        <f t="shared" si="0"/>
        <v>5.9935121683279444</v>
      </c>
      <c r="L5" s="44">
        <v>1.56261482736953E-3</v>
      </c>
    </row>
    <row r="6" spans="1:13" x14ac:dyDescent="0.3">
      <c r="A6" s="124"/>
      <c r="B6" s="35"/>
      <c r="C6" s="35"/>
      <c r="D6" s="35"/>
      <c r="E6" s="35"/>
      <c r="F6" s="35"/>
      <c r="G6" s="35"/>
      <c r="H6" s="35"/>
      <c r="I6" s="35"/>
      <c r="J6" s="174">
        <v>21607.853755474</v>
      </c>
      <c r="K6" s="45">
        <f t="shared" si="0"/>
        <v>6.0021815987427773</v>
      </c>
      <c r="L6" s="44">
        <v>3.3560015449682098E-3</v>
      </c>
    </row>
    <row r="7" spans="1:13" x14ac:dyDescent="0.3">
      <c r="A7" s="124"/>
      <c r="B7" s="35"/>
      <c r="C7" s="35"/>
      <c r="D7" s="35"/>
      <c r="E7" s="35"/>
      <c r="F7" s="35"/>
      <c r="G7" s="35"/>
      <c r="H7" s="35"/>
      <c r="I7" s="35"/>
      <c r="J7" s="174">
        <v>21735.4646222591</v>
      </c>
      <c r="K7" s="45">
        <f t="shared" si="0"/>
        <v>6.037629061738639</v>
      </c>
      <c r="L7" s="44">
        <v>1.3638033024993099E-3</v>
      </c>
    </row>
    <row r="8" spans="1:13" x14ac:dyDescent="0.3">
      <c r="A8" s="124"/>
      <c r="B8" s="35"/>
      <c r="C8" s="35"/>
      <c r="D8" s="35"/>
      <c r="E8" s="35"/>
      <c r="F8" s="35"/>
      <c r="G8" s="35"/>
      <c r="H8" s="35"/>
      <c r="I8" s="35"/>
      <c r="J8" s="174">
        <v>21774.6528072357</v>
      </c>
      <c r="K8" s="45">
        <f t="shared" si="0"/>
        <v>6.0485146686765834</v>
      </c>
      <c r="L8" s="44">
        <v>2.4456703265854098E-3</v>
      </c>
    </row>
    <row r="9" spans="1:13" x14ac:dyDescent="0.3">
      <c r="A9" s="124"/>
      <c r="B9" s="35"/>
      <c r="C9" s="35"/>
      <c r="D9" s="35"/>
      <c r="E9" s="35"/>
      <c r="F9" s="35"/>
      <c r="G9" s="35"/>
      <c r="H9" s="35"/>
      <c r="I9" s="35"/>
      <c r="J9" s="174">
        <v>22504.503966331398</v>
      </c>
      <c r="K9" s="45">
        <f t="shared" si="0"/>
        <v>6.2512511017587213</v>
      </c>
      <c r="L9" s="44">
        <v>1.9100747897486899E-3</v>
      </c>
    </row>
    <row r="10" spans="1:13" x14ac:dyDescent="0.3">
      <c r="A10" s="124"/>
      <c r="B10" s="35"/>
      <c r="C10" s="35"/>
      <c r="D10" s="35"/>
      <c r="E10" s="35"/>
      <c r="F10" s="35"/>
      <c r="G10" s="35"/>
      <c r="H10" s="35"/>
      <c r="I10" s="35"/>
      <c r="J10" s="174">
        <v>22569.7117927074</v>
      </c>
      <c r="K10" s="45">
        <f t="shared" si="0"/>
        <v>6.2693643868631668</v>
      </c>
      <c r="L10" s="44">
        <v>1.4215637649284199E-3</v>
      </c>
    </row>
    <row r="11" spans="1:13" x14ac:dyDescent="0.3">
      <c r="A11" s="124"/>
      <c r="B11" s="35"/>
      <c r="C11" s="35"/>
      <c r="D11" s="35"/>
      <c r="E11" s="35"/>
      <c r="F11" s="35"/>
      <c r="G11" s="35"/>
      <c r="H11" s="35"/>
      <c r="I11" s="35"/>
      <c r="J11" s="174">
        <v>23489.268483638702</v>
      </c>
      <c r="K11" s="45">
        <f t="shared" si="0"/>
        <v>6.5247968010107504</v>
      </c>
      <c r="L11" s="44">
        <v>0.394066832272298</v>
      </c>
    </row>
    <row r="12" spans="1:13" x14ac:dyDescent="0.3">
      <c r="A12" s="124"/>
      <c r="B12" s="35"/>
      <c r="C12" s="35"/>
      <c r="D12" s="35"/>
      <c r="E12" s="35"/>
      <c r="F12" s="35"/>
      <c r="G12" s="35"/>
      <c r="H12" s="35"/>
      <c r="I12" s="35"/>
      <c r="J12" s="174">
        <v>23546.3570222854</v>
      </c>
      <c r="K12" s="45">
        <f t="shared" si="0"/>
        <v>6.5406547284126111</v>
      </c>
      <c r="L12" s="44">
        <v>2.5606269447686599E-3</v>
      </c>
    </row>
    <row r="13" spans="1:13" x14ac:dyDescent="0.3">
      <c r="A13" s="142"/>
      <c r="B13" s="113"/>
      <c r="C13" s="113"/>
      <c r="D13" s="113"/>
      <c r="E13" s="113"/>
      <c r="F13" s="113"/>
      <c r="G13" s="113"/>
      <c r="H13" s="113"/>
      <c r="I13" s="113"/>
      <c r="J13" s="173">
        <v>23616.751631021401</v>
      </c>
      <c r="K13" s="45">
        <f t="shared" si="0"/>
        <v>6.560208786394834</v>
      </c>
      <c r="L13" s="42">
        <v>1.3211054589266199E-3</v>
      </c>
    </row>
    <row r="14" spans="1:13" x14ac:dyDescent="0.3">
      <c r="A14" t="s">
        <v>213</v>
      </c>
      <c r="B14" t="s">
        <v>214</v>
      </c>
      <c r="J14" s="86">
        <v>5674.11362767219</v>
      </c>
      <c r="K14" s="45">
        <f t="shared" si="0"/>
        <v>1.5761426743533862</v>
      </c>
      <c r="L14" s="86">
        <v>8.8266441278208305E-2</v>
      </c>
    </row>
    <row r="15" spans="1:13" x14ac:dyDescent="0.3">
      <c r="A15" t="s">
        <v>213</v>
      </c>
      <c r="B15" t="s">
        <v>210</v>
      </c>
      <c r="J15" s="86">
        <v>20021.187261819799</v>
      </c>
      <c r="K15" s="45">
        <f t="shared" si="0"/>
        <v>5.5614409060610557</v>
      </c>
      <c r="L15" s="86">
        <v>0.26074109315730498</v>
      </c>
    </row>
    <row r="16" spans="1:13" x14ac:dyDescent="0.3">
      <c r="A16" t="s">
        <v>212</v>
      </c>
      <c r="B16" t="s">
        <v>210</v>
      </c>
      <c r="J16" s="86">
        <v>19989.447549819899</v>
      </c>
      <c r="K16" s="45">
        <f t="shared" si="0"/>
        <v>5.5526243193944165</v>
      </c>
      <c r="L16" s="86">
        <v>0.116509856047097</v>
      </c>
    </row>
    <row r="17" spans="1:12" x14ac:dyDescent="0.3">
      <c r="A17" t="s">
        <v>211</v>
      </c>
      <c r="B17" t="s">
        <v>210</v>
      </c>
      <c r="J17" s="86">
        <v>19675.454996824199</v>
      </c>
      <c r="K17" s="45">
        <f t="shared" si="0"/>
        <v>5.4654041657844994</v>
      </c>
      <c r="L17" s="86">
        <v>9.4407658470770595E-2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activeCell="G34" sqref="G34"/>
    </sheetView>
  </sheetViews>
  <sheetFormatPr defaultRowHeight="14.4" x14ac:dyDescent="0.3"/>
  <cols>
    <col min="1" max="1" width="12.6640625" bestFit="1" customWidth="1"/>
    <col min="2" max="2" width="23.5546875" bestFit="1" customWidth="1"/>
    <col min="3" max="3" width="10.109375" bestFit="1" customWidth="1"/>
    <col min="4" max="4" width="10.33203125" customWidth="1"/>
    <col min="5" max="5" width="11.109375" bestFit="1" customWidth="1"/>
    <col min="12" max="12" width="25.5546875" bestFit="1" customWidth="1"/>
    <col min="14" max="14" width="12.88671875" customWidth="1"/>
    <col min="16" max="16" width="15.88671875" bestFit="1" customWidth="1"/>
  </cols>
  <sheetData>
    <row r="1" spans="1:18" x14ac:dyDescent="0.3">
      <c r="A1" s="191" t="s">
        <v>79</v>
      </c>
      <c r="B1" s="193" t="s">
        <v>78</v>
      </c>
      <c r="C1" s="195" t="s">
        <v>77</v>
      </c>
      <c r="D1" s="196"/>
      <c r="E1" s="196"/>
      <c r="F1" s="196"/>
      <c r="G1" s="196"/>
      <c r="H1" s="196"/>
      <c r="I1" s="197"/>
      <c r="J1" s="198" t="s">
        <v>76</v>
      </c>
      <c r="K1" s="198"/>
      <c r="L1" s="199"/>
      <c r="M1" s="200"/>
      <c r="N1" s="77" t="s">
        <v>102</v>
      </c>
    </row>
    <row r="2" spans="1:18" ht="29.4" thickBot="1" x14ac:dyDescent="0.35">
      <c r="A2" s="192"/>
      <c r="B2" s="194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201"/>
      <c r="N2" s="65" t="s">
        <v>111</v>
      </c>
      <c r="P2" s="76" t="s">
        <v>110</v>
      </c>
      <c r="Q2" s="76" t="s">
        <v>65</v>
      </c>
      <c r="R2" s="76" t="s">
        <v>98</v>
      </c>
    </row>
    <row r="3" spans="1:18" x14ac:dyDescent="0.3">
      <c r="A3" s="36" t="s">
        <v>106</v>
      </c>
      <c r="B3" s="35"/>
      <c r="C3" s="35" t="s">
        <v>49</v>
      </c>
      <c r="D3" s="35" t="s">
        <v>103</v>
      </c>
      <c r="E3" s="35" t="s">
        <v>107</v>
      </c>
      <c r="F3" s="35">
        <v>1</v>
      </c>
      <c r="G3" s="35">
        <v>1</v>
      </c>
      <c r="H3" s="35">
        <v>2000</v>
      </c>
      <c r="I3" s="34">
        <v>100</v>
      </c>
      <c r="J3" s="38">
        <v>22489.369445562301</v>
      </c>
      <c r="K3" s="45">
        <f t="shared" ref="K3:K46" si="0">J3/3600</f>
        <v>6.2470470682117503</v>
      </c>
      <c r="L3" s="55">
        <v>4.9395977032801305E-4</v>
      </c>
      <c r="M3" s="41"/>
      <c r="N3" s="55">
        <f>AVERAGE($L$3:L3)</f>
        <v>4.9395977032801305E-4</v>
      </c>
      <c r="P3" t="s">
        <v>109</v>
      </c>
      <c r="Q3" s="67">
        <f>L13</f>
        <v>4.9225132747272914E-4</v>
      </c>
      <c r="R3" s="75">
        <f>K13</f>
        <v>6.6173751060697574</v>
      </c>
    </row>
    <row r="4" spans="1:18" x14ac:dyDescent="0.3">
      <c r="A4" s="36" t="s">
        <v>106</v>
      </c>
      <c r="B4" s="35"/>
      <c r="C4" s="35" t="s">
        <v>49</v>
      </c>
      <c r="D4" s="35" t="s">
        <v>103</v>
      </c>
      <c r="E4" s="35" t="s">
        <v>107</v>
      </c>
      <c r="F4" s="35">
        <v>1</v>
      </c>
      <c r="G4" s="35">
        <v>1</v>
      </c>
      <c r="H4" s="35">
        <v>2000</v>
      </c>
      <c r="I4" s="34">
        <v>100</v>
      </c>
      <c r="J4" s="38">
        <v>23171.068012475898</v>
      </c>
      <c r="K4" s="45">
        <f t="shared" si="0"/>
        <v>6.4364077812433047</v>
      </c>
      <c r="L4" s="55">
        <v>1.2772828715492601E-3</v>
      </c>
      <c r="M4" s="30"/>
      <c r="N4" s="55">
        <f>AVERAGE($L$3:L4)</f>
        <v>8.8562132093863663E-4</v>
      </c>
      <c r="P4" t="s">
        <v>108</v>
      </c>
      <c r="Q4" s="67">
        <f>L35</f>
        <v>5.1511715945229235E-4</v>
      </c>
      <c r="R4" s="75">
        <f>K35</f>
        <v>6.5009028195208867</v>
      </c>
    </row>
    <row r="5" spans="1:18" x14ac:dyDescent="0.3">
      <c r="A5" s="36" t="s">
        <v>106</v>
      </c>
      <c r="B5" s="35"/>
      <c r="C5" s="35" t="s">
        <v>49</v>
      </c>
      <c r="D5" s="35" t="s">
        <v>103</v>
      </c>
      <c r="E5" s="35" t="s">
        <v>107</v>
      </c>
      <c r="F5" s="35">
        <v>1</v>
      </c>
      <c r="G5" s="35">
        <v>1</v>
      </c>
      <c r="H5" s="35">
        <v>2000</v>
      </c>
      <c r="I5" s="34">
        <v>100</v>
      </c>
      <c r="J5" s="38">
        <v>23324.9197568893</v>
      </c>
      <c r="K5" s="45">
        <f t="shared" si="0"/>
        <v>6.4791443769136947</v>
      </c>
      <c r="L5" s="55">
        <v>2.4320665644777601E-4</v>
      </c>
      <c r="M5" s="30"/>
      <c r="N5" s="55">
        <f>AVERAGE($L$3:L5)</f>
        <v>6.7148309944168314E-4</v>
      </c>
    </row>
    <row r="6" spans="1:18" x14ac:dyDescent="0.3">
      <c r="A6" s="36" t="s">
        <v>106</v>
      </c>
      <c r="B6" s="35"/>
      <c r="C6" s="35" t="s">
        <v>49</v>
      </c>
      <c r="D6" s="35" t="s">
        <v>103</v>
      </c>
      <c r="E6" s="35" t="s">
        <v>107</v>
      </c>
      <c r="F6" s="35">
        <v>1</v>
      </c>
      <c r="G6" s="35">
        <v>1</v>
      </c>
      <c r="H6" s="35">
        <v>2000</v>
      </c>
      <c r="I6" s="34">
        <v>100</v>
      </c>
      <c r="J6" s="38">
        <v>23416.6198935508</v>
      </c>
      <c r="K6" s="45">
        <f t="shared" si="0"/>
        <v>6.5046166370974445</v>
      </c>
      <c r="L6" s="55">
        <v>5.4024426497058004E-4</v>
      </c>
      <c r="M6" s="30"/>
      <c r="N6" s="55">
        <f>AVERAGE($L$3:L6)</f>
        <v>6.3867339082390728E-4</v>
      </c>
    </row>
    <row r="7" spans="1:18" x14ac:dyDescent="0.3">
      <c r="A7" s="36" t="s">
        <v>106</v>
      </c>
      <c r="B7" s="35"/>
      <c r="C7" s="35" t="s">
        <v>49</v>
      </c>
      <c r="D7" s="35" t="s">
        <v>103</v>
      </c>
      <c r="E7" s="35" t="s">
        <v>107</v>
      </c>
      <c r="F7" s="35">
        <v>1</v>
      </c>
      <c r="G7" s="35">
        <v>1</v>
      </c>
      <c r="H7" s="35">
        <v>2000</v>
      </c>
      <c r="I7" s="34">
        <v>100</v>
      </c>
      <c r="J7" s="38">
        <v>23459.262625217401</v>
      </c>
      <c r="K7" s="45">
        <f t="shared" si="0"/>
        <v>6.5164618403381667</v>
      </c>
      <c r="L7" s="55">
        <v>4.1915965414509801E-4</v>
      </c>
      <c r="M7" s="30"/>
      <c r="N7" s="55">
        <f>AVERAGE($L$3:L7)</f>
        <v>5.9477064348814547E-4</v>
      </c>
    </row>
    <row r="8" spans="1:18" x14ac:dyDescent="0.3">
      <c r="A8" s="36" t="s">
        <v>106</v>
      </c>
      <c r="B8" s="35"/>
      <c r="C8" s="35" t="s">
        <v>49</v>
      </c>
      <c r="D8" s="35" t="s">
        <v>103</v>
      </c>
      <c r="E8" s="35" t="s">
        <v>107</v>
      </c>
      <c r="F8" s="35">
        <v>1</v>
      </c>
      <c r="G8" s="35">
        <v>1</v>
      </c>
      <c r="H8" s="35">
        <v>2000</v>
      </c>
      <c r="I8" s="34">
        <v>100</v>
      </c>
      <c r="J8" s="38">
        <v>23486.423342943101</v>
      </c>
      <c r="K8" s="45">
        <f t="shared" si="0"/>
        <v>6.5240064841508616</v>
      </c>
      <c r="L8" s="55">
        <v>2.66980676235363E-4</v>
      </c>
      <c r="M8" s="30"/>
      <c r="N8" s="55">
        <f>AVERAGE($L$3:L8)</f>
        <v>5.4013898227934837E-4</v>
      </c>
    </row>
    <row r="9" spans="1:18" x14ac:dyDescent="0.3">
      <c r="A9" s="36" t="s">
        <v>106</v>
      </c>
      <c r="B9" s="35"/>
      <c r="C9" s="35" t="s">
        <v>49</v>
      </c>
      <c r="D9" s="35" t="s">
        <v>103</v>
      </c>
      <c r="E9" s="35" t="s">
        <v>107</v>
      </c>
      <c r="F9" s="35">
        <v>1</v>
      </c>
      <c r="G9" s="35">
        <v>1</v>
      </c>
      <c r="H9" s="35">
        <v>2000</v>
      </c>
      <c r="I9" s="34">
        <v>100</v>
      </c>
      <c r="J9" s="38">
        <v>24337.748955011299</v>
      </c>
      <c r="K9" s="45">
        <f t="shared" si="0"/>
        <v>6.7604858208364718</v>
      </c>
      <c r="L9" s="55">
        <v>4.3243798922791901E-4</v>
      </c>
      <c r="M9" s="30"/>
      <c r="N9" s="55">
        <f>AVERAGE($L$3:L9)</f>
        <v>5.2475312612914411E-4</v>
      </c>
    </row>
    <row r="10" spans="1:18" x14ac:dyDescent="0.3">
      <c r="A10" s="36" t="s">
        <v>106</v>
      </c>
      <c r="B10" s="35"/>
      <c r="C10" s="35" t="s">
        <v>49</v>
      </c>
      <c r="D10" s="35" t="s">
        <v>103</v>
      </c>
      <c r="E10" s="35" t="s">
        <v>107</v>
      </c>
      <c r="F10" s="35">
        <v>1</v>
      </c>
      <c r="G10" s="35">
        <v>1</v>
      </c>
      <c r="H10" s="35">
        <v>2000</v>
      </c>
      <c r="I10" s="34">
        <v>100</v>
      </c>
      <c r="J10" s="38">
        <v>24837.7631993293</v>
      </c>
      <c r="K10" s="45">
        <f t="shared" si="0"/>
        <v>6.8993786664803611</v>
      </c>
      <c r="L10" s="55">
        <v>2.7551204992486199E-4</v>
      </c>
      <c r="M10" s="30"/>
      <c r="N10" s="55">
        <f>AVERAGE($L$3:L10)</f>
        <v>4.9359799160360893E-4</v>
      </c>
    </row>
    <row r="11" spans="1:18" x14ac:dyDescent="0.3">
      <c r="A11" s="36" t="s">
        <v>106</v>
      </c>
      <c r="B11" s="35"/>
      <c r="C11" s="35" t="s">
        <v>49</v>
      </c>
      <c r="D11" s="35" t="s">
        <v>103</v>
      </c>
      <c r="E11" s="35" t="s">
        <v>107</v>
      </c>
      <c r="F11" s="35">
        <v>1</v>
      </c>
      <c r="G11" s="35">
        <v>1</v>
      </c>
      <c r="H11" s="35">
        <v>2000</v>
      </c>
      <c r="I11" s="34">
        <v>100</v>
      </c>
      <c r="J11" s="38">
        <v>24850.7257843017</v>
      </c>
      <c r="K11" s="45">
        <f t="shared" si="0"/>
        <v>6.9029793845282503</v>
      </c>
      <c r="L11" s="55">
        <v>6.9388915027352599E-4</v>
      </c>
      <c r="M11" s="30"/>
      <c r="N11" s="55">
        <f>AVERAGE($L$3:L11)</f>
        <v>5.1585256478915524E-4</v>
      </c>
    </row>
    <row r="12" spans="1:18" ht="15" thickBot="1" x14ac:dyDescent="0.35">
      <c r="A12" s="36" t="s">
        <v>106</v>
      </c>
      <c r="B12" s="35"/>
      <c r="C12" s="35" t="s">
        <v>49</v>
      </c>
      <c r="D12" s="35" t="s">
        <v>103</v>
      </c>
      <c r="E12" s="35" t="s">
        <v>107</v>
      </c>
      <c r="F12" s="35">
        <v>1</v>
      </c>
      <c r="G12" s="35">
        <v>1</v>
      </c>
      <c r="H12" s="35">
        <v>2000</v>
      </c>
      <c r="I12" s="34">
        <v>100</v>
      </c>
      <c r="J12" s="38">
        <v>24851.602803230198</v>
      </c>
      <c r="K12" s="45">
        <f t="shared" si="0"/>
        <v>6.9032230008972775</v>
      </c>
      <c r="L12" s="55">
        <v>2.7984019162489402E-4</v>
      </c>
      <c r="M12" s="30"/>
      <c r="N12" s="55">
        <f>AVERAGE($L$3:L12)</f>
        <v>4.9225132747272914E-4</v>
      </c>
    </row>
    <row r="13" spans="1:18" ht="15" thickBot="1" x14ac:dyDescent="0.35">
      <c r="A13" s="29" t="s">
        <v>46</v>
      </c>
      <c r="B13" s="28"/>
      <c r="C13" s="28"/>
      <c r="D13" s="28"/>
      <c r="E13" s="28"/>
      <c r="F13" s="28"/>
      <c r="G13" s="28"/>
      <c r="H13" s="28"/>
      <c r="I13" s="28"/>
      <c r="J13" s="37">
        <f>AVERAGE(J3:J12)</f>
        <v>23822.550381851128</v>
      </c>
      <c r="K13" s="68">
        <f t="shared" si="0"/>
        <v>6.6173751060697574</v>
      </c>
      <c r="L13" s="74">
        <f>AVERAGE(L3:L12)</f>
        <v>4.9225132747272914E-4</v>
      </c>
      <c r="M13" s="70">
        <f>_xlfn.STDEV.P(L3:L12)</f>
        <v>2.9546964738979273E-4</v>
      </c>
      <c r="N13" s="28"/>
    </row>
    <row r="14" spans="1:18" x14ac:dyDescent="0.3">
      <c r="A14" s="36" t="s">
        <v>104</v>
      </c>
      <c r="B14" s="35"/>
      <c r="C14" s="34" t="s">
        <v>49</v>
      </c>
      <c r="D14" s="34" t="s">
        <v>103</v>
      </c>
      <c r="E14" s="34" t="s">
        <v>107</v>
      </c>
      <c r="F14" s="34">
        <v>0</v>
      </c>
      <c r="G14" s="34">
        <v>2</v>
      </c>
      <c r="H14" s="34">
        <v>2000</v>
      </c>
      <c r="I14" s="34">
        <v>100</v>
      </c>
      <c r="J14" s="31">
        <v>16599.4096457958</v>
      </c>
      <c r="K14" s="45">
        <f t="shared" si="0"/>
        <v>4.6109471238321671</v>
      </c>
      <c r="L14" s="69">
        <v>6.89693299762849E-4</v>
      </c>
      <c r="M14" s="30"/>
      <c r="N14" s="35"/>
    </row>
    <row r="15" spans="1:18" x14ac:dyDescent="0.3">
      <c r="A15" s="36" t="s">
        <v>104</v>
      </c>
      <c r="B15" s="35"/>
      <c r="C15" s="34" t="s">
        <v>49</v>
      </c>
      <c r="D15" s="34" t="s">
        <v>103</v>
      </c>
      <c r="E15" s="34" t="s">
        <v>107</v>
      </c>
      <c r="F15" s="34">
        <v>0</v>
      </c>
      <c r="G15" s="34">
        <v>2</v>
      </c>
      <c r="H15" s="34">
        <v>2000</v>
      </c>
      <c r="I15" s="34">
        <v>100</v>
      </c>
      <c r="J15" s="31">
        <v>16643.734261751099</v>
      </c>
      <c r="K15" s="45">
        <f t="shared" si="0"/>
        <v>4.623259517153083</v>
      </c>
      <c r="L15" s="69">
        <v>1.2979399344863001E-3</v>
      </c>
      <c r="M15" s="30"/>
      <c r="N15" s="35"/>
    </row>
    <row r="16" spans="1:18" x14ac:dyDescent="0.3">
      <c r="A16" s="36" t="s">
        <v>104</v>
      </c>
      <c r="B16" s="35"/>
      <c r="C16" s="34" t="s">
        <v>49</v>
      </c>
      <c r="D16" s="34" t="s">
        <v>103</v>
      </c>
      <c r="E16" s="34" t="s">
        <v>107</v>
      </c>
      <c r="F16" s="34">
        <v>0</v>
      </c>
      <c r="G16" s="34">
        <v>2</v>
      </c>
      <c r="H16" s="34">
        <v>2000</v>
      </c>
      <c r="I16" s="34">
        <v>100</v>
      </c>
      <c r="J16" s="31">
        <v>16654.594912767399</v>
      </c>
      <c r="K16" s="45">
        <f t="shared" si="0"/>
        <v>4.6262763646576106</v>
      </c>
      <c r="L16" s="69">
        <v>3.3478354644396599E-4</v>
      </c>
      <c r="M16" s="30"/>
      <c r="N16" s="35"/>
    </row>
    <row r="17" spans="1:16" x14ac:dyDescent="0.3">
      <c r="A17" s="36" t="s">
        <v>104</v>
      </c>
      <c r="B17" s="35"/>
      <c r="C17" s="34" t="s">
        <v>49</v>
      </c>
      <c r="D17" s="34" t="s">
        <v>103</v>
      </c>
      <c r="E17" s="34" t="s">
        <v>107</v>
      </c>
      <c r="F17" s="34">
        <v>0</v>
      </c>
      <c r="G17" s="34">
        <v>2</v>
      </c>
      <c r="H17" s="34">
        <v>2000</v>
      </c>
      <c r="I17" s="34">
        <v>100</v>
      </c>
      <c r="J17" s="31">
        <v>16785.1739709377</v>
      </c>
      <c r="K17" s="45">
        <f t="shared" si="0"/>
        <v>4.662548325260472</v>
      </c>
      <c r="L17" s="69">
        <v>8.4706348662493501E-4</v>
      </c>
      <c r="M17" s="30"/>
      <c r="N17" s="35"/>
    </row>
    <row r="18" spans="1:16" x14ac:dyDescent="0.3">
      <c r="A18" s="36" t="s">
        <v>104</v>
      </c>
      <c r="B18" s="35"/>
      <c r="C18" s="34" t="s">
        <v>49</v>
      </c>
      <c r="D18" s="34" t="s">
        <v>103</v>
      </c>
      <c r="E18" s="34" t="s">
        <v>107</v>
      </c>
      <c r="F18" s="34">
        <v>0</v>
      </c>
      <c r="G18" s="34">
        <v>2</v>
      </c>
      <c r="H18" s="34">
        <v>2000</v>
      </c>
      <c r="I18" s="34">
        <v>100</v>
      </c>
      <c r="J18" s="31">
        <v>16820.6933312416</v>
      </c>
      <c r="K18" s="45">
        <f t="shared" si="0"/>
        <v>4.672414814233778</v>
      </c>
      <c r="L18" s="69">
        <v>3.9697882111725902E-4</v>
      </c>
      <c r="M18" s="30"/>
      <c r="N18" s="35"/>
    </row>
    <row r="19" spans="1:16" x14ac:dyDescent="0.3">
      <c r="A19" s="36" t="s">
        <v>104</v>
      </c>
      <c r="B19" s="35"/>
      <c r="C19" s="34" t="s">
        <v>49</v>
      </c>
      <c r="D19" s="34" t="s">
        <v>103</v>
      </c>
      <c r="E19" s="34" t="s">
        <v>107</v>
      </c>
      <c r="F19" s="34">
        <v>0</v>
      </c>
      <c r="G19" s="34">
        <v>2</v>
      </c>
      <c r="H19" s="34">
        <v>2000</v>
      </c>
      <c r="I19" s="34">
        <v>100</v>
      </c>
      <c r="J19" s="31">
        <v>18032.793603181799</v>
      </c>
      <c r="K19" s="45">
        <f t="shared" si="0"/>
        <v>5.0091093342171664</v>
      </c>
      <c r="L19" s="69">
        <v>3.6532079335621002E-4</v>
      </c>
      <c r="M19" s="30"/>
      <c r="N19" s="35"/>
    </row>
    <row r="20" spans="1:16" x14ac:dyDescent="0.3">
      <c r="A20" s="36" t="s">
        <v>104</v>
      </c>
      <c r="B20" s="35"/>
      <c r="C20" s="34" t="s">
        <v>49</v>
      </c>
      <c r="D20" s="34" t="s">
        <v>103</v>
      </c>
      <c r="E20" s="34" t="s">
        <v>107</v>
      </c>
      <c r="F20" s="34">
        <v>0</v>
      </c>
      <c r="G20" s="34">
        <v>2</v>
      </c>
      <c r="H20" s="34">
        <v>2000</v>
      </c>
      <c r="I20" s="34">
        <v>100</v>
      </c>
      <c r="J20" s="31">
        <v>18140.452992439201</v>
      </c>
      <c r="K20" s="45">
        <f t="shared" si="0"/>
        <v>5.0390147201220001</v>
      </c>
      <c r="L20" s="69">
        <v>5.8333020159008299E-2</v>
      </c>
      <c r="M20" s="30"/>
      <c r="N20" s="35"/>
    </row>
    <row r="21" spans="1:16" x14ac:dyDescent="0.3">
      <c r="A21" s="36" t="s">
        <v>104</v>
      </c>
      <c r="B21" s="35"/>
      <c r="C21" s="34" t="s">
        <v>49</v>
      </c>
      <c r="D21" s="34" t="s">
        <v>103</v>
      </c>
      <c r="E21" s="34" t="s">
        <v>107</v>
      </c>
      <c r="F21" s="34">
        <v>0</v>
      </c>
      <c r="G21" s="34">
        <v>2</v>
      </c>
      <c r="H21" s="34">
        <v>2000</v>
      </c>
      <c r="I21" s="34">
        <v>100</v>
      </c>
      <c r="J21" s="31">
        <v>18160.915207385999</v>
      </c>
      <c r="K21" s="45">
        <f t="shared" si="0"/>
        <v>5.0446986687183326</v>
      </c>
      <c r="L21" s="69">
        <v>4.20004316102003E-4</v>
      </c>
      <c r="M21" s="30"/>
      <c r="N21" s="35"/>
    </row>
    <row r="22" spans="1:16" x14ac:dyDescent="0.3">
      <c r="A22" s="36" t="s">
        <v>104</v>
      </c>
      <c r="B22" s="35"/>
      <c r="C22" s="34" t="s">
        <v>49</v>
      </c>
      <c r="D22" s="34" t="s">
        <v>103</v>
      </c>
      <c r="E22" s="34" t="s">
        <v>107</v>
      </c>
      <c r="F22" s="34">
        <v>0</v>
      </c>
      <c r="G22" s="34">
        <v>2</v>
      </c>
      <c r="H22" s="34">
        <v>2000</v>
      </c>
      <c r="I22" s="34">
        <v>100</v>
      </c>
      <c r="J22" s="31">
        <v>18167.326075076999</v>
      </c>
      <c r="K22" s="45">
        <f t="shared" si="0"/>
        <v>5.046479465299166</v>
      </c>
      <c r="L22" s="69">
        <v>3.9822433134341497E-4</v>
      </c>
      <c r="M22" s="30"/>
      <c r="N22" s="35"/>
    </row>
    <row r="23" spans="1:16" ht="15" thickBot="1" x14ac:dyDescent="0.35">
      <c r="A23" s="36" t="s">
        <v>104</v>
      </c>
      <c r="B23" s="35"/>
      <c r="C23" s="34" t="s">
        <v>49</v>
      </c>
      <c r="D23" s="34" t="s">
        <v>103</v>
      </c>
      <c r="E23" s="34" t="s">
        <v>107</v>
      </c>
      <c r="F23" s="34">
        <v>0</v>
      </c>
      <c r="G23" s="34">
        <v>2</v>
      </c>
      <c r="H23" s="34">
        <v>2000</v>
      </c>
      <c r="I23" s="34">
        <v>100</v>
      </c>
      <c r="J23" s="31">
        <v>18541.019046306599</v>
      </c>
      <c r="K23" s="45">
        <f t="shared" si="0"/>
        <v>5.1502830684185001</v>
      </c>
      <c r="L23" s="69">
        <v>1.1248825326562501E-3</v>
      </c>
      <c r="M23" s="30"/>
      <c r="N23" s="35"/>
    </row>
    <row r="24" spans="1:16" ht="15" thickBot="1" x14ac:dyDescent="0.35">
      <c r="A24" s="29" t="s">
        <v>46</v>
      </c>
      <c r="B24" s="28"/>
      <c r="C24" s="28"/>
      <c r="D24" s="28"/>
      <c r="E24" s="28"/>
      <c r="F24" s="28"/>
      <c r="G24" s="28"/>
      <c r="H24" s="28"/>
      <c r="I24" s="28"/>
      <c r="J24" s="37">
        <f>AVERAGE(J14:J23)</f>
        <v>17454.61130468842</v>
      </c>
      <c r="K24" s="68">
        <f t="shared" si="0"/>
        <v>4.8485031401912275</v>
      </c>
      <c r="L24" s="51">
        <f>AVERAGE(L14:L23)</f>
        <v>6.4207911220901482E-3</v>
      </c>
      <c r="M24" s="24"/>
      <c r="N24" s="29"/>
      <c r="P24">
        <v>6.5276567354368743E-4</v>
      </c>
    </row>
    <row r="25" spans="1:16" x14ac:dyDescent="0.3">
      <c r="A25" s="36" t="s">
        <v>106</v>
      </c>
      <c r="B25" s="35"/>
      <c r="C25" s="35" t="s">
        <v>105</v>
      </c>
      <c r="D25" s="34" t="s">
        <v>103</v>
      </c>
      <c r="E25" s="34" t="s">
        <v>47</v>
      </c>
      <c r="F25" s="35">
        <v>1</v>
      </c>
      <c r="G25" s="35">
        <v>1</v>
      </c>
      <c r="H25" s="35">
        <v>2000</v>
      </c>
      <c r="I25" s="35">
        <v>100</v>
      </c>
      <c r="J25" s="38">
        <v>23173.9254689216</v>
      </c>
      <c r="K25" s="45">
        <f t="shared" si="0"/>
        <v>6.4372015191448888</v>
      </c>
      <c r="L25" s="73">
        <v>7.1154147209689597E-4</v>
      </c>
      <c r="M25" s="30"/>
      <c r="N25" s="55">
        <f>AVERAGE($L$25:L25)</f>
        <v>7.1154147209689597E-4</v>
      </c>
    </row>
    <row r="26" spans="1:16" x14ac:dyDescent="0.3">
      <c r="A26" s="36" t="s">
        <v>106</v>
      </c>
      <c r="B26" s="35"/>
      <c r="C26" s="35" t="s">
        <v>105</v>
      </c>
      <c r="D26" s="34" t="s">
        <v>103</v>
      </c>
      <c r="E26" s="34" t="s">
        <v>47</v>
      </c>
      <c r="F26" s="35">
        <v>1</v>
      </c>
      <c r="G26" s="35">
        <v>1</v>
      </c>
      <c r="H26" s="35">
        <v>2000</v>
      </c>
      <c r="I26" s="35">
        <v>100</v>
      </c>
      <c r="J26" s="38">
        <v>23816.068572759599</v>
      </c>
      <c r="K26" s="45">
        <f t="shared" si="0"/>
        <v>6.6155746035443332</v>
      </c>
      <c r="L26" s="73">
        <v>8.4516622461720098E-4</v>
      </c>
      <c r="M26" s="30"/>
      <c r="N26" s="55">
        <f>AVERAGE($L$25:L26)</f>
        <v>7.7835384835704853E-4</v>
      </c>
    </row>
    <row r="27" spans="1:16" x14ac:dyDescent="0.3">
      <c r="A27" s="36" t="s">
        <v>106</v>
      </c>
      <c r="B27" s="35"/>
      <c r="C27" s="35" t="s">
        <v>105</v>
      </c>
      <c r="D27" s="34" t="s">
        <v>103</v>
      </c>
      <c r="E27" s="34" t="s">
        <v>47</v>
      </c>
      <c r="F27" s="35">
        <v>1</v>
      </c>
      <c r="G27" s="35">
        <v>1</v>
      </c>
      <c r="H27" s="35">
        <v>2000</v>
      </c>
      <c r="I27" s="35">
        <v>100</v>
      </c>
      <c r="J27" s="38">
        <v>22566.551247835101</v>
      </c>
      <c r="K27" s="45">
        <f t="shared" si="0"/>
        <v>6.2684864577319725</v>
      </c>
      <c r="L27" s="73">
        <v>5.7079270523672002E-4</v>
      </c>
      <c r="M27" s="30"/>
      <c r="N27" s="55">
        <f>AVERAGE($L$25:L27)</f>
        <v>7.0916680065027243E-4</v>
      </c>
    </row>
    <row r="28" spans="1:16" x14ac:dyDescent="0.3">
      <c r="A28" s="36" t="s">
        <v>106</v>
      </c>
      <c r="B28" s="35"/>
      <c r="C28" s="35" t="s">
        <v>105</v>
      </c>
      <c r="D28" s="34" t="s">
        <v>103</v>
      </c>
      <c r="E28" s="34" t="s">
        <v>47</v>
      </c>
      <c r="F28" s="35">
        <v>1</v>
      </c>
      <c r="G28" s="35">
        <v>1</v>
      </c>
      <c r="H28" s="35">
        <v>2000</v>
      </c>
      <c r="I28" s="35">
        <v>100</v>
      </c>
      <c r="J28" s="38">
        <v>22838.6747896671</v>
      </c>
      <c r="K28" s="45">
        <f t="shared" si="0"/>
        <v>6.3440763304630838</v>
      </c>
      <c r="L28" s="73">
        <v>9.5897371717385503E-4</v>
      </c>
      <c r="M28" s="30"/>
      <c r="N28" s="55">
        <f>AVERAGE($L$25:L28)</f>
        <v>7.7161852978116811E-4</v>
      </c>
    </row>
    <row r="29" spans="1:16" x14ac:dyDescent="0.3">
      <c r="A29" s="36" t="s">
        <v>106</v>
      </c>
      <c r="B29" s="35"/>
      <c r="C29" s="35" t="s">
        <v>105</v>
      </c>
      <c r="D29" s="34" t="s">
        <v>103</v>
      </c>
      <c r="E29" s="34" t="s">
        <v>47</v>
      </c>
      <c r="F29" s="35">
        <v>1</v>
      </c>
      <c r="G29" s="35">
        <v>1</v>
      </c>
      <c r="H29" s="35">
        <v>2000</v>
      </c>
      <c r="I29" s="35">
        <v>100</v>
      </c>
      <c r="J29" s="38">
        <v>22906.325314998601</v>
      </c>
      <c r="K29" s="45">
        <f t="shared" si="0"/>
        <v>6.3628681430551666</v>
      </c>
      <c r="L29" s="73">
        <v>4.9750362277211605E-4</v>
      </c>
      <c r="M29" s="30"/>
      <c r="N29" s="55">
        <f>AVERAGE($L$25:L29)</f>
        <v>7.1679554837935765E-4</v>
      </c>
    </row>
    <row r="30" spans="1:16" x14ac:dyDescent="0.3">
      <c r="A30" s="36" t="s">
        <v>106</v>
      </c>
      <c r="B30" s="35"/>
      <c r="C30" s="35" t="s">
        <v>105</v>
      </c>
      <c r="D30" s="34" t="s">
        <v>103</v>
      </c>
      <c r="E30" s="34" t="s">
        <v>47</v>
      </c>
      <c r="F30" s="35">
        <v>1</v>
      </c>
      <c r="G30" s="35">
        <v>1</v>
      </c>
      <c r="H30" s="35">
        <v>2000</v>
      </c>
      <c r="I30" s="35">
        <v>100</v>
      </c>
      <c r="J30" s="38">
        <v>23173.970105648001</v>
      </c>
      <c r="K30" s="45">
        <f t="shared" si="0"/>
        <v>6.4372139182355559</v>
      </c>
      <c r="L30" s="73">
        <v>2.9668415640210001E-4</v>
      </c>
      <c r="M30" s="30"/>
      <c r="N30" s="55">
        <f>AVERAGE($L$25:L30)</f>
        <v>6.4677698304981468E-4</v>
      </c>
    </row>
    <row r="31" spans="1:16" x14ac:dyDescent="0.3">
      <c r="A31" s="36" t="s">
        <v>106</v>
      </c>
      <c r="B31" s="35"/>
      <c r="C31" s="35" t="s">
        <v>105</v>
      </c>
      <c r="D31" s="34" t="s">
        <v>103</v>
      </c>
      <c r="E31" s="34" t="s">
        <v>47</v>
      </c>
      <c r="F31" s="35">
        <v>1</v>
      </c>
      <c r="G31" s="35">
        <v>1</v>
      </c>
      <c r="H31" s="35">
        <v>2000</v>
      </c>
      <c r="I31" s="35">
        <v>100</v>
      </c>
      <c r="J31" s="38">
        <v>23448.7067790031</v>
      </c>
      <c r="K31" s="45">
        <f t="shared" si="0"/>
        <v>6.5135296608341946</v>
      </c>
      <c r="L31" s="73">
        <v>3.2250791827089702E-4</v>
      </c>
      <c r="M31" s="30"/>
      <c r="N31" s="55">
        <f>AVERAGE($L$25:L31)</f>
        <v>6.0045283093854076E-4</v>
      </c>
    </row>
    <row r="32" spans="1:16" x14ac:dyDescent="0.3">
      <c r="A32" s="36" t="s">
        <v>106</v>
      </c>
      <c r="B32" s="35"/>
      <c r="C32" s="35" t="s">
        <v>105</v>
      </c>
      <c r="D32" s="34" t="s">
        <v>103</v>
      </c>
      <c r="E32" s="34" t="s">
        <v>47</v>
      </c>
      <c r="F32" s="35">
        <v>1</v>
      </c>
      <c r="G32" s="35">
        <v>1</v>
      </c>
      <c r="H32" s="35">
        <v>2000</v>
      </c>
      <c r="I32" s="35">
        <v>100</v>
      </c>
      <c r="J32" s="38">
        <v>23810.442693233399</v>
      </c>
      <c r="K32" s="45">
        <f t="shared" si="0"/>
        <v>6.6140118592314998</v>
      </c>
      <c r="L32" s="73">
        <v>2.3955991679024599E-4</v>
      </c>
      <c r="M32" s="30"/>
      <c r="N32" s="55">
        <f>AVERAGE($L$25:L32)</f>
        <v>5.5534121667000387E-4</v>
      </c>
    </row>
    <row r="33" spans="1:14" x14ac:dyDescent="0.3">
      <c r="A33" s="36" t="s">
        <v>106</v>
      </c>
      <c r="B33" s="35"/>
      <c r="C33" s="35" t="s">
        <v>105</v>
      </c>
      <c r="D33" s="34" t="s">
        <v>103</v>
      </c>
      <c r="E33" s="34" t="s">
        <v>47</v>
      </c>
      <c r="F33" s="35">
        <v>1</v>
      </c>
      <c r="G33" s="35">
        <v>1</v>
      </c>
      <c r="H33" s="35">
        <v>2000</v>
      </c>
      <c r="I33" s="35">
        <v>100</v>
      </c>
      <c r="J33" s="38">
        <v>23881.256080389001</v>
      </c>
      <c r="K33" s="45">
        <f t="shared" si="0"/>
        <v>6.6336822445525003</v>
      </c>
      <c r="L33" s="73">
        <v>3.0688794395294298E-4</v>
      </c>
      <c r="M33" s="30"/>
      <c r="N33" s="55">
        <f>AVERAGE($L$25:L33)</f>
        <v>5.2773529747921931E-4</v>
      </c>
    </row>
    <row r="34" spans="1:14" ht="15" thickBot="1" x14ac:dyDescent="0.35">
      <c r="A34" s="36" t="s">
        <v>106</v>
      </c>
      <c r="B34" s="35"/>
      <c r="C34" s="35" t="s">
        <v>105</v>
      </c>
      <c r="D34" s="34" t="s">
        <v>103</v>
      </c>
      <c r="E34" s="34" t="s">
        <v>47</v>
      </c>
      <c r="F34" s="35">
        <v>1</v>
      </c>
      <c r="G34" s="35">
        <v>1</v>
      </c>
      <c r="H34" s="35">
        <v>2000</v>
      </c>
      <c r="I34" s="35">
        <v>100</v>
      </c>
      <c r="J34" s="72">
        <v>24416.580450296398</v>
      </c>
      <c r="K34" s="45">
        <f t="shared" si="0"/>
        <v>6.7823834584156666</v>
      </c>
      <c r="L34" s="71">
        <v>4.0155391720994902E-4</v>
      </c>
      <c r="M34" s="30"/>
      <c r="N34" s="55">
        <f>AVERAGE($L$25:L34)</f>
        <v>5.1511715945229235E-4</v>
      </c>
    </row>
    <row r="35" spans="1:14" ht="15" thickBot="1" x14ac:dyDescent="0.35">
      <c r="A35" s="29" t="s">
        <v>46</v>
      </c>
      <c r="B35" s="28"/>
      <c r="C35" s="28"/>
      <c r="D35" s="28"/>
      <c r="E35" s="28"/>
      <c r="F35" s="28"/>
      <c r="G35" s="28"/>
      <c r="H35" s="28"/>
      <c r="I35" s="28"/>
      <c r="J35" s="37">
        <f>AVERAGE(J25:J34)</f>
        <v>23403.250150275191</v>
      </c>
      <c r="K35" s="68">
        <f t="shared" si="0"/>
        <v>6.5009028195208867</v>
      </c>
      <c r="L35" s="51">
        <f>AVERAGE(L25:L34)</f>
        <v>5.1511715945229235E-4</v>
      </c>
      <c r="M35" s="70">
        <f>_xlfn.STDEV.P(L25:L34)</f>
        <v>2.3768311881345791E-4</v>
      </c>
      <c r="N35" s="29"/>
    </row>
    <row r="36" spans="1:14" x14ac:dyDescent="0.3">
      <c r="A36" s="36" t="s">
        <v>104</v>
      </c>
      <c r="B36" s="35"/>
      <c r="C36" s="34" t="s">
        <v>49</v>
      </c>
      <c r="D36" s="34" t="s">
        <v>103</v>
      </c>
      <c r="E36" s="34" t="s">
        <v>47</v>
      </c>
      <c r="F36" s="34">
        <v>0</v>
      </c>
      <c r="G36" s="34">
        <v>2</v>
      </c>
      <c r="H36" s="34">
        <v>2000</v>
      </c>
      <c r="I36" s="34">
        <v>100</v>
      </c>
      <c r="J36" s="31">
        <v>16522.105477094599</v>
      </c>
      <c r="K36" s="45">
        <f t="shared" si="0"/>
        <v>4.5894737436373889</v>
      </c>
      <c r="L36" s="69">
        <v>5.0438281723394799E-4</v>
      </c>
      <c r="M36" s="30"/>
      <c r="N36" s="36"/>
    </row>
    <row r="37" spans="1:14" x14ac:dyDescent="0.3">
      <c r="A37" s="36" t="s">
        <v>104</v>
      </c>
      <c r="B37" s="35"/>
      <c r="C37" s="34" t="s">
        <v>49</v>
      </c>
      <c r="D37" s="34" t="s">
        <v>103</v>
      </c>
      <c r="E37" s="34" t="s">
        <v>47</v>
      </c>
      <c r="F37" s="34">
        <v>0</v>
      </c>
      <c r="G37" s="34">
        <v>2</v>
      </c>
      <c r="H37" s="34">
        <v>2000</v>
      </c>
      <c r="I37" s="34">
        <v>100</v>
      </c>
      <c r="J37" s="31">
        <v>18151.171046733802</v>
      </c>
      <c r="K37" s="45">
        <f t="shared" si="0"/>
        <v>5.0419919574260561</v>
      </c>
      <c r="L37" s="69">
        <v>2.18482302250968E-4</v>
      </c>
      <c r="M37" s="30"/>
      <c r="N37" s="36"/>
    </row>
    <row r="38" spans="1:14" x14ac:dyDescent="0.3">
      <c r="A38" s="36" t="s">
        <v>104</v>
      </c>
      <c r="B38" s="35"/>
      <c r="C38" s="34" t="s">
        <v>49</v>
      </c>
      <c r="D38" s="34" t="s">
        <v>103</v>
      </c>
      <c r="E38" s="34" t="s">
        <v>47</v>
      </c>
      <c r="F38" s="34">
        <v>0</v>
      </c>
      <c r="G38" s="34">
        <v>2</v>
      </c>
      <c r="H38" s="34">
        <v>2000</v>
      </c>
      <c r="I38" s="34">
        <v>100</v>
      </c>
      <c r="J38" s="31">
        <v>18395.5927715301</v>
      </c>
      <c r="K38" s="45">
        <f t="shared" si="0"/>
        <v>5.1098868809805831</v>
      </c>
      <c r="L38" s="69">
        <v>2.6980745296682198E-4</v>
      </c>
      <c r="M38" s="30"/>
      <c r="N38" s="36"/>
    </row>
    <row r="39" spans="1:14" x14ac:dyDescent="0.3">
      <c r="A39" s="36" t="s">
        <v>104</v>
      </c>
      <c r="B39" s="35"/>
      <c r="C39" s="34" t="s">
        <v>49</v>
      </c>
      <c r="D39" s="34" t="s">
        <v>103</v>
      </c>
      <c r="E39" s="34" t="s">
        <v>47</v>
      </c>
      <c r="F39" s="34">
        <v>0</v>
      </c>
      <c r="G39" s="34">
        <v>2</v>
      </c>
      <c r="H39" s="34">
        <v>2000</v>
      </c>
      <c r="I39" s="34">
        <v>100</v>
      </c>
      <c r="J39" s="31">
        <v>18518.1862277984</v>
      </c>
      <c r="K39" s="45">
        <f t="shared" si="0"/>
        <v>5.1439406188328887</v>
      </c>
      <c r="L39" s="69">
        <v>3.0364533090647199E-4</v>
      </c>
      <c r="M39" s="30"/>
      <c r="N39" s="36"/>
    </row>
    <row r="40" spans="1:14" x14ac:dyDescent="0.3">
      <c r="A40" s="36" t="s">
        <v>104</v>
      </c>
      <c r="B40" s="35"/>
      <c r="C40" s="34" t="s">
        <v>49</v>
      </c>
      <c r="D40" s="34" t="s">
        <v>103</v>
      </c>
      <c r="E40" s="34" t="s">
        <v>47</v>
      </c>
      <c r="F40" s="34">
        <v>0</v>
      </c>
      <c r="G40" s="34">
        <v>2</v>
      </c>
      <c r="H40" s="34">
        <v>2000</v>
      </c>
      <c r="I40" s="34">
        <v>100</v>
      </c>
      <c r="J40" s="31">
        <v>18536.8690912723</v>
      </c>
      <c r="K40" s="45">
        <f t="shared" si="0"/>
        <v>5.1491303031311944</v>
      </c>
      <c r="L40" s="69">
        <v>3.5344001095524301E-4</v>
      </c>
      <c r="M40" s="30"/>
      <c r="N40" s="36"/>
    </row>
    <row r="41" spans="1:14" x14ac:dyDescent="0.3">
      <c r="A41" s="36" t="s">
        <v>104</v>
      </c>
      <c r="B41" s="35"/>
      <c r="C41" s="34" t="s">
        <v>49</v>
      </c>
      <c r="D41" s="34" t="s">
        <v>103</v>
      </c>
      <c r="E41" s="34" t="s">
        <v>47</v>
      </c>
      <c r="F41" s="34">
        <v>0</v>
      </c>
      <c r="G41" s="34">
        <v>2</v>
      </c>
      <c r="H41" s="34">
        <v>2000</v>
      </c>
      <c r="I41" s="34">
        <v>100</v>
      </c>
      <c r="J41" s="31">
        <v>18599.987146139101</v>
      </c>
      <c r="K41" s="45">
        <f t="shared" si="0"/>
        <v>5.1666630961497502</v>
      </c>
      <c r="L41" s="69">
        <v>3.14455237124728E-4</v>
      </c>
      <c r="M41" s="30"/>
      <c r="N41" s="36"/>
    </row>
    <row r="42" spans="1:14" x14ac:dyDescent="0.3">
      <c r="A42" s="36" t="s">
        <v>104</v>
      </c>
      <c r="B42" s="35"/>
      <c r="C42" s="34" t="s">
        <v>49</v>
      </c>
      <c r="D42" s="34" t="s">
        <v>103</v>
      </c>
      <c r="E42" s="34" t="s">
        <v>47</v>
      </c>
      <c r="F42" s="34">
        <v>0</v>
      </c>
      <c r="G42" s="34">
        <v>2</v>
      </c>
      <c r="H42" s="34">
        <v>2000</v>
      </c>
      <c r="I42" s="34">
        <v>100</v>
      </c>
      <c r="J42" s="31">
        <v>18800.712998151699</v>
      </c>
      <c r="K42" s="45">
        <f t="shared" si="0"/>
        <v>5.2224202772643613</v>
      </c>
      <c r="L42" s="69">
        <v>2.79377738996166E-4</v>
      </c>
      <c r="M42" s="30"/>
      <c r="N42" s="36"/>
    </row>
    <row r="43" spans="1:14" x14ac:dyDescent="0.3">
      <c r="A43" s="36" t="s">
        <v>104</v>
      </c>
      <c r="B43" s="35"/>
      <c r="C43" s="34" t="s">
        <v>49</v>
      </c>
      <c r="D43" s="34" t="s">
        <v>103</v>
      </c>
      <c r="E43" s="34" t="s">
        <v>47</v>
      </c>
      <c r="F43" s="34">
        <v>0</v>
      </c>
      <c r="G43" s="34">
        <v>2</v>
      </c>
      <c r="H43" s="34">
        <v>2000</v>
      </c>
      <c r="I43" s="34">
        <v>100</v>
      </c>
      <c r="J43" s="31">
        <v>18890.7607080936</v>
      </c>
      <c r="K43" s="45">
        <f t="shared" si="0"/>
        <v>5.247433530026</v>
      </c>
      <c r="L43" s="69">
        <v>8.6671886842196297E-4</v>
      </c>
      <c r="M43" s="30"/>
      <c r="N43" s="36"/>
    </row>
    <row r="44" spans="1:14" x14ac:dyDescent="0.3">
      <c r="A44" s="36" t="s">
        <v>104</v>
      </c>
      <c r="B44" s="35"/>
      <c r="C44" s="34" t="s">
        <v>49</v>
      </c>
      <c r="D44" s="34" t="s">
        <v>103</v>
      </c>
      <c r="E44" s="34" t="s">
        <v>47</v>
      </c>
      <c r="F44" s="34">
        <v>0</v>
      </c>
      <c r="G44" s="34">
        <v>2</v>
      </c>
      <c r="H44" s="34">
        <v>2000</v>
      </c>
      <c r="I44" s="34">
        <v>100</v>
      </c>
      <c r="J44" s="31">
        <v>18986.012930870002</v>
      </c>
      <c r="K44" s="45">
        <f t="shared" si="0"/>
        <v>5.2738924807972225</v>
      </c>
      <c r="L44" s="69">
        <v>5.0352274331094801E-4</v>
      </c>
      <c r="M44" s="30"/>
      <c r="N44" s="36"/>
    </row>
    <row r="45" spans="1:14" ht="15" thickBot="1" x14ac:dyDescent="0.35">
      <c r="A45" s="36" t="s">
        <v>104</v>
      </c>
      <c r="B45" s="35"/>
      <c r="C45" s="34" t="s">
        <v>49</v>
      </c>
      <c r="D45" s="34" t="s">
        <v>103</v>
      </c>
      <c r="E45" s="34" t="s">
        <v>47</v>
      </c>
      <c r="F45" s="34">
        <v>0</v>
      </c>
      <c r="G45" s="34">
        <v>2</v>
      </c>
      <c r="H45" s="34">
        <v>2000</v>
      </c>
      <c r="I45" s="34">
        <v>100</v>
      </c>
      <c r="J45" s="31">
        <v>19015.6807909011</v>
      </c>
      <c r="K45" s="45">
        <f t="shared" si="0"/>
        <v>5.2821335530280837</v>
      </c>
      <c r="L45" s="69">
        <v>4.9131075172864397E-4</v>
      </c>
      <c r="M45" s="30"/>
      <c r="N45" s="36"/>
    </row>
    <row r="46" spans="1:14" ht="15" thickBot="1" x14ac:dyDescent="0.35">
      <c r="A46" s="29" t="s">
        <v>46</v>
      </c>
      <c r="B46" s="28"/>
      <c r="C46" s="28"/>
      <c r="D46" s="28"/>
      <c r="E46" s="28"/>
      <c r="F46" s="28"/>
      <c r="G46" s="28"/>
      <c r="H46" s="28"/>
      <c r="I46" s="28"/>
      <c r="J46" s="37">
        <f>AVERAGE(J36:J45)</f>
        <v>18441.707918858468</v>
      </c>
      <c r="K46" s="68">
        <f t="shared" si="0"/>
        <v>5.1226966441273527</v>
      </c>
      <c r="L46" s="51">
        <f>AVERAGE(L36:L45)</f>
        <v>4.1051432538959022E-4</v>
      </c>
      <c r="M46" s="24"/>
      <c r="N46" s="29"/>
    </row>
    <row r="47" spans="1:14" x14ac:dyDescent="0.3">
      <c r="L47" s="67"/>
    </row>
    <row r="48" spans="1:14" x14ac:dyDescent="0.3">
      <c r="L48" s="67"/>
    </row>
    <row r="49" spans="12:12" x14ac:dyDescent="0.3">
      <c r="L49" s="67"/>
    </row>
    <row r="50" spans="12:12" x14ac:dyDescent="0.3">
      <c r="L50" s="67"/>
    </row>
    <row r="51" spans="12:12" x14ac:dyDescent="0.3">
      <c r="L51" s="67"/>
    </row>
    <row r="52" spans="12:12" x14ac:dyDescent="0.3">
      <c r="L52" s="67"/>
    </row>
    <row r="53" spans="12:12" x14ac:dyDescent="0.3">
      <c r="L53" s="67"/>
    </row>
    <row r="54" spans="12:12" x14ac:dyDescent="0.3">
      <c r="L54" s="67"/>
    </row>
    <row r="55" spans="12:12" x14ac:dyDescent="0.3">
      <c r="L55" s="67"/>
    </row>
    <row r="56" spans="12:12" x14ac:dyDescent="0.3">
      <c r="L56" s="67"/>
    </row>
    <row r="57" spans="12:12" x14ac:dyDescent="0.3">
      <c r="L57" s="67"/>
    </row>
    <row r="58" spans="12:12" x14ac:dyDescent="0.3">
      <c r="L58" s="67"/>
    </row>
    <row r="59" spans="12:12" x14ac:dyDescent="0.3">
      <c r="L59" s="67"/>
    </row>
    <row r="60" spans="12:12" x14ac:dyDescent="0.3">
      <c r="L60" s="67"/>
    </row>
    <row r="61" spans="12:12" x14ac:dyDescent="0.3">
      <c r="L61" s="67"/>
    </row>
    <row r="62" spans="12:12" x14ac:dyDescent="0.3">
      <c r="L62" s="67"/>
    </row>
    <row r="63" spans="12:12" x14ac:dyDescent="0.3">
      <c r="L63" s="67"/>
    </row>
    <row r="64" spans="12:12" x14ac:dyDescent="0.3">
      <c r="L64" s="67"/>
    </row>
    <row r="65" spans="12:12" x14ac:dyDescent="0.3">
      <c r="L65" s="67"/>
    </row>
    <row r="66" spans="12:12" x14ac:dyDescent="0.3">
      <c r="L66" s="67"/>
    </row>
    <row r="67" spans="12:12" x14ac:dyDescent="0.3">
      <c r="L67" s="67"/>
    </row>
    <row r="68" spans="12:12" x14ac:dyDescent="0.3">
      <c r="L68" s="67"/>
    </row>
    <row r="69" spans="12:12" x14ac:dyDescent="0.3">
      <c r="L69" s="67"/>
    </row>
    <row r="70" spans="12:12" x14ac:dyDescent="0.3">
      <c r="L70" s="67"/>
    </row>
    <row r="71" spans="12:12" x14ac:dyDescent="0.3">
      <c r="L71" s="67"/>
    </row>
    <row r="72" spans="12:12" x14ac:dyDescent="0.3">
      <c r="L72" s="67"/>
    </row>
    <row r="73" spans="12:12" x14ac:dyDescent="0.3">
      <c r="L73" s="67"/>
    </row>
    <row r="74" spans="12:12" x14ac:dyDescent="0.3">
      <c r="L74" s="67"/>
    </row>
    <row r="75" spans="12:12" x14ac:dyDescent="0.3">
      <c r="L75" s="67"/>
    </row>
    <row r="76" spans="12:12" x14ac:dyDescent="0.3">
      <c r="L76" s="67"/>
    </row>
    <row r="77" spans="12:12" x14ac:dyDescent="0.3">
      <c r="L77" s="67"/>
    </row>
    <row r="78" spans="12:12" x14ac:dyDescent="0.3">
      <c r="L78" s="67"/>
    </row>
    <row r="79" spans="12:12" x14ac:dyDescent="0.3">
      <c r="L79" s="67"/>
    </row>
    <row r="80" spans="12:12" x14ac:dyDescent="0.3">
      <c r="L80" s="67"/>
    </row>
    <row r="81" spans="12:12" x14ac:dyDescent="0.3">
      <c r="L81" s="67"/>
    </row>
    <row r="82" spans="12:12" x14ac:dyDescent="0.3">
      <c r="L82" s="67"/>
    </row>
    <row r="83" spans="12:12" x14ac:dyDescent="0.3">
      <c r="L83" s="67"/>
    </row>
    <row r="84" spans="12:12" x14ac:dyDescent="0.3">
      <c r="L84" s="67"/>
    </row>
    <row r="85" spans="12:12" x14ac:dyDescent="0.3">
      <c r="L85" s="67"/>
    </row>
    <row r="86" spans="12:12" x14ac:dyDescent="0.3">
      <c r="L86" s="67"/>
    </row>
    <row r="87" spans="12:12" x14ac:dyDescent="0.3">
      <c r="L87" s="67"/>
    </row>
    <row r="88" spans="12:12" x14ac:dyDescent="0.3">
      <c r="L88" s="67"/>
    </row>
    <row r="89" spans="12:12" x14ac:dyDescent="0.3">
      <c r="L89" s="67"/>
    </row>
    <row r="90" spans="12:12" x14ac:dyDescent="0.3">
      <c r="L90" s="67"/>
    </row>
    <row r="91" spans="12:12" x14ac:dyDescent="0.3">
      <c r="L91" s="67"/>
    </row>
    <row r="92" spans="12:12" x14ac:dyDescent="0.3">
      <c r="L92" s="67"/>
    </row>
    <row r="93" spans="12:12" x14ac:dyDescent="0.3">
      <c r="L93" s="67"/>
    </row>
    <row r="94" spans="12:12" x14ac:dyDescent="0.3">
      <c r="L94" s="67"/>
    </row>
    <row r="95" spans="12:12" x14ac:dyDescent="0.3">
      <c r="L95" s="67"/>
    </row>
    <row r="96" spans="12:12" x14ac:dyDescent="0.3">
      <c r="L96" s="67"/>
    </row>
    <row r="97" spans="12:12" x14ac:dyDescent="0.3">
      <c r="L97" s="67"/>
    </row>
    <row r="98" spans="12:12" x14ac:dyDescent="0.3">
      <c r="L98" s="67"/>
    </row>
    <row r="99" spans="12:12" x14ac:dyDescent="0.3">
      <c r="L99" s="67"/>
    </row>
    <row r="100" spans="12:12" x14ac:dyDescent="0.3">
      <c r="L100" s="67"/>
    </row>
    <row r="101" spans="12:12" x14ac:dyDescent="0.3">
      <c r="L101" s="67"/>
    </row>
    <row r="102" spans="12:12" x14ac:dyDescent="0.3">
      <c r="L102" s="67"/>
    </row>
    <row r="103" spans="12:12" x14ac:dyDescent="0.3">
      <c r="L103" s="67"/>
    </row>
    <row r="104" spans="12:12" x14ac:dyDescent="0.3">
      <c r="L104" s="67"/>
    </row>
    <row r="105" spans="12:12" x14ac:dyDescent="0.3">
      <c r="L105" s="67"/>
    </row>
    <row r="106" spans="12:12" x14ac:dyDescent="0.3">
      <c r="L106" s="67"/>
    </row>
    <row r="107" spans="12:12" x14ac:dyDescent="0.3">
      <c r="L107" s="67"/>
    </row>
    <row r="108" spans="12:12" x14ac:dyDescent="0.3">
      <c r="L108" s="67"/>
    </row>
    <row r="109" spans="12:12" x14ac:dyDescent="0.3">
      <c r="L109" s="67"/>
    </row>
    <row r="110" spans="12:12" x14ac:dyDescent="0.3">
      <c r="L110" s="67"/>
    </row>
    <row r="111" spans="12:12" x14ac:dyDescent="0.3">
      <c r="L111" s="67"/>
    </row>
    <row r="112" spans="12:12" x14ac:dyDescent="0.3">
      <c r="L112" s="67"/>
    </row>
    <row r="113" spans="12:12" x14ac:dyDescent="0.3">
      <c r="L113" s="67"/>
    </row>
    <row r="114" spans="12:12" x14ac:dyDescent="0.3">
      <c r="L114" s="67"/>
    </row>
    <row r="115" spans="12:12" x14ac:dyDescent="0.3">
      <c r="L115" s="67"/>
    </row>
    <row r="116" spans="12:12" x14ac:dyDescent="0.3">
      <c r="L116" s="67"/>
    </row>
    <row r="117" spans="12:12" x14ac:dyDescent="0.3">
      <c r="L117" s="67"/>
    </row>
    <row r="118" spans="12:12" x14ac:dyDescent="0.3">
      <c r="L118" s="67"/>
    </row>
    <row r="119" spans="12:12" x14ac:dyDescent="0.3">
      <c r="L119" s="67"/>
    </row>
    <row r="120" spans="12:12" x14ac:dyDescent="0.3">
      <c r="L120" s="67"/>
    </row>
    <row r="121" spans="12:12" x14ac:dyDescent="0.3">
      <c r="L121" s="67"/>
    </row>
    <row r="122" spans="12:12" x14ac:dyDescent="0.3">
      <c r="L122" s="67"/>
    </row>
    <row r="123" spans="12:12" x14ac:dyDescent="0.3">
      <c r="L123" s="67"/>
    </row>
    <row r="124" spans="12:12" x14ac:dyDescent="0.3">
      <c r="L124" s="67"/>
    </row>
    <row r="125" spans="12:12" x14ac:dyDescent="0.3">
      <c r="L125" s="67"/>
    </row>
    <row r="126" spans="12:12" x14ac:dyDescent="0.3">
      <c r="L126" s="67"/>
    </row>
    <row r="127" spans="12:12" x14ac:dyDescent="0.3">
      <c r="L127" s="67"/>
    </row>
    <row r="128" spans="12:12" x14ac:dyDescent="0.3">
      <c r="L128" s="67"/>
    </row>
    <row r="129" spans="12:12" x14ac:dyDescent="0.3">
      <c r="L129" s="67"/>
    </row>
    <row r="130" spans="12:12" x14ac:dyDescent="0.3">
      <c r="L130" s="67"/>
    </row>
    <row r="131" spans="12:12" x14ac:dyDescent="0.3">
      <c r="L131" s="67"/>
    </row>
    <row r="132" spans="12:12" x14ac:dyDescent="0.3">
      <c r="L132" s="67"/>
    </row>
    <row r="133" spans="12:12" x14ac:dyDescent="0.3">
      <c r="L133" s="67"/>
    </row>
    <row r="134" spans="12:12" x14ac:dyDescent="0.3">
      <c r="L134" s="67"/>
    </row>
    <row r="135" spans="12:12" x14ac:dyDescent="0.3">
      <c r="L135" s="67"/>
    </row>
    <row r="136" spans="12:12" x14ac:dyDescent="0.3">
      <c r="L136" s="67"/>
    </row>
    <row r="137" spans="12:12" x14ac:dyDescent="0.3">
      <c r="L137" s="67"/>
    </row>
    <row r="138" spans="12:12" x14ac:dyDescent="0.3">
      <c r="L138" s="67"/>
    </row>
    <row r="139" spans="12:12" x14ac:dyDescent="0.3">
      <c r="L139" s="67"/>
    </row>
    <row r="140" spans="12:12" x14ac:dyDescent="0.3">
      <c r="L140" s="67"/>
    </row>
    <row r="141" spans="12:12" x14ac:dyDescent="0.3">
      <c r="L141" s="67"/>
    </row>
    <row r="142" spans="12:12" x14ac:dyDescent="0.3">
      <c r="L142" s="67"/>
    </row>
    <row r="143" spans="12:12" x14ac:dyDescent="0.3">
      <c r="L143" s="67"/>
    </row>
    <row r="144" spans="12:12" x14ac:dyDescent="0.3">
      <c r="L144" s="67"/>
    </row>
    <row r="145" spans="12:12" x14ac:dyDescent="0.3">
      <c r="L145" s="67"/>
    </row>
    <row r="146" spans="12:12" x14ac:dyDescent="0.3">
      <c r="L146" s="67"/>
    </row>
    <row r="147" spans="12:12" x14ac:dyDescent="0.3">
      <c r="L147" s="67"/>
    </row>
    <row r="148" spans="12:12" x14ac:dyDescent="0.3">
      <c r="L148" s="67"/>
    </row>
    <row r="149" spans="12:12" x14ac:dyDescent="0.3">
      <c r="L149" s="67"/>
    </row>
    <row r="150" spans="12:12" x14ac:dyDescent="0.3">
      <c r="L150" s="67"/>
    </row>
    <row r="151" spans="12:12" x14ac:dyDescent="0.3">
      <c r="L151" s="67"/>
    </row>
    <row r="152" spans="12:12" x14ac:dyDescent="0.3">
      <c r="L152" s="67"/>
    </row>
    <row r="153" spans="12:12" x14ac:dyDescent="0.3">
      <c r="L153" s="67"/>
    </row>
    <row r="154" spans="12:12" x14ac:dyDescent="0.3">
      <c r="L154" s="67"/>
    </row>
    <row r="155" spans="12:12" x14ac:dyDescent="0.3">
      <c r="L155" s="67"/>
    </row>
    <row r="156" spans="12:12" x14ac:dyDescent="0.3">
      <c r="L156" s="67"/>
    </row>
    <row r="157" spans="12:12" x14ac:dyDescent="0.3">
      <c r="L157" s="67"/>
    </row>
    <row r="158" spans="12:12" x14ac:dyDescent="0.3">
      <c r="L158" s="67"/>
    </row>
    <row r="159" spans="12:12" x14ac:dyDescent="0.3">
      <c r="L159" s="67"/>
    </row>
    <row r="160" spans="12:12" x14ac:dyDescent="0.3">
      <c r="L160" s="67"/>
    </row>
    <row r="161" spans="12:12" x14ac:dyDescent="0.3">
      <c r="L161" s="67"/>
    </row>
    <row r="162" spans="12:12" x14ac:dyDescent="0.3">
      <c r="L162" s="67"/>
    </row>
    <row r="163" spans="12:12" x14ac:dyDescent="0.3">
      <c r="L163" s="67"/>
    </row>
    <row r="164" spans="12:12" x14ac:dyDescent="0.3">
      <c r="L164" s="67"/>
    </row>
    <row r="165" spans="12:12" x14ac:dyDescent="0.3">
      <c r="L165" s="67"/>
    </row>
    <row r="166" spans="12:12" x14ac:dyDescent="0.3">
      <c r="L166" s="67"/>
    </row>
    <row r="167" spans="12:12" x14ac:dyDescent="0.3">
      <c r="L167" s="67"/>
    </row>
    <row r="168" spans="12:12" x14ac:dyDescent="0.3">
      <c r="L168" s="67"/>
    </row>
    <row r="169" spans="12:12" x14ac:dyDescent="0.3">
      <c r="L169" s="67"/>
    </row>
    <row r="170" spans="12:12" x14ac:dyDescent="0.3">
      <c r="L170" s="67"/>
    </row>
    <row r="171" spans="12:12" x14ac:dyDescent="0.3">
      <c r="L171" s="67"/>
    </row>
    <row r="172" spans="12:12" x14ac:dyDescent="0.3">
      <c r="L172" s="67"/>
    </row>
    <row r="173" spans="12:12" x14ac:dyDescent="0.3">
      <c r="L173" s="67"/>
    </row>
    <row r="174" spans="12:12" x14ac:dyDescent="0.3">
      <c r="L174" s="67"/>
    </row>
    <row r="175" spans="12:12" x14ac:dyDescent="0.3">
      <c r="L175" s="67"/>
    </row>
    <row r="176" spans="12:12" x14ac:dyDescent="0.3">
      <c r="L176" s="67"/>
    </row>
    <row r="177" spans="12:12" x14ac:dyDescent="0.3">
      <c r="L177" s="67"/>
    </row>
    <row r="178" spans="12:12" x14ac:dyDescent="0.3">
      <c r="L178" s="67"/>
    </row>
    <row r="179" spans="12:12" x14ac:dyDescent="0.3">
      <c r="L179" s="67"/>
    </row>
    <row r="180" spans="12:12" x14ac:dyDescent="0.3">
      <c r="L180" s="67"/>
    </row>
    <row r="181" spans="12:12" x14ac:dyDescent="0.3">
      <c r="L181" s="67"/>
    </row>
    <row r="182" spans="12:12" x14ac:dyDescent="0.3">
      <c r="L182" s="67"/>
    </row>
    <row r="183" spans="12:12" x14ac:dyDescent="0.3">
      <c r="L183" s="67"/>
    </row>
    <row r="184" spans="12:12" x14ac:dyDescent="0.3">
      <c r="L184" s="67"/>
    </row>
    <row r="185" spans="12:12" x14ac:dyDescent="0.3">
      <c r="L185" s="67"/>
    </row>
    <row r="186" spans="12:12" x14ac:dyDescent="0.3">
      <c r="L186" s="67"/>
    </row>
    <row r="187" spans="12:12" x14ac:dyDescent="0.3">
      <c r="L187" s="67"/>
    </row>
    <row r="188" spans="12:12" x14ac:dyDescent="0.3">
      <c r="L188" s="67"/>
    </row>
    <row r="189" spans="12:12" x14ac:dyDescent="0.3">
      <c r="L189" s="67"/>
    </row>
    <row r="190" spans="12:12" x14ac:dyDescent="0.3">
      <c r="L190" s="67"/>
    </row>
    <row r="191" spans="12:12" x14ac:dyDescent="0.3">
      <c r="L191" s="67"/>
    </row>
    <row r="192" spans="12:12" x14ac:dyDescent="0.3">
      <c r="L192" s="67"/>
    </row>
    <row r="193" spans="12:12" x14ac:dyDescent="0.3">
      <c r="L193" s="67"/>
    </row>
    <row r="194" spans="12:12" x14ac:dyDescent="0.3">
      <c r="L194" s="67"/>
    </row>
    <row r="195" spans="12:12" x14ac:dyDescent="0.3">
      <c r="L195" s="67"/>
    </row>
    <row r="196" spans="12:12" x14ac:dyDescent="0.3">
      <c r="L196" s="67"/>
    </row>
    <row r="197" spans="12:12" x14ac:dyDescent="0.3">
      <c r="L197" s="67"/>
    </row>
    <row r="198" spans="12:12" x14ac:dyDescent="0.3">
      <c r="L198" s="67"/>
    </row>
    <row r="199" spans="12:12" x14ac:dyDescent="0.3">
      <c r="L199" s="67"/>
    </row>
    <row r="200" spans="12:12" x14ac:dyDescent="0.3">
      <c r="L200" s="67"/>
    </row>
    <row r="201" spans="12:12" x14ac:dyDescent="0.3">
      <c r="L201" s="67"/>
    </row>
    <row r="202" spans="12:12" x14ac:dyDescent="0.3">
      <c r="L202" s="67"/>
    </row>
    <row r="203" spans="12:12" x14ac:dyDescent="0.3">
      <c r="L203" s="67"/>
    </row>
    <row r="204" spans="12:12" x14ac:dyDescent="0.3">
      <c r="L204" s="67"/>
    </row>
    <row r="205" spans="12:12" x14ac:dyDescent="0.3">
      <c r="L205" s="67"/>
    </row>
    <row r="206" spans="12:12" x14ac:dyDescent="0.3">
      <c r="L206" s="67"/>
    </row>
    <row r="207" spans="12:12" x14ac:dyDescent="0.3">
      <c r="L207" s="67"/>
    </row>
    <row r="208" spans="12:12" x14ac:dyDescent="0.3">
      <c r="L208" s="67"/>
    </row>
    <row r="209" spans="12:12" x14ac:dyDescent="0.3">
      <c r="L209" s="67"/>
    </row>
    <row r="210" spans="12:12" x14ac:dyDescent="0.3">
      <c r="L210" s="67"/>
    </row>
    <row r="211" spans="12:12" x14ac:dyDescent="0.3">
      <c r="L211" s="67"/>
    </row>
    <row r="212" spans="12:12" x14ac:dyDescent="0.3">
      <c r="L212" s="67"/>
    </row>
    <row r="213" spans="12:12" x14ac:dyDescent="0.3">
      <c r="L213" s="67"/>
    </row>
    <row r="214" spans="12:12" x14ac:dyDescent="0.3">
      <c r="L214" s="67"/>
    </row>
    <row r="215" spans="12:12" x14ac:dyDescent="0.3">
      <c r="L215" s="67"/>
    </row>
    <row r="216" spans="12:12" x14ac:dyDescent="0.3">
      <c r="L216" s="67"/>
    </row>
    <row r="217" spans="12:12" x14ac:dyDescent="0.3">
      <c r="L217" s="67"/>
    </row>
    <row r="218" spans="12:12" x14ac:dyDescent="0.3">
      <c r="L218" s="67"/>
    </row>
    <row r="219" spans="12:12" x14ac:dyDescent="0.3">
      <c r="L219" s="67"/>
    </row>
    <row r="220" spans="12:12" x14ac:dyDescent="0.3">
      <c r="L220" s="67"/>
    </row>
    <row r="221" spans="12:12" x14ac:dyDescent="0.3">
      <c r="L221" s="67"/>
    </row>
    <row r="222" spans="12:12" x14ac:dyDescent="0.3">
      <c r="L222" s="67"/>
    </row>
    <row r="223" spans="12:12" x14ac:dyDescent="0.3">
      <c r="L223" s="67"/>
    </row>
    <row r="224" spans="12:12" x14ac:dyDescent="0.3">
      <c r="L224" s="67"/>
    </row>
    <row r="225" spans="12:12" x14ac:dyDescent="0.3">
      <c r="L225" s="67"/>
    </row>
    <row r="226" spans="12:12" x14ac:dyDescent="0.3">
      <c r="L226" s="67"/>
    </row>
    <row r="227" spans="12:12" x14ac:dyDescent="0.3">
      <c r="L227" s="67"/>
    </row>
    <row r="228" spans="12:12" x14ac:dyDescent="0.3">
      <c r="L228" s="67"/>
    </row>
    <row r="229" spans="12:12" x14ac:dyDescent="0.3">
      <c r="L229" s="67"/>
    </row>
    <row r="230" spans="12:12" x14ac:dyDescent="0.3">
      <c r="L230" s="67"/>
    </row>
    <row r="231" spans="12:12" x14ac:dyDescent="0.3">
      <c r="L231" s="67"/>
    </row>
    <row r="232" spans="12:12" x14ac:dyDescent="0.3">
      <c r="L232" s="67"/>
    </row>
    <row r="233" spans="12:12" x14ac:dyDescent="0.3">
      <c r="L233" s="67"/>
    </row>
    <row r="234" spans="12:12" x14ac:dyDescent="0.3">
      <c r="L234" s="67"/>
    </row>
    <row r="235" spans="12:12" x14ac:dyDescent="0.3">
      <c r="L235" s="67"/>
    </row>
    <row r="236" spans="12:12" x14ac:dyDescent="0.3">
      <c r="L236" s="67"/>
    </row>
    <row r="237" spans="12:12" x14ac:dyDescent="0.3">
      <c r="L237" s="67"/>
    </row>
    <row r="238" spans="12:12" x14ac:dyDescent="0.3">
      <c r="L238" s="67"/>
    </row>
    <row r="239" spans="12:12" x14ac:dyDescent="0.3">
      <c r="L239" s="67"/>
    </row>
    <row r="240" spans="12:12" x14ac:dyDescent="0.3">
      <c r="L240" s="67"/>
    </row>
    <row r="241" spans="12:12" x14ac:dyDescent="0.3">
      <c r="L241" s="67"/>
    </row>
    <row r="242" spans="12:12" x14ac:dyDescent="0.3">
      <c r="L242" s="67"/>
    </row>
    <row r="243" spans="12:12" x14ac:dyDescent="0.3">
      <c r="L243" s="67"/>
    </row>
    <row r="244" spans="12:12" x14ac:dyDescent="0.3">
      <c r="L244" s="67"/>
    </row>
    <row r="245" spans="12:12" x14ac:dyDescent="0.3">
      <c r="L245" s="67"/>
    </row>
    <row r="246" spans="12:12" x14ac:dyDescent="0.3">
      <c r="L246" s="67"/>
    </row>
    <row r="247" spans="12:12" x14ac:dyDescent="0.3">
      <c r="L247" s="67"/>
    </row>
    <row r="248" spans="12:12" x14ac:dyDescent="0.3">
      <c r="L248" s="67"/>
    </row>
    <row r="249" spans="12:12" x14ac:dyDescent="0.3">
      <c r="L249" s="67"/>
    </row>
    <row r="250" spans="12:12" x14ac:dyDescent="0.3">
      <c r="L250" s="67"/>
    </row>
    <row r="251" spans="12:12" x14ac:dyDescent="0.3">
      <c r="L251" s="67"/>
    </row>
    <row r="252" spans="12:12" x14ac:dyDescent="0.3">
      <c r="L252" s="67"/>
    </row>
    <row r="253" spans="12:12" x14ac:dyDescent="0.3">
      <c r="L253" s="67"/>
    </row>
    <row r="254" spans="12:12" x14ac:dyDescent="0.3">
      <c r="L254" s="67"/>
    </row>
    <row r="255" spans="12:12" x14ac:dyDescent="0.3">
      <c r="L255" s="67"/>
    </row>
    <row r="256" spans="12:12" x14ac:dyDescent="0.3">
      <c r="L256" s="67"/>
    </row>
    <row r="257" spans="12:12" x14ac:dyDescent="0.3">
      <c r="L257" s="67"/>
    </row>
    <row r="258" spans="12:12" x14ac:dyDescent="0.3">
      <c r="L258" s="67"/>
    </row>
    <row r="259" spans="12:12" x14ac:dyDescent="0.3">
      <c r="L259" s="67"/>
    </row>
    <row r="260" spans="12:12" x14ac:dyDescent="0.3">
      <c r="L260" s="67"/>
    </row>
    <row r="261" spans="12:12" x14ac:dyDescent="0.3">
      <c r="L261" s="67"/>
    </row>
    <row r="262" spans="12:12" x14ac:dyDescent="0.3">
      <c r="L262" s="67"/>
    </row>
    <row r="263" spans="12:12" x14ac:dyDescent="0.3">
      <c r="L263" s="67"/>
    </row>
    <row r="264" spans="12:12" x14ac:dyDescent="0.3">
      <c r="L264" s="67"/>
    </row>
    <row r="265" spans="12:12" x14ac:dyDescent="0.3">
      <c r="L265" s="67"/>
    </row>
    <row r="266" spans="12:12" x14ac:dyDescent="0.3">
      <c r="L266" s="67"/>
    </row>
    <row r="267" spans="12:12" x14ac:dyDescent="0.3">
      <c r="L267" s="67"/>
    </row>
    <row r="268" spans="12:12" x14ac:dyDescent="0.3">
      <c r="L268" s="67"/>
    </row>
    <row r="269" spans="12:12" x14ac:dyDescent="0.3">
      <c r="L269" s="67"/>
    </row>
    <row r="270" spans="12:12" x14ac:dyDescent="0.3">
      <c r="L270" s="67"/>
    </row>
    <row r="271" spans="12:12" x14ac:dyDescent="0.3">
      <c r="L271" s="67"/>
    </row>
    <row r="272" spans="12:12" x14ac:dyDescent="0.3">
      <c r="L272" s="67"/>
    </row>
    <row r="273" spans="12:12" x14ac:dyDescent="0.3">
      <c r="L273" s="67"/>
    </row>
    <row r="274" spans="12:12" x14ac:dyDescent="0.3">
      <c r="L274" s="67"/>
    </row>
    <row r="275" spans="12:12" x14ac:dyDescent="0.3">
      <c r="L275" s="67"/>
    </row>
    <row r="276" spans="12:12" x14ac:dyDescent="0.3">
      <c r="L276" s="67"/>
    </row>
    <row r="277" spans="12:12" x14ac:dyDescent="0.3">
      <c r="L277" s="67"/>
    </row>
    <row r="278" spans="12:12" x14ac:dyDescent="0.3">
      <c r="L278" s="67"/>
    </row>
    <row r="279" spans="12:12" x14ac:dyDescent="0.3">
      <c r="L279" s="67"/>
    </row>
    <row r="280" spans="12:12" x14ac:dyDescent="0.3">
      <c r="L280" s="67"/>
    </row>
    <row r="281" spans="12:12" x14ac:dyDescent="0.3">
      <c r="L281" s="67"/>
    </row>
    <row r="282" spans="12:12" x14ac:dyDescent="0.3">
      <c r="L282" s="67"/>
    </row>
    <row r="283" spans="12:12" x14ac:dyDescent="0.3">
      <c r="L283" s="67"/>
    </row>
    <row r="284" spans="12:12" x14ac:dyDescent="0.3">
      <c r="L284" s="67"/>
    </row>
    <row r="285" spans="12:12" x14ac:dyDescent="0.3">
      <c r="L285" s="67"/>
    </row>
    <row r="286" spans="12:12" x14ac:dyDescent="0.3">
      <c r="L286" s="67"/>
    </row>
    <row r="287" spans="12:12" x14ac:dyDescent="0.3">
      <c r="L287" s="67"/>
    </row>
    <row r="288" spans="12:12" x14ac:dyDescent="0.3">
      <c r="L288" s="67"/>
    </row>
    <row r="289" spans="12:12" x14ac:dyDescent="0.3">
      <c r="L289" s="67"/>
    </row>
    <row r="290" spans="12:12" x14ac:dyDescent="0.3">
      <c r="L290" s="67"/>
    </row>
    <row r="291" spans="12:12" x14ac:dyDescent="0.3">
      <c r="L291" s="67"/>
    </row>
    <row r="292" spans="12:12" x14ac:dyDescent="0.3">
      <c r="L292" s="67"/>
    </row>
    <row r="293" spans="12:12" x14ac:dyDescent="0.3">
      <c r="L293" s="67"/>
    </row>
    <row r="294" spans="12:12" x14ac:dyDescent="0.3">
      <c r="L294" s="67"/>
    </row>
    <row r="295" spans="12:12" x14ac:dyDescent="0.3">
      <c r="L295" s="67"/>
    </row>
    <row r="296" spans="12:12" x14ac:dyDescent="0.3">
      <c r="L296" s="67"/>
    </row>
    <row r="297" spans="12:12" x14ac:dyDescent="0.3">
      <c r="L297" s="67"/>
    </row>
    <row r="298" spans="12:12" x14ac:dyDescent="0.3">
      <c r="L298" s="67"/>
    </row>
    <row r="299" spans="12:12" x14ac:dyDescent="0.3">
      <c r="L299" s="67"/>
    </row>
    <row r="300" spans="12:12" x14ac:dyDescent="0.3">
      <c r="L300" s="67"/>
    </row>
    <row r="301" spans="12:12" x14ac:dyDescent="0.3">
      <c r="L301" s="67"/>
    </row>
    <row r="302" spans="12:12" x14ac:dyDescent="0.3">
      <c r="L302" s="67"/>
    </row>
    <row r="303" spans="12:12" x14ac:dyDescent="0.3">
      <c r="L303" s="67"/>
    </row>
    <row r="304" spans="12:12" x14ac:dyDescent="0.3">
      <c r="L304" s="67"/>
    </row>
    <row r="305" spans="12:12" x14ac:dyDescent="0.3">
      <c r="L305" s="67"/>
    </row>
    <row r="306" spans="12:12" x14ac:dyDescent="0.3">
      <c r="L306" s="67"/>
    </row>
    <row r="307" spans="12:12" x14ac:dyDescent="0.3">
      <c r="L307" s="67"/>
    </row>
    <row r="308" spans="12:12" x14ac:dyDescent="0.3">
      <c r="L308" s="67"/>
    </row>
    <row r="309" spans="12:12" x14ac:dyDescent="0.3">
      <c r="L309" s="67"/>
    </row>
    <row r="310" spans="12:12" x14ac:dyDescent="0.3">
      <c r="L310" s="67"/>
    </row>
    <row r="311" spans="12:12" x14ac:dyDescent="0.3">
      <c r="L311" s="67"/>
    </row>
    <row r="312" spans="12:12" x14ac:dyDescent="0.3">
      <c r="L312" s="67"/>
    </row>
    <row r="313" spans="12:12" x14ac:dyDescent="0.3">
      <c r="L313" s="67"/>
    </row>
    <row r="314" spans="12:12" x14ac:dyDescent="0.3">
      <c r="L314" s="67"/>
    </row>
    <row r="315" spans="12:12" x14ac:dyDescent="0.3">
      <c r="L315" s="67"/>
    </row>
    <row r="316" spans="12:12" x14ac:dyDescent="0.3">
      <c r="L316" s="67"/>
    </row>
    <row r="317" spans="12:12" x14ac:dyDescent="0.3">
      <c r="L317" s="67"/>
    </row>
    <row r="318" spans="12:12" x14ac:dyDescent="0.3">
      <c r="L318" s="67"/>
    </row>
    <row r="319" spans="12:12" x14ac:dyDescent="0.3">
      <c r="L319" s="67"/>
    </row>
    <row r="320" spans="12:12" x14ac:dyDescent="0.3">
      <c r="L320" s="67"/>
    </row>
    <row r="321" spans="12:12" x14ac:dyDescent="0.3">
      <c r="L321" s="67"/>
    </row>
    <row r="322" spans="12:12" x14ac:dyDescent="0.3">
      <c r="L322" s="67"/>
    </row>
    <row r="323" spans="12:12" x14ac:dyDescent="0.3">
      <c r="L323" s="67"/>
    </row>
    <row r="324" spans="12:12" x14ac:dyDescent="0.3">
      <c r="L324" s="67"/>
    </row>
    <row r="325" spans="12:12" x14ac:dyDescent="0.3">
      <c r="L325" s="67"/>
    </row>
    <row r="326" spans="12:12" x14ac:dyDescent="0.3">
      <c r="L326" s="67"/>
    </row>
    <row r="327" spans="12:12" x14ac:dyDescent="0.3">
      <c r="L327" s="67"/>
    </row>
    <row r="328" spans="12:12" x14ac:dyDescent="0.3">
      <c r="L328" s="67"/>
    </row>
    <row r="329" spans="12:12" x14ac:dyDescent="0.3">
      <c r="L329" s="67"/>
    </row>
    <row r="330" spans="12:12" x14ac:dyDescent="0.3">
      <c r="L330" s="67"/>
    </row>
    <row r="331" spans="12:12" x14ac:dyDescent="0.3">
      <c r="L331" s="67"/>
    </row>
    <row r="332" spans="12:12" x14ac:dyDescent="0.3">
      <c r="L332" s="67"/>
    </row>
    <row r="333" spans="12:12" x14ac:dyDescent="0.3">
      <c r="L333" s="67"/>
    </row>
    <row r="334" spans="12:12" x14ac:dyDescent="0.3">
      <c r="L334" s="67"/>
    </row>
    <row r="335" spans="12:12" x14ac:dyDescent="0.3">
      <c r="L335" s="67"/>
    </row>
    <row r="336" spans="12:12" x14ac:dyDescent="0.3">
      <c r="L336" s="67"/>
    </row>
    <row r="337" spans="12:12" x14ac:dyDescent="0.3">
      <c r="L337" s="67"/>
    </row>
    <row r="338" spans="12:12" x14ac:dyDescent="0.3">
      <c r="L338" s="67"/>
    </row>
    <row r="339" spans="12:12" x14ac:dyDescent="0.3">
      <c r="L339" s="67"/>
    </row>
    <row r="340" spans="12:12" x14ac:dyDescent="0.3">
      <c r="L340" s="67"/>
    </row>
    <row r="341" spans="12:12" x14ac:dyDescent="0.3">
      <c r="L341" s="67"/>
    </row>
    <row r="342" spans="12:12" x14ac:dyDescent="0.3">
      <c r="L342" s="67"/>
    </row>
    <row r="343" spans="12:12" x14ac:dyDescent="0.3">
      <c r="L343" s="67"/>
    </row>
    <row r="344" spans="12:12" x14ac:dyDescent="0.3">
      <c r="L344" s="67"/>
    </row>
    <row r="345" spans="12:12" x14ac:dyDescent="0.3">
      <c r="L345" s="67"/>
    </row>
    <row r="346" spans="12:12" x14ac:dyDescent="0.3">
      <c r="L346" s="67"/>
    </row>
    <row r="347" spans="12:12" x14ac:dyDescent="0.3">
      <c r="L347" s="67"/>
    </row>
    <row r="348" spans="12:12" x14ac:dyDescent="0.3">
      <c r="L348" s="67"/>
    </row>
    <row r="349" spans="12:12" x14ac:dyDescent="0.3">
      <c r="L349" s="67"/>
    </row>
    <row r="350" spans="12:12" x14ac:dyDescent="0.3">
      <c r="L350" s="67"/>
    </row>
    <row r="351" spans="12:12" x14ac:dyDescent="0.3">
      <c r="L351" s="67"/>
    </row>
    <row r="352" spans="12:12" x14ac:dyDescent="0.3">
      <c r="L352" s="67"/>
    </row>
    <row r="353" spans="12:12" x14ac:dyDescent="0.3">
      <c r="L353" s="67"/>
    </row>
    <row r="354" spans="12:12" x14ac:dyDescent="0.3">
      <c r="L354" s="67"/>
    </row>
    <row r="355" spans="12:12" x14ac:dyDescent="0.3">
      <c r="L355" s="67"/>
    </row>
    <row r="356" spans="12:12" x14ac:dyDescent="0.3">
      <c r="L356" s="67"/>
    </row>
    <row r="357" spans="12:12" x14ac:dyDescent="0.3">
      <c r="L357" s="67"/>
    </row>
    <row r="358" spans="12:12" x14ac:dyDescent="0.3">
      <c r="L358" s="67"/>
    </row>
    <row r="359" spans="12:12" x14ac:dyDescent="0.3">
      <c r="L359" s="67"/>
    </row>
    <row r="360" spans="12:12" x14ac:dyDescent="0.3">
      <c r="L360" s="67"/>
    </row>
    <row r="361" spans="12:12" x14ac:dyDescent="0.3">
      <c r="L361" s="67"/>
    </row>
    <row r="362" spans="12:12" x14ac:dyDescent="0.3">
      <c r="L362" s="67"/>
    </row>
    <row r="363" spans="12:12" x14ac:dyDescent="0.3">
      <c r="L363" s="67"/>
    </row>
    <row r="364" spans="12:12" x14ac:dyDescent="0.3">
      <c r="L364" s="67"/>
    </row>
    <row r="365" spans="12:12" x14ac:dyDescent="0.3">
      <c r="L365" s="67"/>
    </row>
    <row r="366" spans="12:12" x14ac:dyDescent="0.3">
      <c r="L366" s="67"/>
    </row>
    <row r="367" spans="12:12" x14ac:dyDescent="0.3">
      <c r="L367" s="67"/>
    </row>
    <row r="368" spans="12:12" x14ac:dyDescent="0.3">
      <c r="L368" s="67"/>
    </row>
    <row r="369" spans="12:12" x14ac:dyDescent="0.3">
      <c r="L369" s="67"/>
    </row>
    <row r="370" spans="12:12" x14ac:dyDescent="0.3">
      <c r="L370" s="67"/>
    </row>
    <row r="371" spans="12:12" x14ac:dyDescent="0.3">
      <c r="L371" s="67"/>
    </row>
    <row r="372" spans="12:12" x14ac:dyDescent="0.3">
      <c r="L372" s="67"/>
    </row>
    <row r="373" spans="12:12" x14ac:dyDescent="0.3">
      <c r="L373" s="67"/>
    </row>
    <row r="374" spans="12:12" x14ac:dyDescent="0.3">
      <c r="L374" s="67"/>
    </row>
    <row r="375" spans="12:12" x14ac:dyDescent="0.3">
      <c r="L375" s="67"/>
    </row>
    <row r="376" spans="12:12" x14ac:dyDescent="0.3">
      <c r="L376" s="67"/>
    </row>
    <row r="377" spans="12:12" x14ac:dyDescent="0.3">
      <c r="L377" s="67"/>
    </row>
    <row r="378" spans="12:12" x14ac:dyDescent="0.3">
      <c r="L378" s="67"/>
    </row>
    <row r="379" spans="12:12" x14ac:dyDescent="0.3">
      <c r="L379" s="67"/>
    </row>
    <row r="380" spans="12:12" x14ac:dyDescent="0.3">
      <c r="L380" s="67"/>
    </row>
    <row r="381" spans="12:12" x14ac:dyDescent="0.3">
      <c r="L381" s="67"/>
    </row>
    <row r="382" spans="12:12" x14ac:dyDescent="0.3">
      <c r="L382" s="67"/>
    </row>
    <row r="383" spans="12:12" x14ac:dyDescent="0.3">
      <c r="L383" s="67"/>
    </row>
    <row r="384" spans="12:12" x14ac:dyDescent="0.3">
      <c r="L384" s="67"/>
    </row>
    <row r="385" spans="12:12" x14ac:dyDescent="0.3">
      <c r="L385" s="67"/>
    </row>
    <row r="386" spans="12:12" x14ac:dyDescent="0.3">
      <c r="L386" s="67"/>
    </row>
    <row r="387" spans="12:12" x14ac:dyDescent="0.3">
      <c r="L387" s="67"/>
    </row>
    <row r="388" spans="12:12" x14ac:dyDescent="0.3">
      <c r="L388" s="67"/>
    </row>
    <row r="389" spans="12:12" x14ac:dyDescent="0.3">
      <c r="L389" s="67"/>
    </row>
    <row r="390" spans="12:12" x14ac:dyDescent="0.3">
      <c r="L390" s="67"/>
    </row>
    <row r="391" spans="12:12" x14ac:dyDescent="0.3">
      <c r="L391" s="67"/>
    </row>
    <row r="392" spans="12:12" x14ac:dyDescent="0.3">
      <c r="L392" s="67"/>
    </row>
    <row r="393" spans="12:12" x14ac:dyDescent="0.3">
      <c r="L393" s="67"/>
    </row>
    <row r="394" spans="12:12" x14ac:dyDescent="0.3">
      <c r="L394" s="67"/>
    </row>
    <row r="395" spans="12:12" x14ac:dyDescent="0.3">
      <c r="L395" s="67"/>
    </row>
    <row r="396" spans="12:12" x14ac:dyDescent="0.3">
      <c r="L396" s="67"/>
    </row>
    <row r="397" spans="12:12" x14ac:dyDescent="0.3">
      <c r="L397" s="67"/>
    </row>
    <row r="398" spans="12:12" x14ac:dyDescent="0.3">
      <c r="L398" s="67"/>
    </row>
    <row r="399" spans="12:12" x14ac:dyDescent="0.3">
      <c r="L399" s="67"/>
    </row>
    <row r="400" spans="12:12" x14ac:dyDescent="0.3">
      <c r="L400" s="67"/>
    </row>
    <row r="401" spans="12:12" x14ac:dyDescent="0.3">
      <c r="L401" s="6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activeCell="K13" sqref="K13:M13"/>
    </sheetView>
  </sheetViews>
  <sheetFormatPr defaultRowHeight="14.4" x14ac:dyDescent="0.3"/>
  <cols>
    <col min="1" max="1" width="12.6640625" bestFit="1" customWidth="1"/>
    <col min="2" max="2" width="23.5546875" bestFit="1" customWidth="1"/>
    <col min="3" max="3" width="10.109375" bestFit="1" customWidth="1"/>
    <col min="4" max="4" width="10.33203125" customWidth="1"/>
    <col min="5" max="5" width="11.109375" bestFit="1" customWidth="1"/>
    <col min="12" max="12" width="25.5546875" bestFit="1" customWidth="1"/>
    <col min="14" max="16" width="12.88671875" customWidth="1"/>
  </cols>
  <sheetData>
    <row r="1" spans="1:16" x14ac:dyDescent="0.3">
      <c r="A1" s="191" t="s">
        <v>79</v>
      </c>
      <c r="B1" s="193" t="s">
        <v>78</v>
      </c>
      <c r="C1" s="195" t="s">
        <v>77</v>
      </c>
      <c r="D1" s="196"/>
      <c r="E1" s="196"/>
      <c r="F1" s="196"/>
      <c r="G1" s="196"/>
      <c r="H1" s="196"/>
      <c r="I1" s="197"/>
      <c r="J1" s="198" t="s">
        <v>76</v>
      </c>
      <c r="K1" s="198"/>
      <c r="L1" s="199"/>
      <c r="M1" s="200"/>
      <c r="N1" s="202" t="s">
        <v>102</v>
      </c>
      <c r="O1" s="198"/>
      <c r="P1" s="203"/>
    </row>
    <row r="2" spans="1:16" ht="29.4" thickBot="1" x14ac:dyDescent="0.35">
      <c r="A2" s="192"/>
      <c r="B2" s="194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201"/>
      <c r="N2" s="65" t="s">
        <v>101</v>
      </c>
      <c r="O2" s="64" t="s">
        <v>100</v>
      </c>
      <c r="P2" s="63" t="s">
        <v>99</v>
      </c>
    </row>
    <row r="3" spans="1:16" x14ac:dyDescent="0.3">
      <c r="A3" s="36" t="s">
        <v>106</v>
      </c>
      <c r="B3" s="35" t="s">
        <v>115</v>
      </c>
      <c r="C3" s="35" t="s">
        <v>105</v>
      </c>
      <c r="D3" s="35" t="s">
        <v>112</v>
      </c>
      <c r="E3" s="35" t="s">
        <v>107</v>
      </c>
      <c r="F3" s="35">
        <v>1</v>
      </c>
      <c r="G3" s="35">
        <v>1</v>
      </c>
      <c r="H3" s="35">
        <v>2000</v>
      </c>
      <c r="I3" s="35">
        <v>100</v>
      </c>
      <c r="J3" s="38">
        <v>23180.2118365764</v>
      </c>
      <c r="K3" s="35">
        <f t="shared" ref="K3:K34" si="0">J3/3600</f>
        <v>6.4389477323823332</v>
      </c>
      <c r="L3" s="55">
        <v>1.17575482654694E-3</v>
      </c>
      <c r="M3" s="41"/>
      <c r="N3" s="35"/>
      <c r="O3" s="35"/>
      <c r="P3" s="53"/>
    </row>
    <row r="4" spans="1:16" x14ac:dyDescent="0.3">
      <c r="A4" s="36" t="s">
        <v>106</v>
      </c>
      <c r="B4" s="35" t="s">
        <v>114</v>
      </c>
      <c r="C4" s="35" t="s">
        <v>105</v>
      </c>
      <c r="D4" s="35" t="s">
        <v>112</v>
      </c>
      <c r="E4" s="35" t="s">
        <v>107</v>
      </c>
      <c r="F4" s="35">
        <v>1</v>
      </c>
      <c r="G4" s="35">
        <v>1</v>
      </c>
      <c r="H4" s="35">
        <v>2000</v>
      </c>
      <c r="I4" s="35">
        <v>100</v>
      </c>
      <c r="J4" s="38">
        <v>21523.505883932099</v>
      </c>
      <c r="K4" s="35">
        <f t="shared" si="0"/>
        <v>5.9787516344255831</v>
      </c>
      <c r="L4" s="55">
        <v>1.1229335796029501E-3</v>
      </c>
      <c r="M4" s="30"/>
      <c r="N4" s="35"/>
      <c r="O4" s="35"/>
      <c r="P4" s="53"/>
    </row>
    <row r="5" spans="1:16" x14ac:dyDescent="0.3">
      <c r="A5" s="36" t="s">
        <v>106</v>
      </c>
      <c r="B5" s="35" t="s">
        <v>113</v>
      </c>
      <c r="C5" s="35" t="s">
        <v>105</v>
      </c>
      <c r="D5" s="35" t="s">
        <v>112</v>
      </c>
      <c r="E5" s="35" t="s">
        <v>107</v>
      </c>
      <c r="F5" s="35">
        <v>1</v>
      </c>
      <c r="G5" s="35">
        <v>1</v>
      </c>
      <c r="H5" s="35">
        <v>2000</v>
      </c>
      <c r="I5" s="35">
        <v>100</v>
      </c>
      <c r="J5" s="38">
        <v>20177.7275485992</v>
      </c>
      <c r="K5" s="35">
        <f t="shared" si="0"/>
        <v>5.6049243190553328</v>
      </c>
      <c r="L5" s="55">
        <v>6.6711444635529898E-4</v>
      </c>
      <c r="M5" s="30"/>
      <c r="N5" s="35"/>
      <c r="O5" s="35"/>
      <c r="P5" s="53"/>
    </row>
    <row r="6" spans="1:16" x14ac:dyDescent="0.3">
      <c r="A6" s="36" t="s">
        <v>106</v>
      </c>
      <c r="B6" s="35" t="s">
        <v>113</v>
      </c>
      <c r="C6" s="35" t="s">
        <v>105</v>
      </c>
      <c r="D6" s="35" t="s">
        <v>112</v>
      </c>
      <c r="E6" s="35" t="s">
        <v>107</v>
      </c>
      <c r="F6" s="35">
        <v>1</v>
      </c>
      <c r="G6" s="35">
        <v>1</v>
      </c>
      <c r="H6" s="35">
        <v>2000</v>
      </c>
      <c r="I6" s="35">
        <v>100</v>
      </c>
      <c r="J6" s="38">
        <v>20192.630763530698</v>
      </c>
      <c r="K6" s="35">
        <f t="shared" si="0"/>
        <v>5.6090641009807491</v>
      </c>
      <c r="L6" s="55">
        <v>1.13423089624596E-3</v>
      </c>
      <c r="M6" s="30"/>
      <c r="N6" s="35"/>
      <c r="O6" s="35"/>
      <c r="P6" s="53"/>
    </row>
    <row r="7" spans="1:16" x14ac:dyDescent="0.3">
      <c r="A7" s="36" t="s">
        <v>106</v>
      </c>
      <c r="B7" s="35" t="s">
        <v>113</v>
      </c>
      <c r="C7" s="35" t="s">
        <v>105</v>
      </c>
      <c r="D7" s="35" t="s">
        <v>112</v>
      </c>
      <c r="E7" s="35" t="s">
        <v>107</v>
      </c>
      <c r="F7" s="35">
        <v>1</v>
      </c>
      <c r="G7" s="35">
        <v>1</v>
      </c>
      <c r="H7" s="35">
        <v>2000</v>
      </c>
      <c r="I7" s="35">
        <v>100</v>
      </c>
      <c r="J7" s="38">
        <v>20976.977820873199</v>
      </c>
      <c r="K7" s="35">
        <f t="shared" si="0"/>
        <v>5.8269382835758883</v>
      </c>
      <c r="L7" s="55">
        <v>7.3137078871278298E-4</v>
      </c>
      <c r="M7" s="30"/>
      <c r="N7" s="35"/>
      <c r="O7" s="35"/>
      <c r="P7" s="53"/>
    </row>
    <row r="8" spans="1:16" x14ac:dyDescent="0.3">
      <c r="A8" s="36" t="s">
        <v>106</v>
      </c>
      <c r="B8" s="35" t="s">
        <v>113</v>
      </c>
      <c r="C8" s="35" t="s">
        <v>105</v>
      </c>
      <c r="D8" s="35" t="s">
        <v>112</v>
      </c>
      <c r="E8" s="35" t="s">
        <v>107</v>
      </c>
      <c r="F8" s="35">
        <v>1</v>
      </c>
      <c r="G8" s="35">
        <v>1</v>
      </c>
      <c r="H8" s="35">
        <v>2000</v>
      </c>
      <c r="I8" s="35">
        <v>100</v>
      </c>
      <c r="J8" s="38">
        <v>21003.214015722198</v>
      </c>
      <c r="K8" s="35">
        <f t="shared" si="0"/>
        <v>5.8342261154783888</v>
      </c>
      <c r="L8" s="55">
        <v>6.3157246624733095E-4</v>
      </c>
      <c r="M8" s="30"/>
      <c r="N8" s="35"/>
      <c r="O8" s="35"/>
      <c r="P8" s="53"/>
    </row>
    <row r="9" spans="1:16" x14ac:dyDescent="0.3">
      <c r="A9" s="36" t="s">
        <v>106</v>
      </c>
      <c r="B9" s="35" t="s">
        <v>113</v>
      </c>
      <c r="C9" s="35" t="s">
        <v>105</v>
      </c>
      <c r="D9" s="35" t="s">
        <v>112</v>
      </c>
      <c r="E9" s="35" t="s">
        <v>107</v>
      </c>
      <c r="F9" s="35">
        <v>1</v>
      </c>
      <c r="G9" s="35">
        <v>1</v>
      </c>
      <c r="H9" s="35">
        <v>2000</v>
      </c>
      <c r="I9" s="35">
        <v>100</v>
      </c>
      <c r="J9" s="38">
        <v>22152.567581891999</v>
      </c>
      <c r="K9" s="35">
        <f t="shared" si="0"/>
        <v>6.1534909949699994</v>
      </c>
      <c r="L9" s="55">
        <v>8.4873515576068602E-4</v>
      </c>
      <c r="M9" s="30"/>
      <c r="N9" s="35"/>
      <c r="O9" s="35"/>
      <c r="P9" s="53"/>
    </row>
    <row r="10" spans="1:16" x14ac:dyDescent="0.3">
      <c r="A10" s="36" t="s">
        <v>106</v>
      </c>
      <c r="B10" s="35" t="s">
        <v>113</v>
      </c>
      <c r="C10" s="35" t="s">
        <v>105</v>
      </c>
      <c r="D10" s="35" t="s">
        <v>112</v>
      </c>
      <c r="E10" s="35" t="s">
        <v>107</v>
      </c>
      <c r="F10" s="35">
        <v>1</v>
      </c>
      <c r="G10" s="35">
        <v>1</v>
      </c>
      <c r="H10" s="35">
        <v>2000</v>
      </c>
      <c r="I10" s="35">
        <v>100</v>
      </c>
      <c r="J10" s="38">
        <v>24620.765019655199</v>
      </c>
      <c r="K10" s="35">
        <f t="shared" si="0"/>
        <v>6.839101394348666</v>
      </c>
      <c r="L10" s="55">
        <v>7.4418860033316503E-4</v>
      </c>
      <c r="M10" s="30"/>
      <c r="N10" s="35"/>
      <c r="O10" s="35"/>
      <c r="P10" s="53"/>
    </row>
    <row r="11" spans="1:16" x14ac:dyDescent="0.3">
      <c r="A11" s="36" t="s">
        <v>106</v>
      </c>
      <c r="B11" s="35" t="s">
        <v>113</v>
      </c>
      <c r="C11" s="35" t="s">
        <v>105</v>
      </c>
      <c r="D11" s="35" t="s">
        <v>112</v>
      </c>
      <c r="E11" s="35" t="s">
        <v>107</v>
      </c>
      <c r="F11" s="35">
        <v>1</v>
      </c>
      <c r="G11" s="35">
        <v>1</v>
      </c>
      <c r="H11" s="35">
        <v>2000</v>
      </c>
      <c r="I11" s="35">
        <v>100</v>
      </c>
      <c r="J11" s="38">
        <v>23019.951321125001</v>
      </c>
      <c r="K11" s="35">
        <f t="shared" si="0"/>
        <v>6.3944309225347222</v>
      </c>
      <c r="L11" s="55">
        <v>5.6879314450592605E-4</v>
      </c>
      <c r="M11" s="30"/>
      <c r="N11" s="35"/>
      <c r="O11" s="35"/>
      <c r="P11" s="53"/>
    </row>
    <row r="12" spans="1:16" ht="15" thickBot="1" x14ac:dyDescent="0.35">
      <c r="A12" s="36" t="s">
        <v>106</v>
      </c>
      <c r="B12" s="35" t="s">
        <v>113</v>
      </c>
      <c r="C12" s="35" t="s">
        <v>105</v>
      </c>
      <c r="D12" s="35" t="s">
        <v>112</v>
      </c>
      <c r="E12" s="35" t="s">
        <v>107</v>
      </c>
      <c r="F12" s="35">
        <v>1</v>
      </c>
      <c r="G12" s="35">
        <v>1</v>
      </c>
      <c r="H12" s="35">
        <v>2000</v>
      </c>
      <c r="I12" s="35">
        <v>100</v>
      </c>
      <c r="J12" s="38">
        <v>21687.388433217999</v>
      </c>
      <c r="K12" s="35">
        <f t="shared" si="0"/>
        <v>6.0242745647827771</v>
      </c>
      <c r="L12" s="55">
        <v>9.5512831827054595E-4</v>
      </c>
      <c r="M12" s="30"/>
      <c r="N12" s="35"/>
      <c r="O12" s="35"/>
      <c r="P12" s="53"/>
    </row>
    <row r="13" spans="1:16" ht="15" thickBot="1" x14ac:dyDescent="0.35">
      <c r="A13" s="29" t="s">
        <v>46</v>
      </c>
      <c r="B13" s="28"/>
      <c r="C13" s="28"/>
      <c r="D13" s="28"/>
      <c r="E13" s="28"/>
      <c r="F13" s="28"/>
      <c r="G13" s="28"/>
      <c r="H13" s="28"/>
      <c r="I13" s="28"/>
      <c r="J13" s="37">
        <f>AVERAGE(J3:J12)</f>
        <v>21853.494022512401</v>
      </c>
      <c r="K13" s="28">
        <f t="shared" si="0"/>
        <v>6.0704150062534445</v>
      </c>
      <c r="L13" s="74">
        <f>AVERAGE(L3:L12)</f>
        <v>8.5798222225815857E-4</v>
      </c>
      <c r="M13" s="24">
        <f>_xlfn.STDEV.P(L3:L12)</f>
        <v>2.1384959751329769E-4</v>
      </c>
      <c r="N13" s="28"/>
      <c r="O13" s="28"/>
      <c r="P13" s="50"/>
    </row>
    <row r="14" spans="1:16" x14ac:dyDescent="0.3">
      <c r="A14" s="36" t="s">
        <v>106</v>
      </c>
      <c r="B14" s="35"/>
      <c r="C14" s="35" t="s">
        <v>105</v>
      </c>
      <c r="D14" s="35" t="s">
        <v>4</v>
      </c>
      <c r="E14" s="35" t="s">
        <v>107</v>
      </c>
      <c r="F14" s="35">
        <v>1</v>
      </c>
      <c r="G14" s="35">
        <v>1</v>
      </c>
      <c r="H14" s="35">
        <v>2000</v>
      </c>
      <c r="I14" s="35">
        <v>100</v>
      </c>
      <c r="J14" s="31">
        <v>18841.389016151399</v>
      </c>
      <c r="K14" s="35">
        <f t="shared" si="0"/>
        <v>5.2337191711531661</v>
      </c>
      <c r="L14" s="69">
        <v>5.1465668059079098E-3</v>
      </c>
      <c r="M14" s="30"/>
      <c r="N14" s="35"/>
      <c r="O14" s="35"/>
      <c r="P14" s="53"/>
    </row>
    <row r="15" spans="1:16" x14ac:dyDescent="0.3">
      <c r="A15" s="36" t="s">
        <v>106</v>
      </c>
      <c r="B15" s="35"/>
      <c r="C15" s="35" t="s">
        <v>105</v>
      </c>
      <c r="D15" s="35" t="s">
        <v>4</v>
      </c>
      <c r="E15" s="35" t="s">
        <v>107</v>
      </c>
      <c r="F15" s="35">
        <v>1</v>
      </c>
      <c r="G15" s="35">
        <v>1</v>
      </c>
      <c r="H15" s="35">
        <v>2000</v>
      </c>
      <c r="I15" s="35">
        <v>100</v>
      </c>
      <c r="J15" s="31">
        <v>20833.115568161</v>
      </c>
      <c r="K15" s="35">
        <f t="shared" si="0"/>
        <v>5.7869765467113892</v>
      </c>
      <c r="L15" s="69">
        <v>1.3961991194119099E-2</v>
      </c>
      <c r="M15" s="30"/>
      <c r="N15" s="35"/>
      <c r="O15" s="35"/>
      <c r="P15" s="53"/>
    </row>
    <row r="16" spans="1:16" x14ac:dyDescent="0.3">
      <c r="A16" s="36" t="s">
        <v>106</v>
      </c>
      <c r="B16" s="35"/>
      <c r="C16" s="35" t="s">
        <v>105</v>
      </c>
      <c r="D16" s="35" t="s">
        <v>4</v>
      </c>
      <c r="E16" s="35" t="s">
        <v>107</v>
      </c>
      <c r="F16" s="35">
        <v>1</v>
      </c>
      <c r="G16" s="35">
        <v>1</v>
      </c>
      <c r="H16" s="35">
        <v>2000</v>
      </c>
      <c r="I16" s="35">
        <v>100</v>
      </c>
      <c r="J16" s="31">
        <v>21025.764034986401</v>
      </c>
      <c r="K16" s="35">
        <f t="shared" si="0"/>
        <v>5.8404900097184447</v>
      </c>
      <c r="L16" s="69">
        <v>1.0864090621781701E-2</v>
      </c>
      <c r="M16" s="30"/>
      <c r="N16" s="35"/>
      <c r="O16" s="35"/>
      <c r="P16" s="53"/>
    </row>
    <row r="17" spans="1:16" x14ac:dyDescent="0.3">
      <c r="A17" s="36" t="s">
        <v>106</v>
      </c>
      <c r="B17" s="35"/>
      <c r="C17" s="35" t="s">
        <v>105</v>
      </c>
      <c r="D17" s="35" t="s">
        <v>4</v>
      </c>
      <c r="E17" s="35" t="s">
        <v>107</v>
      </c>
      <c r="F17" s="35">
        <v>1</v>
      </c>
      <c r="G17" s="35">
        <v>1</v>
      </c>
      <c r="H17" s="35">
        <v>2000</v>
      </c>
      <c r="I17" s="35">
        <v>100</v>
      </c>
      <c r="J17" s="31">
        <v>22418.698473930301</v>
      </c>
      <c r="K17" s="35">
        <f t="shared" si="0"/>
        <v>6.2274162427584168</v>
      </c>
      <c r="L17" s="69">
        <v>2.3707736806735601E-3</v>
      </c>
      <c r="M17" s="30"/>
      <c r="N17" s="35"/>
      <c r="O17" s="35"/>
      <c r="P17" s="53"/>
    </row>
    <row r="18" spans="1:16" x14ac:dyDescent="0.3">
      <c r="A18" s="36" t="s">
        <v>106</v>
      </c>
      <c r="B18" s="35"/>
      <c r="C18" s="35" t="s">
        <v>105</v>
      </c>
      <c r="D18" s="35" t="s">
        <v>4</v>
      </c>
      <c r="E18" s="35" t="s">
        <v>107</v>
      </c>
      <c r="F18" s="35">
        <v>1</v>
      </c>
      <c r="G18" s="35">
        <v>1</v>
      </c>
      <c r="H18" s="35">
        <v>2000</v>
      </c>
      <c r="I18" s="35">
        <v>100</v>
      </c>
      <c r="J18" s="31">
        <v>22524.198348045298</v>
      </c>
      <c r="K18" s="35">
        <f t="shared" si="0"/>
        <v>6.256721763345916</v>
      </c>
      <c r="L18" s="69">
        <v>3.99287549452698E-3</v>
      </c>
      <c r="M18" s="30"/>
      <c r="N18" s="35"/>
      <c r="O18" s="35"/>
      <c r="P18" s="53"/>
    </row>
    <row r="19" spans="1:16" x14ac:dyDescent="0.3">
      <c r="A19" s="36" t="s">
        <v>106</v>
      </c>
      <c r="B19" s="35"/>
      <c r="C19" s="35" t="s">
        <v>105</v>
      </c>
      <c r="D19" s="35" t="s">
        <v>4</v>
      </c>
      <c r="E19" s="35" t="s">
        <v>107</v>
      </c>
      <c r="F19" s="35">
        <v>1</v>
      </c>
      <c r="G19" s="35">
        <v>1</v>
      </c>
      <c r="H19" s="35">
        <v>2000</v>
      </c>
      <c r="I19" s="35">
        <v>100</v>
      </c>
      <c r="J19" s="31">
        <v>24018.2232322692</v>
      </c>
      <c r="K19" s="35">
        <f t="shared" si="0"/>
        <v>6.6717286756303329</v>
      </c>
      <c r="L19" s="69">
        <v>3.1223184648605899E-2</v>
      </c>
      <c r="M19" s="30"/>
      <c r="N19" s="35"/>
      <c r="O19" s="35"/>
      <c r="P19" s="53"/>
    </row>
    <row r="20" spans="1:16" x14ac:dyDescent="0.3">
      <c r="A20" s="36" t="s">
        <v>106</v>
      </c>
      <c r="B20" s="35"/>
      <c r="C20" s="35" t="s">
        <v>105</v>
      </c>
      <c r="D20" s="35" t="s">
        <v>4</v>
      </c>
      <c r="E20" s="35" t="s">
        <v>107</v>
      </c>
      <c r="F20" s="35">
        <v>1</v>
      </c>
      <c r="G20" s="35">
        <v>1</v>
      </c>
      <c r="H20" s="35">
        <v>2000</v>
      </c>
      <c r="I20" s="35">
        <v>100</v>
      </c>
      <c r="J20" s="31">
        <v>24239.996740579601</v>
      </c>
      <c r="K20" s="35">
        <f t="shared" si="0"/>
        <v>6.7333324279387785</v>
      </c>
      <c r="L20" s="69">
        <v>1.66328732328985E-3</v>
      </c>
      <c r="M20" s="30"/>
      <c r="N20" s="35"/>
      <c r="O20" s="35"/>
      <c r="P20" s="53"/>
    </row>
    <row r="21" spans="1:16" x14ac:dyDescent="0.3">
      <c r="A21" s="36" t="s">
        <v>106</v>
      </c>
      <c r="B21" s="35"/>
      <c r="C21" s="35" t="s">
        <v>105</v>
      </c>
      <c r="D21" s="35" t="s">
        <v>4</v>
      </c>
      <c r="E21" s="35" t="s">
        <v>107</v>
      </c>
      <c r="F21" s="35">
        <v>1</v>
      </c>
      <c r="G21" s="35">
        <v>1</v>
      </c>
      <c r="H21" s="35">
        <v>2000</v>
      </c>
      <c r="I21" s="35">
        <v>100</v>
      </c>
      <c r="J21" s="31">
        <v>24359.596348762501</v>
      </c>
      <c r="K21" s="35">
        <f t="shared" si="0"/>
        <v>6.7665545413229173</v>
      </c>
      <c r="L21" s="69">
        <v>1.70606220983389E-3</v>
      </c>
      <c r="M21" s="30"/>
      <c r="N21" s="35"/>
      <c r="O21" s="35"/>
      <c r="P21" s="53"/>
    </row>
    <row r="22" spans="1:16" x14ac:dyDescent="0.3">
      <c r="A22" s="36" t="s">
        <v>106</v>
      </c>
      <c r="B22" s="35"/>
      <c r="C22" s="35" t="s">
        <v>105</v>
      </c>
      <c r="D22" s="35" t="s">
        <v>4</v>
      </c>
      <c r="E22" s="35" t="s">
        <v>107</v>
      </c>
      <c r="F22" s="35">
        <v>1</v>
      </c>
      <c r="G22" s="35">
        <v>1</v>
      </c>
      <c r="H22" s="35">
        <v>2000</v>
      </c>
      <c r="I22" s="35">
        <v>100</v>
      </c>
      <c r="J22" s="31">
        <v>24705.9916727542</v>
      </c>
      <c r="K22" s="35">
        <f t="shared" si="0"/>
        <v>6.8627754646539447</v>
      </c>
      <c r="L22" s="69">
        <v>1.7233669743861198E-2</v>
      </c>
      <c r="M22" s="30"/>
      <c r="N22" s="35"/>
      <c r="O22" s="35"/>
      <c r="P22" s="53"/>
    </row>
    <row r="23" spans="1:16" ht="15" thickBot="1" x14ac:dyDescent="0.35">
      <c r="A23" s="36" t="s">
        <v>106</v>
      </c>
      <c r="B23" s="35"/>
      <c r="C23" s="35" t="s">
        <v>105</v>
      </c>
      <c r="D23" s="35" t="s">
        <v>4</v>
      </c>
      <c r="E23" s="35" t="s">
        <v>107</v>
      </c>
      <c r="F23" s="35">
        <v>1</v>
      </c>
      <c r="G23" s="35">
        <v>1</v>
      </c>
      <c r="H23" s="35">
        <v>2000</v>
      </c>
      <c r="I23" s="35">
        <v>100</v>
      </c>
      <c r="J23" s="31">
        <v>24690.8849771022</v>
      </c>
      <c r="K23" s="35">
        <f t="shared" si="0"/>
        <v>6.8585791603061663</v>
      </c>
      <c r="L23" s="69">
        <v>2.5545961890781998E-3</v>
      </c>
      <c r="M23" s="30"/>
      <c r="N23" s="35"/>
      <c r="O23" s="35"/>
      <c r="P23" s="53"/>
    </row>
    <row r="24" spans="1:16" ht="15" thickBot="1" x14ac:dyDescent="0.35">
      <c r="A24" s="29" t="s">
        <v>46</v>
      </c>
      <c r="B24" s="28"/>
      <c r="C24" s="28"/>
      <c r="D24" s="28"/>
      <c r="E24" s="28"/>
      <c r="F24" s="28"/>
      <c r="G24" s="28"/>
      <c r="H24" s="28"/>
      <c r="I24" s="28"/>
      <c r="J24" s="37">
        <f>AVERAGE(J14:J23)</f>
        <v>22765.78584127421</v>
      </c>
      <c r="K24" s="28">
        <f t="shared" si="0"/>
        <v>6.3238294003539472</v>
      </c>
      <c r="L24" s="51">
        <f>AVERAGE(L14:L23)</f>
        <v>9.0717097911678316E-3</v>
      </c>
      <c r="M24" s="24">
        <f>_xlfn.STDEV.P(L14:L23)</f>
        <v>9.0672323084444676E-3</v>
      </c>
      <c r="N24" s="29"/>
      <c r="O24" s="28"/>
      <c r="P24" s="50"/>
    </row>
    <row r="25" spans="1:16" x14ac:dyDescent="0.3">
      <c r="A25" s="36" t="s">
        <v>106</v>
      </c>
      <c r="B25" s="35"/>
      <c r="C25" s="35" t="s">
        <v>105</v>
      </c>
      <c r="D25" s="34" t="s">
        <v>2</v>
      </c>
      <c r="E25" s="35" t="s">
        <v>107</v>
      </c>
      <c r="F25" s="35">
        <v>1</v>
      </c>
      <c r="G25" s="35">
        <v>1</v>
      </c>
      <c r="H25" s="35">
        <v>2000</v>
      </c>
      <c r="I25" s="35">
        <v>100</v>
      </c>
      <c r="J25" s="38">
        <v>23052.5304625034</v>
      </c>
      <c r="K25" s="35">
        <f t="shared" si="0"/>
        <v>6.4034806840287226</v>
      </c>
      <c r="L25" s="73">
        <v>1.2223468423458799E-3</v>
      </c>
      <c r="M25" s="30"/>
      <c r="N25" s="36"/>
      <c r="O25" s="35"/>
      <c r="P25" s="53"/>
    </row>
    <row r="26" spans="1:16" x14ac:dyDescent="0.3">
      <c r="A26" s="36" t="s">
        <v>106</v>
      </c>
      <c r="B26" s="35"/>
      <c r="C26" s="35" t="s">
        <v>105</v>
      </c>
      <c r="D26" s="34" t="s">
        <v>2</v>
      </c>
      <c r="E26" s="35" t="s">
        <v>107</v>
      </c>
      <c r="F26" s="35">
        <v>1</v>
      </c>
      <c r="G26" s="35">
        <v>1</v>
      </c>
      <c r="H26" s="35">
        <v>2000</v>
      </c>
      <c r="I26" s="35">
        <v>100</v>
      </c>
      <c r="J26" s="38">
        <v>23238.550406217499</v>
      </c>
      <c r="K26" s="35">
        <f t="shared" si="0"/>
        <v>6.4551528906159721</v>
      </c>
      <c r="L26" s="73">
        <v>1.1911683133391899E-2</v>
      </c>
      <c r="M26" s="30"/>
      <c r="N26" s="36"/>
      <c r="O26" s="35"/>
      <c r="P26" s="53"/>
    </row>
    <row r="27" spans="1:16" x14ac:dyDescent="0.3">
      <c r="A27" s="36" t="s">
        <v>106</v>
      </c>
      <c r="B27" s="35"/>
      <c r="C27" s="35" t="s">
        <v>105</v>
      </c>
      <c r="D27" s="34" t="s">
        <v>2</v>
      </c>
      <c r="E27" s="35" t="s">
        <v>107</v>
      </c>
      <c r="F27" s="35">
        <v>1</v>
      </c>
      <c r="G27" s="35">
        <v>1</v>
      </c>
      <c r="H27" s="35">
        <v>2000</v>
      </c>
      <c r="I27" s="35">
        <v>100</v>
      </c>
      <c r="J27" s="38">
        <v>23583.562618494001</v>
      </c>
      <c r="K27" s="35">
        <f t="shared" si="0"/>
        <v>6.5509896162483336</v>
      </c>
      <c r="L27" s="73">
        <v>8.3625180650533093E-3</v>
      </c>
      <c r="M27" s="30"/>
      <c r="N27" s="36"/>
      <c r="O27" s="35"/>
      <c r="P27" s="53"/>
    </row>
    <row r="28" spans="1:16" x14ac:dyDescent="0.3">
      <c r="A28" s="36" t="s">
        <v>106</v>
      </c>
      <c r="B28" s="35"/>
      <c r="C28" s="35" t="s">
        <v>105</v>
      </c>
      <c r="D28" s="34" t="s">
        <v>2</v>
      </c>
      <c r="E28" s="35" t="s">
        <v>107</v>
      </c>
      <c r="F28" s="35">
        <v>1</v>
      </c>
      <c r="G28" s="35">
        <v>1</v>
      </c>
      <c r="H28" s="35">
        <v>2000</v>
      </c>
      <c r="I28" s="35">
        <v>100</v>
      </c>
      <c r="J28" s="38">
        <v>24381.9196577072</v>
      </c>
      <c r="K28" s="35">
        <f t="shared" si="0"/>
        <v>6.7727554604742224</v>
      </c>
      <c r="L28" s="73">
        <v>4.6213377221490599E-4</v>
      </c>
      <c r="M28" s="30"/>
      <c r="N28" s="36"/>
      <c r="O28" s="35"/>
      <c r="P28" s="53"/>
    </row>
    <row r="29" spans="1:16" x14ac:dyDescent="0.3">
      <c r="A29" s="36" t="s">
        <v>106</v>
      </c>
      <c r="B29" s="35"/>
      <c r="C29" s="35" t="s">
        <v>105</v>
      </c>
      <c r="D29" s="34" t="s">
        <v>2</v>
      </c>
      <c r="E29" s="35" t="s">
        <v>107</v>
      </c>
      <c r="F29" s="35">
        <v>1</v>
      </c>
      <c r="G29" s="35">
        <v>1</v>
      </c>
      <c r="H29" s="35">
        <v>2000</v>
      </c>
      <c r="I29" s="35">
        <v>100</v>
      </c>
      <c r="J29" s="38">
        <v>24416.2316024303</v>
      </c>
      <c r="K29" s="35">
        <f t="shared" si="0"/>
        <v>6.7822865562306385</v>
      </c>
      <c r="L29" s="73">
        <v>2.5614527464801699E-3</v>
      </c>
      <c r="M29" s="30"/>
      <c r="N29" s="36"/>
      <c r="O29" s="35"/>
      <c r="P29" s="53"/>
    </row>
    <row r="30" spans="1:16" x14ac:dyDescent="0.3">
      <c r="A30" s="36" t="s">
        <v>106</v>
      </c>
      <c r="B30" s="35"/>
      <c r="C30" s="35" t="s">
        <v>105</v>
      </c>
      <c r="D30" s="34" t="s">
        <v>2</v>
      </c>
      <c r="E30" s="35" t="s">
        <v>107</v>
      </c>
      <c r="F30" s="35">
        <v>1</v>
      </c>
      <c r="G30" s="35">
        <v>1</v>
      </c>
      <c r="H30" s="35">
        <v>2000</v>
      </c>
      <c r="I30" s="35">
        <v>100</v>
      </c>
      <c r="J30" s="38">
        <v>24455.932810306502</v>
      </c>
      <c r="K30" s="35">
        <f t="shared" si="0"/>
        <v>6.7933146695295834</v>
      </c>
      <c r="L30" s="73">
        <v>1.0201968774120099E-3</v>
      </c>
      <c r="M30" s="30"/>
      <c r="N30" s="36"/>
      <c r="O30" s="35"/>
      <c r="P30" s="53"/>
    </row>
    <row r="31" spans="1:16" x14ac:dyDescent="0.3">
      <c r="A31" s="36" t="s">
        <v>106</v>
      </c>
      <c r="B31" s="35"/>
      <c r="C31" s="35" t="s">
        <v>105</v>
      </c>
      <c r="D31" s="34" t="s">
        <v>2</v>
      </c>
      <c r="E31" s="35" t="s">
        <v>107</v>
      </c>
      <c r="F31" s="35">
        <v>1</v>
      </c>
      <c r="G31" s="35">
        <v>1</v>
      </c>
      <c r="H31" s="35">
        <v>2000</v>
      </c>
      <c r="I31" s="35">
        <v>100</v>
      </c>
      <c r="J31" s="38">
        <v>24556.540443420399</v>
      </c>
      <c r="K31" s="35">
        <f t="shared" si="0"/>
        <v>6.821261234283444</v>
      </c>
      <c r="L31" s="73">
        <v>5.45704518390174E-3</v>
      </c>
      <c r="M31" s="30"/>
      <c r="N31" s="36"/>
      <c r="O31" s="35"/>
      <c r="P31" s="53"/>
    </row>
    <row r="32" spans="1:16" x14ac:dyDescent="0.3">
      <c r="A32" s="36" t="s">
        <v>106</v>
      </c>
      <c r="B32" s="35"/>
      <c r="C32" s="35" t="s">
        <v>105</v>
      </c>
      <c r="D32" s="34" t="s">
        <v>2</v>
      </c>
      <c r="E32" s="35" t="s">
        <v>107</v>
      </c>
      <c r="F32" s="35">
        <v>1</v>
      </c>
      <c r="G32" s="35">
        <v>1</v>
      </c>
      <c r="H32" s="35">
        <v>2000</v>
      </c>
      <c r="I32" s="35">
        <v>100</v>
      </c>
      <c r="J32" s="38">
        <v>24645.543615817998</v>
      </c>
      <c r="K32" s="35">
        <f t="shared" si="0"/>
        <v>6.8459843377272218</v>
      </c>
      <c r="L32" s="73">
        <v>3.0650898637044799E-3</v>
      </c>
      <c r="M32" s="30"/>
      <c r="N32" s="36"/>
      <c r="O32" s="35"/>
      <c r="P32" s="53"/>
    </row>
    <row r="33" spans="1:16" x14ac:dyDescent="0.3">
      <c r="A33" s="36" t="s">
        <v>106</v>
      </c>
      <c r="B33" s="35"/>
      <c r="C33" s="35" t="s">
        <v>105</v>
      </c>
      <c r="D33" s="34" t="s">
        <v>2</v>
      </c>
      <c r="E33" s="35" t="s">
        <v>107</v>
      </c>
      <c r="F33" s="35">
        <v>1</v>
      </c>
      <c r="G33" s="35">
        <v>1</v>
      </c>
      <c r="H33" s="35">
        <v>2000</v>
      </c>
      <c r="I33" s="35">
        <v>100</v>
      </c>
      <c r="J33" s="38">
        <v>24718.894727945299</v>
      </c>
      <c r="K33" s="35">
        <f t="shared" si="0"/>
        <v>6.866359646651472</v>
      </c>
      <c r="L33" s="73">
        <v>3.2380288392575901E-3</v>
      </c>
      <c r="M33" s="30"/>
      <c r="N33" s="36"/>
      <c r="O33" s="35"/>
      <c r="P33" s="53"/>
    </row>
    <row r="34" spans="1:16" ht="15" thickBot="1" x14ac:dyDescent="0.35">
      <c r="A34" s="79" t="s">
        <v>106</v>
      </c>
      <c r="B34" s="78"/>
      <c r="C34" s="78" t="s">
        <v>105</v>
      </c>
      <c r="D34" s="34" t="s">
        <v>2</v>
      </c>
      <c r="E34" s="78" t="s">
        <v>107</v>
      </c>
      <c r="F34" s="35">
        <v>1</v>
      </c>
      <c r="G34" s="35">
        <v>1</v>
      </c>
      <c r="H34" s="78">
        <v>2000</v>
      </c>
      <c r="I34" s="78">
        <v>100</v>
      </c>
      <c r="J34" s="72">
        <v>24836.250742912202</v>
      </c>
      <c r="K34" s="35">
        <f t="shared" si="0"/>
        <v>6.8989585396978335</v>
      </c>
      <c r="L34" s="71">
        <v>2.2995094393347998E-3</v>
      </c>
      <c r="M34" s="30"/>
      <c r="N34" s="36"/>
      <c r="O34" s="35"/>
      <c r="P34" s="53"/>
    </row>
    <row r="35" spans="1:16" ht="15" thickBot="1" x14ac:dyDescent="0.35">
      <c r="A35" s="29" t="s">
        <v>46</v>
      </c>
      <c r="B35" s="28"/>
      <c r="C35" s="28"/>
      <c r="D35" s="28"/>
      <c r="E35" s="28"/>
      <c r="F35" s="28"/>
      <c r="G35" s="28"/>
      <c r="H35" s="28"/>
      <c r="I35" s="28"/>
      <c r="J35" s="37">
        <f>AVERAGE(J25:J34)</f>
        <v>24188.59570877548</v>
      </c>
      <c r="K35" s="28">
        <f t="shared" ref="K35:K66" si="1">J35/3600</f>
        <v>6.7190543635487447</v>
      </c>
      <c r="L35" s="51">
        <f>AVERAGE(L25:L34)</f>
        <v>3.9600004763096792E-3</v>
      </c>
      <c r="M35" s="24">
        <f>_xlfn.STDEV.P(L25:L34)</f>
        <v>3.4534055574125156E-3</v>
      </c>
      <c r="N35" s="29"/>
      <c r="O35" s="28"/>
      <c r="P35" s="50"/>
    </row>
    <row r="36" spans="1:16" x14ac:dyDescent="0.3">
      <c r="A36" s="36" t="s">
        <v>106</v>
      </c>
      <c r="B36" s="35"/>
      <c r="C36" s="35" t="s">
        <v>105</v>
      </c>
      <c r="D36" s="35" t="s">
        <v>112</v>
      </c>
      <c r="E36" s="34" t="s">
        <v>47</v>
      </c>
      <c r="F36" s="35">
        <v>1</v>
      </c>
      <c r="G36" s="35">
        <v>1</v>
      </c>
      <c r="H36" s="35">
        <v>2000</v>
      </c>
      <c r="I36" s="35">
        <v>100</v>
      </c>
      <c r="J36" s="38">
        <v>21443.389478206602</v>
      </c>
      <c r="K36" s="35">
        <f t="shared" si="1"/>
        <v>5.9564970772796118</v>
      </c>
      <c r="L36" s="55">
        <v>7.8870346321571402E-4</v>
      </c>
      <c r="M36" s="30"/>
      <c r="N36" s="35"/>
      <c r="O36" s="35"/>
      <c r="P36" s="53"/>
    </row>
    <row r="37" spans="1:16" x14ac:dyDescent="0.3">
      <c r="A37" s="36" t="s">
        <v>106</v>
      </c>
      <c r="B37" s="35"/>
      <c r="C37" s="35" t="s">
        <v>105</v>
      </c>
      <c r="D37" s="35" t="s">
        <v>112</v>
      </c>
      <c r="E37" s="34" t="s">
        <v>47</v>
      </c>
      <c r="F37" s="35">
        <v>1</v>
      </c>
      <c r="G37" s="35">
        <v>1</v>
      </c>
      <c r="H37" s="35">
        <v>2000</v>
      </c>
      <c r="I37" s="35">
        <v>100</v>
      </c>
      <c r="J37" s="38">
        <v>23467.255299329699</v>
      </c>
      <c r="K37" s="35">
        <f t="shared" si="1"/>
        <v>6.5186820275915833</v>
      </c>
      <c r="L37" s="55">
        <v>6.0856684704002596E-4</v>
      </c>
      <c r="M37" s="30"/>
      <c r="N37" s="35"/>
      <c r="O37" s="35"/>
      <c r="P37" s="53"/>
    </row>
    <row r="38" spans="1:16" x14ac:dyDescent="0.3">
      <c r="A38" s="36" t="s">
        <v>106</v>
      </c>
      <c r="B38" s="35"/>
      <c r="C38" s="35" t="s">
        <v>105</v>
      </c>
      <c r="D38" s="35" t="s">
        <v>112</v>
      </c>
      <c r="E38" s="34" t="s">
        <v>47</v>
      </c>
      <c r="F38" s="35">
        <v>1</v>
      </c>
      <c r="G38" s="35">
        <v>1</v>
      </c>
      <c r="H38" s="35">
        <v>2000</v>
      </c>
      <c r="I38" s="35">
        <v>100</v>
      </c>
      <c r="J38" s="38">
        <v>23715.099287986701</v>
      </c>
      <c r="K38" s="35">
        <f t="shared" si="1"/>
        <v>6.5875275799963058</v>
      </c>
      <c r="L38" s="55">
        <v>9.3359431006114803E-4</v>
      </c>
      <c r="M38" s="30"/>
      <c r="N38" s="35"/>
      <c r="O38" s="35"/>
      <c r="P38" s="53"/>
    </row>
    <row r="39" spans="1:16" x14ac:dyDescent="0.3">
      <c r="A39" s="36" t="s">
        <v>106</v>
      </c>
      <c r="B39" s="35"/>
      <c r="C39" s="35" t="s">
        <v>105</v>
      </c>
      <c r="D39" s="35" t="s">
        <v>112</v>
      </c>
      <c r="E39" s="34" t="s">
        <v>47</v>
      </c>
      <c r="F39" s="35">
        <v>1</v>
      </c>
      <c r="G39" s="35">
        <v>1</v>
      </c>
      <c r="H39" s="35">
        <v>2000</v>
      </c>
      <c r="I39" s="35">
        <v>100</v>
      </c>
      <c r="J39" s="38">
        <v>24122.041879892298</v>
      </c>
      <c r="K39" s="35">
        <f t="shared" si="1"/>
        <v>6.7005671888589715</v>
      </c>
      <c r="L39" s="55">
        <v>3.0848704063867801E-3</v>
      </c>
      <c r="M39" s="30"/>
      <c r="N39" s="35"/>
      <c r="O39" s="35"/>
      <c r="P39" s="53"/>
    </row>
    <row r="40" spans="1:16" x14ac:dyDescent="0.3">
      <c r="A40" s="36" t="s">
        <v>106</v>
      </c>
      <c r="B40" s="35"/>
      <c r="C40" s="35" t="s">
        <v>105</v>
      </c>
      <c r="D40" s="35" t="s">
        <v>112</v>
      </c>
      <c r="E40" s="34" t="s">
        <v>47</v>
      </c>
      <c r="F40" s="35">
        <v>1</v>
      </c>
      <c r="G40" s="35">
        <v>1</v>
      </c>
      <c r="H40" s="35">
        <v>2000</v>
      </c>
      <c r="I40" s="35">
        <v>100</v>
      </c>
      <c r="J40" s="38">
        <v>24126.033227920499</v>
      </c>
      <c r="K40" s="35">
        <f t="shared" si="1"/>
        <v>6.7016758966445833</v>
      </c>
      <c r="L40" s="55">
        <v>6.9567966657546002E-4</v>
      </c>
      <c r="M40" s="30"/>
      <c r="N40" s="35"/>
      <c r="O40" s="35"/>
      <c r="P40" s="53"/>
    </row>
    <row r="41" spans="1:16" x14ac:dyDescent="0.3">
      <c r="A41" s="36" t="s">
        <v>106</v>
      </c>
      <c r="B41" s="35"/>
      <c r="C41" s="35" t="s">
        <v>105</v>
      </c>
      <c r="D41" s="35" t="s">
        <v>112</v>
      </c>
      <c r="E41" s="34" t="s">
        <v>47</v>
      </c>
      <c r="F41" s="35">
        <v>1</v>
      </c>
      <c r="G41" s="35">
        <v>1</v>
      </c>
      <c r="H41" s="35">
        <v>2000</v>
      </c>
      <c r="I41" s="35">
        <v>100</v>
      </c>
      <c r="J41" s="38">
        <v>24253.7463347911</v>
      </c>
      <c r="K41" s="35">
        <f t="shared" si="1"/>
        <v>6.7371517596641946</v>
      </c>
      <c r="L41" s="55">
        <v>6.3442153613911295E-4</v>
      </c>
      <c r="M41" s="30"/>
      <c r="N41" s="35"/>
      <c r="O41" s="35"/>
      <c r="P41" s="53"/>
    </row>
    <row r="42" spans="1:16" x14ac:dyDescent="0.3">
      <c r="A42" s="36" t="s">
        <v>106</v>
      </c>
      <c r="B42" s="35"/>
      <c r="C42" s="35" t="s">
        <v>105</v>
      </c>
      <c r="D42" s="35" t="s">
        <v>112</v>
      </c>
      <c r="E42" s="34" t="s">
        <v>47</v>
      </c>
      <c r="F42" s="35">
        <v>1</v>
      </c>
      <c r="G42" s="35">
        <v>1</v>
      </c>
      <c r="H42" s="35">
        <v>2000</v>
      </c>
      <c r="I42" s="35">
        <v>100</v>
      </c>
      <c r="J42" s="38">
        <v>24304.414358139002</v>
      </c>
      <c r="K42" s="35">
        <f t="shared" si="1"/>
        <v>6.7512262105941669</v>
      </c>
      <c r="L42" s="55">
        <v>8.26994003240372E-4</v>
      </c>
      <c r="M42" s="30"/>
      <c r="N42" s="35"/>
      <c r="O42" s="35"/>
      <c r="P42" s="53"/>
    </row>
    <row r="43" spans="1:16" x14ac:dyDescent="0.3">
      <c r="A43" s="36" t="s">
        <v>106</v>
      </c>
      <c r="B43" s="35"/>
      <c r="C43" s="35" t="s">
        <v>105</v>
      </c>
      <c r="D43" s="35" t="s">
        <v>112</v>
      </c>
      <c r="E43" s="34" t="s">
        <v>47</v>
      </c>
      <c r="F43" s="35">
        <v>1</v>
      </c>
      <c r="G43" s="35">
        <v>1</v>
      </c>
      <c r="H43" s="35">
        <v>2000</v>
      </c>
      <c r="I43" s="35">
        <v>100</v>
      </c>
      <c r="J43" s="38">
        <v>24359.9939761161</v>
      </c>
      <c r="K43" s="35">
        <f t="shared" si="1"/>
        <v>6.7666649933655831</v>
      </c>
      <c r="L43" s="55">
        <v>7.8302597423105501E-4</v>
      </c>
      <c r="M43" s="30"/>
      <c r="N43" s="35"/>
      <c r="O43" s="35"/>
      <c r="P43" s="53"/>
    </row>
    <row r="44" spans="1:16" x14ac:dyDescent="0.3">
      <c r="A44" s="36" t="s">
        <v>106</v>
      </c>
      <c r="B44" s="35"/>
      <c r="C44" s="35" t="s">
        <v>105</v>
      </c>
      <c r="D44" s="35" t="s">
        <v>112</v>
      </c>
      <c r="E44" s="34" t="s">
        <v>47</v>
      </c>
      <c r="F44" s="35">
        <v>1</v>
      </c>
      <c r="G44" s="35">
        <v>1</v>
      </c>
      <c r="H44" s="35">
        <v>2000</v>
      </c>
      <c r="I44" s="35">
        <v>100</v>
      </c>
      <c r="J44" s="38">
        <v>24706.384910345001</v>
      </c>
      <c r="K44" s="35">
        <f t="shared" si="1"/>
        <v>6.8628846973180559</v>
      </c>
      <c r="L44" s="55">
        <v>1.08449340423784E-3</v>
      </c>
      <c r="M44" s="30"/>
      <c r="N44" s="35"/>
      <c r="O44" s="35"/>
      <c r="P44" s="53"/>
    </row>
    <row r="45" spans="1:16" ht="15" thickBot="1" x14ac:dyDescent="0.35">
      <c r="A45" s="36" t="s">
        <v>106</v>
      </c>
      <c r="B45" s="35"/>
      <c r="C45" s="35" t="s">
        <v>105</v>
      </c>
      <c r="D45" s="35" t="s">
        <v>112</v>
      </c>
      <c r="E45" s="34" t="s">
        <v>47</v>
      </c>
      <c r="F45" s="35">
        <v>1</v>
      </c>
      <c r="G45" s="35">
        <v>1</v>
      </c>
      <c r="H45" s="35">
        <v>2000</v>
      </c>
      <c r="I45" s="35">
        <v>100</v>
      </c>
      <c r="J45" s="38">
        <v>25719.853224277402</v>
      </c>
      <c r="K45" s="35">
        <f t="shared" si="1"/>
        <v>7.1444036734103893</v>
      </c>
      <c r="L45" s="55">
        <v>1.68836883610443E-3</v>
      </c>
      <c r="M45" s="54"/>
      <c r="N45" s="35"/>
      <c r="O45" s="35"/>
      <c r="P45" s="53"/>
    </row>
    <row r="46" spans="1:16" ht="15" thickBot="1" x14ac:dyDescent="0.35">
      <c r="A46" s="29" t="s">
        <v>46</v>
      </c>
      <c r="B46" s="28"/>
      <c r="C46" s="28"/>
      <c r="D46" s="28"/>
      <c r="E46" s="28"/>
      <c r="F46" s="28"/>
      <c r="G46" s="28"/>
      <c r="H46" s="28"/>
      <c r="I46" s="28"/>
      <c r="J46" s="37">
        <f>AVERAGE(J36:J45)</f>
        <v>24021.821197700439</v>
      </c>
      <c r="K46" s="28">
        <f t="shared" si="1"/>
        <v>6.6727281104723444</v>
      </c>
      <c r="L46" s="51">
        <f>AVERAGE(L36:L45)</f>
        <v>1.1128718447231938E-3</v>
      </c>
      <c r="M46" s="24">
        <f>_xlfn.STDEV.P(L36:L45)</f>
        <v>7.2151354836148688E-4</v>
      </c>
      <c r="N46" s="29"/>
      <c r="O46" s="28"/>
      <c r="P46" s="50"/>
    </row>
    <row r="47" spans="1:16" x14ac:dyDescent="0.3">
      <c r="A47" s="36" t="s">
        <v>104</v>
      </c>
      <c r="B47" s="35"/>
      <c r="C47" s="35" t="s">
        <v>105</v>
      </c>
      <c r="D47" s="35" t="s">
        <v>112</v>
      </c>
      <c r="E47" s="35" t="s">
        <v>107</v>
      </c>
      <c r="F47" s="35">
        <v>0</v>
      </c>
      <c r="G47" s="35">
        <v>2</v>
      </c>
      <c r="H47" s="35">
        <v>2000</v>
      </c>
      <c r="I47" s="35">
        <v>100</v>
      </c>
      <c r="J47" s="38">
        <v>18005.427544832201</v>
      </c>
      <c r="K47" s="35">
        <f t="shared" si="1"/>
        <v>5.001507651342278</v>
      </c>
      <c r="L47" s="55">
        <v>0.22944217721511101</v>
      </c>
      <c r="M47" s="41"/>
      <c r="N47" s="35"/>
      <c r="O47" s="35"/>
      <c r="P47" s="53"/>
    </row>
    <row r="48" spans="1:16" x14ac:dyDescent="0.3">
      <c r="A48" s="36" t="s">
        <v>104</v>
      </c>
      <c r="B48" s="35"/>
      <c r="C48" s="35" t="s">
        <v>105</v>
      </c>
      <c r="D48" s="35" t="s">
        <v>112</v>
      </c>
      <c r="E48" s="35" t="s">
        <v>107</v>
      </c>
      <c r="F48" s="35">
        <v>0</v>
      </c>
      <c r="G48" s="35">
        <v>2</v>
      </c>
      <c r="H48" s="35">
        <v>2000</v>
      </c>
      <c r="I48" s="35">
        <v>100</v>
      </c>
      <c r="J48" s="38">
        <v>18012.437001943501</v>
      </c>
      <c r="K48" s="35">
        <f t="shared" si="1"/>
        <v>5.0034547227620836</v>
      </c>
      <c r="L48" s="55">
        <v>0.52223567431965201</v>
      </c>
      <c r="M48" s="30"/>
      <c r="N48" s="35"/>
      <c r="O48" s="35"/>
      <c r="P48" s="53"/>
    </row>
    <row r="49" spans="1:18" x14ac:dyDescent="0.3">
      <c r="A49" s="36" t="s">
        <v>104</v>
      </c>
      <c r="B49" s="35"/>
      <c r="C49" s="35" t="s">
        <v>105</v>
      </c>
      <c r="D49" s="35" t="s">
        <v>112</v>
      </c>
      <c r="E49" s="35" t="s">
        <v>107</v>
      </c>
      <c r="F49" s="35">
        <v>0</v>
      </c>
      <c r="G49" s="35">
        <v>2</v>
      </c>
      <c r="H49" s="35">
        <v>2000</v>
      </c>
      <c r="I49" s="35">
        <v>100</v>
      </c>
      <c r="J49" s="38">
        <v>18051.2240114212</v>
      </c>
      <c r="K49" s="35">
        <f t="shared" si="1"/>
        <v>5.0142288920614444</v>
      </c>
      <c r="L49" s="55">
        <v>0.687618500193515</v>
      </c>
      <c r="M49" s="30"/>
      <c r="N49" s="35"/>
      <c r="O49" s="35"/>
      <c r="P49" s="53"/>
    </row>
    <row r="50" spans="1:18" x14ac:dyDescent="0.3">
      <c r="A50" s="36" t="s">
        <v>104</v>
      </c>
      <c r="B50" s="35"/>
      <c r="C50" s="35" t="s">
        <v>105</v>
      </c>
      <c r="D50" s="35" t="s">
        <v>112</v>
      </c>
      <c r="E50" s="35" t="s">
        <v>107</v>
      </c>
      <c r="F50" s="35">
        <v>0</v>
      </c>
      <c r="G50" s="35">
        <v>2</v>
      </c>
      <c r="H50" s="35">
        <v>2000</v>
      </c>
      <c r="I50" s="35">
        <v>100</v>
      </c>
      <c r="J50" s="38">
        <v>18075.0749902725</v>
      </c>
      <c r="K50" s="35">
        <f t="shared" si="1"/>
        <v>5.0208541639645832</v>
      </c>
      <c r="L50" s="55">
        <v>1.2021185959641001</v>
      </c>
      <c r="M50" s="30"/>
      <c r="N50" s="35"/>
      <c r="O50" s="35"/>
      <c r="P50" s="53"/>
    </row>
    <row r="51" spans="1:18" x14ac:dyDescent="0.3">
      <c r="A51" s="36" t="s">
        <v>104</v>
      </c>
      <c r="B51" s="35"/>
      <c r="C51" s="35" t="s">
        <v>105</v>
      </c>
      <c r="D51" s="35" t="s">
        <v>112</v>
      </c>
      <c r="E51" s="35" t="s">
        <v>107</v>
      </c>
      <c r="F51" s="35">
        <v>0</v>
      </c>
      <c r="G51" s="35">
        <v>2</v>
      </c>
      <c r="H51" s="35">
        <v>2000</v>
      </c>
      <c r="I51" s="35">
        <v>100</v>
      </c>
      <c r="J51" s="38">
        <v>18091.3395786285</v>
      </c>
      <c r="K51" s="35">
        <f t="shared" si="1"/>
        <v>5.0253721051745837</v>
      </c>
      <c r="L51" s="55">
        <v>0.67996489175171604</v>
      </c>
      <c r="M51" s="30"/>
      <c r="N51" s="35"/>
      <c r="O51" s="35"/>
      <c r="P51" s="53"/>
    </row>
    <row r="52" spans="1:18" x14ac:dyDescent="0.3">
      <c r="A52" s="36" t="s">
        <v>104</v>
      </c>
      <c r="B52" s="35"/>
      <c r="C52" s="35" t="s">
        <v>105</v>
      </c>
      <c r="D52" s="35" t="s">
        <v>112</v>
      </c>
      <c r="E52" s="35" t="s">
        <v>107</v>
      </c>
      <c r="F52" s="35">
        <v>0</v>
      </c>
      <c r="G52" s="35">
        <v>2</v>
      </c>
      <c r="H52" s="35">
        <v>2000</v>
      </c>
      <c r="I52" s="35">
        <v>100</v>
      </c>
      <c r="J52" s="38">
        <v>18191.852574586799</v>
      </c>
      <c r="K52" s="35">
        <f t="shared" si="1"/>
        <v>5.0532923818296664</v>
      </c>
      <c r="L52" s="55">
        <v>0.34836647532592602</v>
      </c>
      <c r="M52" s="30"/>
      <c r="N52" s="35"/>
      <c r="O52" s="35"/>
      <c r="P52" s="53"/>
    </row>
    <row r="53" spans="1:18" x14ac:dyDescent="0.3">
      <c r="A53" s="36" t="s">
        <v>104</v>
      </c>
      <c r="B53" s="35"/>
      <c r="C53" s="35" t="s">
        <v>105</v>
      </c>
      <c r="D53" s="35" t="s">
        <v>112</v>
      </c>
      <c r="E53" s="35" t="s">
        <v>107</v>
      </c>
      <c r="F53" s="35">
        <v>0</v>
      </c>
      <c r="G53" s="35">
        <v>2</v>
      </c>
      <c r="H53" s="35">
        <v>2000</v>
      </c>
      <c r="I53" s="35">
        <v>100</v>
      </c>
      <c r="J53" s="38">
        <v>18209.117734193798</v>
      </c>
      <c r="K53" s="35">
        <f t="shared" si="1"/>
        <v>5.0580882594982777</v>
      </c>
      <c r="L53" s="55">
        <v>1.0245380489832401</v>
      </c>
      <c r="M53" s="30"/>
      <c r="N53" s="35"/>
      <c r="O53" s="35"/>
      <c r="P53" s="53"/>
    </row>
    <row r="54" spans="1:18" x14ac:dyDescent="0.3">
      <c r="A54" s="36" t="s">
        <v>104</v>
      </c>
      <c r="B54" s="35"/>
      <c r="C54" s="35" t="s">
        <v>105</v>
      </c>
      <c r="D54" s="35" t="s">
        <v>112</v>
      </c>
      <c r="E54" s="35" t="s">
        <v>107</v>
      </c>
      <c r="F54" s="35">
        <v>0</v>
      </c>
      <c r="G54" s="35">
        <v>2</v>
      </c>
      <c r="H54" s="35">
        <v>2000</v>
      </c>
      <c r="I54" s="35">
        <v>100</v>
      </c>
      <c r="J54" s="38">
        <v>18337.405322551698</v>
      </c>
      <c r="K54" s="35">
        <f t="shared" si="1"/>
        <v>5.0937237007088054</v>
      </c>
      <c r="L54" s="55">
        <v>0.70771142368918905</v>
      </c>
      <c r="M54" s="30"/>
      <c r="N54" s="35"/>
      <c r="O54" s="35"/>
      <c r="P54" s="53"/>
    </row>
    <row r="55" spans="1:18" x14ac:dyDescent="0.3">
      <c r="A55" s="36" t="s">
        <v>104</v>
      </c>
      <c r="B55" s="35"/>
      <c r="C55" s="35" t="s">
        <v>105</v>
      </c>
      <c r="D55" s="35" t="s">
        <v>112</v>
      </c>
      <c r="E55" s="35" t="s">
        <v>107</v>
      </c>
      <c r="F55" s="35">
        <v>0</v>
      </c>
      <c r="G55" s="35">
        <v>2</v>
      </c>
      <c r="H55" s="35">
        <v>2000</v>
      </c>
      <c r="I55" s="35">
        <v>100</v>
      </c>
      <c r="J55" s="38">
        <v>18853.140951394998</v>
      </c>
      <c r="K55" s="35">
        <f t="shared" si="1"/>
        <v>5.2369835976097221</v>
      </c>
      <c r="L55" s="55">
        <v>0.73118291691206405</v>
      </c>
      <c r="M55" s="30"/>
      <c r="N55" s="35"/>
      <c r="O55" s="35"/>
      <c r="P55" s="53"/>
    </row>
    <row r="56" spans="1:18" ht="15" thickBot="1" x14ac:dyDescent="0.35">
      <c r="A56" s="36" t="s">
        <v>104</v>
      </c>
      <c r="B56" s="35"/>
      <c r="C56" s="35" t="s">
        <v>105</v>
      </c>
      <c r="D56" s="35" t="s">
        <v>112</v>
      </c>
      <c r="E56" s="35" t="s">
        <v>107</v>
      </c>
      <c r="F56" s="35">
        <v>0</v>
      </c>
      <c r="G56" s="35">
        <v>2</v>
      </c>
      <c r="H56" s="35">
        <v>2000</v>
      </c>
      <c r="I56" s="35">
        <v>100</v>
      </c>
      <c r="J56" s="38">
        <v>18893.748065948399</v>
      </c>
      <c r="K56" s="35">
        <f t="shared" si="1"/>
        <v>5.2482633516523327</v>
      </c>
      <c r="L56" s="55">
        <v>6.7299909823656301E-2</v>
      </c>
      <c r="M56" s="30"/>
      <c r="N56" s="35"/>
      <c r="O56" s="35"/>
      <c r="P56" s="53"/>
    </row>
    <row r="57" spans="1:18" ht="15" thickBot="1" x14ac:dyDescent="0.35">
      <c r="A57" s="29" t="s">
        <v>46</v>
      </c>
      <c r="B57" s="28"/>
      <c r="C57" s="28"/>
      <c r="D57" s="28"/>
      <c r="E57" s="28"/>
      <c r="F57" s="28"/>
      <c r="G57" s="28"/>
      <c r="H57" s="28"/>
      <c r="I57" s="28"/>
      <c r="J57" s="37">
        <f>AVERAGE(J47:J56)</f>
        <v>18272.07677757736</v>
      </c>
      <c r="K57" s="28">
        <f t="shared" si="1"/>
        <v>5.0755768826603775</v>
      </c>
      <c r="L57" s="74">
        <f>AVERAGE(L47:L56)</f>
        <v>0.62004786141781698</v>
      </c>
      <c r="M57" s="24">
        <f>_xlfn.STDEV.P(L47:L56)</f>
        <v>0.32742808253525052</v>
      </c>
      <c r="N57" s="28"/>
      <c r="O57" s="28"/>
      <c r="P57" s="50"/>
    </row>
    <row r="58" spans="1:18" x14ac:dyDescent="0.3">
      <c r="A58" s="36" t="s">
        <v>104</v>
      </c>
      <c r="B58" s="35"/>
      <c r="C58" s="35" t="s">
        <v>105</v>
      </c>
      <c r="D58" s="35" t="s">
        <v>4</v>
      </c>
      <c r="E58" s="35" t="s">
        <v>107</v>
      </c>
      <c r="F58" s="35">
        <v>0</v>
      </c>
      <c r="G58" s="35">
        <v>2</v>
      </c>
      <c r="H58" s="35">
        <v>2000</v>
      </c>
      <c r="I58" s="35">
        <v>100</v>
      </c>
      <c r="J58" s="31">
        <v>17926.546845912901</v>
      </c>
      <c r="K58" s="35">
        <f t="shared" si="1"/>
        <v>4.9795963460869173</v>
      </c>
      <c r="L58" s="69">
        <v>1.1951838282351399</v>
      </c>
      <c r="M58" s="30"/>
      <c r="N58" s="35"/>
      <c r="O58" s="35"/>
      <c r="P58" s="53"/>
    </row>
    <row r="59" spans="1:18" x14ac:dyDescent="0.3">
      <c r="A59" s="36" t="s">
        <v>104</v>
      </c>
      <c r="B59" s="35"/>
      <c r="C59" s="35" t="s">
        <v>105</v>
      </c>
      <c r="D59" s="35" t="s">
        <v>4</v>
      </c>
      <c r="E59" s="35" t="s">
        <v>107</v>
      </c>
      <c r="F59" s="35">
        <v>0</v>
      </c>
      <c r="G59" s="35">
        <v>2</v>
      </c>
      <c r="H59" s="35">
        <v>2000</v>
      </c>
      <c r="I59" s="35">
        <v>100</v>
      </c>
      <c r="J59" s="31">
        <v>19035.168612480102</v>
      </c>
      <c r="K59" s="35">
        <f t="shared" si="1"/>
        <v>5.2875468368000282</v>
      </c>
      <c r="L59" s="69">
        <v>1.07194042105958</v>
      </c>
      <c r="M59" s="30"/>
      <c r="N59" s="35"/>
      <c r="O59" s="35"/>
      <c r="P59" s="53"/>
    </row>
    <row r="60" spans="1:18" x14ac:dyDescent="0.3">
      <c r="A60" s="36" t="s">
        <v>104</v>
      </c>
      <c r="B60" s="35"/>
      <c r="C60" s="35" t="s">
        <v>105</v>
      </c>
      <c r="D60" s="35" t="s">
        <v>4</v>
      </c>
      <c r="E60" s="35" t="s">
        <v>107</v>
      </c>
      <c r="F60" s="35">
        <v>0</v>
      </c>
      <c r="G60" s="35">
        <v>2</v>
      </c>
      <c r="H60" s="35">
        <v>2000</v>
      </c>
      <c r="I60" s="35">
        <v>100</v>
      </c>
      <c r="J60" s="31">
        <v>19656.7411029338</v>
      </c>
      <c r="K60" s="35">
        <f t="shared" si="1"/>
        <v>5.4602058619260552</v>
      </c>
      <c r="L60" s="69">
        <v>1.0732764272447299</v>
      </c>
      <c r="M60" s="30"/>
      <c r="N60" s="35"/>
      <c r="O60" s="35"/>
      <c r="P60" s="53"/>
    </row>
    <row r="61" spans="1:18" x14ac:dyDescent="0.3">
      <c r="A61" s="36" t="s">
        <v>104</v>
      </c>
      <c r="B61" s="35"/>
      <c r="C61" s="35" t="s">
        <v>105</v>
      </c>
      <c r="D61" s="35" t="s">
        <v>4</v>
      </c>
      <c r="E61" s="35" t="s">
        <v>107</v>
      </c>
      <c r="F61" s="35">
        <v>0</v>
      </c>
      <c r="G61" s="35">
        <v>2</v>
      </c>
      <c r="H61" s="35">
        <v>2000</v>
      </c>
      <c r="I61" s="35">
        <v>100</v>
      </c>
      <c r="J61" s="31">
        <v>20005.842081308299</v>
      </c>
      <c r="K61" s="35">
        <f t="shared" si="1"/>
        <v>5.557178355918972</v>
      </c>
      <c r="L61" s="69">
        <v>1.0507074130812699</v>
      </c>
      <c r="M61" s="30"/>
      <c r="N61" s="35"/>
      <c r="O61" s="35"/>
      <c r="P61" s="53"/>
      <c r="R61">
        <v>0.62004786141781698</v>
      </c>
    </row>
    <row r="62" spans="1:18" x14ac:dyDescent="0.3">
      <c r="A62" s="36" t="s">
        <v>104</v>
      </c>
      <c r="B62" s="35"/>
      <c r="C62" s="35" t="s">
        <v>105</v>
      </c>
      <c r="D62" s="35" t="s">
        <v>4</v>
      </c>
      <c r="E62" s="35" t="s">
        <v>107</v>
      </c>
      <c r="F62" s="35">
        <v>0</v>
      </c>
      <c r="G62" s="35">
        <v>2</v>
      </c>
      <c r="H62" s="35">
        <v>2000</v>
      </c>
      <c r="I62" s="35">
        <v>100</v>
      </c>
      <c r="J62" s="31">
        <v>20013.713640451399</v>
      </c>
      <c r="K62" s="35">
        <f t="shared" si="1"/>
        <v>5.5593649001253889</v>
      </c>
      <c r="L62" s="69">
        <v>0.78166673243123497</v>
      </c>
      <c r="M62" s="30"/>
      <c r="N62" s="35"/>
      <c r="O62" s="35"/>
      <c r="P62" s="53"/>
      <c r="R62">
        <v>0.88104693979799686</v>
      </c>
    </row>
    <row r="63" spans="1:18" x14ac:dyDescent="0.3">
      <c r="A63" s="36" t="s">
        <v>104</v>
      </c>
      <c r="B63" s="35"/>
      <c r="C63" s="35" t="s">
        <v>105</v>
      </c>
      <c r="D63" s="35" t="s">
        <v>4</v>
      </c>
      <c r="E63" s="35" t="s">
        <v>107</v>
      </c>
      <c r="F63" s="35">
        <v>0</v>
      </c>
      <c r="G63" s="35">
        <v>2</v>
      </c>
      <c r="H63" s="35">
        <v>2000</v>
      </c>
      <c r="I63" s="35">
        <v>100</v>
      </c>
      <c r="J63" s="31">
        <v>20029.645589113199</v>
      </c>
      <c r="K63" s="35">
        <f t="shared" si="1"/>
        <v>5.5637904414203332</v>
      </c>
      <c r="L63" s="69">
        <v>1.05731827323324</v>
      </c>
      <c r="M63" s="30"/>
      <c r="N63" s="35"/>
      <c r="O63" s="35"/>
      <c r="P63" s="53"/>
      <c r="R63">
        <v>0.31772718136858552</v>
      </c>
    </row>
    <row r="64" spans="1:18" x14ac:dyDescent="0.3">
      <c r="A64" s="36" t="s">
        <v>104</v>
      </c>
      <c r="B64" s="35"/>
      <c r="C64" s="35" t="s">
        <v>105</v>
      </c>
      <c r="D64" s="35" t="s">
        <v>4</v>
      </c>
      <c r="E64" s="35" t="s">
        <v>107</v>
      </c>
      <c r="F64" s="35">
        <v>0</v>
      </c>
      <c r="G64" s="35">
        <v>2</v>
      </c>
      <c r="H64" s="35">
        <v>2000</v>
      </c>
      <c r="I64" s="35">
        <v>100</v>
      </c>
      <c r="J64" s="31">
        <v>20117.946453332901</v>
      </c>
      <c r="K64" s="35">
        <f t="shared" si="1"/>
        <v>5.5883184592591393</v>
      </c>
      <c r="L64" s="69">
        <v>0.73073093819552803</v>
      </c>
      <c r="M64" s="30"/>
      <c r="N64" s="35"/>
      <c r="O64" s="35"/>
      <c r="P64" s="53"/>
    </row>
    <row r="65" spans="1:16" x14ac:dyDescent="0.3">
      <c r="A65" s="36" t="s">
        <v>104</v>
      </c>
      <c r="B65" s="35"/>
      <c r="C65" s="35" t="s">
        <v>105</v>
      </c>
      <c r="D65" s="35" t="s">
        <v>4</v>
      </c>
      <c r="E65" s="35" t="s">
        <v>107</v>
      </c>
      <c r="F65" s="35">
        <v>0</v>
      </c>
      <c r="G65" s="35">
        <v>2</v>
      </c>
      <c r="H65" s="35">
        <v>2000</v>
      </c>
      <c r="I65" s="35">
        <v>100</v>
      </c>
      <c r="J65" s="31">
        <v>20392.817068576798</v>
      </c>
      <c r="K65" s="35">
        <f t="shared" si="1"/>
        <v>5.6646714079379992</v>
      </c>
      <c r="L65" s="69">
        <v>0.72881039071791098</v>
      </c>
      <c r="M65" s="30"/>
      <c r="N65" s="35"/>
      <c r="O65" s="35"/>
      <c r="P65" s="53"/>
    </row>
    <row r="66" spans="1:16" x14ac:dyDescent="0.3">
      <c r="A66" s="36" t="s">
        <v>104</v>
      </c>
      <c r="B66" s="35"/>
      <c r="C66" s="35" t="s">
        <v>105</v>
      </c>
      <c r="D66" s="35" t="s">
        <v>4</v>
      </c>
      <c r="E66" s="35" t="s">
        <v>107</v>
      </c>
      <c r="F66" s="35">
        <v>0</v>
      </c>
      <c r="G66" s="35">
        <v>2</v>
      </c>
      <c r="H66" s="35">
        <v>2000</v>
      </c>
      <c r="I66" s="35">
        <v>100</v>
      </c>
      <c r="J66" s="31">
        <v>20482.295284986401</v>
      </c>
      <c r="K66" s="35">
        <f t="shared" si="1"/>
        <v>5.6895264680517785</v>
      </c>
      <c r="L66" s="69">
        <v>0.34335549059693699</v>
      </c>
      <c r="M66" s="30"/>
      <c r="N66" s="35"/>
      <c r="O66" s="35"/>
      <c r="P66" s="53"/>
    </row>
    <row r="67" spans="1:16" ht="15" thickBot="1" x14ac:dyDescent="0.35">
      <c r="A67" s="36" t="s">
        <v>104</v>
      </c>
      <c r="B67" s="35"/>
      <c r="C67" s="35" t="s">
        <v>105</v>
      </c>
      <c r="D67" s="35" t="s">
        <v>4</v>
      </c>
      <c r="E67" s="35" t="s">
        <v>107</v>
      </c>
      <c r="F67" s="35">
        <v>0</v>
      </c>
      <c r="G67" s="35">
        <v>2</v>
      </c>
      <c r="H67" s="35">
        <v>2000</v>
      </c>
      <c r="I67" s="35">
        <v>100</v>
      </c>
      <c r="J67" s="31">
        <v>20532.684736728599</v>
      </c>
      <c r="K67" s="35">
        <f t="shared" ref="K67:K90" si="2">J67/3600</f>
        <v>5.7035235379801668</v>
      </c>
      <c r="L67" s="69">
        <v>0.77747948318439897</v>
      </c>
      <c r="M67" s="30"/>
      <c r="N67" s="35"/>
      <c r="O67" s="35"/>
      <c r="P67" s="53"/>
    </row>
    <row r="68" spans="1:16" ht="15" thickBot="1" x14ac:dyDescent="0.35">
      <c r="A68" s="29" t="s">
        <v>46</v>
      </c>
      <c r="B68" s="28"/>
      <c r="C68" s="28"/>
      <c r="D68" s="28"/>
      <c r="E68" s="28"/>
      <c r="F68" s="28"/>
      <c r="G68" s="28"/>
      <c r="H68" s="28"/>
      <c r="I68" s="28"/>
      <c r="J68" s="37">
        <f>AVERAGE(J58:J67)</f>
        <v>19819.340141582445</v>
      </c>
      <c r="K68" s="28">
        <f t="shared" si="2"/>
        <v>5.5053722615506793</v>
      </c>
      <c r="L68" s="51">
        <f>AVERAGE(L58:L67)</f>
        <v>0.88104693979799686</v>
      </c>
      <c r="M68" s="24">
        <f>_xlfn.STDEV.P(L58:L67)</f>
        <v>0.2423667358236456</v>
      </c>
      <c r="N68" s="29"/>
      <c r="O68" s="28"/>
      <c r="P68" s="50"/>
    </row>
    <row r="69" spans="1:16" x14ac:dyDescent="0.3">
      <c r="A69" s="36" t="s">
        <v>104</v>
      </c>
      <c r="B69" s="35"/>
      <c r="C69" s="35" t="s">
        <v>105</v>
      </c>
      <c r="D69" s="34" t="s">
        <v>2</v>
      </c>
      <c r="E69" s="35" t="s">
        <v>107</v>
      </c>
      <c r="F69" s="35">
        <v>0</v>
      </c>
      <c r="G69" s="35">
        <v>2</v>
      </c>
      <c r="H69" s="35">
        <v>2000</v>
      </c>
      <c r="I69" s="35">
        <v>100</v>
      </c>
      <c r="J69" s="38">
        <v>16142.187740564301</v>
      </c>
      <c r="K69" s="35">
        <f t="shared" si="2"/>
        <v>4.4839410390456393</v>
      </c>
      <c r="L69" s="73">
        <v>0.38947568797232501</v>
      </c>
      <c r="M69" s="30"/>
      <c r="N69" s="36"/>
      <c r="O69" s="35"/>
      <c r="P69" s="53"/>
    </row>
    <row r="70" spans="1:16" x14ac:dyDescent="0.3">
      <c r="A70" s="36" t="s">
        <v>104</v>
      </c>
      <c r="B70" s="35"/>
      <c r="C70" s="35" t="s">
        <v>105</v>
      </c>
      <c r="D70" s="34" t="s">
        <v>2</v>
      </c>
      <c r="E70" s="35" t="s">
        <v>107</v>
      </c>
      <c r="F70" s="35">
        <v>0</v>
      </c>
      <c r="G70" s="35">
        <v>2</v>
      </c>
      <c r="H70" s="35">
        <v>2000</v>
      </c>
      <c r="I70" s="35">
        <v>100</v>
      </c>
      <c r="J70" s="38">
        <v>16217.0266532897</v>
      </c>
      <c r="K70" s="35">
        <f t="shared" si="2"/>
        <v>4.5047296259138054</v>
      </c>
      <c r="L70" s="73">
        <v>8.4356673270259794E-2</v>
      </c>
      <c r="M70" s="30"/>
      <c r="N70" s="36"/>
      <c r="O70" s="35"/>
      <c r="P70" s="53"/>
    </row>
    <row r="71" spans="1:16" x14ac:dyDescent="0.3">
      <c r="A71" s="36" t="s">
        <v>104</v>
      </c>
      <c r="B71" s="35"/>
      <c r="C71" s="35" t="s">
        <v>105</v>
      </c>
      <c r="D71" s="34" t="s">
        <v>2</v>
      </c>
      <c r="E71" s="35" t="s">
        <v>107</v>
      </c>
      <c r="F71" s="35">
        <v>0</v>
      </c>
      <c r="G71" s="35">
        <v>2</v>
      </c>
      <c r="H71" s="35">
        <v>2000</v>
      </c>
      <c r="I71" s="35">
        <v>100</v>
      </c>
      <c r="J71" s="38">
        <v>16577.394926548001</v>
      </c>
      <c r="K71" s="35">
        <f t="shared" si="2"/>
        <v>4.6048319240411111</v>
      </c>
      <c r="L71" s="73">
        <v>0.96415117575509701</v>
      </c>
      <c r="M71" s="30"/>
      <c r="N71" s="36"/>
      <c r="O71" s="35"/>
      <c r="P71" s="53"/>
    </row>
    <row r="72" spans="1:16" x14ac:dyDescent="0.3">
      <c r="A72" s="36" t="s">
        <v>104</v>
      </c>
      <c r="B72" s="35"/>
      <c r="C72" s="35" t="s">
        <v>105</v>
      </c>
      <c r="D72" s="34" t="s">
        <v>2</v>
      </c>
      <c r="E72" s="35" t="s">
        <v>107</v>
      </c>
      <c r="F72" s="35">
        <v>0</v>
      </c>
      <c r="G72" s="35">
        <v>2</v>
      </c>
      <c r="H72" s="35">
        <v>2000</v>
      </c>
      <c r="I72" s="35">
        <v>100</v>
      </c>
      <c r="J72" s="38">
        <v>17694.773470878601</v>
      </c>
      <c r="K72" s="35">
        <f t="shared" si="2"/>
        <v>4.9152148530218334</v>
      </c>
      <c r="L72" s="73">
        <v>0.84056429869008897</v>
      </c>
      <c r="M72" s="30"/>
      <c r="N72" s="36"/>
      <c r="O72" s="35"/>
      <c r="P72" s="53"/>
    </row>
    <row r="73" spans="1:16" x14ac:dyDescent="0.3">
      <c r="A73" s="36" t="s">
        <v>104</v>
      </c>
      <c r="B73" s="35"/>
      <c r="C73" s="35" t="s">
        <v>105</v>
      </c>
      <c r="D73" s="34" t="s">
        <v>2</v>
      </c>
      <c r="E73" s="35" t="s">
        <v>107</v>
      </c>
      <c r="F73" s="35">
        <v>0</v>
      </c>
      <c r="G73" s="35">
        <v>2</v>
      </c>
      <c r="H73" s="35">
        <v>2000</v>
      </c>
      <c r="I73" s="35">
        <v>100</v>
      </c>
      <c r="J73" s="38">
        <v>17702.397978305798</v>
      </c>
      <c r="K73" s="35">
        <f t="shared" si="2"/>
        <v>4.9173327717516111</v>
      </c>
      <c r="L73" s="73">
        <v>0.22070272506213001</v>
      </c>
      <c r="M73" s="30"/>
      <c r="N73" s="36"/>
      <c r="O73" s="35"/>
      <c r="P73" s="53"/>
    </row>
    <row r="74" spans="1:16" x14ac:dyDescent="0.3">
      <c r="A74" s="36" t="s">
        <v>104</v>
      </c>
      <c r="B74" s="35"/>
      <c r="C74" s="35" t="s">
        <v>105</v>
      </c>
      <c r="D74" s="34" t="s">
        <v>2</v>
      </c>
      <c r="E74" s="35" t="s">
        <v>107</v>
      </c>
      <c r="F74" s="35">
        <v>0</v>
      </c>
      <c r="G74" s="35">
        <v>2</v>
      </c>
      <c r="H74" s="35">
        <v>2000</v>
      </c>
      <c r="I74" s="35">
        <v>100</v>
      </c>
      <c r="J74" s="38">
        <v>17743.040604591301</v>
      </c>
      <c r="K74" s="35">
        <f t="shared" si="2"/>
        <v>4.9286223901642501</v>
      </c>
      <c r="L74" s="73">
        <v>0.26079336606816</v>
      </c>
      <c r="M74" s="30"/>
      <c r="N74" s="36"/>
      <c r="O74" s="35"/>
      <c r="P74" s="53"/>
    </row>
    <row r="75" spans="1:16" x14ac:dyDescent="0.3">
      <c r="A75" s="36" t="s">
        <v>104</v>
      </c>
      <c r="B75" s="35"/>
      <c r="C75" s="35" t="s">
        <v>105</v>
      </c>
      <c r="D75" s="34" t="s">
        <v>2</v>
      </c>
      <c r="E75" s="35" t="s">
        <v>107</v>
      </c>
      <c r="F75" s="35">
        <v>0</v>
      </c>
      <c r="G75" s="35">
        <v>2</v>
      </c>
      <c r="H75" s="35">
        <v>2000</v>
      </c>
      <c r="I75" s="35">
        <v>100</v>
      </c>
      <c r="J75" s="38">
        <v>17775.084153890599</v>
      </c>
      <c r="K75" s="35">
        <f t="shared" si="2"/>
        <v>4.9375233760807218</v>
      </c>
      <c r="L75" s="73">
        <v>4.8133624447757199E-2</v>
      </c>
      <c r="M75" s="30"/>
      <c r="N75" s="36"/>
      <c r="O75" s="35"/>
      <c r="P75" s="53"/>
    </row>
    <row r="76" spans="1:16" x14ac:dyDescent="0.3">
      <c r="A76" s="36" t="s">
        <v>104</v>
      </c>
      <c r="B76" s="35"/>
      <c r="C76" s="35" t="s">
        <v>105</v>
      </c>
      <c r="D76" s="34" t="s">
        <v>2</v>
      </c>
      <c r="E76" s="35" t="s">
        <v>107</v>
      </c>
      <c r="F76" s="35">
        <v>0</v>
      </c>
      <c r="G76" s="35">
        <v>2</v>
      </c>
      <c r="H76" s="35">
        <v>2000</v>
      </c>
      <c r="I76" s="35">
        <v>100</v>
      </c>
      <c r="J76" s="38">
        <v>19518.877241373</v>
      </c>
      <c r="K76" s="35">
        <f t="shared" si="2"/>
        <v>5.4219103448258332</v>
      </c>
      <c r="L76" s="73">
        <v>9.9317138711371503E-3</v>
      </c>
      <c r="M76" s="30"/>
      <c r="N76" s="36"/>
      <c r="O76" s="35"/>
      <c r="P76" s="53"/>
    </row>
    <row r="77" spans="1:16" x14ac:dyDescent="0.3">
      <c r="A77" s="36" t="s">
        <v>104</v>
      </c>
      <c r="B77" s="35"/>
      <c r="C77" s="35" t="s">
        <v>105</v>
      </c>
      <c r="D77" s="34" t="s">
        <v>2</v>
      </c>
      <c r="E77" s="35" t="s">
        <v>107</v>
      </c>
      <c r="F77" s="35">
        <v>0</v>
      </c>
      <c r="G77" s="35">
        <v>2</v>
      </c>
      <c r="H77" s="35">
        <v>2000</v>
      </c>
      <c r="I77" s="35">
        <v>100</v>
      </c>
      <c r="J77" s="38">
        <v>20519.218826293902</v>
      </c>
      <c r="K77" s="35">
        <f t="shared" si="2"/>
        <v>5.6997830073038616</v>
      </c>
      <c r="L77" s="73">
        <v>1.14038793196659E-2</v>
      </c>
      <c r="M77" s="30"/>
      <c r="N77" s="36"/>
      <c r="O77" s="35"/>
      <c r="P77" s="53"/>
    </row>
    <row r="78" spans="1:16" ht="15" thickBot="1" x14ac:dyDescent="0.35">
      <c r="A78" s="36" t="s">
        <v>104</v>
      </c>
      <c r="B78" s="78"/>
      <c r="C78" s="78" t="s">
        <v>105</v>
      </c>
      <c r="D78" s="34" t="s">
        <v>2</v>
      </c>
      <c r="E78" s="78" t="s">
        <v>107</v>
      </c>
      <c r="F78" s="35">
        <v>0</v>
      </c>
      <c r="G78" s="35">
        <v>2</v>
      </c>
      <c r="H78" s="78">
        <v>2000</v>
      </c>
      <c r="I78" s="78">
        <v>100</v>
      </c>
      <c r="J78" s="72">
        <v>20590.804038762999</v>
      </c>
      <c r="K78" s="35">
        <f t="shared" si="2"/>
        <v>5.7196677885452774</v>
      </c>
      <c r="L78" s="71">
        <v>0.34775866922923399</v>
      </c>
      <c r="M78" s="30"/>
      <c r="N78" s="36"/>
      <c r="O78" s="35"/>
      <c r="P78" s="53"/>
    </row>
    <row r="79" spans="1:16" ht="15" thickBot="1" x14ac:dyDescent="0.35">
      <c r="A79" s="29" t="s">
        <v>46</v>
      </c>
      <c r="B79" s="28"/>
      <c r="C79" s="28"/>
      <c r="D79" s="28"/>
      <c r="E79" s="28"/>
      <c r="F79" s="28"/>
      <c r="G79" s="28"/>
      <c r="H79" s="28"/>
      <c r="I79" s="28"/>
      <c r="J79" s="37">
        <f>AVERAGE(J69:J78)</f>
        <v>18048.080563449817</v>
      </c>
      <c r="K79" s="28">
        <f t="shared" si="2"/>
        <v>5.0133557120693935</v>
      </c>
      <c r="L79" s="74">
        <f>AVERAGE(L69:L78)</f>
        <v>0.31772718136858552</v>
      </c>
      <c r="M79" s="24">
        <f>_xlfn.STDEV.P(L69:L78)</f>
        <v>0.32025647063725515</v>
      </c>
      <c r="N79" s="28"/>
      <c r="O79" s="28"/>
      <c r="P79" s="50"/>
    </row>
    <row r="80" spans="1:16" x14ac:dyDescent="0.3">
      <c r="A80" s="36" t="s">
        <v>104</v>
      </c>
      <c r="B80" s="35"/>
      <c r="C80" s="35" t="s">
        <v>105</v>
      </c>
      <c r="D80" s="35" t="s">
        <v>112</v>
      </c>
      <c r="E80" s="34" t="s">
        <v>47</v>
      </c>
      <c r="F80" s="35">
        <v>0</v>
      </c>
      <c r="G80" s="35">
        <v>2</v>
      </c>
      <c r="H80" s="35">
        <v>2000</v>
      </c>
      <c r="I80" s="35">
        <v>100</v>
      </c>
      <c r="J80" s="38">
        <v>17168.8000514507</v>
      </c>
      <c r="K80" s="35">
        <f t="shared" si="2"/>
        <v>4.7691111254029721</v>
      </c>
      <c r="L80" s="73">
        <v>0.19297123599798499</v>
      </c>
      <c r="M80" s="30"/>
    </row>
    <row r="81" spans="1:13" x14ac:dyDescent="0.3">
      <c r="A81" s="36" t="s">
        <v>104</v>
      </c>
      <c r="B81" s="35"/>
      <c r="C81" s="35" t="s">
        <v>105</v>
      </c>
      <c r="D81" s="35" t="s">
        <v>112</v>
      </c>
      <c r="E81" s="34" t="s">
        <v>47</v>
      </c>
      <c r="F81" s="35">
        <v>0</v>
      </c>
      <c r="G81" s="35">
        <v>2</v>
      </c>
      <c r="H81" s="35">
        <v>2000</v>
      </c>
      <c r="I81" s="35">
        <v>100</v>
      </c>
      <c r="J81" s="38">
        <v>18272.953266143701</v>
      </c>
      <c r="K81" s="35">
        <f t="shared" si="2"/>
        <v>5.0758203517065832</v>
      </c>
      <c r="L81" s="73">
        <v>0.76768317905310202</v>
      </c>
      <c r="M81" s="30"/>
    </row>
    <row r="82" spans="1:13" x14ac:dyDescent="0.3">
      <c r="A82" s="36" t="s">
        <v>104</v>
      </c>
      <c r="B82" s="35"/>
      <c r="C82" s="35" t="s">
        <v>105</v>
      </c>
      <c r="D82" s="35" t="s">
        <v>112</v>
      </c>
      <c r="E82" s="34" t="s">
        <v>47</v>
      </c>
      <c r="F82" s="35">
        <v>0</v>
      </c>
      <c r="G82" s="35">
        <v>2</v>
      </c>
      <c r="H82" s="35">
        <v>2000</v>
      </c>
      <c r="I82" s="35">
        <v>100</v>
      </c>
      <c r="J82" s="38">
        <v>18304.9792649745</v>
      </c>
      <c r="K82" s="35">
        <f t="shared" si="2"/>
        <v>5.0847164624929162</v>
      </c>
      <c r="L82" s="73">
        <v>0.48026564791696902</v>
      </c>
      <c r="M82" s="30"/>
    </row>
    <row r="83" spans="1:13" x14ac:dyDescent="0.3">
      <c r="A83" s="36" t="s">
        <v>104</v>
      </c>
      <c r="B83" s="35"/>
      <c r="C83" s="35" t="s">
        <v>105</v>
      </c>
      <c r="D83" s="35" t="s">
        <v>112</v>
      </c>
      <c r="E83" s="34" t="s">
        <v>47</v>
      </c>
      <c r="F83" s="35">
        <v>0</v>
      </c>
      <c r="G83" s="35">
        <v>2</v>
      </c>
      <c r="H83" s="35">
        <v>2000</v>
      </c>
      <c r="I83" s="35">
        <v>100</v>
      </c>
      <c r="J83" s="38">
        <v>18513.1016173362</v>
      </c>
      <c r="K83" s="35">
        <f t="shared" si="2"/>
        <v>5.1425282270378334</v>
      </c>
      <c r="L83" s="73">
        <v>3.2458533546218499E-2</v>
      </c>
      <c r="M83" s="30"/>
    </row>
    <row r="84" spans="1:13" x14ac:dyDescent="0.3">
      <c r="A84" s="36" t="s">
        <v>104</v>
      </c>
      <c r="B84" s="35"/>
      <c r="C84" s="35" t="s">
        <v>105</v>
      </c>
      <c r="D84" s="35" t="s">
        <v>112</v>
      </c>
      <c r="E84" s="34" t="s">
        <v>47</v>
      </c>
      <c r="F84" s="35">
        <v>0</v>
      </c>
      <c r="G84" s="35">
        <v>2</v>
      </c>
      <c r="H84" s="35">
        <v>2000</v>
      </c>
      <c r="I84" s="35">
        <v>100</v>
      </c>
      <c r="J84" s="38">
        <v>18541.740633964499</v>
      </c>
      <c r="K84" s="35">
        <f t="shared" si="2"/>
        <v>5.1504835094345829</v>
      </c>
      <c r="L84" s="73">
        <v>0.351547530847793</v>
      </c>
      <c r="M84" s="30"/>
    </row>
    <row r="85" spans="1:13" x14ac:dyDescent="0.3">
      <c r="A85" s="36" t="s">
        <v>104</v>
      </c>
      <c r="B85" s="35"/>
      <c r="C85" s="35" t="s">
        <v>105</v>
      </c>
      <c r="D85" s="35" t="s">
        <v>112</v>
      </c>
      <c r="E85" s="34" t="s">
        <v>47</v>
      </c>
      <c r="F85" s="35">
        <v>0</v>
      </c>
      <c r="G85" s="35">
        <v>2</v>
      </c>
      <c r="H85" s="35">
        <v>2000</v>
      </c>
      <c r="I85" s="35">
        <v>100</v>
      </c>
      <c r="J85" s="38">
        <v>18694.720768690098</v>
      </c>
      <c r="K85" s="35">
        <f t="shared" si="2"/>
        <v>5.1929779913028051</v>
      </c>
      <c r="L85" s="73">
        <v>4.3569694248800604E-3</v>
      </c>
      <c r="M85" s="30"/>
    </row>
    <row r="86" spans="1:13" x14ac:dyDescent="0.3">
      <c r="A86" s="36" t="s">
        <v>104</v>
      </c>
      <c r="B86" s="35"/>
      <c r="C86" s="35" t="s">
        <v>105</v>
      </c>
      <c r="D86" s="35" t="s">
        <v>112</v>
      </c>
      <c r="E86" s="34" t="s">
        <v>47</v>
      </c>
      <c r="F86" s="35">
        <v>0</v>
      </c>
      <c r="G86" s="35">
        <v>2</v>
      </c>
      <c r="H86" s="35">
        <v>2000</v>
      </c>
      <c r="I86" s="35">
        <v>100</v>
      </c>
      <c r="J86" s="38">
        <v>18767.45819211</v>
      </c>
      <c r="K86" s="35">
        <f t="shared" si="2"/>
        <v>5.2131828311416664</v>
      </c>
      <c r="L86" s="73">
        <v>0.51831731998630604</v>
      </c>
      <c r="M86" s="30"/>
    </row>
    <row r="87" spans="1:13" x14ac:dyDescent="0.3">
      <c r="A87" s="36" t="s">
        <v>104</v>
      </c>
      <c r="B87" s="35"/>
      <c r="C87" s="35" t="s">
        <v>105</v>
      </c>
      <c r="D87" s="35" t="s">
        <v>112</v>
      </c>
      <c r="E87" s="34" t="s">
        <v>47</v>
      </c>
      <c r="F87" s="35">
        <v>0</v>
      </c>
      <c r="G87" s="35">
        <v>2</v>
      </c>
      <c r="H87" s="35">
        <v>2000</v>
      </c>
      <c r="I87" s="35">
        <v>100</v>
      </c>
      <c r="J87" s="38">
        <v>18812.8315618038</v>
      </c>
      <c r="K87" s="35">
        <f t="shared" si="2"/>
        <v>5.2257865449454997</v>
      </c>
      <c r="L87" s="73">
        <v>3.6019359483137399E-2</v>
      </c>
      <c r="M87" s="30"/>
    </row>
    <row r="88" spans="1:13" x14ac:dyDescent="0.3">
      <c r="A88" s="36" t="s">
        <v>104</v>
      </c>
      <c r="B88" s="35"/>
      <c r="C88" s="35" t="s">
        <v>105</v>
      </c>
      <c r="D88" s="35" t="s">
        <v>112</v>
      </c>
      <c r="E88" s="34" t="s">
        <v>47</v>
      </c>
      <c r="F88" s="35">
        <v>0</v>
      </c>
      <c r="G88" s="35">
        <v>2</v>
      </c>
      <c r="H88" s="35">
        <v>2000</v>
      </c>
      <c r="I88" s="35">
        <v>100</v>
      </c>
      <c r="J88" s="38">
        <v>19818.007150649999</v>
      </c>
      <c r="K88" s="35">
        <f t="shared" si="2"/>
        <v>5.5050019862916661</v>
      </c>
      <c r="L88" s="73">
        <v>0.59816805574267795</v>
      </c>
      <c r="M88" s="30"/>
    </row>
    <row r="89" spans="1:13" ht="15" thickBot="1" x14ac:dyDescent="0.35">
      <c r="A89" s="36" t="s">
        <v>104</v>
      </c>
      <c r="B89" s="78"/>
      <c r="C89" s="78" t="s">
        <v>105</v>
      </c>
      <c r="D89" s="35" t="s">
        <v>112</v>
      </c>
      <c r="E89" s="34" t="s">
        <v>47</v>
      </c>
      <c r="F89" s="35">
        <v>0</v>
      </c>
      <c r="G89" s="35">
        <v>2</v>
      </c>
      <c r="H89" s="78">
        <v>2000</v>
      </c>
      <c r="I89" s="78">
        <v>100</v>
      </c>
      <c r="J89" s="72">
        <v>19825.2713973522</v>
      </c>
      <c r="K89" s="35">
        <f t="shared" si="2"/>
        <v>5.5070198325978339</v>
      </c>
      <c r="L89" s="71">
        <v>0.61534239072596097</v>
      </c>
      <c r="M89" s="30"/>
    </row>
    <row r="90" spans="1:13" ht="15" thickBot="1" x14ac:dyDescent="0.35">
      <c r="A90" s="29" t="s">
        <v>46</v>
      </c>
      <c r="B90" s="28"/>
      <c r="C90" s="28"/>
      <c r="D90" s="28"/>
      <c r="E90" s="28"/>
      <c r="F90" s="28"/>
      <c r="G90" s="28"/>
      <c r="H90" s="28"/>
      <c r="I90" s="28"/>
      <c r="J90" s="37">
        <f>AVERAGE(J80:J89)</f>
        <v>18671.986390447568</v>
      </c>
      <c r="K90" s="28">
        <f t="shared" si="2"/>
        <v>5.1866628862354354</v>
      </c>
      <c r="L90" s="74">
        <f>AVERAGE(L80:L89)</f>
        <v>0.35971302227250296</v>
      </c>
      <c r="M90" s="24">
        <f>_xlfn.STDEV.P(L80:L89)</f>
        <v>0.26350627984679803</v>
      </c>
    </row>
    <row r="91" spans="1:13" x14ac:dyDescent="0.3">
      <c r="L91" s="67"/>
    </row>
    <row r="92" spans="1:13" x14ac:dyDescent="0.3">
      <c r="L92" s="67"/>
    </row>
    <row r="93" spans="1:13" x14ac:dyDescent="0.3">
      <c r="L93" s="67"/>
    </row>
    <row r="94" spans="1:13" x14ac:dyDescent="0.3">
      <c r="L94" s="67"/>
    </row>
    <row r="95" spans="1:13" x14ac:dyDescent="0.3">
      <c r="L95" s="67"/>
    </row>
    <row r="96" spans="1:13" x14ac:dyDescent="0.3">
      <c r="L96" s="67"/>
    </row>
    <row r="97" spans="12:12" x14ac:dyDescent="0.3">
      <c r="L97" s="67"/>
    </row>
    <row r="98" spans="12:12" x14ac:dyDescent="0.3">
      <c r="L98" s="67"/>
    </row>
    <row r="99" spans="12:12" x14ac:dyDescent="0.3">
      <c r="L99" s="67"/>
    </row>
    <row r="100" spans="12:12" x14ac:dyDescent="0.3">
      <c r="L100" s="67"/>
    </row>
    <row r="101" spans="12:12" x14ac:dyDescent="0.3">
      <c r="L101" s="67"/>
    </row>
    <row r="102" spans="12:12" x14ac:dyDescent="0.3">
      <c r="L102" s="67"/>
    </row>
    <row r="103" spans="12:12" x14ac:dyDescent="0.3">
      <c r="L103" s="67"/>
    </row>
    <row r="104" spans="12:12" x14ac:dyDescent="0.3">
      <c r="L104" s="67"/>
    </row>
    <row r="105" spans="12:12" x14ac:dyDescent="0.3">
      <c r="L105" s="67"/>
    </row>
    <row r="106" spans="12:12" x14ac:dyDescent="0.3">
      <c r="L106" s="67"/>
    </row>
    <row r="107" spans="12:12" x14ac:dyDescent="0.3">
      <c r="L107" s="67"/>
    </row>
    <row r="108" spans="12:12" x14ac:dyDescent="0.3">
      <c r="L108" s="67"/>
    </row>
    <row r="109" spans="12:12" x14ac:dyDescent="0.3">
      <c r="L109" s="67"/>
    </row>
    <row r="110" spans="12:12" x14ac:dyDescent="0.3">
      <c r="L110" s="67"/>
    </row>
    <row r="111" spans="12:12" x14ac:dyDescent="0.3">
      <c r="L111" s="67"/>
    </row>
    <row r="112" spans="12:12" x14ac:dyDescent="0.3">
      <c r="L112" s="67"/>
    </row>
    <row r="113" spans="12:12" x14ac:dyDescent="0.3">
      <c r="L113" s="67"/>
    </row>
    <row r="114" spans="12:12" x14ac:dyDescent="0.3">
      <c r="L114" s="67"/>
    </row>
    <row r="115" spans="12:12" x14ac:dyDescent="0.3">
      <c r="L115" s="67"/>
    </row>
    <row r="116" spans="12:12" x14ac:dyDescent="0.3">
      <c r="L116" s="67"/>
    </row>
    <row r="117" spans="12:12" x14ac:dyDescent="0.3">
      <c r="L117" s="67"/>
    </row>
    <row r="118" spans="12:12" x14ac:dyDescent="0.3">
      <c r="L118" s="67"/>
    </row>
    <row r="119" spans="12:12" x14ac:dyDescent="0.3">
      <c r="L119" s="67"/>
    </row>
    <row r="120" spans="12:12" x14ac:dyDescent="0.3">
      <c r="L120" s="67"/>
    </row>
    <row r="121" spans="12:12" x14ac:dyDescent="0.3">
      <c r="L121" s="67"/>
    </row>
    <row r="122" spans="12:12" x14ac:dyDescent="0.3">
      <c r="L122" s="67"/>
    </row>
    <row r="123" spans="12:12" x14ac:dyDescent="0.3">
      <c r="L123" s="67"/>
    </row>
    <row r="124" spans="12:12" x14ac:dyDescent="0.3">
      <c r="L124" s="67"/>
    </row>
    <row r="125" spans="12:12" x14ac:dyDescent="0.3">
      <c r="L125" s="67"/>
    </row>
    <row r="126" spans="12:12" x14ac:dyDescent="0.3">
      <c r="L126" s="67"/>
    </row>
    <row r="127" spans="12:12" x14ac:dyDescent="0.3">
      <c r="L127" s="67"/>
    </row>
    <row r="128" spans="12:12" x14ac:dyDescent="0.3">
      <c r="L128" s="67"/>
    </row>
    <row r="129" spans="12:12" x14ac:dyDescent="0.3">
      <c r="L129" s="67"/>
    </row>
    <row r="130" spans="12:12" x14ac:dyDescent="0.3">
      <c r="L130" s="67"/>
    </row>
    <row r="131" spans="12:12" x14ac:dyDescent="0.3">
      <c r="L131" s="67"/>
    </row>
    <row r="132" spans="12:12" x14ac:dyDescent="0.3">
      <c r="L132" s="67"/>
    </row>
    <row r="133" spans="12:12" x14ac:dyDescent="0.3">
      <c r="L133" s="67"/>
    </row>
    <row r="134" spans="12:12" x14ac:dyDescent="0.3">
      <c r="L134" s="67"/>
    </row>
    <row r="135" spans="12:12" x14ac:dyDescent="0.3">
      <c r="L135" s="67"/>
    </row>
    <row r="136" spans="12:12" x14ac:dyDescent="0.3">
      <c r="L136" s="67"/>
    </row>
    <row r="137" spans="12:12" x14ac:dyDescent="0.3">
      <c r="L137" s="67"/>
    </row>
    <row r="138" spans="12:12" x14ac:dyDescent="0.3">
      <c r="L138" s="67"/>
    </row>
    <row r="139" spans="12:12" x14ac:dyDescent="0.3">
      <c r="L139" s="67"/>
    </row>
    <row r="140" spans="12:12" x14ac:dyDescent="0.3">
      <c r="L140" s="67"/>
    </row>
    <row r="141" spans="12:12" x14ac:dyDescent="0.3">
      <c r="L141" s="67"/>
    </row>
    <row r="142" spans="12:12" x14ac:dyDescent="0.3">
      <c r="L142" s="67"/>
    </row>
    <row r="143" spans="12:12" x14ac:dyDescent="0.3">
      <c r="L143" s="67"/>
    </row>
    <row r="144" spans="12:12" x14ac:dyDescent="0.3">
      <c r="L144" s="67"/>
    </row>
    <row r="145" spans="12:12" x14ac:dyDescent="0.3">
      <c r="L145" s="67"/>
    </row>
    <row r="146" spans="12:12" x14ac:dyDescent="0.3">
      <c r="L146" s="67"/>
    </row>
    <row r="147" spans="12:12" x14ac:dyDescent="0.3">
      <c r="L147" s="67"/>
    </row>
    <row r="148" spans="12:12" x14ac:dyDescent="0.3">
      <c r="L148" s="67"/>
    </row>
    <row r="149" spans="12:12" x14ac:dyDescent="0.3">
      <c r="L149" s="67"/>
    </row>
    <row r="150" spans="12:12" x14ac:dyDescent="0.3">
      <c r="L150" s="67"/>
    </row>
    <row r="151" spans="12:12" x14ac:dyDescent="0.3">
      <c r="L151" s="67"/>
    </row>
    <row r="152" spans="12:12" x14ac:dyDescent="0.3">
      <c r="L152" s="67"/>
    </row>
    <row r="153" spans="12:12" x14ac:dyDescent="0.3">
      <c r="L153" s="67"/>
    </row>
    <row r="154" spans="12:12" x14ac:dyDescent="0.3">
      <c r="L154" s="67"/>
    </row>
    <row r="155" spans="12:12" x14ac:dyDescent="0.3">
      <c r="L155" s="67"/>
    </row>
    <row r="156" spans="12:12" x14ac:dyDescent="0.3">
      <c r="L156" s="67"/>
    </row>
    <row r="157" spans="12:12" x14ac:dyDescent="0.3">
      <c r="L157" s="67"/>
    </row>
    <row r="158" spans="12:12" x14ac:dyDescent="0.3">
      <c r="L158" s="67"/>
    </row>
    <row r="159" spans="12:12" x14ac:dyDescent="0.3">
      <c r="L159" s="67"/>
    </row>
    <row r="160" spans="12:12" x14ac:dyDescent="0.3">
      <c r="L160" s="67"/>
    </row>
    <row r="161" spans="12:12" x14ac:dyDescent="0.3">
      <c r="L161" s="67"/>
    </row>
    <row r="162" spans="12:12" x14ac:dyDescent="0.3">
      <c r="L162" s="67"/>
    </row>
    <row r="163" spans="12:12" x14ac:dyDescent="0.3">
      <c r="L163" s="67"/>
    </row>
    <row r="164" spans="12:12" x14ac:dyDescent="0.3">
      <c r="L164" s="67"/>
    </row>
    <row r="165" spans="12:12" x14ac:dyDescent="0.3">
      <c r="L165" s="67"/>
    </row>
    <row r="166" spans="12:12" x14ac:dyDescent="0.3">
      <c r="L166" s="67"/>
    </row>
    <row r="167" spans="12:12" x14ac:dyDescent="0.3">
      <c r="L167" s="67"/>
    </row>
    <row r="168" spans="12:12" x14ac:dyDescent="0.3">
      <c r="L168" s="67"/>
    </row>
    <row r="169" spans="12:12" x14ac:dyDescent="0.3">
      <c r="L169" s="67"/>
    </row>
    <row r="170" spans="12:12" x14ac:dyDescent="0.3">
      <c r="L170" s="67"/>
    </row>
    <row r="171" spans="12:12" x14ac:dyDescent="0.3">
      <c r="L171" s="67"/>
    </row>
    <row r="172" spans="12:12" x14ac:dyDescent="0.3">
      <c r="L172" s="67"/>
    </row>
    <row r="173" spans="12:12" x14ac:dyDescent="0.3">
      <c r="L173" s="67"/>
    </row>
    <row r="174" spans="12:12" x14ac:dyDescent="0.3">
      <c r="L174" s="67"/>
    </row>
    <row r="175" spans="12:12" x14ac:dyDescent="0.3">
      <c r="L175" s="67"/>
    </row>
    <row r="176" spans="12:12" x14ac:dyDescent="0.3">
      <c r="L176" s="67"/>
    </row>
    <row r="177" spans="12:12" x14ac:dyDescent="0.3">
      <c r="L177" s="67"/>
    </row>
    <row r="178" spans="12:12" x14ac:dyDescent="0.3">
      <c r="L178" s="67"/>
    </row>
    <row r="179" spans="12:12" x14ac:dyDescent="0.3">
      <c r="L179" s="67"/>
    </row>
    <row r="180" spans="12:12" x14ac:dyDescent="0.3">
      <c r="L180" s="67"/>
    </row>
    <row r="181" spans="12:12" x14ac:dyDescent="0.3">
      <c r="L181" s="67"/>
    </row>
    <row r="182" spans="12:12" x14ac:dyDescent="0.3">
      <c r="L182" s="67"/>
    </row>
    <row r="183" spans="12:12" x14ac:dyDescent="0.3">
      <c r="L183" s="67"/>
    </row>
    <row r="184" spans="12:12" x14ac:dyDescent="0.3">
      <c r="L184" s="67"/>
    </row>
    <row r="185" spans="12:12" x14ac:dyDescent="0.3">
      <c r="L185" s="67"/>
    </row>
    <row r="186" spans="12:12" x14ac:dyDescent="0.3">
      <c r="L186" s="67"/>
    </row>
    <row r="187" spans="12:12" x14ac:dyDescent="0.3">
      <c r="L187" s="67"/>
    </row>
    <row r="188" spans="12:12" x14ac:dyDescent="0.3">
      <c r="L188" s="67"/>
    </row>
    <row r="189" spans="12:12" x14ac:dyDescent="0.3">
      <c r="L189" s="67"/>
    </row>
    <row r="190" spans="12:12" x14ac:dyDescent="0.3">
      <c r="L190" s="67"/>
    </row>
    <row r="191" spans="12:12" x14ac:dyDescent="0.3">
      <c r="L191" s="67"/>
    </row>
    <row r="192" spans="12:12" x14ac:dyDescent="0.3">
      <c r="L192" s="67"/>
    </row>
    <row r="193" spans="12:12" x14ac:dyDescent="0.3">
      <c r="L193" s="67"/>
    </row>
    <row r="194" spans="12:12" x14ac:dyDescent="0.3">
      <c r="L194" s="67"/>
    </row>
    <row r="195" spans="12:12" x14ac:dyDescent="0.3">
      <c r="L195" s="67"/>
    </row>
    <row r="196" spans="12:12" x14ac:dyDescent="0.3">
      <c r="L196" s="67"/>
    </row>
    <row r="197" spans="12:12" x14ac:dyDescent="0.3">
      <c r="L197" s="67"/>
    </row>
    <row r="198" spans="12:12" x14ac:dyDescent="0.3">
      <c r="L198" s="67"/>
    </row>
    <row r="199" spans="12:12" x14ac:dyDescent="0.3">
      <c r="L199" s="67"/>
    </row>
    <row r="200" spans="12:12" x14ac:dyDescent="0.3">
      <c r="L200" s="67"/>
    </row>
    <row r="201" spans="12:12" x14ac:dyDescent="0.3">
      <c r="L201" s="67"/>
    </row>
    <row r="202" spans="12:12" x14ac:dyDescent="0.3">
      <c r="L202" s="67"/>
    </row>
    <row r="203" spans="12:12" x14ac:dyDescent="0.3">
      <c r="L203" s="67"/>
    </row>
    <row r="204" spans="12:12" x14ac:dyDescent="0.3">
      <c r="L204" s="67"/>
    </row>
    <row r="205" spans="12:12" x14ac:dyDescent="0.3">
      <c r="L205" s="67"/>
    </row>
    <row r="206" spans="12:12" x14ac:dyDescent="0.3">
      <c r="L206" s="67"/>
    </row>
    <row r="207" spans="12:12" x14ac:dyDescent="0.3">
      <c r="L207" s="67"/>
    </row>
    <row r="208" spans="12:12" x14ac:dyDescent="0.3">
      <c r="L208" s="67"/>
    </row>
    <row r="209" spans="12:12" x14ac:dyDescent="0.3">
      <c r="L209" s="67"/>
    </row>
    <row r="210" spans="12:12" x14ac:dyDescent="0.3">
      <c r="L210" s="67"/>
    </row>
    <row r="211" spans="12:12" x14ac:dyDescent="0.3">
      <c r="L211" s="67"/>
    </row>
    <row r="212" spans="12:12" x14ac:dyDescent="0.3">
      <c r="L212" s="67"/>
    </row>
    <row r="213" spans="12:12" x14ac:dyDescent="0.3">
      <c r="L213" s="67"/>
    </row>
    <row r="214" spans="12:12" x14ac:dyDescent="0.3">
      <c r="L214" s="67"/>
    </row>
    <row r="215" spans="12:12" x14ac:dyDescent="0.3">
      <c r="L215" s="67"/>
    </row>
    <row r="216" spans="12:12" x14ac:dyDescent="0.3">
      <c r="L216" s="67"/>
    </row>
    <row r="217" spans="12:12" x14ac:dyDescent="0.3">
      <c r="L217" s="67"/>
    </row>
    <row r="218" spans="12:12" x14ac:dyDescent="0.3">
      <c r="L218" s="67"/>
    </row>
    <row r="219" spans="12:12" x14ac:dyDescent="0.3">
      <c r="L219" s="67"/>
    </row>
    <row r="220" spans="12:12" x14ac:dyDescent="0.3">
      <c r="L220" s="67"/>
    </row>
    <row r="221" spans="12:12" x14ac:dyDescent="0.3">
      <c r="L221" s="67"/>
    </row>
    <row r="222" spans="12:12" x14ac:dyDescent="0.3">
      <c r="L222" s="67"/>
    </row>
    <row r="223" spans="12:12" x14ac:dyDescent="0.3">
      <c r="L223" s="67"/>
    </row>
    <row r="224" spans="12:12" x14ac:dyDescent="0.3">
      <c r="L224" s="67"/>
    </row>
    <row r="225" spans="12:12" x14ac:dyDescent="0.3">
      <c r="L225" s="67"/>
    </row>
    <row r="226" spans="12:12" x14ac:dyDescent="0.3">
      <c r="L226" s="67"/>
    </row>
    <row r="227" spans="12:12" x14ac:dyDescent="0.3">
      <c r="L227" s="67"/>
    </row>
    <row r="228" spans="12:12" x14ac:dyDescent="0.3">
      <c r="L228" s="67"/>
    </row>
    <row r="229" spans="12:12" x14ac:dyDescent="0.3">
      <c r="L229" s="67"/>
    </row>
    <row r="230" spans="12:12" x14ac:dyDescent="0.3">
      <c r="L230" s="67"/>
    </row>
    <row r="231" spans="12:12" x14ac:dyDescent="0.3">
      <c r="L231" s="67"/>
    </row>
    <row r="232" spans="12:12" x14ac:dyDescent="0.3">
      <c r="L232" s="67"/>
    </row>
    <row r="233" spans="12:12" x14ac:dyDescent="0.3">
      <c r="L233" s="67"/>
    </row>
    <row r="234" spans="12:12" x14ac:dyDescent="0.3">
      <c r="L234" s="67"/>
    </row>
    <row r="235" spans="12:12" x14ac:dyDescent="0.3">
      <c r="L235" s="67"/>
    </row>
    <row r="236" spans="12:12" x14ac:dyDescent="0.3">
      <c r="L236" s="67"/>
    </row>
    <row r="237" spans="12:12" x14ac:dyDescent="0.3">
      <c r="L237" s="67"/>
    </row>
    <row r="238" spans="12:12" x14ac:dyDescent="0.3">
      <c r="L238" s="67"/>
    </row>
    <row r="239" spans="12:12" x14ac:dyDescent="0.3">
      <c r="L239" s="67"/>
    </row>
    <row r="240" spans="12:12" x14ac:dyDescent="0.3">
      <c r="L240" s="67"/>
    </row>
    <row r="241" spans="12:12" x14ac:dyDescent="0.3">
      <c r="L241" s="67"/>
    </row>
    <row r="242" spans="12:12" x14ac:dyDescent="0.3">
      <c r="L242" s="67"/>
    </row>
    <row r="243" spans="12:12" x14ac:dyDescent="0.3">
      <c r="L243" s="67"/>
    </row>
    <row r="244" spans="12:12" x14ac:dyDescent="0.3">
      <c r="L244" s="67"/>
    </row>
    <row r="245" spans="12:12" x14ac:dyDescent="0.3">
      <c r="L245" s="67"/>
    </row>
    <row r="246" spans="12:12" x14ac:dyDescent="0.3">
      <c r="L246" s="67"/>
    </row>
    <row r="247" spans="12:12" x14ac:dyDescent="0.3">
      <c r="L247" s="67"/>
    </row>
    <row r="248" spans="12:12" x14ac:dyDescent="0.3">
      <c r="L248" s="67"/>
    </row>
    <row r="249" spans="12:12" x14ac:dyDescent="0.3">
      <c r="L249" s="67"/>
    </row>
    <row r="250" spans="12:12" x14ac:dyDescent="0.3">
      <c r="L250" s="67"/>
    </row>
    <row r="251" spans="12:12" x14ac:dyDescent="0.3">
      <c r="L251" s="67"/>
    </row>
    <row r="252" spans="12:12" x14ac:dyDescent="0.3">
      <c r="L252" s="67"/>
    </row>
    <row r="253" spans="12:12" x14ac:dyDescent="0.3">
      <c r="L253" s="67"/>
    </row>
    <row r="254" spans="12:12" x14ac:dyDescent="0.3">
      <c r="L254" s="67"/>
    </row>
    <row r="255" spans="12:12" x14ac:dyDescent="0.3">
      <c r="L255" s="67"/>
    </row>
    <row r="256" spans="12:12" x14ac:dyDescent="0.3">
      <c r="L256" s="67"/>
    </row>
    <row r="257" spans="12:12" x14ac:dyDescent="0.3">
      <c r="L257" s="67"/>
    </row>
    <row r="258" spans="12:12" x14ac:dyDescent="0.3">
      <c r="L258" s="67"/>
    </row>
    <row r="259" spans="12:12" x14ac:dyDescent="0.3">
      <c r="L259" s="67"/>
    </row>
    <row r="260" spans="12:12" x14ac:dyDescent="0.3">
      <c r="L260" s="67"/>
    </row>
    <row r="261" spans="12:12" x14ac:dyDescent="0.3">
      <c r="L261" s="67"/>
    </row>
    <row r="262" spans="12:12" x14ac:dyDescent="0.3">
      <c r="L262" s="67"/>
    </row>
    <row r="263" spans="12:12" x14ac:dyDescent="0.3">
      <c r="L263" s="67"/>
    </row>
    <row r="264" spans="12:12" x14ac:dyDescent="0.3">
      <c r="L264" s="67"/>
    </row>
    <row r="265" spans="12:12" x14ac:dyDescent="0.3">
      <c r="L265" s="67"/>
    </row>
    <row r="266" spans="12:12" x14ac:dyDescent="0.3">
      <c r="L266" s="67"/>
    </row>
    <row r="267" spans="12:12" x14ac:dyDescent="0.3">
      <c r="L267" s="67"/>
    </row>
    <row r="268" spans="12:12" x14ac:dyDescent="0.3">
      <c r="L268" s="67"/>
    </row>
    <row r="269" spans="12:12" x14ac:dyDescent="0.3">
      <c r="L269" s="67"/>
    </row>
    <row r="270" spans="12:12" x14ac:dyDescent="0.3">
      <c r="L270" s="67"/>
    </row>
    <row r="271" spans="12:12" x14ac:dyDescent="0.3">
      <c r="L271" s="67"/>
    </row>
    <row r="272" spans="12:12" x14ac:dyDescent="0.3">
      <c r="L272" s="67"/>
    </row>
    <row r="273" spans="12:12" x14ac:dyDescent="0.3">
      <c r="L273" s="67"/>
    </row>
    <row r="274" spans="12:12" x14ac:dyDescent="0.3">
      <c r="L274" s="67"/>
    </row>
    <row r="275" spans="12:12" x14ac:dyDescent="0.3">
      <c r="L275" s="67"/>
    </row>
    <row r="276" spans="12:12" x14ac:dyDescent="0.3">
      <c r="L276" s="67"/>
    </row>
    <row r="277" spans="12:12" x14ac:dyDescent="0.3">
      <c r="L277" s="67"/>
    </row>
    <row r="278" spans="12:12" x14ac:dyDescent="0.3">
      <c r="L278" s="67"/>
    </row>
    <row r="279" spans="12:12" x14ac:dyDescent="0.3">
      <c r="L279" s="67"/>
    </row>
    <row r="280" spans="12:12" x14ac:dyDescent="0.3">
      <c r="L280" s="67"/>
    </row>
    <row r="281" spans="12:12" x14ac:dyDescent="0.3">
      <c r="L281" s="67"/>
    </row>
    <row r="282" spans="12:12" x14ac:dyDescent="0.3">
      <c r="L282" s="67"/>
    </row>
    <row r="283" spans="12:12" x14ac:dyDescent="0.3">
      <c r="L283" s="67"/>
    </row>
    <row r="284" spans="12:12" x14ac:dyDescent="0.3">
      <c r="L284" s="67"/>
    </row>
    <row r="285" spans="12:12" x14ac:dyDescent="0.3">
      <c r="L285" s="67"/>
    </row>
    <row r="286" spans="12:12" x14ac:dyDescent="0.3">
      <c r="L286" s="67"/>
    </row>
    <row r="287" spans="12:12" x14ac:dyDescent="0.3">
      <c r="L287" s="67"/>
    </row>
    <row r="288" spans="12:12" x14ac:dyDescent="0.3">
      <c r="L288" s="67"/>
    </row>
    <row r="289" spans="12:12" x14ac:dyDescent="0.3">
      <c r="L289" s="67"/>
    </row>
    <row r="290" spans="12:12" x14ac:dyDescent="0.3">
      <c r="L290" s="67"/>
    </row>
    <row r="291" spans="12:12" x14ac:dyDescent="0.3">
      <c r="L291" s="67"/>
    </row>
    <row r="292" spans="12:12" x14ac:dyDescent="0.3">
      <c r="L292" s="67"/>
    </row>
    <row r="293" spans="12:12" x14ac:dyDescent="0.3">
      <c r="L293" s="67"/>
    </row>
    <row r="294" spans="12:12" x14ac:dyDescent="0.3">
      <c r="L294" s="67"/>
    </row>
    <row r="295" spans="12:12" x14ac:dyDescent="0.3">
      <c r="L295" s="67"/>
    </row>
    <row r="296" spans="12:12" x14ac:dyDescent="0.3">
      <c r="L296" s="67"/>
    </row>
    <row r="297" spans="12:12" x14ac:dyDescent="0.3">
      <c r="L297" s="67"/>
    </row>
    <row r="298" spans="12:12" x14ac:dyDescent="0.3">
      <c r="L298" s="67"/>
    </row>
    <row r="299" spans="12:12" x14ac:dyDescent="0.3">
      <c r="L299" s="67"/>
    </row>
    <row r="300" spans="12:12" x14ac:dyDescent="0.3">
      <c r="L300" s="67"/>
    </row>
    <row r="301" spans="12:12" x14ac:dyDescent="0.3">
      <c r="L301" s="67"/>
    </row>
    <row r="302" spans="12:12" x14ac:dyDescent="0.3">
      <c r="L302" s="67"/>
    </row>
    <row r="303" spans="12:12" x14ac:dyDescent="0.3">
      <c r="L303" s="67"/>
    </row>
    <row r="304" spans="12:12" x14ac:dyDescent="0.3">
      <c r="L304" s="67"/>
    </row>
    <row r="305" spans="12:12" x14ac:dyDescent="0.3">
      <c r="L305" s="67"/>
    </row>
    <row r="306" spans="12:12" x14ac:dyDescent="0.3">
      <c r="L306" s="67"/>
    </row>
    <row r="307" spans="12:12" x14ac:dyDescent="0.3">
      <c r="L307" s="67"/>
    </row>
    <row r="308" spans="12:12" x14ac:dyDescent="0.3">
      <c r="L308" s="67"/>
    </row>
    <row r="309" spans="12:12" x14ac:dyDescent="0.3">
      <c r="L309" s="67"/>
    </row>
    <row r="310" spans="12:12" x14ac:dyDescent="0.3">
      <c r="L310" s="67"/>
    </row>
    <row r="311" spans="12:12" x14ac:dyDescent="0.3">
      <c r="L311" s="67"/>
    </row>
    <row r="312" spans="12:12" x14ac:dyDescent="0.3">
      <c r="L312" s="67"/>
    </row>
    <row r="313" spans="12:12" x14ac:dyDescent="0.3">
      <c r="L313" s="67"/>
    </row>
    <row r="314" spans="12:12" x14ac:dyDescent="0.3">
      <c r="L314" s="67"/>
    </row>
    <row r="315" spans="12:12" x14ac:dyDescent="0.3">
      <c r="L315" s="67"/>
    </row>
    <row r="316" spans="12:12" x14ac:dyDescent="0.3">
      <c r="L316" s="67"/>
    </row>
    <row r="317" spans="12:12" x14ac:dyDescent="0.3">
      <c r="L317" s="67"/>
    </row>
    <row r="318" spans="12:12" x14ac:dyDescent="0.3">
      <c r="L318" s="67"/>
    </row>
    <row r="319" spans="12:12" x14ac:dyDescent="0.3">
      <c r="L319" s="67"/>
    </row>
    <row r="320" spans="12:12" x14ac:dyDescent="0.3">
      <c r="L320" s="67"/>
    </row>
    <row r="321" spans="12:12" x14ac:dyDescent="0.3">
      <c r="L321" s="67"/>
    </row>
    <row r="322" spans="12:12" x14ac:dyDescent="0.3">
      <c r="L322" s="67"/>
    </row>
    <row r="323" spans="12:12" x14ac:dyDescent="0.3">
      <c r="L323" s="67"/>
    </row>
    <row r="324" spans="12:12" x14ac:dyDescent="0.3">
      <c r="L324" s="67"/>
    </row>
    <row r="325" spans="12:12" x14ac:dyDescent="0.3">
      <c r="L325" s="67"/>
    </row>
    <row r="326" spans="12:12" x14ac:dyDescent="0.3">
      <c r="L326" s="67"/>
    </row>
    <row r="327" spans="12:12" x14ac:dyDescent="0.3">
      <c r="L327" s="67"/>
    </row>
    <row r="328" spans="12:12" x14ac:dyDescent="0.3">
      <c r="L328" s="67"/>
    </row>
    <row r="329" spans="12:12" x14ac:dyDescent="0.3">
      <c r="L329" s="67"/>
    </row>
    <row r="330" spans="12:12" x14ac:dyDescent="0.3">
      <c r="L330" s="67"/>
    </row>
    <row r="331" spans="12:12" x14ac:dyDescent="0.3">
      <c r="L331" s="67"/>
    </row>
    <row r="332" spans="12:12" x14ac:dyDescent="0.3">
      <c r="L332" s="67"/>
    </row>
    <row r="333" spans="12:12" x14ac:dyDescent="0.3">
      <c r="L333" s="67"/>
    </row>
    <row r="334" spans="12:12" x14ac:dyDescent="0.3">
      <c r="L334" s="67"/>
    </row>
    <row r="335" spans="12:12" x14ac:dyDescent="0.3">
      <c r="L335" s="67"/>
    </row>
    <row r="336" spans="12:12" x14ac:dyDescent="0.3">
      <c r="L336" s="67"/>
    </row>
    <row r="337" spans="12:12" x14ac:dyDescent="0.3">
      <c r="L337" s="67"/>
    </row>
    <row r="338" spans="12:12" x14ac:dyDescent="0.3">
      <c r="L338" s="67"/>
    </row>
    <row r="339" spans="12:12" x14ac:dyDescent="0.3">
      <c r="L339" s="67"/>
    </row>
    <row r="340" spans="12:12" x14ac:dyDescent="0.3">
      <c r="L340" s="67"/>
    </row>
    <row r="341" spans="12:12" x14ac:dyDescent="0.3">
      <c r="L341" s="67"/>
    </row>
    <row r="342" spans="12:12" x14ac:dyDescent="0.3">
      <c r="L342" s="67"/>
    </row>
    <row r="343" spans="12:12" x14ac:dyDescent="0.3">
      <c r="L343" s="67"/>
    </row>
    <row r="344" spans="12:12" x14ac:dyDescent="0.3">
      <c r="L344" s="67"/>
    </row>
    <row r="345" spans="12:12" x14ac:dyDescent="0.3">
      <c r="L345" s="67"/>
    </row>
    <row r="346" spans="12:12" x14ac:dyDescent="0.3">
      <c r="L346" s="67"/>
    </row>
    <row r="347" spans="12:12" x14ac:dyDescent="0.3">
      <c r="L347" s="67"/>
    </row>
    <row r="348" spans="12:12" x14ac:dyDescent="0.3">
      <c r="L348" s="67"/>
    </row>
    <row r="349" spans="12:12" x14ac:dyDescent="0.3">
      <c r="L349" s="67"/>
    </row>
    <row r="350" spans="12:12" x14ac:dyDescent="0.3">
      <c r="L350" s="67"/>
    </row>
    <row r="351" spans="12:12" x14ac:dyDescent="0.3">
      <c r="L351" s="67"/>
    </row>
    <row r="352" spans="12:12" x14ac:dyDescent="0.3">
      <c r="L352" s="67"/>
    </row>
    <row r="353" spans="12:12" x14ac:dyDescent="0.3">
      <c r="L353" s="67"/>
    </row>
    <row r="354" spans="12:12" x14ac:dyDescent="0.3">
      <c r="L354" s="67"/>
    </row>
    <row r="355" spans="12:12" x14ac:dyDescent="0.3">
      <c r="L355" s="67"/>
    </row>
    <row r="356" spans="12:12" x14ac:dyDescent="0.3">
      <c r="L356" s="67"/>
    </row>
    <row r="357" spans="12:12" x14ac:dyDescent="0.3">
      <c r="L357" s="67"/>
    </row>
    <row r="358" spans="12:12" x14ac:dyDescent="0.3">
      <c r="L358" s="67"/>
    </row>
    <row r="359" spans="12:12" x14ac:dyDescent="0.3">
      <c r="L359" s="67"/>
    </row>
    <row r="360" spans="12:12" x14ac:dyDescent="0.3">
      <c r="L360" s="67"/>
    </row>
    <row r="361" spans="12:12" x14ac:dyDescent="0.3">
      <c r="L361" s="67"/>
    </row>
    <row r="362" spans="12:12" x14ac:dyDescent="0.3">
      <c r="L362" s="67"/>
    </row>
    <row r="363" spans="12:12" x14ac:dyDescent="0.3">
      <c r="L363" s="67"/>
    </row>
    <row r="364" spans="12:12" x14ac:dyDescent="0.3">
      <c r="L364" s="67"/>
    </row>
    <row r="365" spans="12:12" x14ac:dyDescent="0.3">
      <c r="L365" s="67"/>
    </row>
    <row r="366" spans="12:12" x14ac:dyDescent="0.3">
      <c r="L366" s="67"/>
    </row>
    <row r="367" spans="12:12" x14ac:dyDescent="0.3">
      <c r="L367" s="67"/>
    </row>
    <row r="368" spans="12:12" x14ac:dyDescent="0.3">
      <c r="L368" s="67"/>
    </row>
    <row r="369" spans="12:12" x14ac:dyDescent="0.3">
      <c r="L369" s="67"/>
    </row>
    <row r="370" spans="12:12" x14ac:dyDescent="0.3">
      <c r="L370" s="67"/>
    </row>
    <row r="371" spans="12:12" x14ac:dyDescent="0.3">
      <c r="L371" s="67"/>
    </row>
    <row r="372" spans="12:12" x14ac:dyDescent="0.3">
      <c r="L372" s="67"/>
    </row>
    <row r="373" spans="12:12" x14ac:dyDescent="0.3">
      <c r="L373" s="67"/>
    </row>
    <row r="374" spans="12:12" x14ac:dyDescent="0.3">
      <c r="L374" s="67"/>
    </row>
    <row r="375" spans="12:12" x14ac:dyDescent="0.3">
      <c r="L375" s="67"/>
    </row>
    <row r="376" spans="12:12" x14ac:dyDescent="0.3">
      <c r="L376" s="67"/>
    </row>
    <row r="377" spans="12:12" x14ac:dyDescent="0.3">
      <c r="L377" s="67"/>
    </row>
    <row r="378" spans="12:12" x14ac:dyDescent="0.3">
      <c r="L378" s="67"/>
    </row>
    <row r="379" spans="12:12" x14ac:dyDescent="0.3">
      <c r="L379" s="67"/>
    </row>
    <row r="380" spans="12:12" x14ac:dyDescent="0.3">
      <c r="L380" s="67"/>
    </row>
    <row r="381" spans="12:12" x14ac:dyDescent="0.3">
      <c r="L381" s="67"/>
    </row>
    <row r="382" spans="12:12" x14ac:dyDescent="0.3">
      <c r="L382" s="67"/>
    </row>
    <row r="383" spans="12:12" x14ac:dyDescent="0.3">
      <c r="L383" s="67"/>
    </row>
    <row r="384" spans="12:12" x14ac:dyDescent="0.3">
      <c r="L384" s="67"/>
    </row>
    <row r="385" spans="12:12" x14ac:dyDescent="0.3">
      <c r="L385" s="67"/>
    </row>
    <row r="386" spans="12:12" x14ac:dyDescent="0.3">
      <c r="L386" s="67"/>
    </row>
    <row r="387" spans="12:12" x14ac:dyDescent="0.3">
      <c r="L387" s="67"/>
    </row>
    <row r="388" spans="12:12" x14ac:dyDescent="0.3">
      <c r="L388" s="67"/>
    </row>
    <row r="389" spans="12:12" x14ac:dyDescent="0.3">
      <c r="L389" s="67"/>
    </row>
    <row r="390" spans="12:12" x14ac:dyDescent="0.3">
      <c r="L390" s="67"/>
    </row>
    <row r="391" spans="12:12" x14ac:dyDescent="0.3">
      <c r="L391" s="67"/>
    </row>
    <row r="392" spans="12:12" x14ac:dyDescent="0.3">
      <c r="L392" s="67"/>
    </row>
    <row r="393" spans="12:12" x14ac:dyDescent="0.3">
      <c r="L393" s="67"/>
    </row>
    <row r="394" spans="12:12" x14ac:dyDescent="0.3">
      <c r="L394" s="67"/>
    </row>
    <row r="395" spans="12:12" x14ac:dyDescent="0.3">
      <c r="L395" s="67"/>
    </row>
    <row r="396" spans="12:12" x14ac:dyDescent="0.3">
      <c r="L396" s="67"/>
    </row>
    <row r="397" spans="12:12" x14ac:dyDescent="0.3">
      <c r="L397" s="67"/>
    </row>
    <row r="398" spans="12:12" x14ac:dyDescent="0.3">
      <c r="L398" s="67"/>
    </row>
    <row r="399" spans="12:12" x14ac:dyDescent="0.3">
      <c r="L399" s="67"/>
    </row>
    <row r="400" spans="12:12" x14ac:dyDescent="0.3">
      <c r="L400" s="67"/>
    </row>
    <row r="401" spans="12:12" x14ac:dyDescent="0.3">
      <c r="L401" s="67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workbookViewId="0">
      <selection activeCell="S11" sqref="S11"/>
    </sheetView>
  </sheetViews>
  <sheetFormatPr defaultRowHeight="14.4" x14ac:dyDescent="0.3"/>
  <cols>
    <col min="1" max="1" width="12.6640625" bestFit="1" customWidth="1"/>
    <col min="2" max="2" width="27.6640625" bestFit="1" customWidth="1"/>
    <col min="3" max="3" width="10.109375" bestFit="1" customWidth="1"/>
    <col min="4" max="4" width="11.33203125" bestFit="1" customWidth="1"/>
    <col min="5" max="5" width="11.109375" bestFit="1" customWidth="1"/>
    <col min="12" max="12" width="25.5546875" bestFit="1" customWidth="1"/>
    <col min="14" max="16" width="12.88671875" customWidth="1"/>
  </cols>
  <sheetData>
    <row r="1" spans="1:21" x14ac:dyDescent="0.3">
      <c r="A1" s="191" t="s">
        <v>79</v>
      </c>
      <c r="B1" s="193" t="s">
        <v>78</v>
      </c>
      <c r="C1" s="195" t="s">
        <v>77</v>
      </c>
      <c r="D1" s="196"/>
      <c r="E1" s="196"/>
      <c r="F1" s="196"/>
      <c r="G1" s="196"/>
      <c r="H1" s="196"/>
      <c r="I1" s="197"/>
      <c r="J1" s="198" t="s">
        <v>76</v>
      </c>
      <c r="K1" s="198"/>
      <c r="L1" s="199"/>
      <c r="M1" s="200"/>
      <c r="N1" s="202" t="s">
        <v>102</v>
      </c>
      <c r="O1" s="198"/>
      <c r="P1" s="203"/>
    </row>
    <row r="2" spans="1:21" ht="29.4" thickBot="1" x14ac:dyDescent="0.35">
      <c r="A2" s="192"/>
      <c r="B2" s="194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201"/>
      <c r="N2" s="65" t="s">
        <v>101</v>
      </c>
      <c r="O2" s="64" t="s">
        <v>100</v>
      </c>
      <c r="P2" s="63" t="s">
        <v>99</v>
      </c>
      <c r="S2" s="85" t="s">
        <v>110</v>
      </c>
      <c r="T2" s="84" t="s">
        <v>10</v>
      </c>
      <c r="U2" s="83" t="s">
        <v>65</v>
      </c>
    </row>
    <row r="3" spans="1:21" x14ac:dyDescent="0.3">
      <c r="A3" s="36" t="s">
        <v>106</v>
      </c>
      <c r="B3" s="35"/>
      <c r="C3" s="35" t="s">
        <v>105</v>
      </c>
      <c r="D3" s="35" t="s">
        <v>112</v>
      </c>
      <c r="E3" s="34" t="s">
        <v>47</v>
      </c>
      <c r="F3" s="35">
        <v>1</v>
      </c>
      <c r="G3" s="35">
        <v>1</v>
      </c>
      <c r="H3" s="35">
        <v>2000</v>
      </c>
      <c r="I3" s="35">
        <v>100</v>
      </c>
      <c r="J3" s="38">
        <v>21443.389478206602</v>
      </c>
      <c r="K3" s="35">
        <f t="shared" ref="K3:K34" si="0">J3/3600</f>
        <v>5.9564970772796118</v>
      </c>
      <c r="L3" s="55">
        <v>7.8870346321571402E-4</v>
      </c>
      <c r="M3" s="30"/>
      <c r="N3" s="35"/>
      <c r="O3" s="35"/>
      <c r="P3" s="53"/>
      <c r="S3" s="1" t="s">
        <v>64</v>
      </c>
      <c r="T3" s="82">
        <v>6.6727281104723444</v>
      </c>
      <c r="U3" s="6">
        <v>1.1128718447231938E-3</v>
      </c>
    </row>
    <row r="4" spans="1:21" x14ac:dyDescent="0.3">
      <c r="A4" s="36" t="s">
        <v>106</v>
      </c>
      <c r="B4" s="35"/>
      <c r="C4" s="35" t="s">
        <v>105</v>
      </c>
      <c r="D4" s="35" t="s">
        <v>112</v>
      </c>
      <c r="E4" s="34" t="s">
        <v>47</v>
      </c>
      <c r="F4" s="35">
        <v>1</v>
      </c>
      <c r="G4" s="35">
        <v>1</v>
      </c>
      <c r="H4" s="35">
        <v>2000</v>
      </c>
      <c r="I4" s="35">
        <v>100</v>
      </c>
      <c r="J4" s="38">
        <v>23467.255299329699</v>
      </c>
      <c r="K4" s="35">
        <f t="shared" si="0"/>
        <v>6.5186820275915833</v>
      </c>
      <c r="L4" s="55">
        <v>6.0856684704002596E-4</v>
      </c>
      <c r="M4" s="30"/>
      <c r="N4" s="35"/>
      <c r="O4" s="35"/>
      <c r="P4" s="53"/>
      <c r="S4" s="1" t="s">
        <v>121</v>
      </c>
      <c r="T4" s="61">
        <v>6.4588361886739634</v>
      </c>
      <c r="U4" s="60">
        <v>1.9714923003766025E-3</v>
      </c>
    </row>
    <row r="5" spans="1:21" x14ac:dyDescent="0.3">
      <c r="A5" s="36" t="s">
        <v>106</v>
      </c>
      <c r="B5" s="35"/>
      <c r="C5" s="35" t="s">
        <v>105</v>
      </c>
      <c r="D5" s="35" t="s">
        <v>112</v>
      </c>
      <c r="E5" s="34" t="s">
        <v>47</v>
      </c>
      <c r="F5" s="35">
        <v>1</v>
      </c>
      <c r="G5" s="35">
        <v>1</v>
      </c>
      <c r="H5" s="35">
        <v>2000</v>
      </c>
      <c r="I5" s="35">
        <v>100</v>
      </c>
      <c r="J5" s="38">
        <v>23715.099287986701</v>
      </c>
      <c r="K5" s="35">
        <f t="shared" si="0"/>
        <v>6.5875275799963058</v>
      </c>
      <c r="L5" s="55">
        <v>9.3359431006114803E-4</v>
      </c>
      <c r="M5" s="30"/>
      <c r="N5" s="35"/>
      <c r="O5" s="35"/>
      <c r="P5" s="53"/>
      <c r="S5" s="1" t="s">
        <v>62</v>
      </c>
      <c r="T5" s="61">
        <v>6.7770482105745051</v>
      </c>
      <c r="U5" s="60">
        <v>1.6136077978642395E-3</v>
      </c>
    </row>
    <row r="6" spans="1:21" x14ac:dyDescent="0.3">
      <c r="A6" s="36" t="s">
        <v>106</v>
      </c>
      <c r="B6" s="35"/>
      <c r="C6" s="35" t="s">
        <v>105</v>
      </c>
      <c r="D6" s="35" t="s">
        <v>112</v>
      </c>
      <c r="E6" s="34" t="s">
        <v>47</v>
      </c>
      <c r="F6" s="35">
        <v>1</v>
      </c>
      <c r="G6" s="35">
        <v>1</v>
      </c>
      <c r="H6" s="35">
        <v>2000</v>
      </c>
      <c r="I6" s="35">
        <v>100</v>
      </c>
      <c r="J6" s="38">
        <v>24122.041879892298</v>
      </c>
      <c r="K6" s="35">
        <f t="shared" si="0"/>
        <v>6.7005671888589715</v>
      </c>
      <c r="L6" s="55">
        <v>3.0848704063867801E-3</v>
      </c>
      <c r="M6" s="30"/>
      <c r="N6" s="35"/>
      <c r="O6" s="35"/>
      <c r="P6" s="53"/>
      <c r="S6" s="1" t="s">
        <v>60</v>
      </c>
      <c r="T6" s="61">
        <v>5.6040625410808342</v>
      </c>
      <c r="U6" s="60">
        <v>1.5082228427411219E-3</v>
      </c>
    </row>
    <row r="7" spans="1:21" x14ac:dyDescent="0.3">
      <c r="A7" s="36" t="s">
        <v>106</v>
      </c>
      <c r="B7" s="35"/>
      <c r="C7" s="35" t="s">
        <v>105</v>
      </c>
      <c r="D7" s="35" t="s">
        <v>112</v>
      </c>
      <c r="E7" s="34" t="s">
        <v>47</v>
      </c>
      <c r="F7" s="35">
        <v>1</v>
      </c>
      <c r="G7" s="35">
        <v>1</v>
      </c>
      <c r="H7" s="35">
        <v>2000</v>
      </c>
      <c r="I7" s="35">
        <v>100</v>
      </c>
      <c r="J7" s="38">
        <v>24126.033227920499</v>
      </c>
      <c r="K7" s="35">
        <f t="shared" si="0"/>
        <v>6.7016758966445833</v>
      </c>
      <c r="L7" s="55">
        <v>6.9567966657546002E-4</v>
      </c>
      <c r="M7" s="30"/>
      <c r="N7" s="35"/>
      <c r="O7" s="35"/>
      <c r="P7" s="53"/>
      <c r="S7" s="1" t="s">
        <v>58</v>
      </c>
      <c r="T7" s="61">
        <v>5.5980620890524522</v>
      </c>
      <c r="U7" s="60">
        <v>1.8517559474985107E-3</v>
      </c>
    </row>
    <row r="8" spans="1:21" x14ac:dyDescent="0.3">
      <c r="A8" s="36" t="s">
        <v>106</v>
      </c>
      <c r="B8" s="35"/>
      <c r="C8" s="35" t="s">
        <v>105</v>
      </c>
      <c r="D8" s="35" t="s">
        <v>112</v>
      </c>
      <c r="E8" s="34" t="s">
        <v>47</v>
      </c>
      <c r="F8" s="35">
        <v>1</v>
      </c>
      <c r="G8" s="35">
        <v>1</v>
      </c>
      <c r="H8" s="35">
        <v>2000</v>
      </c>
      <c r="I8" s="35">
        <v>100</v>
      </c>
      <c r="J8" s="38">
        <v>24253.7463347911</v>
      </c>
      <c r="K8" s="35">
        <f t="shared" si="0"/>
        <v>6.7371517596641946</v>
      </c>
      <c r="L8" s="55">
        <v>6.3442153613911295E-4</v>
      </c>
      <c r="M8" s="30"/>
      <c r="N8" s="35"/>
      <c r="O8" s="35"/>
      <c r="P8" s="53"/>
    </row>
    <row r="9" spans="1:21" x14ac:dyDescent="0.3">
      <c r="A9" s="36" t="s">
        <v>106</v>
      </c>
      <c r="B9" s="35"/>
      <c r="C9" s="35" t="s">
        <v>105</v>
      </c>
      <c r="D9" s="35" t="s">
        <v>112</v>
      </c>
      <c r="E9" s="34" t="s">
        <v>47</v>
      </c>
      <c r="F9" s="35">
        <v>1</v>
      </c>
      <c r="G9" s="35">
        <v>1</v>
      </c>
      <c r="H9" s="35">
        <v>2000</v>
      </c>
      <c r="I9" s="35">
        <v>100</v>
      </c>
      <c r="J9" s="38">
        <v>24304.414358139002</v>
      </c>
      <c r="K9" s="35">
        <f t="shared" si="0"/>
        <v>6.7512262105941669</v>
      </c>
      <c r="L9" s="55">
        <v>8.26994003240372E-4</v>
      </c>
      <c r="M9" s="30"/>
      <c r="N9" s="35"/>
      <c r="O9" s="35"/>
      <c r="P9" s="53"/>
    </row>
    <row r="10" spans="1:21" x14ac:dyDescent="0.3">
      <c r="A10" s="36" t="s">
        <v>106</v>
      </c>
      <c r="B10" s="35"/>
      <c r="C10" s="35" t="s">
        <v>105</v>
      </c>
      <c r="D10" s="35" t="s">
        <v>112</v>
      </c>
      <c r="E10" s="34" t="s">
        <v>47</v>
      </c>
      <c r="F10" s="35">
        <v>1</v>
      </c>
      <c r="G10" s="35">
        <v>1</v>
      </c>
      <c r="H10" s="35">
        <v>2000</v>
      </c>
      <c r="I10" s="35">
        <v>100</v>
      </c>
      <c r="J10" s="38">
        <v>24359.9939761161</v>
      </c>
      <c r="K10" s="35">
        <f t="shared" si="0"/>
        <v>6.7666649933655831</v>
      </c>
      <c r="L10" s="55">
        <v>7.8302597423105501E-4</v>
      </c>
      <c r="M10" s="30"/>
      <c r="N10" s="35"/>
      <c r="O10" s="35"/>
      <c r="P10" s="53"/>
    </row>
    <row r="11" spans="1:21" x14ac:dyDescent="0.3">
      <c r="A11" s="36" t="s">
        <v>106</v>
      </c>
      <c r="B11" s="35"/>
      <c r="C11" s="35" t="s">
        <v>105</v>
      </c>
      <c r="D11" s="35" t="s">
        <v>112</v>
      </c>
      <c r="E11" s="34" t="s">
        <v>47</v>
      </c>
      <c r="F11" s="35">
        <v>1</v>
      </c>
      <c r="G11" s="35">
        <v>1</v>
      </c>
      <c r="H11" s="35">
        <v>2000</v>
      </c>
      <c r="I11" s="35">
        <v>100</v>
      </c>
      <c r="J11" s="38">
        <v>24706.384910345001</v>
      </c>
      <c r="K11" s="35">
        <f t="shared" si="0"/>
        <v>6.8628846973180559</v>
      </c>
      <c r="L11" s="55">
        <v>1.08449340423784E-3</v>
      </c>
      <c r="M11" s="30"/>
      <c r="N11" s="35"/>
      <c r="O11" s="35"/>
      <c r="P11" s="53"/>
    </row>
    <row r="12" spans="1:21" ht="15" thickBot="1" x14ac:dyDescent="0.35">
      <c r="A12" s="36" t="s">
        <v>106</v>
      </c>
      <c r="B12" s="35"/>
      <c r="C12" s="35" t="s">
        <v>105</v>
      </c>
      <c r="D12" s="35" t="s">
        <v>112</v>
      </c>
      <c r="E12" s="34" t="s">
        <v>47</v>
      </c>
      <c r="F12" s="35">
        <v>1</v>
      </c>
      <c r="G12" s="35">
        <v>1</v>
      </c>
      <c r="H12" s="35">
        <v>2000</v>
      </c>
      <c r="I12" s="35">
        <v>100</v>
      </c>
      <c r="J12" s="38">
        <v>25719.853224277402</v>
      </c>
      <c r="K12" s="35">
        <f t="shared" si="0"/>
        <v>7.1444036734103893</v>
      </c>
      <c r="L12" s="55">
        <v>1.68836883610443E-3</v>
      </c>
      <c r="M12" s="54"/>
      <c r="N12" s="35"/>
      <c r="O12" s="35"/>
      <c r="P12" s="53"/>
    </row>
    <row r="13" spans="1:21" ht="15" thickBot="1" x14ac:dyDescent="0.35">
      <c r="A13" s="29" t="s">
        <v>46</v>
      </c>
      <c r="B13" s="28"/>
      <c r="C13" s="28"/>
      <c r="D13" s="28"/>
      <c r="E13" s="28"/>
      <c r="F13" s="28"/>
      <c r="G13" s="28"/>
      <c r="H13" s="28"/>
      <c r="I13" s="28"/>
      <c r="J13" s="37">
        <f>AVERAGE(J3:J12)</f>
        <v>24021.821197700439</v>
      </c>
      <c r="K13" s="28">
        <f t="shared" si="0"/>
        <v>6.6727281104723444</v>
      </c>
      <c r="L13" s="51">
        <f>AVERAGE(L3:L12)</f>
        <v>1.1128718447231938E-3</v>
      </c>
      <c r="M13" s="24">
        <f>_xlfn.STDEV.P(L3:L12)</f>
        <v>7.2151354836148688E-4</v>
      </c>
      <c r="N13" s="29"/>
      <c r="O13" s="28"/>
      <c r="P13" s="50"/>
    </row>
    <row r="14" spans="1:21" x14ac:dyDescent="0.3">
      <c r="A14" s="36" t="s">
        <v>106</v>
      </c>
      <c r="B14" s="35" t="s">
        <v>119</v>
      </c>
      <c r="C14" s="35" t="s">
        <v>105</v>
      </c>
      <c r="D14" s="35" t="s">
        <v>118</v>
      </c>
      <c r="E14" s="35" t="s">
        <v>107</v>
      </c>
      <c r="F14" s="35">
        <v>1</v>
      </c>
      <c r="G14" s="35">
        <v>1</v>
      </c>
      <c r="H14" s="35">
        <v>2000</v>
      </c>
      <c r="I14" s="35">
        <v>100</v>
      </c>
      <c r="J14" s="38">
        <v>23753.570109128901</v>
      </c>
      <c r="K14" s="35">
        <f t="shared" si="0"/>
        <v>6.5982139192024727</v>
      </c>
      <c r="L14" s="55">
        <v>1.2987439410937301E-3</v>
      </c>
      <c r="M14" s="41"/>
      <c r="N14" s="35"/>
      <c r="O14" s="35"/>
      <c r="P14" s="53"/>
    </row>
    <row r="15" spans="1:21" x14ac:dyDescent="0.3">
      <c r="A15" s="36" t="s">
        <v>106</v>
      </c>
      <c r="B15" s="35"/>
      <c r="C15" s="35" t="s">
        <v>105</v>
      </c>
      <c r="D15" s="35" t="s">
        <v>118</v>
      </c>
      <c r="E15" s="35" t="s">
        <v>107</v>
      </c>
      <c r="F15" s="35">
        <v>1</v>
      </c>
      <c r="G15" s="35">
        <v>1</v>
      </c>
      <c r="H15" s="35">
        <v>2000</v>
      </c>
      <c r="I15" s="35">
        <v>100</v>
      </c>
      <c r="J15" s="38">
        <v>23828.0125296115</v>
      </c>
      <c r="K15" s="35">
        <f t="shared" si="0"/>
        <v>6.6188923693365282</v>
      </c>
      <c r="L15" s="55">
        <v>1.5107019544862699E-3</v>
      </c>
      <c r="M15" s="30"/>
      <c r="N15" s="35"/>
      <c r="O15" s="35"/>
      <c r="P15" s="53"/>
    </row>
    <row r="16" spans="1:21" x14ac:dyDescent="0.3">
      <c r="A16" s="36" t="s">
        <v>106</v>
      </c>
      <c r="B16" s="35"/>
      <c r="C16" s="35" t="s">
        <v>105</v>
      </c>
      <c r="D16" s="35" t="s">
        <v>118</v>
      </c>
      <c r="E16" s="35" t="s">
        <v>107</v>
      </c>
      <c r="F16" s="35">
        <v>1</v>
      </c>
      <c r="G16" s="35">
        <v>1</v>
      </c>
      <c r="H16" s="35">
        <v>2000</v>
      </c>
      <c r="I16" s="35">
        <v>100</v>
      </c>
      <c r="J16" s="38">
        <v>24165.463087081898</v>
      </c>
      <c r="K16" s="35">
        <f t="shared" si="0"/>
        <v>6.7126286353005273</v>
      </c>
      <c r="L16" s="81">
        <v>0.102760328468172</v>
      </c>
      <c r="M16" s="30"/>
      <c r="N16" s="35"/>
      <c r="O16" s="35"/>
      <c r="P16" s="53"/>
    </row>
    <row r="17" spans="1:16" x14ac:dyDescent="0.3">
      <c r="A17" s="36" t="s">
        <v>106</v>
      </c>
      <c r="B17" s="35"/>
      <c r="C17" s="35" t="s">
        <v>105</v>
      </c>
      <c r="D17" s="35" t="s">
        <v>118</v>
      </c>
      <c r="E17" s="35" t="s">
        <v>107</v>
      </c>
      <c r="F17" s="35">
        <v>1</v>
      </c>
      <c r="G17" s="35">
        <v>1</v>
      </c>
      <c r="H17" s="35">
        <v>2000</v>
      </c>
      <c r="I17" s="35">
        <v>100</v>
      </c>
      <c r="J17" s="38">
        <v>24706.9419541358</v>
      </c>
      <c r="K17" s="35">
        <f t="shared" si="0"/>
        <v>6.8630394317043892</v>
      </c>
      <c r="L17" s="55">
        <v>5.2068213048273903E-3</v>
      </c>
      <c r="M17" s="30"/>
      <c r="N17" s="35"/>
      <c r="O17" s="35"/>
      <c r="P17" s="53"/>
    </row>
    <row r="18" spans="1:16" x14ac:dyDescent="0.3">
      <c r="A18" s="36" t="s">
        <v>106</v>
      </c>
      <c r="B18" s="35"/>
      <c r="C18" s="35" t="s">
        <v>105</v>
      </c>
      <c r="D18" s="35" t="s">
        <v>118</v>
      </c>
      <c r="E18" s="35" t="s">
        <v>107</v>
      </c>
      <c r="F18" s="35">
        <v>1</v>
      </c>
      <c r="G18" s="35">
        <v>1</v>
      </c>
      <c r="H18" s="35">
        <v>2000</v>
      </c>
      <c r="I18" s="35">
        <v>100</v>
      </c>
      <c r="J18" s="38">
        <v>24978.965436935399</v>
      </c>
      <c r="K18" s="35">
        <f t="shared" si="0"/>
        <v>6.9386015102598328</v>
      </c>
      <c r="L18" s="55">
        <v>9.5269809410274597E-4</v>
      </c>
      <c r="M18" s="30"/>
      <c r="N18" s="35"/>
      <c r="O18" s="35"/>
      <c r="P18" s="53"/>
    </row>
    <row r="19" spans="1:16" x14ac:dyDescent="0.3">
      <c r="A19" s="36" t="s">
        <v>106</v>
      </c>
      <c r="B19" s="35"/>
      <c r="C19" s="35" t="s">
        <v>105</v>
      </c>
      <c r="D19" s="35" t="s">
        <v>118</v>
      </c>
      <c r="E19" s="35" t="s">
        <v>107</v>
      </c>
      <c r="F19" s="35">
        <v>1</v>
      </c>
      <c r="G19" s="35">
        <v>1</v>
      </c>
      <c r="H19" s="35">
        <v>2000</v>
      </c>
      <c r="I19" s="35">
        <v>100</v>
      </c>
      <c r="J19" s="38">
        <v>24991.2608664035</v>
      </c>
      <c r="K19" s="35">
        <f t="shared" si="0"/>
        <v>6.9420169073343052</v>
      </c>
      <c r="L19" s="55">
        <v>4.06375312037172E-2</v>
      </c>
      <c r="M19" s="30"/>
      <c r="N19" s="35"/>
      <c r="O19" s="35"/>
      <c r="P19" s="53"/>
    </row>
    <row r="20" spans="1:16" x14ac:dyDescent="0.3">
      <c r="A20" s="36" t="s">
        <v>106</v>
      </c>
      <c r="B20" s="35"/>
      <c r="C20" s="35" t="s">
        <v>105</v>
      </c>
      <c r="D20" s="35" t="s">
        <v>118</v>
      </c>
      <c r="E20" s="35" t="s">
        <v>107</v>
      </c>
      <c r="F20" s="35">
        <v>1</v>
      </c>
      <c r="G20" s="35">
        <v>1</v>
      </c>
      <c r="H20" s="35">
        <v>2000</v>
      </c>
      <c r="I20" s="35">
        <v>100</v>
      </c>
      <c r="J20" s="38">
        <v>23605.283489465699</v>
      </c>
      <c r="K20" s="35">
        <f t="shared" si="0"/>
        <v>6.5570231915182493</v>
      </c>
      <c r="L20" s="55">
        <v>1.6815348504178899E-3</v>
      </c>
      <c r="M20" s="30"/>
      <c r="N20" s="35"/>
      <c r="O20" s="35"/>
      <c r="P20" s="53"/>
    </row>
    <row r="21" spans="1:16" x14ac:dyDescent="0.3">
      <c r="A21" s="36" t="s">
        <v>106</v>
      </c>
      <c r="B21" s="35"/>
      <c r="C21" s="35" t="s">
        <v>105</v>
      </c>
      <c r="D21" s="35" t="s">
        <v>118</v>
      </c>
      <c r="E21" s="35" t="s">
        <v>107</v>
      </c>
      <c r="F21" s="35">
        <v>1</v>
      </c>
      <c r="G21" s="35">
        <v>1</v>
      </c>
      <c r="H21" s="35">
        <v>2000</v>
      </c>
      <c r="I21" s="35">
        <v>100</v>
      </c>
      <c r="J21" s="38">
        <v>23799.9080395698</v>
      </c>
      <c r="K21" s="35">
        <f t="shared" si="0"/>
        <v>6.6110855665471666</v>
      </c>
      <c r="L21" s="55">
        <v>1.14043278485604E-3</v>
      </c>
      <c r="M21" s="30"/>
      <c r="N21" s="35"/>
      <c r="O21" s="35"/>
      <c r="P21" s="53"/>
    </row>
    <row r="22" spans="1:16" x14ac:dyDescent="0.3">
      <c r="A22" s="36" t="s">
        <v>106</v>
      </c>
      <c r="B22" s="35"/>
      <c r="C22" s="35" t="s">
        <v>105</v>
      </c>
      <c r="D22" s="35" t="s">
        <v>118</v>
      </c>
      <c r="E22" s="35" t="s">
        <v>107</v>
      </c>
      <c r="F22" s="35">
        <v>1</v>
      </c>
      <c r="G22" s="35">
        <v>1</v>
      </c>
      <c r="H22" s="35">
        <v>2000</v>
      </c>
      <c r="I22" s="35">
        <v>100</v>
      </c>
      <c r="J22" s="38">
        <v>24471.3324646949</v>
      </c>
      <c r="K22" s="35">
        <f t="shared" si="0"/>
        <v>6.7975923513041394</v>
      </c>
      <c r="L22" s="55">
        <v>1.15550709998405E-3</v>
      </c>
      <c r="M22" s="30"/>
      <c r="N22" s="35"/>
      <c r="O22" s="35"/>
      <c r="P22" s="53"/>
    </row>
    <row r="23" spans="1:16" ht="15" thickBot="1" x14ac:dyDescent="0.35">
      <c r="A23" s="36" t="s">
        <v>106</v>
      </c>
      <c r="B23" s="35"/>
      <c r="C23" s="35" t="s">
        <v>105</v>
      </c>
      <c r="D23" s="35" t="s">
        <v>118</v>
      </c>
      <c r="E23" s="35" t="s">
        <v>107</v>
      </c>
      <c r="F23" s="35">
        <v>1</v>
      </c>
      <c r="G23" s="35">
        <v>1</v>
      </c>
      <c r="H23" s="35">
        <v>2000</v>
      </c>
      <c r="I23" s="35">
        <v>100</v>
      </c>
      <c r="J23" s="38">
        <v>24483.031729459701</v>
      </c>
      <c r="K23" s="35">
        <f t="shared" si="0"/>
        <v>6.8008421470721387</v>
      </c>
      <c r="L23" s="55">
        <v>1.3432897099063901E-3</v>
      </c>
      <c r="M23" s="30"/>
      <c r="N23" s="35"/>
      <c r="O23" s="35"/>
      <c r="P23" s="53"/>
    </row>
    <row r="24" spans="1:16" ht="15" thickBot="1" x14ac:dyDescent="0.35">
      <c r="A24" s="29" t="s">
        <v>46</v>
      </c>
      <c r="B24" s="28"/>
      <c r="C24" s="28"/>
      <c r="D24" s="28"/>
      <c r="E24" s="28"/>
      <c r="F24" s="28"/>
      <c r="G24" s="28"/>
      <c r="H24" s="28"/>
      <c r="I24" s="28"/>
      <c r="J24" s="37">
        <f>AVERAGE(J14:J23)</f>
        <v>24278.376970648711</v>
      </c>
      <c r="K24" s="28">
        <f t="shared" si="0"/>
        <v>6.7439936029579757</v>
      </c>
      <c r="L24" s="74">
        <f>AVERAGE(L14:L23)</f>
        <v>1.5768758941156369E-2</v>
      </c>
      <c r="M24" s="80"/>
      <c r="N24" s="28"/>
      <c r="O24" s="28"/>
      <c r="P24" s="50"/>
    </row>
    <row r="25" spans="1:16" x14ac:dyDescent="0.3">
      <c r="A25" s="36" t="s">
        <v>106</v>
      </c>
      <c r="B25" s="35" t="s">
        <v>117</v>
      </c>
      <c r="C25" s="35" t="s">
        <v>105</v>
      </c>
      <c r="D25" s="35" t="s">
        <v>116</v>
      </c>
      <c r="E25" s="35" t="s">
        <v>107</v>
      </c>
      <c r="F25" s="35">
        <v>1</v>
      </c>
      <c r="G25" s="35">
        <v>1</v>
      </c>
      <c r="H25" s="35">
        <v>2000</v>
      </c>
      <c r="I25" s="35">
        <v>100</v>
      </c>
      <c r="J25" s="31">
        <v>22773.121370792302</v>
      </c>
      <c r="K25" s="35">
        <f t="shared" si="0"/>
        <v>6.3258670474423058</v>
      </c>
      <c r="L25" s="69">
        <v>5.5630744347886802E-4</v>
      </c>
      <c r="M25" s="30"/>
      <c r="N25" s="35"/>
      <c r="O25" s="35"/>
      <c r="P25" s="53"/>
    </row>
    <row r="26" spans="1:16" x14ac:dyDescent="0.3">
      <c r="A26" s="36" t="s">
        <v>106</v>
      </c>
      <c r="B26" s="35"/>
      <c r="C26" s="35" t="s">
        <v>105</v>
      </c>
      <c r="D26" s="35" t="s">
        <v>116</v>
      </c>
      <c r="E26" s="35" t="s">
        <v>107</v>
      </c>
      <c r="F26" s="35">
        <v>1</v>
      </c>
      <c r="G26" s="35">
        <v>1</v>
      </c>
      <c r="H26" s="35">
        <v>2000</v>
      </c>
      <c r="I26" s="35">
        <v>100</v>
      </c>
      <c r="J26" s="31">
        <v>23597.8497207164</v>
      </c>
      <c r="K26" s="35">
        <f t="shared" si="0"/>
        <v>6.5549582557545554</v>
      </c>
      <c r="L26" s="69">
        <v>1.28099525866159E-3</v>
      </c>
      <c r="M26" s="30"/>
      <c r="N26" s="35"/>
      <c r="O26" s="35"/>
      <c r="P26" s="53"/>
    </row>
    <row r="27" spans="1:16" x14ac:dyDescent="0.3">
      <c r="A27" s="36" t="s">
        <v>106</v>
      </c>
      <c r="B27" s="35"/>
      <c r="C27" s="35" t="s">
        <v>105</v>
      </c>
      <c r="D27" s="35" t="s">
        <v>116</v>
      </c>
      <c r="E27" s="35" t="s">
        <v>107</v>
      </c>
      <c r="F27" s="35">
        <v>1</v>
      </c>
      <c r="G27" s="35">
        <v>1</v>
      </c>
      <c r="H27" s="35">
        <v>2000</v>
      </c>
      <c r="I27" s="35">
        <v>100</v>
      </c>
      <c r="J27" s="31">
        <v>23657.714048862399</v>
      </c>
      <c r="K27" s="35">
        <f t="shared" si="0"/>
        <v>6.5715872357951106</v>
      </c>
      <c r="L27" s="69">
        <v>3.6597831996179101E-3</v>
      </c>
      <c r="M27" s="30"/>
      <c r="N27" s="35"/>
      <c r="O27" s="35"/>
      <c r="P27" s="53"/>
    </row>
    <row r="28" spans="1:16" x14ac:dyDescent="0.3">
      <c r="A28" s="36" t="s">
        <v>106</v>
      </c>
      <c r="B28" s="35"/>
      <c r="C28" s="35" t="s">
        <v>105</v>
      </c>
      <c r="D28" s="35" t="s">
        <v>116</v>
      </c>
      <c r="E28" s="35" t="s">
        <v>107</v>
      </c>
      <c r="F28" s="35">
        <v>1</v>
      </c>
      <c r="G28" s="35">
        <v>1</v>
      </c>
      <c r="H28" s="35">
        <v>2000</v>
      </c>
      <c r="I28" s="35">
        <v>100</v>
      </c>
      <c r="J28" s="31">
        <v>23661.702118635101</v>
      </c>
      <c r="K28" s="35">
        <f t="shared" si="0"/>
        <v>6.5726950329541944</v>
      </c>
      <c r="L28" s="69">
        <v>3.0893614363891602E-3</v>
      </c>
      <c r="M28" s="30"/>
      <c r="N28" s="35"/>
      <c r="O28" s="35"/>
      <c r="P28" s="53"/>
    </row>
    <row r="29" spans="1:16" x14ac:dyDescent="0.3">
      <c r="A29" s="36" t="s">
        <v>106</v>
      </c>
      <c r="B29" s="35"/>
      <c r="C29" s="35" t="s">
        <v>105</v>
      </c>
      <c r="D29" s="35" t="s">
        <v>116</v>
      </c>
      <c r="E29" s="35" t="s">
        <v>107</v>
      </c>
      <c r="F29" s="35">
        <v>1</v>
      </c>
      <c r="G29" s="35">
        <v>1</v>
      </c>
      <c r="H29" s="35">
        <v>2000</v>
      </c>
      <c r="I29" s="35">
        <v>100</v>
      </c>
      <c r="J29" s="31">
        <v>23728.0434205532</v>
      </c>
      <c r="K29" s="35">
        <f t="shared" si="0"/>
        <v>6.5911231723758892</v>
      </c>
      <c r="L29" s="69">
        <v>8.3900209213864105E-4</v>
      </c>
      <c r="M29" s="30"/>
      <c r="N29" s="35"/>
      <c r="O29" s="35"/>
      <c r="P29" s="53"/>
    </row>
    <row r="30" spans="1:16" x14ac:dyDescent="0.3">
      <c r="A30" s="36" t="s">
        <v>106</v>
      </c>
      <c r="B30" s="35"/>
      <c r="C30" s="35" t="s">
        <v>105</v>
      </c>
      <c r="D30" s="35" t="s">
        <v>116</v>
      </c>
      <c r="E30" s="35" t="s">
        <v>107</v>
      </c>
      <c r="F30" s="35">
        <v>1</v>
      </c>
      <c r="G30" s="35">
        <v>1</v>
      </c>
      <c r="H30" s="35">
        <v>2000</v>
      </c>
      <c r="I30" s="35">
        <v>100</v>
      </c>
      <c r="J30" s="31">
        <v>23787.112545013399</v>
      </c>
      <c r="K30" s="35">
        <f t="shared" si="0"/>
        <v>6.6075312625037217</v>
      </c>
      <c r="L30" s="69">
        <v>1.5284281376163899E-3</v>
      </c>
      <c r="M30" s="30"/>
      <c r="N30" s="35"/>
      <c r="O30" s="35"/>
      <c r="P30" s="53"/>
    </row>
    <row r="31" spans="1:16" x14ac:dyDescent="0.3">
      <c r="A31" s="36" t="s">
        <v>106</v>
      </c>
      <c r="B31" s="35"/>
      <c r="C31" s="35" t="s">
        <v>105</v>
      </c>
      <c r="D31" s="35" t="s">
        <v>116</v>
      </c>
      <c r="E31" s="35" t="s">
        <v>107</v>
      </c>
      <c r="F31" s="35">
        <v>1</v>
      </c>
      <c r="G31" s="35">
        <v>1</v>
      </c>
      <c r="H31" s="35">
        <v>2000</v>
      </c>
      <c r="I31" s="35">
        <v>100</v>
      </c>
      <c r="J31" s="31">
        <v>24025.477123975699</v>
      </c>
      <c r="K31" s="35">
        <f t="shared" si="0"/>
        <v>6.6737436455488055</v>
      </c>
      <c r="L31" s="69">
        <v>1.5555103643660501E-3</v>
      </c>
      <c r="M31" s="30"/>
      <c r="N31" s="35"/>
      <c r="O31" s="35"/>
      <c r="P31" s="53"/>
    </row>
    <row r="32" spans="1:16" x14ac:dyDescent="0.3">
      <c r="A32" s="36" t="s">
        <v>106</v>
      </c>
      <c r="B32" s="35"/>
      <c r="C32" s="35" t="s">
        <v>105</v>
      </c>
      <c r="D32" s="35" t="s">
        <v>116</v>
      </c>
      <c r="E32" s="35" t="s">
        <v>107</v>
      </c>
      <c r="F32" s="35">
        <v>1</v>
      </c>
      <c r="G32" s="35">
        <v>1</v>
      </c>
      <c r="H32" s="35">
        <v>2000</v>
      </c>
      <c r="I32" s="35">
        <v>100</v>
      </c>
      <c r="J32" s="31">
        <v>24083.7893083095</v>
      </c>
      <c r="K32" s="35">
        <f t="shared" si="0"/>
        <v>6.6899414745304169</v>
      </c>
      <c r="L32" s="69">
        <v>2.4673721299362798E-3</v>
      </c>
      <c r="M32" s="30"/>
      <c r="N32" s="35"/>
      <c r="O32" s="35"/>
      <c r="P32" s="53"/>
    </row>
    <row r="33" spans="1:16" x14ac:dyDescent="0.3">
      <c r="A33" s="36" t="s">
        <v>106</v>
      </c>
      <c r="B33" s="35"/>
      <c r="C33" s="35" t="s">
        <v>105</v>
      </c>
      <c r="D33" s="35" t="s">
        <v>116</v>
      </c>
      <c r="E33" s="35" t="s">
        <v>107</v>
      </c>
      <c r="F33" s="35">
        <v>1</v>
      </c>
      <c r="G33" s="35">
        <v>1</v>
      </c>
      <c r="H33" s="35">
        <v>2000</v>
      </c>
      <c r="I33" s="35">
        <v>100</v>
      </c>
      <c r="J33" s="31">
        <v>24954.416677474899</v>
      </c>
      <c r="K33" s="35">
        <f t="shared" si="0"/>
        <v>6.9317824104096939</v>
      </c>
      <c r="L33" s="69">
        <v>1.2696109492374801E-3</v>
      </c>
      <c r="M33" s="30"/>
      <c r="N33" s="35"/>
      <c r="O33" s="35"/>
      <c r="P33" s="53"/>
    </row>
    <row r="34" spans="1:16" ht="15" thickBot="1" x14ac:dyDescent="0.35">
      <c r="A34" s="36" t="s">
        <v>106</v>
      </c>
      <c r="B34" s="35"/>
      <c r="C34" s="35" t="s">
        <v>105</v>
      </c>
      <c r="D34" s="35" t="s">
        <v>116</v>
      </c>
      <c r="E34" s="35" t="s">
        <v>107</v>
      </c>
      <c r="F34" s="35">
        <v>1</v>
      </c>
      <c r="G34" s="35">
        <v>1</v>
      </c>
      <c r="H34" s="35">
        <v>2000</v>
      </c>
      <c r="I34" s="35">
        <v>100</v>
      </c>
      <c r="J34" s="31">
        <v>24375.886614799401</v>
      </c>
      <c r="K34" s="35">
        <f t="shared" si="0"/>
        <v>6.7710796152220558</v>
      </c>
      <c r="L34" s="69">
        <v>1.2777182717952501E-3</v>
      </c>
      <c r="M34" s="30"/>
      <c r="N34" s="35"/>
      <c r="O34" s="35"/>
      <c r="P34" s="53"/>
    </row>
    <row r="35" spans="1:16" ht="15" thickBot="1" x14ac:dyDescent="0.35">
      <c r="A35" s="29" t="s">
        <v>46</v>
      </c>
      <c r="B35" s="28"/>
      <c r="C35" s="28"/>
      <c r="D35" s="28"/>
      <c r="E35" s="28"/>
      <c r="F35" s="28"/>
      <c r="G35" s="28"/>
      <c r="H35" s="28"/>
      <c r="I35" s="28"/>
      <c r="J35" s="37">
        <f>AVERAGE(J25:J34)</f>
        <v>23864.511294913231</v>
      </c>
      <c r="K35" s="28">
        <f t="shared" ref="K35:K66" si="1">J35/3600</f>
        <v>6.6290309152536748</v>
      </c>
      <c r="L35" s="51">
        <f>AVERAGE(L25:L34)</f>
        <v>1.752408928323762E-3</v>
      </c>
      <c r="M35" s="24"/>
      <c r="N35" s="29"/>
      <c r="O35" s="28"/>
      <c r="P35" s="50"/>
    </row>
    <row r="36" spans="1:16" x14ac:dyDescent="0.3">
      <c r="A36" s="36" t="s">
        <v>106</v>
      </c>
      <c r="B36" s="35" t="s">
        <v>119</v>
      </c>
      <c r="C36" s="35" t="s">
        <v>105</v>
      </c>
      <c r="D36" s="35" t="s">
        <v>118</v>
      </c>
      <c r="E36" s="34" t="s">
        <v>47</v>
      </c>
      <c r="F36" s="35">
        <v>1</v>
      </c>
      <c r="G36" s="35">
        <v>1</v>
      </c>
      <c r="H36" s="35">
        <v>2000</v>
      </c>
      <c r="I36" s="35">
        <v>100</v>
      </c>
      <c r="J36" s="38">
        <v>17878.540604591301</v>
      </c>
      <c r="K36" s="35">
        <f t="shared" si="1"/>
        <v>4.9662612790531391</v>
      </c>
      <c r="L36" s="73">
        <v>2.5366221119225698E-3</v>
      </c>
      <c r="M36" s="30"/>
      <c r="N36" s="36"/>
      <c r="O36" s="35"/>
      <c r="P36" s="53"/>
    </row>
    <row r="37" spans="1:16" x14ac:dyDescent="0.3">
      <c r="A37" s="36" t="s">
        <v>106</v>
      </c>
      <c r="B37" s="35"/>
      <c r="C37" s="35" t="s">
        <v>105</v>
      </c>
      <c r="D37" s="35" t="s">
        <v>118</v>
      </c>
      <c r="E37" s="34" t="s">
        <v>47</v>
      </c>
      <c r="F37" s="35">
        <v>1</v>
      </c>
      <c r="G37" s="35">
        <v>1</v>
      </c>
      <c r="H37" s="35">
        <v>2000</v>
      </c>
      <c r="I37" s="35">
        <v>100</v>
      </c>
      <c r="J37" s="38">
        <v>20485.418934583598</v>
      </c>
      <c r="K37" s="35">
        <f t="shared" si="1"/>
        <v>5.6903941484954439</v>
      </c>
      <c r="L37" s="73">
        <v>9.0460680183921597E-4</v>
      </c>
      <c r="M37" s="30"/>
      <c r="N37" s="36"/>
      <c r="O37" s="35"/>
      <c r="P37" s="53"/>
    </row>
    <row r="38" spans="1:16" x14ac:dyDescent="0.3">
      <c r="A38" s="36" t="s">
        <v>106</v>
      </c>
      <c r="B38" s="35"/>
      <c r="C38" s="35" t="s">
        <v>105</v>
      </c>
      <c r="D38" s="35" t="s">
        <v>118</v>
      </c>
      <c r="E38" s="34" t="s">
        <v>47</v>
      </c>
      <c r="F38" s="35">
        <v>1</v>
      </c>
      <c r="G38" s="35">
        <v>1</v>
      </c>
      <c r="H38" s="35">
        <v>2000</v>
      </c>
      <c r="I38" s="35">
        <v>100</v>
      </c>
      <c r="J38" s="38">
        <v>23176.623343467701</v>
      </c>
      <c r="K38" s="35">
        <f t="shared" si="1"/>
        <v>6.4379509287410279</v>
      </c>
      <c r="L38" s="73">
        <v>1.8877271393134699E-3</v>
      </c>
      <c r="M38" s="30"/>
      <c r="N38" s="36"/>
      <c r="O38" s="35"/>
      <c r="P38" s="53"/>
    </row>
    <row r="39" spans="1:16" x14ac:dyDescent="0.3">
      <c r="A39" s="36" t="s">
        <v>106</v>
      </c>
      <c r="B39" s="35"/>
      <c r="C39" s="35" t="s">
        <v>105</v>
      </c>
      <c r="D39" s="35" t="s">
        <v>118</v>
      </c>
      <c r="E39" s="34" t="s">
        <v>47</v>
      </c>
      <c r="F39" s="35">
        <v>1</v>
      </c>
      <c r="G39" s="35">
        <v>1</v>
      </c>
      <c r="H39" s="35">
        <v>2000</v>
      </c>
      <c r="I39" s="35">
        <v>100</v>
      </c>
      <c r="J39" s="38">
        <v>23573.425069808902</v>
      </c>
      <c r="K39" s="35">
        <f t="shared" si="1"/>
        <v>6.5481736305024727</v>
      </c>
      <c r="L39" s="73">
        <v>2.2865259164272802E-3</v>
      </c>
      <c r="M39" s="30"/>
      <c r="N39" s="36"/>
      <c r="O39" s="35"/>
      <c r="P39" s="53"/>
    </row>
    <row r="40" spans="1:16" x14ac:dyDescent="0.3">
      <c r="A40" s="36" t="s">
        <v>106</v>
      </c>
      <c r="B40" s="35"/>
      <c r="C40" s="35" t="s">
        <v>105</v>
      </c>
      <c r="D40" s="35" t="s">
        <v>118</v>
      </c>
      <c r="E40" s="34" t="s">
        <v>47</v>
      </c>
      <c r="F40" s="35">
        <v>1</v>
      </c>
      <c r="G40" s="35">
        <v>1</v>
      </c>
      <c r="H40" s="35">
        <v>2000</v>
      </c>
      <c r="I40" s="35">
        <v>100</v>
      </c>
      <c r="J40" s="38">
        <v>23871.0979039669</v>
      </c>
      <c r="K40" s="35">
        <f t="shared" si="1"/>
        <v>6.630860528879694</v>
      </c>
      <c r="L40" s="73">
        <v>1.9491304323131201E-3</v>
      </c>
      <c r="M40" s="30"/>
      <c r="N40" s="36"/>
      <c r="O40" s="35"/>
      <c r="P40" s="53"/>
    </row>
    <row r="41" spans="1:16" x14ac:dyDescent="0.3">
      <c r="A41" s="36" t="s">
        <v>106</v>
      </c>
      <c r="B41" s="35"/>
      <c r="C41" s="35" t="s">
        <v>105</v>
      </c>
      <c r="D41" s="35" t="s">
        <v>118</v>
      </c>
      <c r="E41" s="34" t="s">
        <v>47</v>
      </c>
      <c r="F41" s="35">
        <v>1</v>
      </c>
      <c r="G41" s="35">
        <v>1</v>
      </c>
      <c r="H41" s="35">
        <v>2000</v>
      </c>
      <c r="I41" s="35">
        <v>100</v>
      </c>
      <c r="J41" s="38">
        <v>24144.3256151676</v>
      </c>
      <c r="K41" s="35">
        <f t="shared" si="1"/>
        <v>6.7067571153243328</v>
      </c>
      <c r="L41" s="73">
        <v>2.1634407065150201E-3</v>
      </c>
      <c r="M41" s="30"/>
      <c r="N41" s="36"/>
      <c r="O41" s="35"/>
      <c r="P41" s="53"/>
    </row>
    <row r="42" spans="1:16" x14ac:dyDescent="0.3">
      <c r="A42" s="36" t="s">
        <v>106</v>
      </c>
      <c r="B42" s="35"/>
      <c r="C42" s="35" t="s">
        <v>105</v>
      </c>
      <c r="D42" s="35" t="s">
        <v>118</v>
      </c>
      <c r="E42" s="34" t="s">
        <v>47</v>
      </c>
      <c r="F42" s="35">
        <v>1</v>
      </c>
      <c r="G42" s="35">
        <v>1</v>
      </c>
      <c r="H42" s="35">
        <v>2000</v>
      </c>
      <c r="I42" s="35">
        <v>100</v>
      </c>
      <c r="J42" s="38">
        <v>24280.633295774402</v>
      </c>
      <c r="K42" s="35">
        <f t="shared" si="1"/>
        <v>6.7446203599373336</v>
      </c>
      <c r="L42" s="73">
        <v>1.6741587604782501E-3</v>
      </c>
      <c r="M42" s="30"/>
      <c r="N42" s="36"/>
      <c r="O42" s="35"/>
      <c r="P42" s="53"/>
    </row>
    <row r="43" spans="1:16" x14ac:dyDescent="0.3">
      <c r="A43" s="36" t="s">
        <v>106</v>
      </c>
      <c r="B43" s="35"/>
      <c r="C43" s="35" t="s">
        <v>105</v>
      </c>
      <c r="D43" s="35" t="s">
        <v>118</v>
      </c>
      <c r="E43" s="34" t="s">
        <v>47</v>
      </c>
      <c r="F43" s="35">
        <v>1</v>
      </c>
      <c r="G43" s="35">
        <v>1</v>
      </c>
      <c r="H43" s="35">
        <v>2000</v>
      </c>
      <c r="I43" s="35">
        <v>100</v>
      </c>
      <c r="J43" s="38">
        <v>24488.198161363602</v>
      </c>
      <c r="K43" s="35">
        <f t="shared" si="1"/>
        <v>6.8022772670454446</v>
      </c>
      <c r="L43" s="73">
        <v>2.8479247321611099E-3</v>
      </c>
      <c r="M43" s="30"/>
      <c r="N43" s="36"/>
      <c r="O43" s="35"/>
      <c r="P43" s="53"/>
    </row>
    <row r="44" spans="1:16" x14ac:dyDescent="0.3">
      <c r="A44" s="36" t="s">
        <v>106</v>
      </c>
      <c r="B44" s="35"/>
      <c r="C44" s="35" t="s">
        <v>105</v>
      </c>
      <c r="D44" s="35" t="s">
        <v>118</v>
      </c>
      <c r="E44" s="34" t="s">
        <v>47</v>
      </c>
      <c r="F44" s="35">
        <v>1</v>
      </c>
      <c r="G44" s="35">
        <v>1</v>
      </c>
      <c r="H44" s="35">
        <v>2000</v>
      </c>
      <c r="I44" s="35">
        <v>100</v>
      </c>
      <c r="J44" s="38">
        <v>24753.9545061588</v>
      </c>
      <c r="K44" s="35">
        <f t="shared" si="1"/>
        <v>6.8760984739330002</v>
      </c>
      <c r="L44" s="73">
        <v>1.61170551144689E-3</v>
      </c>
      <c r="M44" s="30"/>
      <c r="N44" s="36"/>
      <c r="O44" s="35"/>
      <c r="P44" s="53"/>
    </row>
    <row r="45" spans="1:16" ht="15" thickBot="1" x14ac:dyDescent="0.35">
      <c r="A45" s="36" t="s">
        <v>106</v>
      </c>
      <c r="B45" s="35"/>
      <c r="C45" s="35" t="s">
        <v>105</v>
      </c>
      <c r="D45" s="35" t="s">
        <v>118</v>
      </c>
      <c r="E45" s="34" t="s">
        <v>47</v>
      </c>
      <c r="F45" s="35">
        <v>1</v>
      </c>
      <c r="G45" s="35">
        <v>1</v>
      </c>
      <c r="H45" s="35">
        <v>2000</v>
      </c>
      <c r="I45" s="35">
        <v>100</v>
      </c>
      <c r="J45" s="72">
        <v>25865.885357379899</v>
      </c>
      <c r="K45" s="35">
        <f t="shared" si="1"/>
        <v>7.1849681548277493</v>
      </c>
      <c r="L45" s="71">
        <v>1.8530808913491E-3</v>
      </c>
      <c r="M45" s="30"/>
      <c r="N45" s="36"/>
      <c r="O45" s="35"/>
      <c r="P45" s="53"/>
    </row>
    <row r="46" spans="1:16" ht="15" thickBot="1" x14ac:dyDescent="0.35">
      <c r="A46" s="29" t="s">
        <v>46</v>
      </c>
      <c r="B46" s="28"/>
      <c r="C46" s="28"/>
      <c r="D46" s="28"/>
      <c r="E46" s="28"/>
      <c r="F46" s="28"/>
      <c r="G46" s="28"/>
      <c r="H46" s="28"/>
      <c r="I46" s="28"/>
      <c r="J46" s="37">
        <f>AVERAGE(J36:J45)</f>
        <v>23251.810279226269</v>
      </c>
      <c r="K46" s="28">
        <f t="shared" si="1"/>
        <v>6.4588361886739634</v>
      </c>
      <c r="L46" s="51">
        <f>AVERAGE(L36:L45)</f>
        <v>1.9714923003766025E-3</v>
      </c>
      <c r="M46" s="24"/>
      <c r="N46" s="29"/>
      <c r="O46" s="28"/>
      <c r="P46" s="50"/>
    </row>
    <row r="47" spans="1:16" x14ac:dyDescent="0.3">
      <c r="A47" s="36" t="s">
        <v>106</v>
      </c>
      <c r="B47" s="35" t="s">
        <v>117</v>
      </c>
      <c r="C47" s="35" t="s">
        <v>105</v>
      </c>
      <c r="D47" s="35" t="s">
        <v>116</v>
      </c>
      <c r="E47" s="34" t="s">
        <v>47</v>
      </c>
      <c r="F47" s="35">
        <v>1</v>
      </c>
      <c r="G47" s="35">
        <v>1</v>
      </c>
      <c r="H47" s="35">
        <v>2000</v>
      </c>
      <c r="I47" s="35">
        <v>100</v>
      </c>
      <c r="J47" s="38">
        <v>23356.5120635032</v>
      </c>
      <c r="K47" s="35">
        <f t="shared" si="1"/>
        <v>6.4879200176397775</v>
      </c>
      <c r="L47" s="73">
        <v>1.2559518343511901E-3</v>
      </c>
      <c r="M47" s="30"/>
      <c r="N47" s="36"/>
      <c r="O47" s="35"/>
      <c r="P47" s="53"/>
    </row>
    <row r="48" spans="1:16" x14ac:dyDescent="0.3">
      <c r="A48" s="36" t="s">
        <v>106</v>
      </c>
      <c r="B48" s="35"/>
      <c r="C48" s="35" t="s">
        <v>105</v>
      </c>
      <c r="D48" s="35" t="s">
        <v>116</v>
      </c>
      <c r="E48" s="34" t="s">
        <v>47</v>
      </c>
      <c r="F48" s="35">
        <v>1</v>
      </c>
      <c r="G48" s="35">
        <v>1</v>
      </c>
      <c r="H48" s="35">
        <v>2000</v>
      </c>
      <c r="I48" s="35">
        <v>100</v>
      </c>
      <c r="J48" s="38">
        <v>23402.3542389869</v>
      </c>
      <c r="K48" s="35">
        <f t="shared" si="1"/>
        <v>6.5006539552741387</v>
      </c>
      <c r="L48" s="73">
        <v>1.28465038282253E-3</v>
      </c>
      <c r="M48" s="30"/>
      <c r="N48" s="36"/>
      <c r="O48" s="35"/>
      <c r="P48" s="53"/>
    </row>
    <row r="49" spans="1:16" x14ac:dyDescent="0.3">
      <c r="A49" s="36" t="s">
        <v>106</v>
      </c>
      <c r="B49" s="35"/>
      <c r="C49" s="35" t="s">
        <v>105</v>
      </c>
      <c r="D49" s="35" t="s">
        <v>116</v>
      </c>
      <c r="E49" s="34" t="s">
        <v>47</v>
      </c>
      <c r="F49" s="35">
        <v>1</v>
      </c>
      <c r="G49" s="35">
        <v>1</v>
      </c>
      <c r="H49" s="35">
        <v>2000</v>
      </c>
      <c r="I49" s="35">
        <v>100</v>
      </c>
      <c r="J49" s="38">
        <v>23513.662871360699</v>
      </c>
      <c r="K49" s="35">
        <f t="shared" si="1"/>
        <v>6.5315730198224164</v>
      </c>
      <c r="L49" s="73">
        <v>1.2704961615486001E-3</v>
      </c>
      <c r="M49" s="30"/>
      <c r="N49" s="36"/>
      <c r="O49" s="35"/>
      <c r="P49" s="53"/>
    </row>
    <row r="50" spans="1:16" x14ac:dyDescent="0.3">
      <c r="A50" s="36" t="s">
        <v>106</v>
      </c>
      <c r="B50" s="35"/>
      <c r="C50" s="35" t="s">
        <v>105</v>
      </c>
      <c r="D50" s="35" t="s">
        <v>116</v>
      </c>
      <c r="E50" s="34" t="s">
        <v>47</v>
      </c>
      <c r="F50" s="35">
        <v>1</v>
      </c>
      <c r="G50" s="35">
        <v>1</v>
      </c>
      <c r="H50" s="35">
        <v>2000</v>
      </c>
      <c r="I50" s="35">
        <v>100</v>
      </c>
      <c r="J50" s="38">
        <v>23611.5925061702</v>
      </c>
      <c r="K50" s="35">
        <f t="shared" si="1"/>
        <v>6.5587756961583885</v>
      </c>
      <c r="L50" s="73">
        <v>8.2835704812146097E-4</v>
      </c>
      <c r="M50" s="30"/>
      <c r="N50" s="36"/>
      <c r="O50" s="35"/>
      <c r="P50" s="53"/>
    </row>
    <row r="51" spans="1:16" x14ac:dyDescent="0.3">
      <c r="A51" s="36" t="s">
        <v>106</v>
      </c>
      <c r="B51" s="35"/>
      <c r="C51" s="35" t="s">
        <v>105</v>
      </c>
      <c r="D51" s="35" t="s">
        <v>116</v>
      </c>
      <c r="E51" s="34" t="s">
        <v>47</v>
      </c>
      <c r="F51" s="35">
        <v>1</v>
      </c>
      <c r="G51" s="35">
        <v>1</v>
      </c>
      <c r="H51" s="35">
        <v>2000</v>
      </c>
      <c r="I51" s="35">
        <v>100</v>
      </c>
      <c r="J51" s="38">
        <v>23643.2484791278</v>
      </c>
      <c r="K51" s="35">
        <f t="shared" si="1"/>
        <v>6.5675690219799447</v>
      </c>
      <c r="L51" s="73">
        <v>3.7490605720981699E-3</v>
      </c>
      <c r="M51" s="30"/>
      <c r="N51" s="36"/>
      <c r="O51" s="35"/>
      <c r="P51" s="53"/>
    </row>
    <row r="52" spans="1:16" x14ac:dyDescent="0.3">
      <c r="A52" s="36" t="s">
        <v>106</v>
      </c>
      <c r="B52" s="35"/>
      <c r="C52" s="35" t="s">
        <v>105</v>
      </c>
      <c r="D52" s="35" t="s">
        <v>116</v>
      </c>
      <c r="E52" s="34" t="s">
        <v>47</v>
      </c>
      <c r="F52" s="35">
        <v>1</v>
      </c>
      <c r="G52" s="35">
        <v>1</v>
      </c>
      <c r="H52" s="35">
        <v>2000</v>
      </c>
      <c r="I52" s="35">
        <v>100</v>
      </c>
      <c r="J52" s="38">
        <v>24164.003019809701</v>
      </c>
      <c r="K52" s="35">
        <f t="shared" si="1"/>
        <v>6.7122230610582507</v>
      </c>
      <c r="L52" s="73">
        <v>6.1617074913510701E-4</v>
      </c>
      <c r="M52" s="30"/>
      <c r="N52" s="36"/>
      <c r="O52" s="35"/>
      <c r="P52" s="53"/>
    </row>
    <row r="53" spans="1:16" x14ac:dyDescent="0.3">
      <c r="A53" s="36" t="s">
        <v>106</v>
      </c>
      <c r="B53" s="35"/>
      <c r="C53" s="35" t="s">
        <v>105</v>
      </c>
      <c r="D53" s="35" t="s">
        <v>116</v>
      </c>
      <c r="E53" s="34" t="s">
        <v>47</v>
      </c>
      <c r="F53" s="35">
        <v>1</v>
      </c>
      <c r="G53" s="35">
        <v>1</v>
      </c>
      <c r="H53" s="35">
        <v>2000</v>
      </c>
      <c r="I53" s="35">
        <v>100</v>
      </c>
      <c r="J53" s="38">
        <v>24342.866169690999</v>
      </c>
      <c r="K53" s="35">
        <f t="shared" si="1"/>
        <v>6.7619072693586109</v>
      </c>
      <c r="L53" s="73">
        <v>1.2154021756895E-3</v>
      </c>
      <c r="M53" s="30"/>
      <c r="N53" s="36"/>
      <c r="O53" s="35"/>
      <c r="P53" s="53"/>
    </row>
    <row r="54" spans="1:16" x14ac:dyDescent="0.3">
      <c r="A54" s="36" t="s">
        <v>106</v>
      </c>
      <c r="B54" s="35"/>
      <c r="C54" s="35" t="s">
        <v>105</v>
      </c>
      <c r="D54" s="35" t="s">
        <v>116</v>
      </c>
      <c r="E54" s="34" t="s">
        <v>47</v>
      </c>
      <c r="F54" s="35">
        <v>1</v>
      </c>
      <c r="G54" s="35">
        <v>1</v>
      </c>
      <c r="H54" s="35">
        <v>2000</v>
      </c>
      <c r="I54" s="35">
        <v>100</v>
      </c>
      <c r="J54" s="38">
        <v>25191.4991226196</v>
      </c>
      <c r="K54" s="35">
        <f t="shared" si="1"/>
        <v>6.9976386451721106</v>
      </c>
      <c r="L54" s="73">
        <v>8.60359761704828E-4</v>
      </c>
      <c r="M54" s="30"/>
      <c r="N54" s="36"/>
      <c r="O54" s="35"/>
      <c r="P54" s="53"/>
    </row>
    <row r="55" spans="1:16" x14ac:dyDescent="0.3">
      <c r="A55" s="36" t="s">
        <v>106</v>
      </c>
      <c r="B55" s="35"/>
      <c r="C55" s="35" t="s">
        <v>105</v>
      </c>
      <c r="D55" s="35" t="s">
        <v>116</v>
      </c>
      <c r="E55" s="34" t="s">
        <v>47</v>
      </c>
      <c r="F55" s="35">
        <v>1</v>
      </c>
      <c r="G55" s="35">
        <v>1</v>
      </c>
      <c r="H55" s="35">
        <v>2000</v>
      </c>
      <c r="I55" s="35">
        <v>100</v>
      </c>
      <c r="J55" s="38">
        <v>25662.184043169</v>
      </c>
      <c r="K55" s="35">
        <f t="shared" si="1"/>
        <v>7.1283844564358336</v>
      </c>
      <c r="L55" s="73">
        <v>1.80049849096378E-3</v>
      </c>
      <c r="M55" s="30"/>
      <c r="N55" s="36"/>
      <c r="O55" s="35"/>
      <c r="P55" s="53"/>
    </row>
    <row r="56" spans="1:16" ht="15" thickBot="1" x14ac:dyDescent="0.35">
      <c r="A56" s="36" t="s">
        <v>106</v>
      </c>
      <c r="B56" s="35"/>
      <c r="C56" s="35" t="s">
        <v>105</v>
      </c>
      <c r="D56" s="35" t="s">
        <v>116</v>
      </c>
      <c r="E56" s="34" t="s">
        <v>47</v>
      </c>
      <c r="F56" s="35">
        <v>1</v>
      </c>
      <c r="G56" s="35">
        <v>1</v>
      </c>
      <c r="H56" s="35">
        <v>2000</v>
      </c>
      <c r="I56" s="35">
        <v>100</v>
      </c>
      <c r="J56" s="72">
        <v>27085.8130662441</v>
      </c>
      <c r="K56" s="35">
        <f t="shared" si="1"/>
        <v>7.523836962845583</v>
      </c>
      <c r="L56" s="71">
        <v>3.2551308022072301E-3</v>
      </c>
      <c r="M56" s="30"/>
      <c r="N56" s="36"/>
      <c r="O56" s="35"/>
      <c r="P56" s="53"/>
    </row>
    <row r="57" spans="1:16" ht="15" thickBot="1" x14ac:dyDescent="0.35">
      <c r="A57" s="29" t="s">
        <v>46</v>
      </c>
      <c r="B57" s="28"/>
      <c r="C57" s="28"/>
      <c r="D57" s="28"/>
      <c r="E57" s="28"/>
      <c r="F57" s="28"/>
      <c r="G57" s="28"/>
      <c r="H57" s="28"/>
      <c r="I57" s="28"/>
      <c r="J57" s="37">
        <f>AVERAGE(J47:J56)</f>
        <v>24397.373558068219</v>
      </c>
      <c r="K57" s="28">
        <f t="shared" si="1"/>
        <v>6.7770482105745051</v>
      </c>
      <c r="L57" s="51">
        <f>AVERAGE(L47:L56)</f>
        <v>1.6136077978642395E-3</v>
      </c>
      <c r="M57" s="24"/>
      <c r="N57" s="29"/>
      <c r="O57" s="28"/>
      <c r="P57" s="50"/>
    </row>
    <row r="58" spans="1:16" x14ac:dyDescent="0.3">
      <c r="A58" s="36" t="s">
        <v>106</v>
      </c>
      <c r="B58" s="35" t="s">
        <v>60</v>
      </c>
      <c r="C58" s="35" t="s">
        <v>105</v>
      </c>
      <c r="D58" s="34" t="s">
        <v>59</v>
      </c>
      <c r="E58" s="34" t="s">
        <v>47</v>
      </c>
      <c r="F58" s="35">
        <v>1</v>
      </c>
      <c r="G58" s="35">
        <v>1</v>
      </c>
      <c r="H58" s="35">
        <v>2000</v>
      </c>
      <c r="I58" s="34">
        <v>100</v>
      </c>
      <c r="J58" s="39">
        <v>18606.120003461801</v>
      </c>
      <c r="K58" s="32">
        <f t="shared" si="1"/>
        <v>5.1683666676282778</v>
      </c>
      <c r="L58" s="38">
        <v>1.64770649296778E-3</v>
      </c>
      <c r="M58" s="41"/>
      <c r="N58" s="35"/>
      <c r="O58" s="35"/>
      <c r="P58" s="53"/>
    </row>
    <row r="59" spans="1:16" x14ac:dyDescent="0.3">
      <c r="A59" s="36" t="s">
        <v>106</v>
      </c>
      <c r="B59" s="35" t="s">
        <v>60</v>
      </c>
      <c r="C59" s="35" t="s">
        <v>105</v>
      </c>
      <c r="D59" s="34" t="s">
        <v>59</v>
      </c>
      <c r="E59" s="34" t="s">
        <v>47</v>
      </c>
      <c r="F59" s="35">
        <v>1</v>
      </c>
      <c r="G59" s="35">
        <v>1</v>
      </c>
      <c r="H59" s="35">
        <v>2000</v>
      </c>
      <c r="I59" s="34">
        <v>100</v>
      </c>
      <c r="J59" s="39">
        <v>19199.984512805899</v>
      </c>
      <c r="K59" s="32">
        <f t="shared" si="1"/>
        <v>5.3333290313349719</v>
      </c>
      <c r="L59" s="38">
        <v>2.40976026853625E-3</v>
      </c>
      <c r="M59" s="30"/>
      <c r="N59" s="35"/>
      <c r="O59" s="35"/>
      <c r="P59" s="53"/>
    </row>
    <row r="60" spans="1:16" x14ac:dyDescent="0.3">
      <c r="A60" s="36" t="s">
        <v>106</v>
      </c>
      <c r="B60" s="35" t="s">
        <v>60</v>
      </c>
      <c r="C60" s="35" t="s">
        <v>105</v>
      </c>
      <c r="D60" s="34" t="s">
        <v>59</v>
      </c>
      <c r="E60" s="34" t="s">
        <v>47</v>
      </c>
      <c r="F60" s="35">
        <v>1</v>
      </c>
      <c r="G60" s="35">
        <v>1</v>
      </c>
      <c r="H60" s="35">
        <v>2000</v>
      </c>
      <c r="I60" s="34">
        <v>100</v>
      </c>
      <c r="J60" s="39">
        <v>19291.6864929199</v>
      </c>
      <c r="K60" s="32">
        <f t="shared" si="1"/>
        <v>5.3588018035888609</v>
      </c>
      <c r="L60" s="40">
        <v>9.9646178658659894E-4</v>
      </c>
      <c r="M60" s="30"/>
      <c r="N60" s="35"/>
      <c r="O60" s="35"/>
      <c r="P60" s="53"/>
    </row>
    <row r="61" spans="1:16" x14ac:dyDescent="0.3">
      <c r="A61" s="36" t="s">
        <v>106</v>
      </c>
      <c r="B61" s="35" t="s">
        <v>60</v>
      </c>
      <c r="C61" s="35" t="s">
        <v>105</v>
      </c>
      <c r="D61" s="34" t="s">
        <v>59</v>
      </c>
      <c r="E61" s="34" t="s">
        <v>47</v>
      </c>
      <c r="F61" s="35">
        <v>1</v>
      </c>
      <c r="G61" s="35">
        <v>1</v>
      </c>
      <c r="H61" s="35">
        <v>2000</v>
      </c>
      <c r="I61" s="34">
        <v>100</v>
      </c>
      <c r="J61" s="39">
        <v>19364.989731073299</v>
      </c>
      <c r="K61" s="32">
        <f t="shared" si="1"/>
        <v>5.3791638141870273</v>
      </c>
      <c r="L61" s="38">
        <v>9.2996595391370003E-4</v>
      </c>
      <c r="M61" s="30"/>
      <c r="N61" s="35"/>
      <c r="O61" s="35"/>
      <c r="P61" s="53"/>
    </row>
    <row r="62" spans="1:16" x14ac:dyDescent="0.3">
      <c r="A62" s="36" t="s">
        <v>106</v>
      </c>
      <c r="B62" s="35" t="s">
        <v>60</v>
      </c>
      <c r="C62" s="35" t="s">
        <v>105</v>
      </c>
      <c r="D62" s="34" t="s">
        <v>59</v>
      </c>
      <c r="E62" s="34" t="s">
        <v>47</v>
      </c>
      <c r="F62" s="35">
        <v>1</v>
      </c>
      <c r="G62" s="35">
        <v>1</v>
      </c>
      <c r="H62" s="35">
        <v>2000</v>
      </c>
      <c r="I62" s="34">
        <v>100</v>
      </c>
      <c r="J62" s="39">
        <v>19496.156715393001</v>
      </c>
      <c r="K62" s="32">
        <f t="shared" si="1"/>
        <v>5.4155990876091673</v>
      </c>
      <c r="L62" s="38">
        <v>6.3523718957445301E-4</v>
      </c>
      <c r="M62" s="30"/>
      <c r="N62" s="35"/>
      <c r="O62" s="35"/>
      <c r="P62" s="53"/>
    </row>
    <row r="63" spans="1:16" x14ac:dyDescent="0.3">
      <c r="A63" s="36" t="s">
        <v>106</v>
      </c>
      <c r="B63" s="35" t="s">
        <v>60</v>
      </c>
      <c r="C63" s="35" t="s">
        <v>105</v>
      </c>
      <c r="D63" s="34" t="s">
        <v>59</v>
      </c>
      <c r="E63" s="34" t="s">
        <v>47</v>
      </c>
      <c r="F63" s="35">
        <v>1</v>
      </c>
      <c r="G63" s="35">
        <v>1</v>
      </c>
      <c r="H63" s="35">
        <v>2000</v>
      </c>
      <c r="I63" s="34">
        <v>100</v>
      </c>
      <c r="J63" s="39">
        <v>20359.658004522302</v>
      </c>
      <c r="K63" s="32">
        <f t="shared" si="1"/>
        <v>5.6554605568117502</v>
      </c>
      <c r="L63" s="38">
        <v>1.23405170860873E-3</v>
      </c>
      <c r="M63" s="30"/>
      <c r="N63" s="35"/>
      <c r="O63" s="35"/>
      <c r="P63" s="53"/>
    </row>
    <row r="64" spans="1:16" x14ac:dyDescent="0.3">
      <c r="A64" s="36" t="s">
        <v>106</v>
      </c>
      <c r="B64" s="35" t="s">
        <v>60</v>
      </c>
      <c r="C64" s="35" t="s">
        <v>105</v>
      </c>
      <c r="D64" s="34" t="s">
        <v>59</v>
      </c>
      <c r="E64" s="34" t="s">
        <v>47</v>
      </c>
      <c r="F64" s="35">
        <v>1</v>
      </c>
      <c r="G64" s="35">
        <v>1</v>
      </c>
      <c r="H64" s="35">
        <v>2000</v>
      </c>
      <c r="I64" s="34">
        <v>100</v>
      </c>
      <c r="J64" s="39">
        <v>21298.4408915042</v>
      </c>
      <c r="K64" s="32">
        <f t="shared" si="1"/>
        <v>5.9162335809733886</v>
      </c>
      <c r="L64" s="38">
        <v>9.8288265375521405E-4</v>
      </c>
      <c r="M64" s="30"/>
      <c r="N64" s="35"/>
      <c r="O64" s="35"/>
      <c r="P64" s="53"/>
    </row>
    <row r="65" spans="1:16" x14ac:dyDescent="0.3">
      <c r="A65" s="36" t="s">
        <v>106</v>
      </c>
      <c r="B65" s="35" t="s">
        <v>60</v>
      </c>
      <c r="C65" s="35" t="s">
        <v>105</v>
      </c>
      <c r="D65" s="34" t="s">
        <v>59</v>
      </c>
      <c r="E65" s="34" t="s">
        <v>47</v>
      </c>
      <c r="F65" s="35">
        <v>1</v>
      </c>
      <c r="G65" s="35">
        <v>1</v>
      </c>
      <c r="H65" s="35">
        <v>2000</v>
      </c>
      <c r="I65" s="34">
        <v>100</v>
      </c>
      <c r="J65" s="39">
        <v>21346.708407163602</v>
      </c>
      <c r="K65" s="32">
        <f t="shared" si="1"/>
        <v>5.9296412242121113</v>
      </c>
      <c r="L65" s="38">
        <v>5.6552876440505199E-4</v>
      </c>
      <c r="M65" s="30"/>
      <c r="N65" s="35"/>
      <c r="O65" s="35"/>
      <c r="P65" s="53"/>
    </row>
    <row r="66" spans="1:16" x14ac:dyDescent="0.3">
      <c r="A66" s="36" t="s">
        <v>106</v>
      </c>
      <c r="B66" s="35" t="s">
        <v>60</v>
      </c>
      <c r="C66" s="35" t="s">
        <v>105</v>
      </c>
      <c r="D66" s="34" t="s">
        <v>59</v>
      </c>
      <c r="E66" s="34" t="s">
        <v>47</v>
      </c>
      <c r="F66" s="35">
        <v>1</v>
      </c>
      <c r="G66" s="35">
        <v>1</v>
      </c>
      <c r="H66" s="35">
        <v>2000</v>
      </c>
      <c r="I66" s="34">
        <v>100</v>
      </c>
      <c r="J66" s="39">
        <v>21377.753213405598</v>
      </c>
      <c r="K66" s="32">
        <f t="shared" si="1"/>
        <v>5.9382647815015552</v>
      </c>
      <c r="L66" s="38">
        <v>1.72707461591813E-3</v>
      </c>
      <c r="M66" s="30"/>
      <c r="N66" s="35"/>
      <c r="O66" s="35"/>
      <c r="P66" s="53"/>
    </row>
    <row r="67" spans="1:16" ht="15" thickBot="1" x14ac:dyDescent="0.35">
      <c r="A67" s="36" t="s">
        <v>106</v>
      </c>
      <c r="B67" s="35" t="s">
        <v>60</v>
      </c>
      <c r="C67" s="35" t="s">
        <v>105</v>
      </c>
      <c r="D67" s="34" t="s">
        <v>59</v>
      </c>
      <c r="E67" s="34" t="s">
        <v>47</v>
      </c>
      <c r="F67" s="35">
        <v>1</v>
      </c>
      <c r="G67" s="35">
        <v>1</v>
      </c>
      <c r="H67" s="35">
        <v>2000</v>
      </c>
      <c r="I67" s="34">
        <v>100</v>
      </c>
      <c r="J67" s="39">
        <v>21404.7535066604</v>
      </c>
      <c r="K67" s="32">
        <f t="shared" ref="K67:K98" si="2">J67/3600</f>
        <v>5.9457648629612221</v>
      </c>
      <c r="L67" s="38">
        <v>3.9535589931453102E-3</v>
      </c>
      <c r="M67" s="30"/>
      <c r="N67" s="35"/>
      <c r="O67" s="35"/>
      <c r="P67" s="53"/>
    </row>
    <row r="68" spans="1:16" ht="15" thickBot="1" x14ac:dyDescent="0.35">
      <c r="A68" s="29" t="s">
        <v>46</v>
      </c>
      <c r="B68" s="28"/>
      <c r="C68" s="28"/>
      <c r="D68" s="28"/>
      <c r="E68" s="28"/>
      <c r="F68" s="28"/>
      <c r="G68" s="28"/>
      <c r="H68" s="28"/>
      <c r="I68" s="28"/>
      <c r="J68" s="27">
        <f>AVERAGE(J58:J67)</f>
        <v>20174.625147891002</v>
      </c>
      <c r="K68" s="26">
        <f t="shared" si="2"/>
        <v>5.6040625410808342</v>
      </c>
      <c r="L68" s="37">
        <f>AVERAGE(L58:L67)</f>
        <v>1.5082228427411219E-3</v>
      </c>
      <c r="M68" s="24"/>
      <c r="N68" s="28"/>
      <c r="O68" s="28"/>
      <c r="P68" s="50"/>
    </row>
    <row r="69" spans="1:16" x14ac:dyDescent="0.3">
      <c r="A69" s="36" t="s">
        <v>106</v>
      </c>
      <c r="B69" s="35" t="s">
        <v>58</v>
      </c>
      <c r="C69" s="35" t="s">
        <v>105</v>
      </c>
      <c r="D69" s="34" t="s">
        <v>120</v>
      </c>
      <c r="E69" s="34" t="s">
        <v>47</v>
      </c>
      <c r="F69" s="35">
        <v>1</v>
      </c>
      <c r="G69" s="35">
        <v>1</v>
      </c>
      <c r="H69" s="35">
        <v>2000</v>
      </c>
      <c r="I69" s="34">
        <v>100</v>
      </c>
      <c r="J69" s="33">
        <v>18014.142642974799</v>
      </c>
      <c r="K69" s="32">
        <f t="shared" si="2"/>
        <v>5.0039285119374446</v>
      </c>
      <c r="L69" s="31">
        <v>6.8428052271939403E-4</v>
      </c>
      <c r="M69" s="30"/>
      <c r="N69" s="35"/>
      <c r="O69" s="35"/>
      <c r="P69" s="53"/>
    </row>
    <row r="70" spans="1:16" x14ac:dyDescent="0.3">
      <c r="A70" s="36" t="s">
        <v>106</v>
      </c>
      <c r="B70" s="35" t="s">
        <v>58</v>
      </c>
      <c r="C70" s="35" t="s">
        <v>105</v>
      </c>
      <c r="D70" s="34" t="s">
        <v>120</v>
      </c>
      <c r="E70" s="34" t="s">
        <v>47</v>
      </c>
      <c r="F70" s="35">
        <v>1</v>
      </c>
      <c r="G70" s="35">
        <v>1</v>
      </c>
      <c r="H70" s="35">
        <v>2000</v>
      </c>
      <c r="I70" s="34">
        <v>100</v>
      </c>
      <c r="J70" s="33">
        <v>18601.595705032301</v>
      </c>
      <c r="K70" s="32">
        <f t="shared" si="2"/>
        <v>5.1671099180645284</v>
      </c>
      <c r="L70" s="31">
        <v>2.3998992036980702E-3</v>
      </c>
      <c r="M70" s="30"/>
      <c r="N70" s="35"/>
      <c r="O70" s="35"/>
      <c r="P70" s="53"/>
    </row>
    <row r="71" spans="1:16" x14ac:dyDescent="0.3">
      <c r="A71" s="36" t="s">
        <v>106</v>
      </c>
      <c r="B71" s="35" t="s">
        <v>58</v>
      </c>
      <c r="C71" s="35" t="s">
        <v>105</v>
      </c>
      <c r="D71" s="34" t="s">
        <v>120</v>
      </c>
      <c r="E71" s="34" t="s">
        <v>47</v>
      </c>
      <c r="F71" s="35">
        <v>1</v>
      </c>
      <c r="G71" s="35">
        <v>1</v>
      </c>
      <c r="H71" s="35">
        <v>2000</v>
      </c>
      <c r="I71" s="34">
        <v>100</v>
      </c>
      <c r="J71" s="33">
        <v>18688.3227717876</v>
      </c>
      <c r="K71" s="32">
        <f t="shared" si="2"/>
        <v>5.1912007699410001</v>
      </c>
      <c r="L71" s="31">
        <v>2.8066623935688998E-3</v>
      </c>
      <c r="M71" s="30"/>
      <c r="N71" s="35"/>
      <c r="O71" s="35"/>
      <c r="P71" s="53"/>
    </row>
    <row r="72" spans="1:16" x14ac:dyDescent="0.3">
      <c r="A72" s="36" t="s">
        <v>106</v>
      </c>
      <c r="B72" s="35" t="s">
        <v>58</v>
      </c>
      <c r="C72" s="35" t="s">
        <v>105</v>
      </c>
      <c r="D72" s="34" t="s">
        <v>120</v>
      </c>
      <c r="E72" s="34" t="s">
        <v>47</v>
      </c>
      <c r="F72" s="35">
        <v>1</v>
      </c>
      <c r="G72" s="35">
        <v>1</v>
      </c>
      <c r="H72" s="35">
        <v>2000</v>
      </c>
      <c r="I72" s="34">
        <v>100</v>
      </c>
      <c r="J72" s="33">
        <v>18897.422380924199</v>
      </c>
      <c r="K72" s="32">
        <f t="shared" si="2"/>
        <v>5.2492839947011669</v>
      </c>
      <c r="L72" s="31">
        <v>2.1386620244199699E-3</v>
      </c>
      <c r="M72" s="30"/>
      <c r="N72" s="35"/>
      <c r="O72" s="35"/>
      <c r="P72" s="53"/>
    </row>
    <row r="73" spans="1:16" x14ac:dyDescent="0.3">
      <c r="A73" s="36" t="s">
        <v>106</v>
      </c>
      <c r="B73" s="35" t="s">
        <v>58</v>
      </c>
      <c r="C73" s="35" t="s">
        <v>105</v>
      </c>
      <c r="D73" s="34" t="s">
        <v>120</v>
      </c>
      <c r="E73" s="34" t="s">
        <v>47</v>
      </c>
      <c r="F73" s="35">
        <v>1</v>
      </c>
      <c r="G73" s="35">
        <v>1</v>
      </c>
      <c r="H73" s="35">
        <v>2000</v>
      </c>
      <c r="I73" s="34">
        <v>100</v>
      </c>
      <c r="J73" s="33">
        <v>19532.540882110501</v>
      </c>
      <c r="K73" s="32">
        <f t="shared" si="2"/>
        <v>5.4257058005862504</v>
      </c>
      <c r="L73" s="31">
        <v>1.46167192926137E-3</v>
      </c>
      <c r="M73" s="30"/>
      <c r="N73" s="35"/>
      <c r="O73" s="35"/>
      <c r="P73" s="53"/>
    </row>
    <row r="74" spans="1:16" x14ac:dyDescent="0.3">
      <c r="A74" s="36" t="s">
        <v>106</v>
      </c>
      <c r="B74" s="35" t="s">
        <v>58</v>
      </c>
      <c r="C74" s="35" t="s">
        <v>105</v>
      </c>
      <c r="D74" s="34" t="s">
        <v>120</v>
      </c>
      <c r="E74" s="34" t="s">
        <v>47</v>
      </c>
      <c r="F74" s="35">
        <v>1</v>
      </c>
      <c r="G74" s="35">
        <v>1</v>
      </c>
      <c r="H74" s="35">
        <v>2000</v>
      </c>
      <c r="I74" s="34">
        <v>100</v>
      </c>
      <c r="J74" s="33">
        <v>19707.885319709701</v>
      </c>
      <c r="K74" s="32">
        <f t="shared" si="2"/>
        <v>5.4744125888082502</v>
      </c>
      <c r="L74" s="31">
        <v>1.7603776448095101E-3</v>
      </c>
      <c r="M74" s="30"/>
      <c r="N74" s="35"/>
      <c r="O74" s="35"/>
      <c r="P74" s="53"/>
    </row>
    <row r="75" spans="1:16" x14ac:dyDescent="0.3">
      <c r="A75" s="36" t="s">
        <v>106</v>
      </c>
      <c r="B75" s="35" t="s">
        <v>58</v>
      </c>
      <c r="C75" s="35" t="s">
        <v>105</v>
      </c>
      <c r="D75" s="34" t="s">
        <v>120</v>
      </c>
      <c r="E75" s="34" t="s">
        <v>47</v>
      </c>
      <c r="F75" s="35">
        <v>1</v>
      </c>
      <c r="G75" s="35">
        <v>1</v>
      </c>
      <c r="H75" s="35">
        <v>2000</v>
      </c>
      <c r="I75" s="34">
        <v>100</v>
      </c>
      <c r="J75" s="33">
        <v>21031.403920888901</v>
      </c>
      <c r="K75" s="32">
        <f t="shared" si="2"/>
        <v>5.8420566446913611</v>
      </c>
      <c r="L75" s="31">
        <v>9.5842021662315298E-4</v>
      </c>
      <c r="M75" s="30"/>
      <c r="N75" s="35"/>
      <c r="O75" s="35"/>
      <c r="P75" s="53"/>
    </row>
    <row r="76" spans="1:16" x14ac:dyDescent="0.3">
      <c r="A76" s="36" t="s">
        <v>106</v>
      </c>
      <c r="B76" s="35" t="s">
        <v>58</v>
      </c>
      <c r="C76" s="35" t="s">
        <v>105</v>
      </c>
      <c r="D76" s="34" t="s">
        <v>120</v>
      </c>
      <c r="E76" s="34" t="s">
        <v>47</v>
      </c>
      <c r="F76" s="35">
        <v>1</v>
      </c>
      <c r="G76" s="35">
        <v>1</v>
      </c>
      <c r="H76" s="35">
        <v>2000</v>
      </c>
      <c r="I76" s="34">
        <v>100</v>
      </c>
      <c r="J76" s="33">
        <v>22287.471923589699</v>
      </c>
      <c r="K76" s="32">
        <f t="shared" si="2"/>
        <v>6.190964423219361</v>
      </c>
      <c r="L76" s="31">
        <v>2.3170805651753401E-3</v>
      </c>
      <c r="M76" s="30"/>
      <c r="N76" s="35"/>
      <c r="O76" s="35"/>
      <c r="P76" s="53"/>
    </row>
    <row r="77" spans="1:16" x14ac:dyDescent="0.3">
      <c r="A77" s="36" t="s">
        <v>106</v>
      </c>
      <c r="B77" s="35" t="s">
        <v>58</v>
      </c>
      <c r="C77" s="35" t="s">
        <v>105</v>
      </c>
      <c r="D77" s="34" t="s">
        <v>120</v>
      </c>
      <c r="E77" s="34" t="s">
        <v>47</v>
      </c>
      <c r="F77" s="35">
        <v>1</v>
      </c>
      <c r="G77" s="35">
        <v>1</v>
      </c>
      <c r="H77" s="35">
        <v>2000</v>
      </c>
      <c r="I77" s="34">
        <v>100</v>
      </c>
      <c r="J77" s="33">
        <v>22352.911023139899</v>
      </c>
      <c r="K77" s="32">
        <f t="shared" si="2"/>
        <v>6.2091419508721941</v>
      </c>
      <c r="L77" s="31">
        <v>1.38710178584102E-3</v>
      </c>
      <c r="M77" s="30"/>
      <c r="N77" s="35"/>
      <c r="O77" s="35"/>
      <c r="P77" s="53"/>
    </row>
    <row r="78" spans="1:16" ht="15" thickBot="1" x14ac:dyDescent="0.35">
      <c r="A78" s="36" t="s">
        <v>106</v>
      </c>
      <c r="B78" s="35" t="s">
        <v>58</v>
      </c>
      <c r="C78" s="35" t="s">
        <v>105</v>
      </c>
      <c r="D78" s="34" t="s">
        <v>120</v>
      </c>
      <c r="E78" s="34" t="s">
        <v>47</v>
      </c>
      <c r="F78" s="35">
        <v>1</v>
      </c>
      <c r="G78" s="35">
        <v>1</v>
      </c>
      <c r="H78" s="35">
        <v>2000</v>
      </c>
      <c r="I78" s="34">
        <v>100</v>
      </c>
      <c r="J78" s="33">
        <v>22416.5386357307</v>
      </c>
      <c r="K78" s="32">
        <f t="shared" si="2"/>
        <v>6.226816287702972</v>
      </c>
      <c r="L78" s="31">
        <v>2.6034031888683799E-3</v>
      </c>
      <c r="M78" s="30"/>
      <c r="N78" s="35"/>
      <c r="O78" s="35"/>
      <c r="P78" s="53"/>
    </row>
    <row r="79" spans="1:16" ht="15" thickBot="1" x14ac:dyDescent="0.35">
      <c r="A79" s="29" t="s">
        <v>46</v>
      </c>
      <c r="B79" s="28"/>
      <c r="C79" s="28"/>
      <c r="D79" s="28"/>
      <c r="E79" s="28"/>
      <c r="F79" s="28"/>
      <c r="G79" s="28"/>
      <c r="H79" s="28"/>
      <c r="I79" s="28"/>
      <c r="J79" s="27">
        <f>AVERAGE(J69:J78)</f>
        <v>20153.023520588828</v>
      </c>
      <c r="K79" s="26">
        <f t="shared" si="2"/>
        <v>5.5980620890524522</v>
      </c>
      <c r="L79" s="25">
        <f>AVERAGE(L69:L78)</f>
        <v>1.8517559474985107E-3</v>
      </c>
      <c r="M79" s="24"/>
      <c r="N79" s="29"/>
      <c r="O79" s="28"/>
      <c r="P79" s="50"/>
    </row>
    <row r="80" spans="1:16" x14ac:dyDescent="0.3">
      <c r="A80" s="36" t="s">
        <v>104</v>
      </c>
      <c r="B80" s="35" t="s">
        <v>119</v>
      </c>
      <c r="C80" s="35" t="s">
        <v>105</v>
      </c>
      <c r="D80" s="35" t="s">
        <v>118</v>
      </c>
      <c r="E80" s="34" t="s">
        <v>107</v>
      </c>
      <c r="F80" s="35">
        <v>0</v>
      </c>
      <c r="G80" s="35">
        <v>2</v>
      </c>
      <c r="H80" s="35">
        <v>2000</v>
      </c>
      <c r="I80" s="35">
        <v>100</v>
      </c>
      <c r="J80" s="38">
        <v>18833.9606595039</v>
      </c>
      <c r="K80" s="35">
        <f t="shared" si="2"/>
        <v>5.2316557387510834</v>
      </c>
      <c r="L80" s="73">
        <v>0.38893797497875499</v>
      </c>
      <c r="M80" s="30"/>
      <c r="N80" s="36"/>
      <c r="O80" s="35"/>
      <c r="P80" s="53"/>
    </row>
    <row r="81" spans="1:16" x14ac:dyDescent="0.3">
      <c r="A81" s="36" t="s">
        <v>104</v>
      </c>
      <c r="B81" s="35"/>
      <c r="C81" s="35" t="s">
        <v>105</v>
      </c>
      <c r="D81" s="35" t="s">
        <v>118</v>
      </c>
      <c r="E81" s="34" t="s">
        <v>107</v>
      </c>
      <c r="F81" s="35">
        <v>0</v>
      </c>
      <c r="G81" s="35">
        <v>2</v>
      </c>
      <c r="H81" s="35">
        <v>2000</v>
      </c>
      <c r="I81" s="35">
        <v>100</v>
      </c>
      <c r="J81" s="38">
        <v>19155.560244560202</v>
      </c>
      <c r="K81" s="35">
        <f t="shared" si="2"/>
        <v>5.3209889568222781</v>
      </c>
      <c r="L81" s="73">
        <v>0.19382491682589001</v>
      </c>
      <c r="M81" s="30"/>
      <c r="N81" s="36"/>
      <c r="O81" s="35"/>
      <c r="P81" s="53"/>
    </row>
    <row r="82" spans="1:16" x14ac:dyDescent="0.3">
      <c r="A82" s="36" t="s">
        <v>104</v>
      </c>
      <c r="B82" s="35"/>
      <c r="C82" s="35" t="s">
        <v>105</v>
      </c>
      <c r="D82" s="35" t="s">
        <v>118</v>
      </c>
      <c r="E82" s="34" t="s">
        <v>107</v>
      </c>
      <c r="F82" s="35">
        <v>0</v>
      </c>
      <c r="G82" s="35">
        <v>2</v>
      </c>
      <c r="H82" s="35">
        <v>2000</v>
      </c>
      <c r="I82" s="35">
        <v>100</v>
      </c>
      <c r="J82" s="38">
        <v>19180.189402103399</v>
      </c>
      <c r="K82" s="35">
        <f t="shared" si="2"/>
        <v>5.3278303894731662</v>
      </c>
      <c r="L82" s="73">
        <v>0.54159216662690701</v>
      </c>
      <c r="M82" s="30"/>
      <c r="N82" s="36"/>
      <c r="O82" s="35"/>
      <c r="P82" s="53"/>
    </row>
    <row r="83" spans="1:16" x14ac:dyDescent="0.3">
      <c r="A83" s="36" t="s">
        <v>104</v>
      </c>
      <c r="B83" s="35"/>
      <c r="C83" s="35" t="s">
        <v>105</v>
      </c>
      <c r="D83" s="35" t="s">
        <v>118</v>
      </c>
      <c r="E83" s="34" t="s">
        <v>107</v>
      </c>
      <c r="F83" s="35">
        <v>0</v>
      </c>
      <c r="G83" s="35">
        <v>2</v>
      </c>
      <c r="H83" s="35">
        <v>2000</v>
      </c>
      <c r="I83" s="35">
        <v>100</v>
      </c>
      <c r="J83" s="38">
        <v>19484.882523775101</v>
      </c>
      <c r="K83" s="35">
        <f t="shared" si="2"/>
        <v>5.4124673677153057</v>
      </c>
      <c r="L83" s="73">
        <v>0.27893446560514501</v>
      </c>
      <c r="M83" s="30"/>
      <c r="N83" s="36"/>
      <c r="O83" s="35"/>
      <c r="P83" s="53"/>
    </row>
    <row r="84" spans="1:16" x14ac:dyDescent="0.3">
      <c r="A84" s="36" t="s">
        <v>104</v>
      </c>
      <c r="B84" s="35"/>
      <c r="C84" s="35" t="s">
        <v>105</v>
      </c>
      <c r="D84" s="35" t="s">
        <v>118</v>
      </c>
      <c r="E84" s="34" t="s">
        <v>107</v>
      </c>
      <c r="F84" s="35">
        <v>0</v>
      </c>
      <c r="G84" s="35">
        <v>2</v>
      </c>
      <c r="H84" s="35">
        <v>2000</v>
      </c>
      <c r="I84" s="35">
        <v>100</v>
      </c>
      <c r="J84" s="38">
        <v>19621.488866806001</v>
      </c>
      <c r="K84" s="35">
        <f t="shared" si="2"/>
        <v>5.4504135741127779</v>
      </c>
      <c r="L84" s="73">
        <v>0.31483359912909897</v>
      </c>
      <c r="M84" s="30"/>
      <c r="N84" s="36"/>
      <c r="O84" s="35"/>
      <c r="P84" s="53"/>
    </row>
    <row r="85" spans="1:16" x14ac:dyDescent="0.3">
      <c r="A85" s="36" t="s">
        <v>104</v>
      </c>
      <c r="B85" s="35"/>
      <c r="C85" s="35" t="s">
        <v>105</v>
      </c>
      <c r="D85" s="35" t="s">
        <v>118</v>
      </c>
      <c r="E85" s="34" t="s">
        <v>107</v>
      </c>
      <c r="F85" s="35">
        <v>0</v>
      </c>
      <c r="G85" s="35">
        <v>2</v>
      </c>
      <c r="H85" s="35">
        <v>2000</v>
      </c>
      <c r="I85" s="35">
        <v>100</v>
      </c>
      <c r="J85" s="38">
        <v>19644.3663394451</v>
      </c>
      <c r="K85" s="35">
        <f t="shared" si="2"/>
        <v>5.456768427623639</v>
      </c>
      <c r="L85" s="73">
        <v>9.8919564900048496E-3</v>
      </c>
      <c r="M85" s="30"/>
      <c r="N85" s="36"/>
      <c r="O85" s="35"/>
      <c r="P85" s="53"/>
    </row>
    <row r="86" spans="1:16" x14ac:dyDescent="0.3">
      <c r="A86" s="36" t="s">
        <v>104</v>
      </c>
      <c r="B86" s="35"/>
      <c r="C86" s="35" t="s">
        <v>105</v>
      </c>
      <c r="D86" s="35" t="s">
        <v>118</v>
      </c>
      <c r="E86" s="34" t="s">
        <v>107</v>
      </c>
      <c r="F86" s="35">
        <v>0</v>
      </c>
      <c r="G86" s="35">
        <v>2</v>
      </c>
      <c r="H86" s="35">
        <v>2000</v>
      </c>
      <c r="I86" s="35">
        <v>100</v>
      </c>
      <c r="J86" s="38">
        <v>19686.6905303001</v>
      </c>
      <c r="K86" s="35">
        <f t="shared" si="2"/>
        <v>5.4685251473055834</v>
      </c>
      <c r="L86" s="73">
        <v>0.521469738838231</v>
      </c>
      <c r="M86" s="30"/>
      <c r="N86" s="36"/>
      <c r="O86" s="35"/>
      <c r="P86" s="53"/>
    </row>
    <row r="87" spans="1:16" x14ac:dyDescent="0.3">
      <c r="A87" s="36" t="s">
        <v>104</v>
      </c>
      <c r="B87" s="35"/>
      <c r="C87" s="35" t="s">
        <v>105</v>
      </c>
      <c r="D87" s="35" t="s">
        <v>118</v>
      </c>
      <c r="E87" s="34" t="s">
        <v>107</v>
      </c>
      <c r="F87" s="35">
        <v>0</v>
      </c>
      <c r="G87" s="35">
        <v>2</v>
      </c>
      <c r="H87" s="35">
        <v>2000</v>
      </c>
      <c r="I87" s="35">
        <v>100</v>
      </c>
      <c r="J87" s="38">
        <v>19730.4243352413</v>
      </c>
      <c r="K87" s="35">
        <f t="shared" si="2"/>
        <v>5.4806734264559163</v>
      </c>
      <c r="L87" s="73">
        <v>0.76008375047368604</v>
      </c>
      <c r="M87" s="30"/>
      <c r="N87" s="36"/>
      <c r="O87" s="35"/>
      <c r="P87" s="53"/>
    </row>
    <row r="88" spans="1:16" x14ac:dyDescent="0.3">
      <c r="A88" s="36" t="s">
        <v>104</v>
      </c>
      <c r="B88" s="35"/>
      <c r="C88" s="35" t="s">
        <v>105</v>
      </c>
      <c r="D88" s="35" t="s">
        <v>118</v>
      </c>
      <c r="E88" s="34" t="s">
        <v>107</v>
      </c>
      <c r="F88" s="35">
        <v>0</v>
      </c>
      <c r="G88" s="35">
        <v>2</v>
      </c>
      <c r="H88" s="35">
        <v>2000</v>
      </c>
      <c r="I88" s="35">
        <v>100</v>
      </c>
      <c r="J88" s="38">
        <v>19733.364024877501</v>
      </c>
      <c r="K88" s="35">
        <f t="shared" si="2"/>
        <v>5.4814900069104171</v>
      </c>
      <c r="L88" s="73">
        <v>0.90285548670795501</v>
      </c>
      <c r="M88" s="30"/>
      <c r="N88" s="36"/>
      <c r="O88" s="35"/>
      <c r="P88" s="53"/>
    </row>
    <row r="89" spans="1:16" ht="15" thickBot="1" x14ac:dyDescent="0.35">
      <c r="A89" s="36" t="s">
        <v>104</v>
      </c>
      <c r="B89" s="35"/>
      <c r="C89" s="35" t="s">
        <v>105</v>
      </c>
      <c r="D89" s="35" t="s">
        <v>118</v>
      </c>
      <c r="E89" s="34" t="s">
        <v>107</v>
      </c>
      <c r="F89" s="35">
        <v>0</v>
      </c>
      <c r="G89" s="35">
        <v>2</v>
      </c>
      <c r="H89" s="35">
        <v>2000</v>
      </c>
      <c r="I89" s="35">
        <v>100</v>
      </c>
      <c r="J89" s="72">
        <v>20886.331230401898</v>
      </c>
      <c r="K89" s="35">
        <f t="shared" si="2"/>
        <v>5.8017586751116381</v>
      </c>
      <c r="L89" s="71">
        <v>1.46091786408635</v>
      </c>
      <c r="M89" s="30"/>
      <c r="N89" s="36"/>
      <c r="O89" s="35"/>
      <c r="P89" s="53"/>
    </row>
    <row r="90" spans="1:16" ht="15" thickBot="1" x14ac:dyDescent="0.35">
      <c r="A90" s="29" t="s">
        <v>46</v>
      </c>
      <c r="B90" s="28"/>
      <c r="C90" s="28"/>
      <c r="D90" s="28"/>
      <c r="E90" s="28"/>
      <c r="F90" s="28"/>
      <c r="G90" s="28"/>
      <c r="H90" s="28"/>
      <c r="I90" s="28"/>
      <c r="J90" s="37">
        <f>AVERAGE(J80:J89)</f>
        <v>19595.725815701451</v>
      </c>
      <c r="K90" s="28">
        <f t="shared" si="2"/>
        <v>5.443257171028181</v>
      </c>
      <c r="L90" s="51">
        <f>AVERAGE(L80:L89)</f>
        <v>0.53733419197620225</v>
      </c>
      <c r="M90" s="24"/>
      <c r="N90" s="29"/>
      <c r="O90" s="28"/>
      <c r="P90" s="50"/>
    </row>
    <row r="91" spans="1:16" x14ac:dyDescent="0.3">
      <c r="A91" s="36" t="s">
        <v>104</v>
      </c>
      <c r="B91" s="35" t="s">
        <v>117</v>
      </c>
      <c r="C91" s="35" t="s">
        <v>105</v>
      </c>
      <c r="D91" s="35" t="s">
        <v>116</v>
      </c>
      <c r="E91" s="34" t="s">
        <v>107</v>
      </c>
      <c r="F91" s="35">
        <v>0</v>
      </c>
      <c r="G91" s="35">
        <v>2</v>
      </c>
      <c r="H91" s="35">
        <v>2000</v>
      </c>
      <c r="I91" s="35">
        <v>100</v>
      </c>
      <c r="J91" s="38">
        <v>17472.823991298599</v>
      </c>
      <c r="K91" s="35">
        <f t="shared" si="2"/>
        <v>4.8535622198051662</v>
      </c>
      <c r="L91" s="73">
        <v>0.69553967711071096</v>
      </c>
      <c r="M91" s="30"/>
      <c r="N91" s="36"/>
      <c r="O91" s="35"/>
      <c r="P91" s="53"/>
    </row>
    <row r="92" spans="1:16" x14ac:dyDescent="0.3">
      <c r="A92" s="36" t="s">
        <v>104</v>
      </c>
      <c r="B92" s="35"/>
      <c r="C92" s="35" t="s">
        <v>105</v>
      </c>
      <c r="D92" s="35" t="s">
        <v>116</v>
      </c>
      <c r="E92" s="34" t="s">
        <v>107</v>
      </c>
      <c r="F92" s="35">
        <v>0</v>
      </c>
      <c r="G92" s="35">
        <v>2</v>
      </c>
      <c r="H92" s="35">
        <v>2000</v>
      </c>
      <c r="I92" s="35">
        <v>100</v>
      </c>
      <c r="J92" s="38">
        <v>17483.6166758537</v>
      </c>
      <c r="K92" s="35">
        <f t="shared" si="2"/>
        <v>4.8565601877371387</v>
      </c>
      <c r="L92" s="73">
        <v>0.95318298844145699</v>
      </c>
      <c r="M92" s="30"/>
      <c r="N92" s="36"/>
      <c r="O92" s="35"/>
      <c r="P92" s="53"/>
    </row>
    <row r="93" spans="1:16" x14ac:dyDescent="0.3">
      <c r="A93" s="36" t="s">
        <v>104</v>
      </c>
      <c r="B93" s="35"/>
      <c r="C93" s="35" t="s">
        <v>105</v>
      </c>
      <c r="D93" s="35" t="s">
        <v>116</v>
      </c>
      <c r="E93" s="34" t="s">
        <v>107</v>
      </c>
      <c r="F93" s="35">
        <v>0</v>
      </c>
      <c r="G93" s="35">
        <v>2</v>
      </c>
      <c r="H93" s="35">
        <v>2000</v>
      </c>
      <c r="I93" s="35">
        <v>100</v>
      </c>
      <c r="J93" s="38">
        <v>17624.8176295757</v>
      </c>
      <c r="K93" s="35">
        <f t="shared" si="2"/>
        <v>4.8957826748821391</v>
      </c>
      <c r="L93" s="73">
        <v>6.2887381157372302E-2</v>
      </c>
      <c r="M93" s="30"/>
      <c r="N93" s="36"/>
      <c r="O93" s="35"/>
      <c r="P93" s="53"/>
    </row>
    <row r="94" spans="1:16" x14ac:dyDescent="0.3">
      <c r="A94" s="36" t="s">
        <v>104</v>
      </c>
      <c r="B94" s="35"/>
      <c r="C94" s="35" t="s">
        <v>105</v>
      </c>
      <c r="D94" s="35" t="s">
        <v>116</v>
      </c>
      <c r="E94" s="34" t="s">
        <v>107</v>
      </c>
      <c r="F94" s="35">
        <v>0</v>
      </c>
      <c r="G94" s="35">
        <v>2</v>
      </c>
      <c r="H94" s="35">
        <v>2000</v>
      </c>
      <c r="I94" s="35">
        <v>100</v>
      </c>
      <c r="J94" s="38">
        <v>17739.2901525497</v>
      </c>
      <c r="K94" s="35">
        <f t="shared" si="2"/>
        <v>4.9275805979304721</v>
      </c>
      <c r="L94" s="73">
        <v>0.85605200540351201</v>
      </c>
      <c r="M94" s="30"/>
      <c r="N94" s="36"/>
      <c r="O94" s="35"/>
      <c r="P94" s="53"/>
    </row>
    <row r="95" spans="1:16" x14ac:dyDescent="0.3">
      <c r="A95" s="36" t="s">
        <v>104</v>
      </c>
      <c r="B95" s="35"/>
      <c r="C95" s="35" t="s">
        <v>105</v>
      </c>
      <c r="D95" s="35" t="s">
        <v>116</v>
      </c>
      <c r="E95" s="34" t="s">
        <v>107</v>
      </c>
      <c r="F95" s="35">
        <v>0</v>
      </c>
      <c r="G95" s="35">
        <v>2</v>
      </c>
      <c r="H95" s="35">
        <v>2000</v>
      </c>
      <c r="I95" s="35">
        <v>100</v>
      </c>
      <c r="J95" s="38">
        <v>19350.697420597</v>
      </c>
      <c r="K95" s="35">
        <f t="shared" si="2"/>
        <v>5.3751937279436115</v>
      </c>
      <c r="L95" s="73">
        <v>1.0503407732776799</v>
      </c>
      <c r="M95" s="30"/>
      <c r="N95" s="36"/>
      <c r="O95" s="35"/>
      <c r="P95" s="53"/>
    </row>
    <row r="96" spans="1:16" x14ac:dyDescent="0.3">
      <c r="A96" s="36" t="s">
        <v>104</v>
      </c>
      <c r="B96" s="35"/>
      <c r="C96" s="35" t="s">
        <v>105</v>
      </c>
      <c r="D96" s="35" t="s">
        <v>116</v>
      </c>
      <c r="E96" s="34" t="s">
        <v>107</v>
      </c>
      <c r="F96" s="35">
        <v>0</v>
      </c>
      <c r="G96" s="35">
        <v>2</v>
      </c>
      <c r="H96" s="35">
        <v>2000</v>
      </c>
      <c r="I96" s="35">
        <v>100</v>
      </c>
      <c r="J96" s="38">
        <v>19568.530323266899</v>
      </c>
      <c r="K96" s="35">
        <f t="shared" si="2"/>
        <v>5.4357028675741388</v>
      </c>
      <c r="L96" s="73">
        <v>1.03298503515504</v>
      </c>
      <c r="M96" s="30"/>
      <c r="N96" s="36"/>
      <c r="O96" s="35"/>
      <c r="P96" s="53"/>
    </row>
    <row r="97" spans="1:16" x14ac:dyDescent="0.3">
      <c r="A97" s="36" t="s">
        <v>104</v>
      </c>
      <c r="B97" s="35"/>
      <c r="C97" s="35" t="s">
        <v>105</v>
      </c>
      <c r="D97" s="35" t="s">
        <v>116</v>
      </c>
      <c r="E97" s="34" t="s">
        <v>107</v>
      </c>
      <c r="F97" s="35">
        <v>0</v>
      </c>
      <c r="G97" s="35">
        <v>2</v>
      </c>
      <c r="H97" s="35">
        <v>2000</v>
      </c>
      <c r="I97" s="35">
        <v>100</v>
      </c>
      <c r="J97" s="38">
        <v>19611.576260328198</v>
      </c>
      <c r="K97" s="35">
        <f t="shared" si="2"/>
        <v>5.4476600723133881</v>
      </c>
      <c r="L97" s="73">
        <v>0.67418769399358203</v>
      </c>
      <c r="M97" s="30"/>
      <c r="N97" s="36"/>
      <c r="O97" s="35"/>
      <c r="P97" s="53"/>
    </row>
    <row r="98" spans="1:16" x14ac:dyDescent="0.3">
      <c r="A98" s="36" t="s">
        <v>104</v>
      </c>
      <c r="B98" s="35"/>
      <c r="C98" s="35" t="s">
        <v>105</v>
      </c>
      <c r="D98" s="35" t="s">
        <v>116</v>
      </c>
      <c r="E98" s="34" t="s">
        <v>107</v>
      </c>
      <c r="F98" s="35">
        <v>0</v>
      </c>
      <c r="G98" s="35">
        <v>2</v>
      </c>
      <c r="H98" s="35">
        <v>2000</v>
      </c>
      <c r="I98" s="35">
        <v>100</v>
      </c>
      <c r="J98" s="38">
        <v>19651.887438774102</v>
      </c>
      <c r="K98" s="35">
        <f t="shared" si="2"/>
        <v>5.4588576218816947</v>
      </c>
      <c r="L98" s="73">
        <v>0.84030195208073299</v>
      </c>
      <c r="M98" s="30"/>
      <c r="N98" s="36"/>
      <c r="O98" s="35"/>
      <c r="P98" s="53"/>
    </row>
    <row r="99" spans="1:16" x14ac:dyDescent="0.3">
      <c r="A99" s="36" t="s">
        <v>104</v>
      </c>
      <c r="B99" s="35"/>
      <c r="C99" s="35" t="s">
        <v>105</v>
      </c>
      <c r="D99" s="35" t="s">
        <v>116</v>
      </c>
      <c r="E99" s="34" t="s">
        <v>107</v>
      </c>
      <c r="F99" s="35">
        <v>0</v>
      </c>
      <c r="G99" s="35">
        <v>2</v>
      </c>
      <c r="H99" s="35">
        <v>2000</v>
      </c>
      <c r="I99" s="35">
        <v>100</v>
      </c>
      <c r="J99" s="38">
        <v>19688.153000116301</v>
      </c>
      <c r="K99" s="35">
        <f t="shared" ref="K99:K123" si="3">J99/3600</f>
        <v>5.4689313889211943</v>
      </c>
      <c r="L99" s="73">
        <v>0.30423359394440802</v>
      </c>
      <c r="M99" s="30"/>
      <c r="N99" s="36"/>
      <c r="O99" s="35"/>
      <c r="P99" s="53"/>
    </row>
    <row r="100" spans="1:16" ht="15" thickBot="1" x14ac:dyDescent="0.35">
      <c r="A100" s="36" t="s">
        <v>104</v>
      </c>
      <c r="B100" s="35"/>
      <c r="C100" s="35" t="s">
        <v>105</v>
      </c>
      <c r="D100" s="35" t="s">
        <v>116</v>
      </c>
      <c r="E100" s="34" t="s">
        <v>107</v>
      </c>
      <c r="F100" s="35">
        <v>0</v>
      </c>
      <c r="G100" s="35">
        <v>2</v>
      </c>
      <c r="H100" s="35">
        <v>2000</v>
      </c>
      <c r="I100" s="35">
        <v>100</v>
      </c>
      <c r="J100" s="72">
        <v>19688.261707305901</v>
      </c>
      <c r="K100" s="35">
        <f t="shared" si="3"/>
        <v>5.4689615853627505</v>
      </c>
      <c r="L100" s="71">
        <v>0.68156679949074295</v>
      </c>
      <c r="M100" s="30"/>
      <c r="N100" s="36"/>
      <c r="O100" s="35"/>
      <c r="P100" s="53"/>
    </row>
    <row r="101" spans="1:16" ht="15" thickBot="1" x14ac:dyDescent="0.35">
      <c r="A101" s="29" t="s">
        <v>46</v>
      </c>
      <c r="B101" s="28"/>
      <c r="C101" s="28"/>
      <c r="D101" s="28"/>
      <c r="E101" s="28"/>
      <c r="F101" s="28"/>
      <c r="G101" s="28"/>
      <c r="H101" s="28"/>
      <c r="I101" s="28"/>
      <c r="J101" s="37">
        <f>AVERAGE(J91:J100)</f>
        <v>18787.96545996661</v>
      </c>
      <c r="K101" s="28">
        <f t="shared" si="3"/>
        <v>5.2188792944351698</v>
      </c>
      <c r="L101" s="51">
        <f>AVERAGE(L91:L100)</f>
        <v>0.71512779000552384</v>
      </c>
      <c r="M101" s="24"/>
      <c r="N101" s="29"/>
      <c r="O101" s="28"/>
      <c r="P101" s="50"/>
    </row>
    <row r="102" spans="1:16" x14ac:dyDescent="0.3">
      <c r="A102" s="36" t="s">
        <v>104</v>
      </c>
      <c r="B102" s="35" t="s">
        <v>119</v>
      </c>
      <c r="C102" s="35" t="s">
        <v>105</v>
      </c>
      <c r="D102" s="35" t="s">
        <v>118</v>
      </c>
      <c r="E102" s="34" t="s">
        <v>47</v>
      </c>
      <c r="F102" s="35">
        <v>0</v>
      </c>
      <c r="G102" s="35">
        <v>2</v>
      </c>
      <c r="H102" s="35">
        <v>2000</v>
      </c>
      <c r="I102" s="35">
        <v>100</v>
      </c>
      <c r="J102" s="38">
        <v>18535.1319515705</v>
      </c>
      <c r="K102" s="35">
        <f t="shared" si="3"/>
        <v>5.1486477643251387</v>
      </c>
      <c r="L102" s="73">
        <v>0.67625668807957295</v>
      </c>
      <c r="M102" s="30"/>
      <c r="N102" s="36"/>
      <c r="O102" s="35"/>
      <c r="P102" s="53"/>
    </row>
    <row r="103" spans="1:16" x14ac:dyDescent="0.3">
      <c r="A103" s="36" t="s">
        <v>104</v>
      </c>
      <c r="B103" s="35"/>
      <c r="C103" s="35" t="s">
        <v>105</v>
      </c>
      <c r="D103" s="35" t="s">
        <v>118</v>
      </c>
      <c r="E103" s="34" t="s">
        <v>47</v>
      </c>
      <c r="F103" s="35">
        <v>0</v>
      </c>
      <c r="G103" s="35">
        <v>2</v>
      </c>
      <c r="H103" s="35">
        <v>2000</v>
      </c>
      <c r="I103" s="35">
        <v>100</v>
      </c>
      <c r="J103" s="38">
        <v>18800.058383703199</v>
      </c>
      <c r="K103" s="35">
        <f t="shared" si="3"/>
        <v>5.2222384399175557</v>
      </c>
      <c r="L103" s="73">
        <v>0.92991357365293503</v>
      </c>
      <c r="M103" s="30"/>
      <c r="N103" s="36"/>
      <c r="O103" s="35"/>
      <c r="P103" s="53"/>
    </row>
    <row r="104" spans="1:16" x14ac:dyDescent="0.3">
      <c r="A104" s="36" t="s">
        <v>104</v>
      </c>
      <c r="B104" s="35"/>
      <c r="C104" s="35" t="s">
        <v>105</v>
      </c>
      <c r="D104" s="35" t="s">
        <v>118</v>
      </c>
      <c r="E104" s="34" t="s">
        <v>47</v>
      </c>
      <c r="F104" s="35">
        <v>0</v>
      </c>
      <c r="G104" s="35">
        <v>2</v>
      </c>
      <c r="H104" s="35">
        <v>2000</v>
      </c>
      <c r="I104" s="35">
        <v>100</v>
      </c>
      <c r="J104" s="38">
        <v>19072.868345737399</v>
      </c>
      <c r="K104" s="35">
        <f t="shared" si="3"/>
        <v>5.2980189849270554</v>
      </c>
      <c r="L104" s="73">
        <v>0.25456423441592102</v>
      </c>
      <c r="M104" s="30"/>
      <c r="N104" s="36"/>
      <c r="O104" s="35"/>
      <c r="P104" s="53"/>
    </row>
    <row r="105" spans="1:16" x14ac:dyDescent="0.3">
      <c r="A105" s="36" t="s">
        <v>104</v>
      </c>
      <c r="B105" s="35"/>
      <c r="C105" s="35" t="s">
        <v>105</v>
      </c>
      <c r="D105" s="35" t="s">
        <v>118</v>
      </c>
      <c r="E105" s="34" t="s">
        <v>47</v>
      </c>
      <c r="F105" s="35">
        <v>0</v>
      </c>
      <c r="G105" s="35">
        <v>2</v>
      </c>
      <c r="H105" s="35">
        <v>2000</v>
      </c>
      <c r="I105" s="35">
        <v>100</v>
      </c>
      <c r="J105" s="38">
        <v>19124.188256978901</v>
      </c>
      <c r="K105" s="35">
        <f t="shared" si="3"/>
        <v>5.3122745158274727</v>
      </c>
      <c r="L105" s="73">
        <v>0.7557961629087</v>
      </c>
      <c r="M105" s="30"/>
      <c r="N105" s="36"/>
      <c r="O105" s="35"/>
      <c r="P105" s="53"/>
    </row>
    <row r="106" spans="1:16" x14ac:dyDescent="0.3">
      <c r="A106" s="36" t="s">
        <v>104</v>
      </c>
      <c r="B106" s="35"/>
      <c r="C106" s="35" t="s">
        <v>105</v>
      </c>
      <c r="D106" s="35" t="s">
        <v>118</v>
      </c>
      <c r="E106" s="34" t="s">
        <v>47</v>
      </c>
      <c r="F106" s="35">
        <v>0</v>
      </c>
      <c r="G106" s="35">
        <v>2</v>
      </c>
      <c r="H106" s="35">
        <v>2000</v>
      </c>
      <c r="I106" s="35">
        <v>100</v>
      </c>
      <c r="J106" s="38">
        <v>19125.203026533101</v>
      </c>
      <c r="K106" s="35">
        <f t="shared" si="3"/>
        <v>5.3125563962591951</v>
      </c>
      <c r="L106" s="73">
        <v>0.45662424469198098</v>
      </c>
      <c r="M106" s="30"/>
      <c r="N106" s="36"/>
      <c r="O106" s="35"/>
      <c r="P106" s="53"/>
    </row>
    <row r="107" spans="1:16" x14ac:dyDescent="0.3">
      <c r="A107" s="36" t="s">
        <v>104</v>
      </c>
      <c r="B107" s="35"/>
      <c r="C107" s="35" t="s">
        <v>105</v>
      </c>
      <c r="D107" s="35" t="s">
        <v>118</v>
      </c>
      <c r="E107" s="34" t="s">
        <v>47</v>
      </c>
      <c r="F107" s="35">
        <v>0</v>
      </c>
      <c r="G107" s="35">
        <v>2</v>
      </c>
      <c r="H107" s="35">
        <v>2000</v>
      </c>
      <c r="I107" s="35">
        <v>100</v>
      </c>
      <c r="J107" s="38">
        <v>19131.984614610599</v>
      </c>
      <c r="K107" s="35">
        <f t="shared" si="3"/>
        <v>5.3144401707251667</v>
      </c>
      <c r="L107" s="73">
        <v>0.63589856705463599</v>
      </c>
      <c r="M107" s="30"/>
      <c r="N107" s="36"/>
      <c r="O107" s="35"/>
      <c r="P107" s="53"/>
    </row>
    <row r="108" spans="1:16" x14ac:dyDescent="0.3">
      <c r="A108" s="36" t="s">
        <v>104</v>
      </c>
      <c r="B108" s="35"/>
      <c r="C108" s="35" t="s">
        <v>105</v>
      </c>
      <c r="D108" s="35" t="s">
        <v>118</v>
      </c>
      <c r="E108" s="34" t="s">
        <v>47</v>
      </c>
      <c r="F108" s="35">
        <v>0</v>
      </c>
      <c r="G108" s="35">
        <v>2</v>
      </c>
      <c r="H108" s="35">
        <v>2000</v>
      </c>
      <c r="I108" s="35">
        <v>100</v>
      </c>
      <c r="J108" s="38">
        <v>19136.904461145401</v>
      </c>
      <c r="K108" s="35">
        <f t="shared" si="3"/>
        <v>5.3158067947626115</v>
      </c>
      <c r="L108" s="73">
        <v>0.68509861689968199</v>
      </c>
      <c r="M108" s="30"/>
      <c r="N108" s="36"/>
      <c r="O108" s="35"/>
      <c r="P108" s="53"/>
    </row>
    <row r="109" spans="1:16" x14ac:dyDescent="0.3">
      <c r="A109" s="36" t="s">
        <v>104</v>
      </c>
      <c r="B109" s="35"/>
      <c r="C109" s="35" t="s">
        <v>105</v>
      </c>
      <c r="D109" s="35" t="s">
        <v>118</v>
      </c>
      <c r="E109" s="34" t="s">
        <v>47</v>
      </c>
      <c r="F109" s="35">
        <v>0</v>
      </c>
      <c r="G109" s="35">
        <v>2</v>
      </c>
      <c r="H109" s="35">
        <v>2000</v>
      </c>
      <c r="I109" s="35">
        <v>100</v>
      </c>
      <c r="J109" s="38">
        <v>19152.206017494202</v>
      </c>
      <c r="K109" s="35">
        <f t="shared" si="3"/>
        <v>5.3200572270817226</v>
      </c>
      <c r="L109" s="73">
        <v>0.61397994782887499</v>
      </c>
      <c r="M109" s="30"/>
      <c r="N109" s="36"/>
      <c r="O109" s="35"/>
      <c r="P109" s="53"/>
    </row>
    <row r="110" spans="1:16" x14ac:dyDescent="0.3">
      <c r="A110" s="36" t="s">
        <v>104</v>
      </c>
      <c r="B110" s="35"/>
      <c r="C110" s="35" t="s">
        <v>105</v>
      </c>
      <c r="D110" s="35" t="s">
        <v>118</v>
      </c>
      <c r="E110" s="34" t="s">
        <v>47</v>
      </c>
      <c r="F110" s="35">
        <v>0</v>
      </c>
      <c r="G110" s="35">
        <v>2</v>
      </c>
      <c r="H110" s="35">
        <v>2000</v>
      </c>
      <c r="I110" s="35">
        <v>100</v>
      </c>
      <c r="J110" s="38">
        <v>19318.674003124201</v>
      </c>
      <c r="K110" s="35">
        <f t="shared" si="3"/>
        <v>5.3662983342011668</v>
      </c>
      <c r="L110" s="73">
        <v>0.31388060150342201</v>
      </c>
      <c r="M110" s="30"/>
      <c r="N110" s="36"/>
      <c r="O110" s="35"/>
      <c r="P110" s="53"/>
    </row>
    <row r="111" spans="1:16" ht="15" thickBot="1" x14ac:dyDescent="0.35">
      <c r="A111" s="36" t="s">
        <v>104</v>
      </c>
      <c r="B111" s="35"/>
      <c r="C111" s="35" t="s">
        <v>105</v>
      </c>
      <c r="D111" s="35" t="s">
        <v>118</v>
      </c>
      <c r="E111" s="34" t="s">
        <v>47</v>
      </c>
      <c r="F111" s="35">
        <v>0</v>
      </c>
      <c r="G111" s="35">
        <v>2</v>
      </c>
      <c r="H111" s="35">
        <v>2000</v>
      </c>
      <c r="I111" s="35">
        <v>100</v>
      </c>
      <c r="J111" s="72">
        <v>19624.449350833798</v>
      </c>
      <c r="K111" s="35">
        <f t="shared" si="3"/>
        <v>5.4512359307871661</v>
      </c>
      <c r="L111" s="71">
        <v>6.3910541612899496E-2</v>
      </c>
      <c r="M111" s="30"/>
      <c r="N111" s="36"/>
      <c r="O111" s="35"/>
      <c r="P111" s="53"/>
    </row>
    <row r="112" spans="1:16" ht="15" thickBot="1" x14ac:dyDescent="0.35">
      <c r="A112" s="29" t="s">
        <v>46</v>
      </c>
      <c r="B112" s="28"/>
      <c r="C112" s="28"/>
      <c r="D112" s="28"/>
      <c r="E112" s="28"/>
      <c r="F112" s="28"/>
      <c r="G112" s="28"/>
      <c r="H112" s="28"/>
      <c r="I112" s="28"/>
      <c r="J112" s="37">
        <f>AVERAGE(J102:J111)</f>
        <v>19102.16684117313</v>
      </c>
      <c r="K112" s="28">
        <f t="shared" si="3"/>
        <v>5.3061574558814248</v>
      </c>
      <c r="L112" s="51">
        <f>AVERAGE(L102:L111)</f>
        <v>0.53859231786486261</v>
      </c>
      <c r="M112" s="24"/>
      <c r="N112" s="29"/>
      <c r="O112" s="28"/>
      <c r="P112" s="50"/>
    </row>
    <row r="113" spans="1:16" x14ac:dyDescent="0.3">
      <c r="A113" s="36" t="s">
        <v>104</v>
      </c>
      <c r="B113" s="35" t="s">
        <v>117</v>
      </c>
      <c r="C113" s="35" t="s">
        <v>105</v>
      </c>
      <c r="D113" s="35" t="s">
        <v>116</v>
      </c>
      <c r="E113" s="34" t="s">
        <v>47</v>
      </c>
      <c r="F113" s="35">
        <v>0</v>
      </c>
      <c r="G113" s="35">
        <v>2</v>
      </c>
      <c r="H113" s="35">
        <v>2000</v>
      </c>
      <c r="I113" s="35">
        <v>100</v>
      </c>
      <c r="J113" s="38">
        <v>18897.628238916299</v>
      </c>
      <c r="K113" s="35">
        <f t="shared" si="3"/>
        <v>5.24934117747675</v>
      </c>
      <c r="L113" s="73">
        <v>0.48583546750498402</v>
      </c>
      <c r="M113" s="30"/>
      <c r="N113" s="36"/>
      <c r="O113" s="35"/>
      <c r="P113" s="53"/>
    </row>
    <row r="114" spans="1:16" x14ac:dyDescent="0.3">
      <c r="A114" s="36" t="s">
        <v>104</v>
      </c>
      <c r="B114" s="35"/>
      <c r="C114" s="35" t="s">
        <v>105</v>
      </c>
      <c r="D114" s="35" t="s">
        <v>116</v>
      </c>
      <c r="E114" s="34" t="s">
        <v>47</v>
      </c>
      <c r="F114" s="35">
        <v>0</v>
      </c>
      <c r="G114" s="35">
        <v>2</v>
      </c>
      <c r="H114" s="35">
        <v>2000</v>
      </c>
      <c r="I114" s="35">
        <v>100</v>
      </c>
      <c r="J114" s="38">
        <v>18975.934062719301</v>
      </c>
      <c r="K114" s="35">
        <f t="shared" si="3"/>
        <v>5.2710927951998059</v>
      </c>
      <c r="L114" s="73">
        <v>0.50205725361661901</v>
      </c>
      <c r="M114" s="30"/>
      <c r="N114" s="36"/>
      <c r="O114" s="35"/>
      <c r="P114" s="53"/>
    </row>
    <row r="115" spans="1:16" x14ac:dyDescent="0.3">
      <c r="A115" s="36" t="s">
        <v>104</v>
      </c>
      <c r="B115" s="35"/>
      <c r="C115" s="35" t="s">
        <v>105</v>
      </c>
      <c r="D115" s="35" t="s">
        <v>116</v>
      </c>
      <c r="E115" s="34" t="s">
        <v>47</v>
      </c>
      <c r="F115" s="35">
        <v>0</v>
      </c>
      <c r="G115" s="35">
        <v>2</v>
      </c>
      <c r="H115" s="35">
        <v>2000</v>
      </c>
      <c r="I115" s="35">
        <v>100</v>
      </c>
      <c r="J115" s="38">
        <v>18977.4202263355</v>
      </c>
      <c r="K115" s="35">
        <f t="shared" si="3"/>
        <v>5.2715056184265281</v>
      </c>
      <c r="L115" s="73">
        <v>0.88070291406531798</v>
      </c>
      <c r="M115" s="30"/>
      <c r="N115" s="36"/>
      <c r="O115" s="35"/>
      <c r="P115" s="53"/>
    </row>
    <row r="116" spans="1:16" x14ac:dyDescent="0.3">
      <c r="A116" s="36" t="s">
        <v>104</v>
      </c>
      <c r="B116" s="35"/>
      <c r="C116" s="35" t="s">
        <v>105</v>
      </c>
      <c r="D116" s="35" t="s">
        <v>116</v>
      </c>
      <c r="E116" s="34" t="s">
        <v>47</v>
      </c>
      <c r="F116" s="35">
        <v>0</v>
      </c>
      <c r="G116" s="35">
        <v>2</v>
      </c>
      <c r="H116" s="35">
        <v>2000</v>
      </c>
      <c r="I116" s="35">
        <v>100</v>
      </c>
      <c r="J116" s="38">
        <v>19263.931976318301</v>
      </c>
      <c r="K116" s="35">
        <f t="shared" si="3"/>
        <v>5.3510922156439724</v>
      </c>
      <c r="L116" s="73">
        <v>0.41742670277459498</v>
      </c>
      <c r="M116" s="30"/>
      <c r="N116" s="36"/>
      <c r="O116" s="35"/>
      <c r="P116" s="53"/>
    </row>
    <row r="117" spans="1:16" x14ac:dyDescent="0.3">
      <c r="A117" s="36" t="s">
        <v>104</v>
      </c>
      <c r="B117" s="35"/>
      <c r="C117" s="35" t="s">
        <v>105</v>
      </c>
      <c r="D117" s="35" t="s">
        <v>116</v>
      </c>
      <c r="E117" s="34" t="s">
        <v>47</v>
      </c>
      <c r="F117" s="35">
        <v>0</v>
      </c>
      <c r="G117" s="35">
        <v>2</v>
      </c>
      <c r="H117" s="35">
        <v>2000</v>
      </c>
      <c r="I117" s="35">
        <v>100</v>
      </c>
      <c r="J117" s="38">
        <v>19578.581279754599</v>
      </c>
      <c r="K117" s="35">
        <f t="shared" si="3"/>
        <v>5.4384947999318332</v>
      </c>
      <c r="L117" s="73">
        <v>0.33162522697260599</v>
      </c>
      <c r="M117" s="30"/>
      <c r="N117" s="36"/>
      <c r="O117" s="35"/>
      <c r="P117" s="53"/>
    </row>
    <row r="118" spans="1:16" x14ac:dyDescent="0.3">
      <c r="A118" s="36" t="s">
        <v>104</v>
      </c>
      <c r="B118" s="35"/>
      <c r="C118" s="35" t="s">
        <v>105</v>
      </c>
      <c r="D118" s="35" t="s">
        <v>116</v>
      </c>
      <c r="E118" s="34" t="s">
        <v>47</v>
      </c>
      <c r="F118" s="35">
        <v>0</v>
      </c>
      <c r="G118" s="35">
        <v>2</v>
      </c>
      <c r="H118" s="35">
        <v>2000</v>
      </c>
      <c r="I118" s="35">
        <v>100</v>
      </c>
      <c r="J118" s="38">
        <v>20048.5055081844</v>
      </c>
      <c r="K118" s="35">
        <f t="shared" si="3"/>
        <v>5.5690293078290001</v>
      </c>
      <c r="L118" s="73">
        <v>1.01268625311011</v>
      </c>
      <c r="M118" s="30"/>
      <c r="N118" s="36"/>
      <c r="O118" s="35"/>
      <c r="P118" s="53"/>
    </row>
    <row r="119" spans="1:16" x14ac:dyDescent="0.3">
      <c r="A119" s="36" t="s">
        <v>104</v>
      </c>
      <c r="B119" s="35"/>
      <c r="C119" s="35" t="s">
        <v>105</v>
      </c>
      <c r="D119" s="35" t="s">
        <v>116</v>
      </c>
      <c r="E119" s="34" t="s">
        <v>47</v>
      </c>
      <c r="F119" s="35">
        <v>0</v>
      </c>
      <c r="G119" s="35">
        <v>2</v>
      </c>
      <c r="H119" s="35">
        <v>2000</v>
      </c>
      <c r="I119" s="35">
        <v>100</v>
      </c>
      <c r="J119" s="38">
        <v>20336.6431610584</v>
      </c>
      <c r="K119" s="35">
        <f t="shared" si="3"/>
        <v>5.6490675447384442</v>
      </c>
      <c r="L119" s="73">
        <v>1.3313685940986E-2</v>
      </c>
      <c r="M119" s="30"/>
      <c r="N119" s="36"/>
      <c r="O119" s="35"/>
      <c r="P119" s="53"/>
    </row>
    <row r="120" spans="1:16" x14ac:dyDescent="0.3">
      <c r="A120" s="36" t="s">
        <v>104</v>
      </c>
      <c r="B120" s="35"/>
      <c r="C120" s="35" t="s">
        <v>105</v>
      </c>
      <c r="D120" s="35" t="s">
        <v>116</v>
      </c>
      <c r="E120" s="34" t="s">
        <v>47</v>
      </c>
      <c r="F120" s="35">
        <v>0</v>
      </c>
      <c r="G120" s="35">
        <v>2</v>
      </c>
      <c r="H120" s="35">
        <v>2000</v>
      </c>
      <c r="I120" s="35">
        <v>100</v>
      </c>
      <c r="J120" s="38">
        <v>20458.5520720481</v>
      </c>
      <c r="K120" s="35">
        <f t="shared" si="3"/>
        <v>5.6829311311244721</v>
      </c>
      <c r="L120" s="73">
        <v>0.74335893927678598</v>
      </c>
      <c r="M120" s="30"/>
      <c r="N120" s="36"/>
      <c r="O120" s="35"/>
      <c r="P120" s="53"/>
    </row>
    <row r="121" spans="1:16" x14ac:dyDescent="0.3">
      <c r="A121" s="36" t="s">
        <v>104</v>
      </c>
      <c r="B121" s="35"/>
      <c r="C121" s="35" t="s">
        <v>105</v>
      </c>
      <c r="D121" s="35" t="s">
        <v>116</v>
      </c>
      <c r="E121" s="34" t="s">
        <v>47</v>
      </c>
      <c r="F121" s="35">
        <v>0</v>
      </c>
      <c r="G121" s="35">
        <v>2</v>
      </c>
      <c r="H121" s="35">
        <v>2000</v>
      </c>
      <c r="I121" s="35">
        <v>100</v>
      </c>
      <c r="J121" s="38">
        <v>20555.824385166099</v>
      </c>
      <c r="K121" s="35">
        <f t="shared" si="3"/>
        <v>5.7099512181016943</v>
      </c>
      <c r="L121" s="73">
        <v>0.49088700209992803</v>
      </c>
      <c r="M121" s="30"/>
      <c r="N121" s="36"/>
      <c r="O121" s="35"/>
      <c r="P121" s="53"/>
    </row>
    <row r="122" spans="1:16" ht="15" thickBot="1" x14ac:dyDescent="0.35">
      <c r="A122" s="36" t="s">
        <v>104</v>
      </c>
      <c r="B122" s="35"/>
      <c r="C122" s="35" t="s">
        <v>105</v>
      </c>
      <c r="D122" s="35" t="s">
        <v>116</v>
      </c>
      <c r="E122" s="34" t="s">
        <v>47</v>
      </c>
      <c r="F122" s="35">
        <v>0</v>
      </c>
      <c r="G122" s="35">
        <v>2</v>
      </c>
      <c r="H122" s="35">
        <v>2000</v>
      </c>
      <c r="I122" s="35">
        <v>100</v>
      </c>
      <c r="J122" s="72">
        <v>21188.455033779101</v>
      </c>
      <c r="K122" s="35">
        <f t="shared" si="3"/>
        <v>5.885681953827528</v>
      </c>
      <c r="L122" s="71">
        <v>0.79404862375769603</v>
      </c>
      <c r="M122" s="30"/>
      <c r="N122" s="36"/>
      <c r="O122" s="35"/>
      <c r="P122" s="53"/>
    </row>
    <row r="123" spans="1:16" ht="15" thickBot="1" x14ac:dyDescent="0.35">
      <c r="A123" s="29" t="s">
        <v>46</v>
      </c>
      <c r="B123" s="28"/>
      <c r="C123" s="28"/>
      <c r="D123" s="28"/>
      <c r="E123" s="28"/>
      <c r="F123" s="28"/>
      <c r="G123" s="28"/>
      <c r="H123" s="28"/>
      <c r="I123" s="28"/>
      <c r="J123" s="37">
        <f>AVERAGE(J113:J122)</f>
        <v>19828.14759442801</v>
      </c>
      <c r="K123" s="28">
        <f t="shared" si="3"/>
        <v>5.5078187762300024</v>
      </c>
      <c r="L123" s="51">
        <f>AVERAGE(L113:L122)</f>
        <v>0.56719420691196276</v>
      </c>
      <c r="M123" s="24"/>
      <c r="N123" s="29"/>
      <c r="O123" s="28"/>
      <c r="P123" s="50"/>
    </row>
    <row r="124" spans="1:16" x14ac:dyDescent="0.3">
      <c r="L124" s="67"/>
    </row>
    <row r="125" spans="1:16" x14ac:dyDescent="0.3">
      <c r="L125" s="67"/>
    </row>
    <row r="126" spans="1:16" x14ac:dyDescent="0.3">
      <c r="L126" s="67"/>
    </row>
    <row r="127" spans="1:16" x14ac:dyDescent="0.3">
      <c r="L127" s="67"/>
    </row>
    <row r="128" spans="1:16" x14ac:dyDescent="0.3">
      <c r="L128" s="67"/>
    </row>
    <row r="129" spans="12:12" x14ac:dyDescent="0.3">
      <c r="L129" s="67"/>
    </row>
    <row r="130" spans="12:12" x14ac:dyDescent="0.3">
      <c r="L130" s="67"/>
    </row>
    <row r="131" spans="12:12" x14ac:dyDescent="0.3">
      <c r="L131" s="67"/>
    </row>
    <row r="132" spans="12:12" x14ac:dyDescent="0.3">
      <c r="L132" s="67"/>
    </row>
    <row r="133" spans="12:12" x14ac:dyDescent="0.3">
      <c r="L133" s="67"/>
    </row>
    <row r="134" spans="12:12" x14ac:dyDescent="0.3">
      <c r="L134" s="67"/>
    </row>
    <row r="135" spans="12:12" x14ac:dyDescent="0.3">
      <c r="L135" s="67"/>
    </row>
    <row r="136" spans="12:12" x14ac:dyDescent="0.3">
      <c r="L136" s="67"/>
    </row>
    <row r="137" spans="12:12" x14ac:dyDescent="0.3">
      <c r="L137" s="67"/>
    </row>
    <row r="138" spans="12:12" x14ac:dyDescent="0.3">
      <c r="L138" s="67"/>
    </row>
    <row r="139" spans="12:12" x14ac:dyDescent="0.3">
      <c r="L139" s="67"/>
    </row>
    <row r="140" spans="12:12" x14ac:dyDescent="0.3">
      <c r="L140" s="67"/>
    </row>
    <row r="141" spans="12:12" x14ac:dyDescent="0.3">
      <c r="L141" s="67"/>
    </row>
    <row r="142" spans="12:12" x14ac:dyDescent="0.3">
      <c r="L142" s="67"/>
    </row>
    <row r="143" spans="12:12" x14ac:dyDescent="0.3">
      <c r="L143" s="67"/>
    </row>
    <row r="144" spans="12:12" x14ac:dyDescent="0.3">
      <c r="L144" s="67"/>
    </row>
    <row r="145" spans="12:12" x14ac:dyDescent="0.3">
      <c r="L145" s="67"/>
    </row>
    <row r="146" spans="12:12" x14ac:dyDescent="0.3">
      <c r="L146" s="67"/>
    </row>
    <row r="147" spans="12:12" x14ac:dyDescent="0.3">
      <c r="L147" s="67"/>
    </row>
    <row r="148" spans="12:12" x14ac:dyDescent="0.3">
      <c r="L148" s="67"/>
    </row>
    <row r="149" spans="12:12" x14ac:dyDescent="0.3">
      <c r="L149" s="67"/>
    </row>
    <row r="150" spans="12:12" x14ac:dyDescent="0.3">
      <c r="L150" s="67"/>
    </row>
    <row r="151" spans="12:12" x14ac:dyDescent="0.3">
      <c r="L151" s="67"/>
    </row>
    <row r="152" spans="12:12" x14ac:dyDescent="0.3">
      <c r="L152" s="67"/>
    </row>
    <row r="153" spans="12:12" x14ac:dyDescent="0.3">
      <c r="L153" s="67"/>
    </row>
    <row r="154" spans="12:12" x14ac:dyDescent="0.3">
      <c r="L154" s="67"/>
    </row>
    <row r="155" spans="12:12" x14ac:dyDescent="0.3">
      <c r="L155" s="67"/>
    </row>
    <row r="156" spans="12:12" x14ac:dyDescent="0.3">
      <c r="L156" s="67"/>
    </row>
    <row r="157" spans="12:12" x14ac:dyDescent="0.3">
      <c r="L157" s="67"/>
    </row>
    <row r="158" spans="12:12" x14ac:dyDescent="0.3">
      <c r="L158" s="67"/>
    </row>
    <row r="159" spans="12:12" x14ac:dyDescent="0.3">
      <c r="L159" s="67"/>
    </row>
    <row r="160" spans="12:12" x14ac:dyDescent="0.3">
      <c r="L160" s="67"/>
    </row>
    <row r="161" spans="12:12" x14ac:dyDescent="0.3">
      <c r="L161" s="67"/>
    </row>
    <row r="162" spans="12:12" x14ac:dyDescent="0.3">
      <c r="L162" s="67"/>
    </row>
    <row r="163" spans="12:12" x14ac:dyDescent="0.3">
      <c r="L163" s="67"/>
    </row>
    <row r="164" spans="12:12" x14ac:dyDescent="0.3">
      <c r="L164" s="67"/>
    </row>
    <row r="165" spans="12:12" x14ac:dyDescent="0.3">
      <c r="L165" s="67"/>
    </row>
    <row r="166" spans="12:12" x14ac:dyDescent="0.3">
      <c r="L166" s="67"/>
    </row>
    <row r="167" spans="12:12" x14ac:dyDescent="0.3">
      <c r="L167" s="67"/>
    </row>
    <row r="168" spans="12:12" x14ac:dyDescent="0.3">
      <c r="L168" s="67"/>
    </row>
    <row r="169" spans="12:12" x14ac:dyDescent="0.3">
      <c r="L169" s="67"/>
    </row>
    <row r="170" spans="12:12" x14ac:dyDescent="0.3">
      <c r="L170" s="67"/>
    </row>
    <row r="171" spans="12:12" x14ac:dyDescent="0.3">
      <c r="L171" s="67"/>
    </row>
    <row r="172" spans="12:12" x14ac:dyDescent="0.3">
      <c r="L172" s="67"/>
    </row>
    <row r="173" spans="12:12" x14ac:dyDescent="0.3">
      <c r="L173" s="67"/>
    </row>
    <row r="174" spans="12:12" x14ac:dyDescent="0.3">
      <c r="L174" s="67"/>
    </row>
    <row r="175" spans="12:12" x14ac:dyDescent="0.3">
      <c r="L175" s="67"/>
    </row>
    <row r="176" spans="12:12" x14ac:dyDescent="0.3">
      <c r="L176" s="67"/>
    </row>
    <row r="177" spans="12:12" x14ac:dyDescent="0.3">
      <c r="L177" s="67"/>
    </row>
    <row r="178" spans="12:12" x14ac:dyDescent="0.3">
      <c r="L178" s="67"/>
    </row>
    <row r="179" spans="12:12" x14ac:dyDescent="0.3">
      <c r="L179" s="67"/>
    </row>
    <row r="180" spans="12:12" x14ac:dyDescent="0.3">
      <c r="L180" s="67"/>
    </row>
    <row r="181" spans="12:12" x14ac:dyDescent="0.3">
      <c r="L181" s="67"/>
    </row>
    <row r="182" spans="12:12" x14ac:dyDescent="0.3">
      <c r="L182" s="67"/>
    </row>
    <row r="183" spans="12:12" x14ac:dyDescent="0.3">
      <c r="L183" s="67"/>
    </row>
    <row r="184" spans="12:12" x14ac:dyDescent="0.3">
      <c r="L184" s="67"/>
    </row>
    <row r="185" spans="12:12" x14ac:dyDescent="0.3">
      <c r="L185" s="67"/>
    </row>
    <row r="186" spans="12:12" x14ac:dyDescent="0.3">
      <c r="L186" s="67"/>
    </row>
    <row r="187" spans="12:12" x14ac:dyDescent="0.3">
      <c r="L187" s="67"/>
    </row>
    <row r="188" spans="12:12" x14ac:dyDescent="0.3">
      <c r="L188" s="67"/>
    </row>
    <row r="189" spans="12:12" x14ac:dyDescent="0.3">
      <c r="L189" s="67"/>
    </row>
    <row r="190" spans="12:12" x14ac:dyDescent="0.3">
      <c r="L190" s="67"/>
    </row>
    <row r="191" spans="12:12" x14ac:dyDescent="0.3">
      <c r="L191" s="67"/>
    </row>
    <row r="192" spans="12:12" x14ac:dyDescent="0.3">
      <c r="L192" s="67"/>
    </row>
    <row r="193" spans="12:12" x14ac:dyDescent="0.3">
      <c r="L193" s="67"/>
    </row>
    <row r="194" spans="12:12" x14ac:dyDescent="0.3">
      <c r="L194" s="67"/>
    </row>
    <row r="195" spans="12:12" x14ac:dyDescent="0.3">
      <c r="L195" s="67"/>
    </row>
    <row r="196" spans="12:12" x14ac:dyDescent="0.3">
      <c r="L196" s="67"/>
    </row>
    <row r="197" spans="12:12" x14ac:dyDescent="0.3">
      <c r="L197" s="67"/>
    </row>
    <row r="198" spans="12:12" x14ac:dyDescent="0.3">
      <c r="L198" s="67"/>
    </row>
    <row r="199" spans="12:12" x14ac:dyDescent="0.3">
      <c r="L199" s="67"/>
    </row>
    <row r="200" spans="12:12" x14ac:dyDescent="0.3">
      <c r="L200" s="67"/>
    </row>
    <row r="201" spans="12:12" x14ac:dyDescent="0.3">
      <c r="L201" s="67"/>
    </row>
    <row r="202" spans="12:12" x14ac:dyDescent="0.3">
      <c r="L202" s="67"/>
    </row>
    <row r="203" spans="12:12" x14ac:dyDescent="0.3">
      <c r="L203" s="67"/>
    </row>
    <row r="204" spans="12:12" x14ac:dyDescent="0.3">
      <c r="L204" s="67"/>
    </row>
    <row r="205" spans="12:12" x14ac:dyDescent="0.3">
      <c r="L205" s="67"/>
    </row>
    <row r="206" spans="12:12" x14ac:dyDescent="0.3">
      <c r="L206" s="67"/>
    </row>
    <row r="207" spans="12:12" x14ac:dyDescent="0.3">
      <c r="L207" s="67"/>
    </row>
    <row r="208" spans="12:12" x14ac:dyDescent="0.3">
      <c r="L208" s="67"/>
    </row>
    <row r="209" spans="12:12" x14ac:dyDescent="0.3">
      <c r="L209" s="67"/>
    </row>
    <row r="210" spans="12:12" x14ac:dyDescent="0.3">
      <c r="L210" s="67"/>
    </row>
    <row r="211" spans="12:12" x14ac:dyDescent="0.3">
      <c r="L211" s="67"/>
    </row>
    <row r="212" spans="12:12" x14ac:dyDescent="0.3">
      <c r="L212" s="67"/>
    </row>
    <row r="213" spans="12:12" x14ac:dyDescent="0.3">
      <c r="L213" s="67"/>
    </row>
    <row r="214" spans="12:12" x14ac:dyDescent="0.3">
      <c r="L214" s="67"/>
    </row>
    <row r="215" spans="12:12" x14ac:dyDescent="0.3">
      <c r="L215" s="67"/>
    </row>
    <row r="216" spans="12:12" x14ac:dyDescent="0.3">
      <c r="L216" s="67"/>
    </row>
    <row r="217" spans="12:12" x14ac:dyDescent="0.3">
      <c r="L217" s="67"/>
    </row>
    <row r="218" spans="12:12" x14ac:dyDescent="0.3">
      <c r="L218" s="67"/>
    </row>
    <row r="219" spans="12:12" x14ac:dyDescent="0.3">
      <c r="L219" s="67"/>
    </row>
    <row r="220" spans="12:12" x14ac:dyDescent="0.3">
      <c r="L220" s="67"/>
    </row>
    <row r="221" spans="12:12" x14ac:dyDescent="0.3">
      <c r="L221" s="67"/>
    </row>
    <row r="222" spans="12:12" x14ac:dyDescent="0.3">
      <c r="L222" s="67"/>
    </row>
    <row r="223" spans="12:12" x14ac:dyDescent="0.3">
      <c r="L223" s="67"/>
    </row>
    <row r="224" spans="12:12" x14ac:dyDescent="0.3">
      <c r="L224" s="67"/>
    </row>
    <row r="225" spans="12:12" x14ac:dyDescent="0.3">
      <c r="L225" s="67"/>
    </row>
    <row r="226" spans="12:12" x14ac:dyDescent="0.3">
      <c r="L226" s="67"/>
    </row>
    <row r="227" spans="12:12" x14ac:dyDescent="0.3">
      <c r="L227" s="67"/>
    </row>
    <row r="228" spans="12:12" x14ac:dyDescent="0.3">
      <c r="L228" s="67"/>
    </row>
    <row r="229" spans="12:12" x14ac:dyDescent="0.3">
      <c r="L229" s="67"/>
    </row>
    <row r="230" spans="12:12" x14ac:dyDescent="0.3">
      <c r="L230" s="67"/>
    </row>
    <row r="231" spans="12:12" x14ac:dyDescent="0.3">
      <c r="L231" s="67"/>
    </row>
    <row r="232" spans="12:12" x14ac:dyDescent="0.3">
      <c r="L232" s="67"/>
    </row>
    <row r="233" spans="12:12" x14ac:dyDescent="0.3">
      <c r="L233" s="67"/>
    </row>
    <row r="234" spans="12:12" x14ac:dyDescent="0.3">
      <c r="L234" s="67"/>
    </row>
    <row r="235" spans="12:12" x14ac:dyDescent="0.3">
      <c r="L235" s="67"/>
    </row>
    <row r="236" spans="12:12" x14ac:dyDescent="0.3">
      <c r="L236" s="67"/>
    </row>
    <row r="237" spans="12:12" x14ac:dyDescent="0.3">
      <c r="L237" s="67"/>
    </row>
    <row r="238" spans="12:12" x14ac:dyDescent="0.3">
      <c r="L238" s="67"/>
    </row>
    <row r="239" spans="12:12" x14ac:dyDescent="0.3">
      <c r="L239" s="67"/>
    </row>
    <row r="240" spans="12:12" x14ac:dyDescent="0.3">
      <c r="L240" s="67"/>
    </row>
    <row r="241" spans="12:12" x14ac:dyDescent="0.3">
      <c r="L241" s="67"/>
    </row>
    <row r="242" spans="12:12" x14ac:dyDescent="0.3">
      <c r="L242" s="67"/>
    </row>
    <row r="243" spans="12:12" x14ac:dyDescent="0.3">
      <c r="L243" s="67"/>
    </row>
    <row r="244" spans="12:12" x14ac:dyDescent="0.3">
      <c r="L244" s="67"/>
    </row>
    <row r="245" spans="12:12" x14ac:dyDescent="0.3">
      <c r="L245" s="67"/>
    </row>
    <row r="246" spans="12:12" x14ac:dyDescent="0.3">
      <c r="L246" s="67"/>
    </row>
    <row r="247" spans="12:12" x14ac:dyDescent="0.3">
      <c r="L247" s="67"/>
    </row>
    <row r="248" spans="12:12" x14ac:dyDescent="0.3">
      <c r="L248" s="67"/>
    </row>
    <row r="249" spans="12:12" x14ac:dyDescent="0.3">
      <c r="L249" s="67"/>
    </row>
    <row r="250" spans="12:12" x14ac:dyDescent="0.3">
      <c r="L250" s="67"/>
    </row>
    <row r="251" spans="12:12" x14ac:dyDescent="0.3">
      <c r="L251" s="67"/>
    </row>
    <row r="252" spans="12:12" x14ac:dyDescent="0.3">
      <c r="L252" s="67"/>
    </row>
    <row r="253" spans="12:12" x14ac:dyDescent="0.3">
      <c r="L253" s="67"/>
    </row>
    <row r="254" spans="12:12" x14ac:dyDescent="0.3">
      <c r="L254" s="67"/>
    </row>
    <row r="255" spans="12:12" x14ac:dyDescent="0.3">
      <c r="L255" s="67"/>
    </row>
    <row r="256" spans="12:12" x14ac:dyDescent="0.3">
      <c r="L256" s="67"/>
    </row>
    <row r="257" spans="12:12" x14ac:dyDescent="0.3">
      <c r="L257" s="67"/>
    </row>
    <row r="258" spans="12:12" x14ac:dyDescent="0.3">
      <c r="L258" s="67"/>
    </row>
    <row r="259" spans="12:12" x14ac:dyDescent="0.3">
      <c r="L259" s="67"/>
    </row>
    <row r="260" spans="12:12" x14ac:dyDescent="0.3">
      <c r="L260" s="67"/>
    </row>
    <row r="261" spans="12:12" x14ac:dyDescent="0.3">
      <c r="L261" s="67"/>
    </row>
    <row r="262" spans="12:12" x14ac:dyDescent="0.3">
      <c r="L262" s="67"/>
    </row>
    <row r="263" spans="12:12" x14ac:dyDescent="0.3">
      <c r="L263" s="67"/>
    </row>
    <row r="264" spans="12:12" x14ac:dyDescent="0.3">
      <c r="L264" s="67"/>
    </row>
    <row r="265" spans="12:12" x14ac:dyDescent="0.3">
      <c r="L265" s="67"/>
    </row>
    <row r="266" spans="12:12" x14ac:dyDescent="0.3">
      <c r="L266" s="67"/>
    </row>
    <row r="267" spans="12:12" x14ac:dyDescent="0.3">
      <c r="L267" s="67"/>
    </row>
    <row r="268" spans="12:12" x14ac:dyDescent="0.3">
      <c r="L268" s="67"/>
    </row>
    <row r="269" spans="12:12" x14ac:dyDescent="0.3">
      <c r="L269" s="67"/>
    </row>
    <row r="270" spans="12:12" x14ac:dyDescent="0.3">
      <c r="L270" s="67"/>
    </row>
    <row r="271" spans="12:12" x14ac:dyDescent="0.3">
      <c r="L271" s="67"/>
    </row>
    <row r="272" spans="12:12" x14ac:dyDescent="0.3">
      <c r="L272" s="67"/>
    </row>
    <row r="273" spans="12:12" x14ac:dyDescent="0.3">
      <c r="L273" s="67"/>
    </row>
    <row r="274" spans="12:12" x14ac:dyDescent="0.3">
      <c r="L274" s="67"/>
    </row>
    <row r="275" spans="12:12" x14ac:dyDescent="0.3">
      <c r="L275" s="67"/>
    </row>
    <row r="276" spans="12:12" x14ac:dyDescent="0.3">
      <c r="L276" s="67"/>
    </row>
    <row r="277" spans="12:12" x14ac:dyDescent="0.3">
      <c r="L277" s="67"/>
    </row>
    <row r="278" spans="12:12" x14ac:dyDescent="0.3">
      <c r="L278" s="67"/>
    </row>
    <row r="279" spans="12:12" x14ac:dyDescent="0.3">
      <c r="L279" s="67"/>
    </row>
    <row r="280" spans="12:12" x14ac:dyDescent="0.3">
      <c r="L280" s="67"/>
    </row>
    <row r="281" spans="12:12" x14ac:dyDescent="0.3">
      <c r="L281" s="67"/>
    </row>
    <row r="282" spans="12:12" x14ac:dyDescent="0.3">
      <c r="L282" s="67"/>
    </row>
    <row r="283" spans="12:12" x14ac:dyDescent="0.3">
      <c r="L283" s="67"/>
    </row>
    <row r="284" spans="12:12" x14ac:dyDescent="0.3">
      <c r="L284" s="67"/>
    </row>
    <row r="285" spans="12:12" x14ac:dyDescent="0.3">
      <c r="L285" s="67"/>
    </row>
    <row r="286" spans="12:12" x14ac:dyDescent="0.3">
      <c r="L286" s="67"/>
    </row>
    <row r="287" spans="12:12" x14ac:dyDescent="0.3">
      <c r="L287" s="67"/>
    </row>
    <row r="288" spans="12:12" x14ac:dyDescent="0.3">
      <c r="L288" s="67"/>
    </row>
    <row r="289" spans="12:12" x14ac:dyDescent="0.3">
      <c r="L289" s="67"/>
    </row>
    <row r="290" spans="12:12" x14ac:dyDescent="0.3">
      <c r="L290" s="67"/>
    </row>
    <row r="291" spans="12:12" x14ac:dyDescent="0.3">
      <c r="L291" s="67"/>
    </row>
    <row r="292" spans="12:12" x14ac:dyDescent="0.3">
      <c r="L292" s="67"/>
    </row>
    <row r="293" spans="12:12" x14ac:dyDescent="0.3">
      <c r="L293" s="67"/>
    </row>
    <row r="294" spans="12:12" x14ac:dyDescent="0.3">
      <c r="L294" s="67"/>
    </row>
    <row r="295" spans="12:12" x14ac:dyDescent="0.3">
      <c r="L295" s="67"/>
    </row>
    <row r="296" spans="12:12" x14ac:dyDescent="0.3">
      <c r="L296" s="67"/>
    </row>
    <row r="297" spans="12:12" x14ac:dyDescent="0.3">
      <c r="L297" s="67"/>
    </row>
    <row r="298" spans="12:12" x14ac:dyDescent="0.3">
      <c r="L298" s="67"/>
    </row>
    <row r="299" spans="12:12" x14ac:dyDescent="0.3">
      <c r="L299" s="67"/>
    </row>
    <row r="300" spans="12:12" x14ac:dyDescent="0.3">
      <c r="L300" s="67"/>
    </row>
    <row r="301" spans="12:12" x14ac:dyDescent="0.3">
      <c r="L301" s="67"/>
    </row>
    <row r="302" spans="12:12" x14ac:dyDescent="0.3">
      <c r="L302" s="67"/>
    </row>
    <row r="303" spans="12:12" x14ac:dyDescent="0.3">
      <c r="L303" s="67"/>
    </row>
    <row r="304" spans="12:12" x14ac:dyDescent="0.3">
      <c r="L304" s="67"/>
    </row>
    <row r="305" spans="12:12" x14ac:dyDescent="0.3">
      <c r="L305" s="67"/>
    </row>
    <row r="306" spans="12:12" x14ac:dyDescent="0.3">
      <c r="L306" s="67"/>
    </row>
    <row r="307" spans="12:12" x14ac:dyDescent="0.3">
      <c r="L307" s="67"/>
    </row>
    <row r="308" spans="12:12" x14ac:dyDescent="0.3">
      <c r="L308" s="67"/>
    </row>
    <row r="309" spans="12:12" x14ac:dyDescent="0.3">
      <c r="L309" s="67"/>
    </row>
    <row r="310" spans="12:12" x14ac:dyDescent="0.3">
      <c r="L310" s="67"/>
    </row>
    <row r="311" spans="12:12" x14ac:dyDescent="0.3">
      <c r="L311" s="67"/>
    </row>
    <row r="312" spans="12:12" x14ac:dyDescent="0.3">
      <c r="L312" s="67"/>
    </row>
    <row r="313" spans="12:12" x14ac:dyDescent="0.3">
      <c r="L313" s="67"/>
    </row>
    <row r="314" spans="12:12" x14ac:dyDescent="0.3">
      <c r="L314" s="67"/>
    </row>
    <row r="315" spans="12:12" x14ac:dyDescent="0.3">
      <c r="L315" s="67"/>
    </row>
    <row r="316" spans="12:12" x14ac:dyDescent="0.3">
      <c r="L316" s="67"/>
    </row>
    <row r="317" spans="12:12" x14ac:dyDescent="0.3">
      <c r="L317" s="67"/>
    </row>
    <row r="318" spans="12:12" x14ac:dyDescent="0.3">
      <c r="L318" s="67"/>
    </row>
    <row r="319" spans="12:12" x14ac:dyDescent="0.3">
      <c r="L319" s="67"/>
    </row>
    <row r="320" spans="12:12" x14ac:dyDescent="0.3">
      <c r="L320" s="67"/>
    </row>
    <row r="321" spans="12:12" x14ac:dyDescent="0.3">
      <c r="L321" s="67"/>
    </row>
    <row r="322" spans="12:12" x14ac:dyDescent="0.3">
      <c r="L322" s="67"/>
    </row>
    <row r="323" spans="12:12" x14ac:dyDescent="0.3">
      <c r="L323" s="67"/>
    </row>
    <row r="324" spans="12:12" x14ac:dyDescent="0.3">
      <c r="L324" s="67"/>
    </row>
    <row r="325" spans="12:12" x14ac:dyDescent="0.3">
      <c r="L325" s="67"/>
    </row>
    <row r="326" spans="12:12" x14ac:dyDescent="0.3">
      <c r="L326" s="67"/>
    </row>
    <row r="327" spans="12:12" x14ac:dyDescent="0.3">
      <c r="L327" s="67"/>
    </row>
    <row r="328" spans="12:12" x14ac:dyDescent="0.3">
      <c r="L328" s="67"/>
    </row>
    <row r="329" spans="12:12" x14ac:dyDescent="0.3">
      <c r="L329" s="67"/>
    </row>
    <row r="330" spans="12:12" x14ac:dyDescent="0.3">
      <c r="L330" s="67"/>
    </row>
    <row r="331" spans="12:12" x14ac:dyDescent="0.3">
      <c r="L331" s="67"/>
    </row>
    <row r="332" spans="12:12" x14ac:dyDescent="0.3">
      <c r="L332" s="67"/>
    </row>
    <row r="333" spans="12:12" x14ac:dyDescent="0.3">
      <c r="L333" s="67"/>
    </row>
    <row r="334" spans="12:12" x14ac:dyDescent="0.3">
      <c r="L334" s="67"/>
    </row>
    <row r="335" spans="12:12" x14ac:dyDescent="0.3">
      <c r="L335" s="67"/>
    </row>
    <row r="336" spans="12:12" x14ac:dyDescent="0.3">
      <c r="L336" s="67"/>
    </row>
    <row r="337" spans="12:12" x14ac:dyDescent="0.3">
      <c r="L337" s="67"/>
    </row>
    <row r="338" spans="12:12" x14ac:dyDescent="0.3">
      <c r="L338" s="67"/>
    </row>
    <row r="339" spans="12:12" x14ac:dyDescent="0.3">
      <c r="L339" s="67"/>
    </row>
    <row r="340" spans="12:12" x14ac:dyDescent="0.3">
      <c r="L340" s="67"/>
    </row>
    <row r="341" spans="12:12" x14ac:dyDescent="0.3">
      <c r="L341" s="67"/>
    </row>
    <row r="342" spans="12:12" x14ac:dyDescent="0.3">
      <c r="L342" s="67"/>
    </row>
    <row r="343" spans="12:12" x14ac:dyDescent="0.3">
      <c r="L343" s="67"/>
    </row>
    <row r="344" spans="12:12" x14ac:dyDescent="0.3">
      <c r="L344" s="67"/>
    </row>
    <row r="345" spans="12:12" x14ac:dyDescent="0.3">
      <c r="L345" s="67"/>
    </row>
    <row r="346" spans="12:12" x14ac:dyDescent="0.3">
      <c r="L346" s="67"/>
    </row>
    <row r="347" spans="12:12" x14ac:dyDescent="0.3">
      <c r="L347" s="67"/>
    </row>
    <row r="348" spans="12:12" x14ac:dyDescent="0.3">
      <c r="L348" s="67"/>
    </row>
    <row r="349" spans="12:12" x14ac:dyDescent="0.3">
      <c r="L349" s="67"/>
    </row>
    <row r="350" spans="12:12" x14ac:dyDescent="0.3">
      <c r="L350" s="67"/>
    </row>
    <row r="351" spans="12:12" x14ac:dyDescent="0.3">
      <c r="L351" s="67"/>
    </row>
    <row r="352" spans="12:12" x14ac:dyDescent="0.3">
      <c r="L352" s="67"/>
    </row>
    <row r="353" spans="12:12" x14ac:dyDescent="0.3">
      <c r="L353" s="67"/>
    </row>
    <row r="354" spans="12:12" x14ac:dyDescent="0.3">
      <c r="L354" s="67"/>
    </row>
    <row r="355" spans="12:12" x14ac:dyDescent="0.3">
      <c r="L355" s="67"/>
    </row>
    <row r="356" spans="12:12" x14ac:dyDescent="0.3">
      <c r="L356" s="67"/>
    </row>
    <row r="357" spans="12:12" x14ac:dyDescent="0.3">
      <c r="L357" s="67"/>
    </row>
    <row r="358" spans="12:12" x14ac:dyDescent="0.3">
      <c r="L358" s="67"/>
    </row>
    <row r="359" spans="12:12" x14ac:dyDescent="0.3">
      <c r="L359" s="67"/>
    </row>
    <row r="360" spans="12:12" x14ac:dyDescent="0.3">
      <c r="L360" s="67"/>
    </row>
    <row r="361" spans="12:12" x14ac:dyDescent="0.3">
      <c r="L361" s="67"/>
    </row>
    <row r="362" spans="12:12" x14ac:dyDescent="0.3">
      <c r="L362" s="67"/>
    </row>
    <row r="363" spans="12:12" x14ac:dyDescent="0.3">
      <c r="L363" s="67"/>
    </row>
    <row r="364" spans="12:12" x14ac:dyDescent="0.3">
      <c r="L364" s="67"/>
    </row>
    <row r="365" spans="12:12" x14ac:dyDescent="0.3">
      <c r="L365" s="67"/>
    </row>
    <row r="366" spans="12:12" x14ac:dyDescent="0.3">
      <c r="L366" s="67"/>
    </row>
    <row r="367" spans="12:12" x14ac:dyDescent="0.3">
      <c r="L367" s="67"/>
    </row>
    <row r="368" spans="12:12" x14ac:dyDescent="0.3">
      <c r="L368" s="67"/>
    </row>
    <row r="369" spans="12:12" x14ac:dyDescent="0.3">
      <c r="L369" s="67"/>
    </row>
    <row r="370" spans="12:12" x14ac:dyDescent="0.3">
      <c r="L370" s="67"/>
    </row>
    <row r="371" spans="12:12" x14ac:dyDescent="0.3">
      <c r="L371" s="67"/>
    </row>
    <row r="372" spans="12:12" x14ac:dyDescent="0.3">
      <c r="L372" s="67"/>
    </row>
    <row r="373" spans="12:12" x14ac:dyDescent="0.3">
      <c r="L373" s="67"/>
    </row>
    <row r="374" spans="12:12" x14ac:dyDescent="0.3">
      <c r="L374" s="67"/>
    </row>
    <row r="375" spans="12:12" x14ac:dyDescent="0.3">
      <c r="L375" s="67"/>
    </row>
    <row r="376" spans="12:12" x14ac:dyDescent="0.3">
      <c r="L376" s="67"/>
    </row>
    <row r="377" spans="12:12" x14ac:dyDescent="0.3">
      <c r="L377" s="67"/>
    </row>
    <row r="378" spans="12:12" x14ac:dyDescent="0.3">
      <c r="L378" s="67"/>
    </row>
    <row r="379" spans="12:12" x14ac:dyDescent="0.3">
      <c r="L379" s="67"/>
    </row>
    <row r="380" spans="12:12" x14ac:dyDescent="0.3">
      <c r="L380" s="67"/>
    </row>
    <row r="381" spans="12:12" x14ac:dyDescent="0.3">
      <c r="L381" s="67"/>
    </row>
    <row r="382" spans="12:12" x14ac:dyDescent="0.3">
      <c r="L382" s="67"/>
    </row>
    <row r="383" spans="12:12" x14ac:dyDescent="0.3">
      <c r="L383" s="67"/>
    </row>
    <row r="384" spans="12:12" x14ac:dyDescent="0.3">
      <c r="L384" s="67"/>
    </row>
    <row r="385" spans="12:12" x14ac:dyDescent="0.3">
      <c r="L385" s="67"/>
    </row>
    <row r="386" spans="12:12" x14ac:dyDescent="0.3">
      <c r="L386" s="67"/>
    </row>
    <row r="387" spans="12:12" x14ac:dyDescent="0.3">
      <c r="L387" s="67"/>
    </row>
    <row r="388" spans="12:12" x14ac:dyDescent="0.3">
      <c r="L388" s="67"/>
    </row>
    <row r="389" spans="12:12" x14ac:dyDescent="0.3">
      <c r="L389" s="67"/>
    </row>
    <row r="390" spans="12:12" x14ac:dyDescent="0.3">
      <c r="L390" s="67"/>
    </row>
    <row r="391" spans="12:12" x14ac:dyDescent="0.3">
      <c r="L391" s="67"/>
    </row>
    <row r="392" spans="12:12" x14ac:dyDescent="0.3">
      <c r="L392" s="67"/>
    </row>
    <row r="393" spans="12:12" x14ac:dyDescent="0.3">
      <c r="L393" s="67"/>
    </row>
    <row r="394" spans="12:12" x14ac:dyDescent="0.3">
      <c r="L394" s="67"/>
    </row>
    <row r="395" spans="12:12" x14ac:dyDescent="0.3">
      <c r="L395" s="67"/>
    </row>
    <row r="396" spans="12:12" x14ac:dyDescent="0.3">
      <c r="L396" s="67"/>
    </row>
    <row r="397" spans="12:12" x14ac:dyDescent="0.3">
      <c r="L397" s="67"/>
    </row>
    <row r="398" spans="12:12" x14ac:dyDescent="0.3">
      <c r="L398" s="67"/>
    </row>
    <row r="399" spans="12:12" x14ac:dyDescent="0.3">
      <c r="L399" s="67"/>
    </row>
    <row r="400" spans="12:12" x14ac:dyDescent="0.3">
      <c r="L400" s="67"/>
    </row>
    <row r="401" spans="12:12" x14ac:dyDescent="0.3">
      <c r="L401" s="67"/>
    </row>
    <row r="402" spans="12:12" x14ac:dyDescent="0.3">
      <c r="L402" s="67"/>
    </row>
    <row r="403" spans="12:12" x14ac:dyDescent="0.3">
      <c r="L403" s="67"/>
    </row>
    <row r="404" spans="12:12" x14ac:dyDescent="0.3">
      <c r="L404" s="67"/>
    </row>
    <row r="405" spans="12:12" x14ac:dyDescent="0.3">
      <c r="L405" s="67"/>
    </row>
    <row r="406" spans="12:12" x14ac:dyDescent="0.3">
      <c r="L406" s="67"/>
    </row>
    <row r="407" spans="12:12" x14ac:dyDescent="0.3">
      <c r="L407" s="67"/>
    </row>
    <row r="408" spans="12:12" x14ac:dyDescent="0.3">
      <c r="L408" s="67"/>
    </row>
    <row r="409" spans="12:12" x14ac:dyDescent="0.3">
      <c r="L409" s="67"/>
    </row>
    <row r="410" spans="12:12" x14ac:dyDescent="0.3">
      <c r="L410" s="67"/>
    </row>
    <row r="411" spans="12:12" x14ac:dyDescent="0.3">
      <c r="L411" s="67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75" workbookViewId="0">
      <selection activeCell="D26" sqref="D26"/>
    </sheetView>
  </sheetViews>
  <sheetFormatPr defaultRowHeight="14.4" x14ac:dyDescent="0.3"/>
  <cols>
    <col min="1" max="1" width="13" customWidth="1"/>
    <col min="2" max="2" width="23.44140625" customWidth="1"/>
    <col min="3" max="3" width="10.109375" customWidth="1"/>
    <col min="4" max="4" width="15.6640625" customWidth="1"/>
    <col min="5" max="5" width="11.109375" bestFit="1" customWidth="1"/>
    <col min="12" max="12" width="9.33203125" bestFit="1" customWidth="1"/>
    <col min="15" max="15" width="10.6640625" bestFit="1" customWidth="1"/>
    <col min="16" max="16" width="14.109375" bestFit="1" customWidth="1"/>
  </cols>
  <sheetData>
    <row r="1" spans="1:18" x14ac:dyDescent="0.3">
      <c r="A1" s="191" t="s">
        <v>79</v>
      </c>
      <c r="B1" s="193" t="s">
        <v>78</v>
      </c>
      <c r="C1" s="195" t="s">
        <v>77</v>
      </c>
      <c r="D1" s="196"/>
      <c r="E1" s="196"/>
      <c r="F1" s="196"/>
      <c r="G1" s="196"/>
      <c r="H1" s="196"/>
      <c r="I1" s="197"/>
      <c r="J1" s="198" t="s">
        <v>76</v>
      </c>
      <c r="K1" s="198"/>
      <c r="L1" s="199"/>
      <c r="M1" s="200"/>
    </row>
    <row r="2" spans="1:18" ht="29.4" thickBot="1" x14ac:dyDescent="0.35">
      <c r="A2" s="192"/>
      <c r="B2" s="194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201"/>
      <c r="O2" s="11"/>
      <c r="P2" s="11"/>
      <c r="Q2" s="11" t="s">
        <v>10</v>
      </c>
      <c r="R2" s="11" t="s">
        <v>65</v>
      </c>
    </row>
    <row r="3" spans="1:18" x14ac:dyDescent="0.3">
      <c r="A3" s="36" t="s">
        <v>56</v>
      </c>
      <c r="B3" s="35"/>
      <c r="C3" s="34" t="s">
        <v>49</v>
      </c>
      <c r="D3" s="34" t="s">
        <v>55</v>
      </c>
      <c r="E3" s="34" t="s">
        <v>47</v>
      </c>
      <c r="F3" s="35">
        <v>1</v>
      </c>
      <c r="G3" s="35">
        <v>1</v>
      </c>
      <c r="H3" s="35">
        <v>2000</v>
      </c>
      <c r="I3" s="34">
        <v>1000</v>
      </c>
      <c r="J3" s="39">
        <v>19061.9981713294</v>
      </c>
      <c r="K3" s="32">
        <f t="shared" ref="K3:K46" si="0">J3/3600</f>
        <v>5.2949994920359442</v>
      </c>
      <c r="L3" s="40">
        <v>7.1857866503989099E-4</v>
      </c>
      <c r="M3" s="41"/>
      <c r="O3" s="11" t="s">
        <v>64</v>
      </c>
      <c r="P3" s="11" t="s">
        <v>63</v>
      </c>
      <c r="Q3" s="45">
        <v>6.5612788102096848</v>
      </c>
      <c r="R3" s="44">
        <v>6.3359642664588209E-4</v>
      </c>
    </row>
    <row r="4" spans="1:18" x14ac:dyDescent="0.3">
      <c r="A4" s="36" t="s">
        <v>56</v>
      </c>
      <c r="B4" s="35"/>
      <c r="C4" s="34" t="s">
        <v>49</v>
      </c>
      <c r="D4" s="34" t="s">
        <v>55</v>
      </c>
      <c r="E4" s="34" t="s">
        <v>47</v>
      </c>
      <c r="F4" s="35">
        <v>1</v>
      </c>
      <c r="G4" s="35">
        <v>1</v>
      </c>
      <c r="H4" s="35">
        <v>2000</v>
      </c>
      <c r="I4" s="34">
        <v>1000</v>
      </c>
      <c r="J4" s="39">
        <v>22922.6018626689</v>
      </c>
      <c r="K4" s="32">
        <f t="shared" si="0"/>
        <v>6.3673894062969163</v>
      </c>
      <c r="L4" s="40">
        <v>6.0267339643654198E-4</v>
      </c>
      <c r="M4" s="30"/>
      <c r="O4" s="11" t="s">
        <v>62</v>
      </c>
      <c r="P4" s="11" t="s">
        <v>61</v>
      </c>
      <c r="Q4" s="45">
        <v>6.7885699925967096</v>
      </c>
      <c r="R4" s="44">
        <v>1.0241654756958055E-3</v>
      </c>
    </row>
    <row r="5" spans="1:18" x14ac:dyDescent="0.3">
      <c r="A5" s="36" t="s">
        <v>56</v>
      </c>
      <c r="B5" s="35"/>
      <c r="C5" s="34" t="s">
        <v>49</v>
      </c>
      <c r="D5" s="34" t="s">
        <v>55</v>
      </c>
      <c r="E5" s="34" t="s">
        <v>47</v>
      </c>
      <c r="F5" s="35">
        <v>1</v>
      </c>
      <c r="G5" s="35">
        <v>1</v>
      </c>
      <c r="H5" s="35">
        <v>2000</v>
      </c>
      <c r="I5" s="34">
        <v>1000</v>
      </c>
      <c r="J5" s="39">
        <v>22935.784432411099</v>
      </c>
      <c r="K5" s="32">
        <f t="shared" si="0"/>
        <v>6.3710512312253051</v>
      </c>
      <c r="L5" s="40">
        <v>3.50622632663514E-4</v>
      </c>
      <c r="M5" s="30"/>
      <c r="O5" s="11" t="s">
        <v>60</v>
      </c>
      <c r="P5" s="11" t="s">
        <v>59</v>
      </c>
      <c r="Q5" s="45">
        <v>7.0560580801102697</v>
      </c>
      <c r="R5" s="44">
        <v>1.2075540148193712E-3</v>
      </c>
    </row>
    <row r="6" spans="1:18" x14ac:dyDescent="0.3">
      <c r="A6" s="36" t="s">
        <v>56</v>
      </c>
      <c r="B6" s="35"/>
      <c r="C6" s="34" t="s">
        <v>49</v>
      </c>
      <c r="D6" s="34" t="s">
        <v>55</v>
      </c>
      <c r="E6" s="34" t="s">
        <v>47</v>
      </c>
      <c r="F6" s="35">
        <v>1</v>
      </c>
      <c r="G6" s="35">
        <v>1</v>
      </c>
      <c r="H6" s="35">
        <v>2000</v>
      </c>
      <c r="I6" s="34">
        <v>1000</v>
      </c>
      <c r="J6" s="39">
        <v>23546.966060399998</v>
      </c>
      <c r="K6" s="32">
        <f t="shared" si="0"/>
        <v>6.5408239056666666</v>
      </c>
      <c r="L6" s="40">
        <v>8.9688089398920598E-4</v>
      </c>
      <c r="M6" s="30"/>
      <c r="O6" s="11" t="s">
        <v>58</v>
      </c>
      <c r="P6" s="11" t="s">
        <v>57</v>
      </c>
      <c r="Q6" s="43">
        <v>7.2106127302315324</v>
      </c>
      <c r="R6" s="42">
        <v>1.3230478512758818E-3</v>
      </c>
    </row>
    <row r="7" spans="1:18" x14ac:dyDescent="0.3">
      <c r="A7" s="36" t="s">
        <v>56</v>
      </c>
      <c r="B7" s="35"/>
      <c r="C7" s="34" t="s">
        <v>49</v>
      </c>
      <c r="D7" s="34" t="s">
        <v>55</v>
      </c>
      <c r="E7" s="34" t="s">
        <v>47</v>
      </c>
      <c r="F7" s="35">
        <v>1</v>
      </c>
      <c r="G7" s="35">
        <v>1</v>
      </c>
      <c r="H7" s="35">
        <v>2000</v>
      </c>
      <c r="I7" s="34">
        <v>1000</v>
      </c>
      <c r="J7" s="39">
        <v>23586.311618566499</v>
      </c>
      <c r="K7" s="32">
        <f t="shared" si="0"/>
        <v>6.5517532273795833</v>
      </c>
      <c r="L7" s="40">
        <v>5.8444528307618495E-4</v>
      </c>
      <c r="M7" s="30"/>
    </row>
    <row r="8" spans="1:18" x14ac:dyDescent="0.3">
      <c r="A8" s="36" t="s">
        <v>56</v>
      </c>
      <c r="B8" s="35"/>
      <c r="C8" s="34" t="s">
        <v>49</v>
      </c>
      <c r="D8" s="34" t="s">
        <v>55</v>
      </c>
      <c r="E8" s="34" t="s">
        <v>47</v>
      </c>
      <c r="F8" s="35">
        <v>1</v>
      </c>
      <c r="G8" s="35">
        <v>1</v>
      </c>
      <c r="H8" s="35">
        <v>2000</v>
      </c>
      <c r="I8" s="34">
        <v>1000</v>
      </c>
      <c r="J8" s="39">
        <v>23612.747294664299</v>
      </c>
      <c r="K8" s="32">
        <f t="shared" si="0"/>
        <v>6.5590964707400827</v>
      </c>
      <c r="L8" s="40">
        <v>8.1582955090861605E-4</v>
      </c>
      <c r="M8" s="30"/>
    </row>
    <row r="9" spans="1:18" x14ac:dyDescent="0.3">
      <c r="A9" s="36" t="s">
        <v>56</v>
      </c>
      <c r="B9" s="35"/>
      <c r="C9" s="34" t="s">
        <v>49</v>
      </c>
      <c r="D9" s="34" t="s">
        <v>55</v>
      </c>
      <c r="E9" s="34" t="s">
        <v>47</v>
      </c>
      <c r="F9" s="35">
        <v>1</v>
      </c>
      <c r="G9" s="35">
        <v>1</v>
      </c>
      <c r="H9" s="35">
        <v>2000</v>
      </c>
      <c r="I9" s="34">
        <v>1000</v>
      </c>
      <c r="J9" s="39">
        <v>24732.6779670715</v>
      </c>
      <c r="K9" s="32">
        <f t="shared" si="0"/>
        <v>6.870188324186528</v>
      </c>
      <c r="L9" s="40">
        <v>5.1905412441518998E-4</v>
      </c>
      <c r="M9" s="30"/>
    </row>
    <row r="10" spans="1:18" x14ac:dyDescent="0.3">
      <c r="A10" s="36" t="s">
        <v>56</v>
      </c>
      <c r="B10" s="35"/>
      <c r="C10" s="34" t="s">
        <v>49</v>
      </c>
      <c r="D10" s="34" t="s">
        <v>55</v>
      </c>
      <c r="E10" s="34" t="s">
        <v>47</v>
      </c>
      <c r="F10" s="35">
        <v>1</v>
      </c>
      <c r="G10" s="35">
        <v>1</v>
      </c>
      <c r="H10" s="35">
        <v>2000</v>
      </c>
      <c r="I10" s="34">
        <v>1000</v>
      </c>
      <c r="J10" s="39">
        <v>24777.574288129799</v>
      </c>
      <c r="K10" s="32">
        <f t="shared" si="0"/>
        <v>6.8826595244805002</v>
      </c>
      <c r="L10" s="40">
        <v>9.3681222650363895E-4</v>
      </c>
      <c r="M10" s="30"/>
    </row>
    <row r="11" spans="1:18" x14ac:dyDescent="0.3">
      <c r="A11" s="36" t="s">
        <v>56</v>
      </c>
      <c r="B11" s="35"/>
      <c r="C11" s="34" t="s">
        <v>49</v>
      </c>
      <c r="D11" s="34" t="s">
        <v>55</v>
      </c>
      <c r="E11" s="34" t="s">
        <v>47</v>
      </c>
      <c r="F11" s="35">
        <v>1</v>
      </c>
      <c r="G11" s="35">
        <v>1</v>
      </c>
      <c r="H11" s="35">
        <v>2000</v>
      </c>
      <c r="I11" s="34">
        <v>1000</v>
      </c>
      <c r="J11" s="39">
        <v>24778.674122095101</v>
      </c>
      <c r="K11" s="32">
        <f t="shared" si="0"/>
        <v>6.8829650339153057</v>
      </c>
      <c r="L11" s="40">
        <v>4.2010810313034902E-4</v>
      </c>
      <c r="M11" s="30"/>
    </row>
    <row r="12" spans="1:18" ht="15" thickBot="1" x14ac:dyDescent="0.35">
      <c r="A12" s="36" t="s">
        <v>56</v>
      </c>
      <c r="B12" s="35"/>
      <c r="C12" s="34" t="s">
        <v>49</v>
      </c>
      <c r="D12" s="34" t="s">
        <v>55</v>
      </c>
      <c r="E12" s="34" t="s">
        <v>47</v>
      </c>
      <c r="F12" s="35">
        <v>1</v>
      </c>
      <c r="G12" s="35">
        <v>1</v>
      </c>
      <c r="H12" s="35">
        <v>2000</v>
      </c>
      <c r="I12" s="34">
        <v>1000</v>
      </c>
      <c r="J12" s="39">
        <v>26250.701350211999</v>
      </c>
      <c r="K12" s="32">
        <f t="shared" si="0"/>
        <v>7.2918614861699993</v>
      </c>
      <c r="L12" s="40">
        <v>4.9095939029568901E-4</v>
      </c>
      <c r="M12" s="30"/>
    </row>
    <row r="13" spans="1:18" ht="15" thickBot="1" x14ac:dyDescent="0.35">
      <c r="A13" s="29" t="s">
        <v>46</v>
      </c>
      <c r="B13" s="28"/>
      <c r="C13" s="28"/>
      <c r="D13" s="28"/>
      <c r="E13" s="28"/>
      <c r="F13" s="28"/>
      <c r="G13" s="28"/>
      <c r="H13" s="28"/>
      <c r="I13" s="28"/>
      <c r="J13" s="27">
        <f>AVERAGE(J3:J12)</f>
        <v>23620.603716754864</v>
      </c>
      <c r="K13" s="26">
        <f t="shared" si="0"/>
        <v>6.5612788102096848</v>
      </c>
      <c r="L13" s="25">
        <f>AVERAGE(L3:L12)</f>
        <v>6.3359642664588209E-4</v>
      </c>
      <c r="M13" s="24">
        <f>_xlfn.STDEV.P(L3:L12)</f>
        <v>1.9083453268669933E-4</v>
      </c>
    </row>
    <row r="14" spans="1:18" x14ac:dyDescent="0.3">
      <c r="A14" s="36" t="s">
        <v>54</v>
      </c>
      <c r="B14" s="35"/>
      <c r="C14" s="34" t="s">
        <v>49</v>
      </c>
      <c r="D14" s="34" t="s">
        <v>53</v>
      </c>
      <c r="E14" s="34" t="s">
        <v>47</v>
      </c>
      <c r="F14" s="35">
        <v>1</v>
      </c>
      <c r="G14" s="35">
        <v>1</v>
      </c>
      <c r="H14" s="35">
        <v>2000</v>
      </c>
      <c r="I14" s="34">
        <v>1000</v>
      </c>
      <c r="J14" s="39">
        <v>22376.841597556999</v>
      </c>
      <c r="K14" s="32">
        <f t="shared" si="0"/>
        <v>6.2157893326547216</v>
      </c>
      <c r="L14" s="38">
        <v>9.3276813038657995E-4</v>
      </c>
      <c r="M14" s="41"/>
    </row>
    <row r="15" spans="1:18" x14ac:dyDescent="0.3">
      <c r="A15" s="36" t="s">
        <v>54</v>
      </c>
      <c r="B15" s="35"/>
      <c r="C15" s="34" t="s">
        <v>49</v>
      </c>
      <c r="D15" s="34" t="s">
        <v>53</v>
      </c>
      <c r="E15" s="34" t="s">
        <v>47</v>
      </c>
      <c r="F15" s="35">
        <v>1</v>
      </c>
      <c r="G15" s="35">
        <v>1</v>
      </c>
      <c r="H15" s="35">
        <v>2000</v>
      </c>
      <c r="I15" s="34">
        <v>1000</v>
      </c>
      <c r="J15" s="39">
        <v>22470.416966676701</v>
      </c>
      <c r="K15" s="32">
        <f t="shared" si="0"/>
        <v>6.2417824907435282</v>
      </c>
      <c r="L15" s="38">
        <v>9.954853438357569E-4</v>
      </c>
      <c r="M15" s="30"/>
    </row>
    <row r="16" spans="1:18" x14ac:dyDescent="0.3">
      <c r="A16" s="36" t="s">
        <v>54</v>
      </c>
      <c r="B16" s="35"/>
      <c r="C16" s="34" t="s">
        <v>49</v>
      </c>
      <c r="D16" s="34" t="s">
        <v>53</v>
      </c>
      <c r="E16" s="34" t="s">
        <v>47</v>
      </c>
      <c r="F16" s="35">
        <v>1</v>
      </c>
      <c r="G16" s="35">
        <v>1</v>
      </c>
      <c r="H16" s="35">
        <v>2000</v>
      </c>
      <c r="I16" s="34">
        <v>1000</v>
      </c>
      <c r="J16" s="39">
        <v>23832.409166336001</v>
      </c>
      <c r="K16" s="32">
        <f t="shared" si="0"/>
        <v>6.6201136573155557</v>
      </c>
      <c r="L16" s="40">
        <v>9.3369348681911701E-4</v>
      </c>
      <c r="M16" s="30"/>
    </row>
    <row r="17" spans="1:13" x14ac:dyDescent="0.3">
      <c r="A17" s="36" t="s">
        <v>54</v>
      </c>
      <c r="B17" s="35"/>
      <c r="C17" s="34" t="s">
        <v>49</v>
      </c>
      <c r="D17" s="34" t="s">
        <v>53</v>
      </c>
      <c r="E17" s="34" t="s">
        <v>47</v>
      </c>
      <c r="F17" s="35">
        <v>1</v>
      </c>
      <c r="G17" s="35">
        <v>1</v>
      </c>
      <c r="H17" s="35">
        <v>2000</v>
      </c>
      <c r="I17" s="34">
        <v>1000</v>
      </c>
      <c r="J17" s="39">
        <v>24128.958811283101</v>
      </c>
      <c r="K17" s="32">
        <f t="shared" si="0"/>
        <v>6.7024885586897502</v>
      </c>
      <c r="L17" s="38">
        <v>1.3020189151161899E-3</v>
      </c>
      <c r="M17" s="30"/>
    </row>
    <row r="18" spans="1:13" x14ac:dyDescent="0.3">
      <c r="A18" s="36" t="s">
        <v>54</v>
      </c>
      <c r="B18" s="35"/>
      <c r="C18" s="34" t="s">
        <v>49</v>
      </c>
      <c r="D18" s="34" t="s">
        <v>53</v>
      </c>
      <c r="E18" s="34" t="s">
        <v>47</v>
      </c>
      <c r="F18" s="35">
        <v>1</v>
      </c>
      <c r="G18" s="35">
        <v>1</v>
      </c>
      <c r="H18" s="35">
        <v>2000</v>
      </c>
      <c r="I18" s="34">
        <v>1000</v>
      </c>
      <c r="J18" s="39">
        <v>24363.790509462298</v>
      </c>
      <c r="K18" s="32">
        <f t="shared" si="0"/>
        <v>6.7677195859617498</v>
      </c>
      <c r="L18" s="38">
        <v>6.4838228642742396E-4</v>
      </c>
      <c r="M18" s="30"/>
    </row>
    <row r="19" spans="1:13" x14ac:dyDescent="0.3">
      <c r="A19" s="36" t="s">
        <v>54</v>
      </c>
      <c r="B19" s="35"/>
      <c r="C19" s="34" t="s">
        <v>49</v>
      </c>
      <c r="D19" s="34" t="s">
        <v>53</v>
      </c>
      <c r="E19" s="34" t="s">
        <v>47</v>
      </c>
      <c r="F19" s="35">
        <v>1</v>
      </c>
      <c r="G19" s="35">
        <v>1</v>
      </c>
      <c r="H19" s="35">
        <v>2000</v>
      </c>
      <c r="I19" s="34">
        <v>1000</v>
      </c>
      <c r="J19" s="39">
        <v>24464.555713415099</v>
      </c>
      <c r="K19" s="32">
        <f t="shared" si="0"/>
        <v>6.7957099203930831</v>
      </c>
      <c r="L19" s="38">
        <v>6.6145457692370999E-4</v>
      </c>
      <c r="M19" s="30"/>
    </row>
    <row r="20" spans="1:13" x14ac:dyDescent="0.3">
      <c r="A20" s="36" t="s">
        <v>54</v>
      </c>
      <c r="B20" s="35"/>
      <c r="C20" s="34" t="s">
        <v>49</v>
      </c>
      <c r="D20" s="34" t="s">
        <v>53</v>
      </c>
      <c r="E20" s="34" t="s">
        <v>47</v>
      </c>
      <c r="F20" s="35">
        <v>1</v>
      </c>
      <c r="G20" s="35">
        <v>1</v>
      </c>
      <c r="H20" s="35">
        <v>2000</v>
      </c>
      <c r="I20" s="34">
        <v>1000</v>
      </c>
      <c r="J20" s="39">
        <v>24704.340429306001</v>
      </c>
      <c r="K20" s="32">
        <f t="shared" si="0"/>
        <v>6.8623167859183338</v>
      </c>
      <c r="L20" s="38">
        <v>8.5602498696605905E-4</v>
      </c>
      <c r="M20" s="30"/>
    </row>
    <row r="21" spans="1:13" x14ac:dyDescent="0.3">
      <c r="A21" s="36" t="s">
        <v>54</v>
      </c>
      <c r="B21" s="35"/>
      <c r="C21" s="34" t="s">
        <v>49</v>
      </c>
      <c r="D21" s="34" t="s">
        <v>53</v>
      </c>
      <c r="E21" s="34" t="s">
        <v>47</v>
      </c>
      <c r="F21" s="35">
        <v>1</v>
      </c>
      <c r="G21" s="35">
        <v>1</v>
      </c>
      <c r="H21" s="35">
        <v>2000</v>
      </c>
      <c r="I21" s="34">
        <v>1000</v>
      </c>
      <c r="J21" s="39">
        <v>25334.608369588801</v>
      </c>
      <c r="K21" s="32">
        <f t="shared" si="0"/>
        <v>7.0373912137746668</v>
      </c>
      <c r="L21" s="38">
        <v>4.5596477860582402E-4</v>
      </c>
      <c r="M21" s="30"/>
    </row>
    <row r="22" spans="1:13" x14ac:dyDescent="0.3">
      <c r="A22" s="36" t="s">
        <v>54</v>
      </c>
      <c r="B22" s="35"/>
      <c r="C22" s="34" t="s">
        <v>49</v>
      </c>
      <c r="D22" s="34" t="s">
        <v>53</v>
      </c>
      <c r="E22" s="34" t="s">
        <v>47</v>
      </c>
      <c r="F22" s="35">
        <v>1</v>
      </c>
      <c r="G22" s="35">
        <v>1</v>
      </c>
      <c r="H22" s="35">
        <v>2000</v>
      </c>
      <c r="I22" s="34">
        <v>1000</v>
      </c>
      <c r="J22" s="39">
        <v>28273.7461965084</v>
      </c>
      <c r="K22" s="32">
        <f t="shared" si="0"/>
        <v>7.8538183879190004</v>
      </c>
      <c r="L22" s="38">
        <v>2.43169677618159E-3</v>
      </c>
      <c r="M22" s="30"/>
    </row>
    <row r="23" spans="1:13" ht="15" thickBot="1" x14ac:dyDescent="0.35">
      <c r="A23" s="36" t="s">
        <v>54</v>
      </c>
      <c r="B23" s="35"/>
      <c r="C23" s="34" t="s">
        <v>49</v>
      </c>
      <c r="D23" s="34" t="s">
        <v>53</v>
      </c>
      <c r="E23" s="34" t="s">
        <v>47</v>
      </c>
      <c r="F23" s="35">
        <v>1</v>
      </c>
      <c r="G23" s="35">
        <v>1</v>
      </c>
      <c r="H23" s="35">
        <v>2000</v>
      </c>
      <c r="I23" s="34">
        <v>1000</v>
      </c>
      <c r="J23" s="39"/>
      <c r="K23" s="32">
        <f t="shared" si="0"/>
        <v>0</v>
      </c>
      <c r="L23" s="38"/>
      <c r="M23" s="30"/>
    </row>
    <row r="24" spans="1:13" ht="15" thickBot="1" x14ac:dyDescent="0.35">
      <c r="A24" s="29" t="s">
        <v>46</v>
      </c>
      <c r="B24" s="28"/>
      <c r="C24" s="28"/>
      <c r="D24" s="28"/>
      <c r="E24" s="28"/>
      <c r="F24" s="28"/>
      <c r="G24" s="28"/>
      <c r="H24" s="28"/>
      <c r="I24" s="28"/>
      <c r="J24" s="27">
        <f>AVERAGE(J14:J23)</f>
        <v>24438.851973348155</v>
      </c>
      <c r="K24" s="26">
        <f t="shared" si="0"/>
        <v>6.7885699925967096</v>
      </c>
      <c r="L24" s="37">
        <f>AVERAGE(L14:L23)</f>
        <v>1.0241654756958055E-3</v>
      </c>
      <c r="M24" s="24"/>
    </row>
    <row r="25" spans="1:13" x14ac:dyDescent="0.3">
      <c r="A25" s="36" t="s">
        <v>52</v>
      </c>
      <c r="B25" s="35"/>
      <c r="C25" s="35" t="s">
        <v>49</v>
      </c>
      <c r="D25" s="34" t="s">
        <v>51</v>
      </c>
      <c r="E25" s="34" t="s">
        <v>47</v>
      </c>
      <c r="F25" s="35">
        <v>1</v>
      </c>
      <c r="G25" s="35">
        <v>1</v>
      </c>
      <c r="H25" s="35">
        <v>2000</v>
      </c>
      <c r="I25" s="34">
        <v>100</v>
      </c>
      <c r="J25" s="39">
        <v>24937.347809791499</v>
      </c>
      <c r="K25" s="32">
        <f t="shared" si="0"/>
        <v>6.9270410582754165</v>
      </c>
      <c r="L25" s="38">
        <v>5.9759491758663397E-4</v>
      </c>
      <c r="M25" s="41"/>
    </row>
    <row r="26" spans="1:13" x14ac:dyDescent="0.3">
      <c r="A26" s="36" t="s">
        <v>52</v>
      </c>
      <c r="B26" s="35"/>
      <c r="C26" s="35" t="s">
        <v>49</v>
      </c>
      <c r="D26" s="34" t="s">
        <v>51</v>
      </c>
      <c r="E26" s="34" t="s">
        <v>47</v>
      </c>
      <c r="F26" s="35">
        <v>1</v>
      </c>
      <c r="G26" s="35">
        <v>1</v>
      </c>
      <c r="H26" s="35">
        <v>2000</v>
      </c>
      <c r="I26" s="34">
        <v>100</v>
      </c>
      <c r="J26" s="39">
        <v>25048.218782186501</v>
      </c>
      <c r="K26" s="32">
        <f t="shared" si="0"/>
        <v>6.9578385506073612</v>
      </c>
      <c r="L26" s="38">
        <v>7.6625037569211501E-4</v>
      </c>
      <c r="M26" s="30"/>
    </row>
    <row r="27" spans="1:13" x14ac:dyDescent="0.3">
      <c r="A27" s="36" t="s">
        <v>52</v>
      </c>
      <c r="B27" s="35"/>
      <c r="C27" s="35" t="s">
        <v>49</v>
      </c>
      <c r="D27" s="34" t="s">
        <v>51</v>
      </c>
      <c r="E27" s="34" t="s">
        <v>47</v>
      </c>
      <c r="F27" s="35">
        <v>1</v>
      </c>
      <c r="G27" s="35">
        <v>1</v>
      </c>
      <c r="H27" s="35">
        <v>2000</v>
      </c>
      <c r="I27" s="34">
        <v>100</v>
      </c>
      <c r="J27" s="39">
        <v>25074.4952580928</v>
      </c>
      <c r="K27" s="32">
        <f t="shared" si="0"/>
        <v>6.9651375716924449</v>
      </c>
      <c r="L27" s="40">
        <v>5.1660635911416697E-4</v>
      </c>
      <c r="M27" s="30"/>
    </row>
    <row r="28" spans="1:13" x14ac:dyDescent="0.3">
      <c r="A28" s="36" t="s">
        <v>52</v>
      </c>
      <c r="B28" s="35"/>
      <c r="C28" s="35" t="s">
        <v>49</v>
      </c>
      <c r="D28" s="34" t="s">
        <v>51</v>
      </c>
      <c r="E28" s="34" t="s">
        <v>47</v>
      </c>
      <c r="F28" s="35">
        <v>1</v>
      </c>
      <c r="G28" s="35">
        <v>1</v>
      </c>
      <c r="H28" s="35">
        <v>2000</v>
      </c>
      <c r="I28" s="34">
        <v>100</v>
      </c>
      <c r="J28" s="39">
        <v>25163.231878519</v>
      </c>
      <c r="K28" s="32">
        <f t="shared" si="0"/>
        <v>6.9897866329219447</v>
      </c>
      <c r="L28" s="38">
        <v>2.0699978119987201E-3</v>
      </c>
      <c r="M28" s="30"/>
    </row>
    <row r="29" spans="1:13" x14ac:dyDescent="0.3">
      <c r="A29" s="36" t="s">
        <v>52</v>
      </c>
      <c r="B29" s="35"/>
      <c r="C29" s="35" t="s">
        <v>49</v>
      </c>
      <c r="D29" s="34" t="s">
        <v>51</v>
      </c>
      <c r="E29" s="34" t="s">
        <v>47</v>
      </c>
      <c r="F29" s="35">
        <v>1</v>
      </c>
      <c r="G29" s="35">
        <v>1</v>
      </c>
      <c r="H29" s="35">
        <v>2000</v>
      </c>
      <c r="I29" s="34">
        <v>100</v>
      </c>
      <c r="J29" s="39">
        <v>25215.207126855799</v>
      </c>
      <c r="K29" s="32">
        <f t="shared" si="0"/>
        <v>7.004224201904389</v>
      </c>
      <c r="L29" s="38">
        <v>1.6644410374766999E-3</v>
      </c>
      <c r="M29" s="30"/>
    </row>
    <row r="30" spans="1:13" x14ac:dyDescent="0.3">
      <c r="A30" s="36" t="s">
        <v>52</v>
      </c>
      <c r="B30" s="35"/>
      <c r="C30" s="35" t="s">
        <v>49</v>
      </c>
      <c r="D30" s="34" t="s">
        <v>51</v>
      </c>
      <c r="E30" s="34" t="s">
        <v>47</v>
      </c>
      <c r="F30" s="35">
        <v>1</v>
      </c>
      <c r="G30" s="35">
        <v>1</v>
      </c>
      <c r="H30" s="35">
        <v>2000</v>
      </c>
      <c r="I30" s="34">
        <v>100</v>
      </c>
      <c r="J30" s="39">
        <v>25285.752022504799</v>
      </c>
      <c r="K30" s="32">
        <f t="shared" si="0"/>
        <v>7.0238200062513334</v>
      </c>
      <c r="L30" s="38">
        <v>1.05219535362229E-3</v>
      </c>
      <c r="M30" s="30"/>
    </row>
    <row r="31" spans="1:13" x14ac:dyDescent="0.3">
      <c r="A31" s="36" t="s">
        <v>52</v>
      </c>
      <c r="B31" s="35"/>
      <c r="C31" s="35" t="s">
        <v>49</v>
      </c>
      <c r="D31" s="34" t="s">
        <v>51</v>
      </c>
      <c r="E31" s="34" t="s">
        <v>47</v>
      </c>
      <c r="F31" s="35">
        <v>1</v>
      </c>
      <c r="G31" s="35">
        <v>1</v>
      </c>
      <c r="H31" s="35">
        <v>2000</v>
      </c>
      <c r="I31" s="34">
        <v>100</v>
      </c>
      <c r="J31" s="39">
        <v>25356.052458286202</v>
      </c>
      <c r="K31" s="32">
        <f t="shared" si="0"/>
        <v>7.0433479050795</v>
      </c>
      <c r="L31" s="38">
        <v>1.58996804682063E-3</v>
      </c>
      <c r="M31" s="30"/>
    </row>
    <row r="32" spans="1:13" x14ac:dyDescent="0.3">
      <c r="A32" s="36" t="s">
        <v>52</v>
      </c>
      <c r="B32" s="35"/>
      <c r="C32" s="35" t="s">
        <v>49</v>
      </c>
      <c r="D32" s="34" t="s">
        <v>51</v>
      </c>
      <c r="E32" s="34" t="s">
        <v>47</v>
      </c>
      <c r="F32" s="35">
        <v>1</v>
      </c>
      <c r="G32" s="35">
        <v>1</v>
      </c>
      <c r="H32" s="35">
        <v>2000</v>
      </c>
      <c r="I32" s="34">
        <v>100</v>
      </c>
      <c r="J32" s="39">
        <v>25471.2151153087</v>
      </c>
      <c r="K32" s="32">
        <f t="shared" si="0"/>
        <v>7.0753375320301943</v>
      </c>
      <c r="L32" s="38">
        <v>5.3869102465445599E-4</v>
      </c>
      <c r="M32" s="30"/>
    </row>
    <row r="33" spans="1:13" x14ac:dyDescent="0.3">
      <c r="A33" s="36" t="s">
        <v>52</v>
      </c>
      <c r="B33" s="35"/>
      <c r="C33" s="35" t="s">
        <v>49</v>
      </c>
      <c r="D33" s="34" t="s">
        <v>51</v>
      </c>
      <c r="E33" s="34" t="s">
        <v>47</v>
      </c>
      <c r="F33" s="35">
        <v>1</v>
      </c>
      <c r="G33" s="35">
        <v>1</v>
      </c>
      <c r="H33" s="35">
        <v>2000</v>
      </c>
      <c r="I33" s="34">
        <v>100</v>
      </c>
      <c r="J33" s="39">
        <v>26166.031649827899</v>
      </c>
      <c r="K33" s="32">
        <f t="shared" si="0"/>
        <v>7.268342124952194</v>
      </c>
      <c r="L33" s="38">
        <v>2.7806074122320502E-3</v>
      </c>
      <c r="M33" s="30"/>
    </row>
    <row r="34" spans="1:13" ht="15" thickBot="1" x14ac:dyDescent="0.35">
      <c r="A34" s="36" t="s">
        <v>52</v>
      </c>
      <c r="B34" s="35"/>
      <c r="C34" s="35" t="s">
        <v>49</v>
      </c>
      <c r="D34" s="34" t="s">
        <v>51</v>
      </c>
      <c r="E34" s="34" t="s">
        <v>47</v>
      </c>
      <c r="F34" s="35">
        <v>1</v>
      </c>
      <c r="G34" s="35">
        <v>1</v>
      </c>
      <c r="H34" s="35">
        <v>2000</v>
      </c>
      <c r="I34" s="34">
        <v>100</v>
      </c>
      <c r="J34" s="39">
        <v>26300.538782596501</v>
      </c>
      <c r="K34" s="32">
        <f t="shared" si="0"/>
        <v>7.3057052173879171</v>
      </c>
      <c r="L34" s="38">
        <v>4.9918780899594999E-4</v>
      </c>
      <c r="M34" s="30"/>
    </row>
    <row r="35" spans="1:13" ht="15" thickBot="1" x14ac:dyDescent="0.35">
      <c r="A35" s="29" t="s">
        <v>46</v>
      </c>
      <c r="B35" s="28"/>
      <c r="C35" s="28"/>
      <c r="D35" s="28"/>
      <c r="E35" s="28"/>
      <c r="F35" s="28"/>
      <c r="G35" s="28"/>
      <c r="H35" s="28"/>
      <c r="I35" s="28"/>
      <c r="J35" s="27">
        <f>AVERAGE(J25:J34)</f>
        <v>25401.809088396971</v>
      </c>
      <c r="K35" s="26">
        <f t="shared" si="0"/>
        <v>7.0560580801102697</v>
      </c>
      <c r="L35" s="37">
        <f>AVERAGE(L25:L34)</f>
        <v>1.2075540148193712E-3</v>
      </c>
      <c r="M35" s="24"/>
    </row>
    <row r="36" spans="1:13" x14ac:dyDescent="0.3">
      <c r="A36" s="36" t="s">
        <v>50</v>
      </c>
      <c r="B36" s="35"/>
      <c r="C36" s="34" t="s">
        <v>49</v>
      </c>
      <c r="D36" s="34" t="s">
        <v>48</v>
      </c>
      <c r="E36" s="34" t="s">
        <v>47</v>
      </c>
      <c r="F36" s="35">
        <v>1</v>
      </c>
      <c r="G36" s="35">
        <v>1</v>
      </c>
      <c r="H36" s="35">
        <v>2000</v>
      </c>
      <c r="I36" s="34">
        <v>1000</v>
      </c>
      <c r="J36" s="33">
        <v>22501.538220643899</v>
      </c>
      <c r="K36" s="32">
        <f t="shared" si="0"/>
        <v>6.2504272835121943</v>
      </c>
      <c r="L36" s="31">
        <v>1.4157834842390101E-3</v>
      </c>
      <c r="M36" s="30"/>
    </row>
    <row r="37" spans="1:13" x14ac:dyDescent="0.3">
      <c r="A37" s="36" t="s">
        <v>50</v>
      </c>
      <c r="B37" s="35"/>
      <c r="C37" s="34" t="s">
        <v>49</v>
      </c>
      <c r="D37" s="34" t="s">
        <v>48</v>
      </c>
      <c r="E37" s="34" t="s">
        <v>47</v>
      </c>
      <c r="F37" s="35">
        <v>1</v>
      </c>
      <c r="G37" s="35">
        <v>1</v>
      </c>
      <c r="H37" s="35">
        <v>2000</v>
      </c>
      <c r="I37" s="34">
        <v>1000</v>
      </c>
      <c r="J37" s="33">
        <v>23923.9909884929</v>
      </c>
      <c r="K37" s="32">
        <f t="shared" si="0"/>
        <v>6.6455530523591388</v>
      </c>
      <c r="L37" s="31">
        <v>2.2214542135698401E-3</v>
      </c>
      <c r="M37" s="30"/>
    </row>
    <row r="38" spans="1:13" x14ac:dyDescent="0.3">
      <c r="A38" s="36" t="s">
        <v>50</v>
      </c>
      <c r="B38" s="35"/>
      <c r="C38" s="34" t="s">
        <v>49</v>
      </c>
      <c r="D38" s="34" t="s">
        <v>48</v>
      </c>
      <c r="E38" s="34" t="s">
        <v>47</v>
      </c>
      <c r="F38" s="35">
        <v>1</v>
      </c>
      <c r="G38" s="35">
        <v>1</v>
      </c>
      <c r="H38" s="35">
        <v>2000</v>
      </c>
      <c r="I38" s="34">
        <v>1000</v>
      </c>
      <c r="J38" s="33">
        <v>25539.664166927301</v>
      </c>
      <c r="K38" s="32">
        <f t="shared" si="0"/>
        <v>7.0943511574798057</v>
      </c>
      <c r="L38" s="31">
        <v>8.7395256039720195E-4</v>
      </c>
      <c r="M38" s="30"/>
    </row>
    <row r="39" spans="1:13" x14ac:dyDescent="0.3">
      <c r="A39" s="36" t="s">
        <v>50</v>
      </c>
      <c r="B39" s="35"/>
      <c r="C39" s="34" t="s">
        <v>49</v>
      </c>
      <c r="D39" s="34" t="s">
        <v>48</v>
      </c>
      <c r="E39" s="34" t="s">
        <v>47</v>
      </c>
      <c r="F39" s="35">
        <v>1</v>
      </c>
      <c r="G39" s="35">
        <v>1</v>
      </c>
      <c r="H39" s="35">
        <v>2000</v>
      </c>
      <c r="I39" s="34">
        <v>1000</v>
      </c>
      <c r="J39" s="33">
        <v>25635.391256332299</v>
      </c>
      <c r="K39" s="32">
        <f t="shared" si="0"/>
        <v>7.1209420156478611</v>
      </c>
      <c r="L39" s="31">
        <v>2.36962445522515E-3</v>
      </c>
      <c r="M39" s="30"/>
    </row>
    <row r="40" spans="1:13" x14ac:dyDescent="0.3">
      <c r="A40" s="36" t="s">
        <v>50</v>
      </c>
      <c r="B40" s="35"/>
      <c r="C40" s="34" t="s">
        <v>49</v>
      </c>
      <c r="D40" s="34" t="s">
        <v>48</v>
      </c>
      <c r="E40" s="34" t="s">
        <v>47</v>
      </c>
      <c r="F40" s="35">
        <v>1</v>
      </c>
      <c r="G40" s="35">
        <v>1</v>
      </c>
      <c r="H40" s="35">
        <v>2000</v>
      </c>
      <c r="I40" s="34">
        <v>1000</v>
      </c>
      <c r="J40" s="33">
        <v>25907.6637656688</v>
      </c>
      <c r="K40" s="32">
        <f t="shared" si="0"/>
        <v>7.196573268241333</v>
      </c>
      <c r="L40" s="31">
        <v>2.36894911807649E-3</v>
      </c>
      <c r="M40" s="30"/>
    </row>
    <row r="41" spans="1:13" x14ac:dyDescent="0.3">
      <c r="A41" s="36" t="s">
        <v>50</v>
      </c>
      <c r="B41" s="35"/>
      <c r="C41" s="34" t="s">
        <v>49</v>
      </c>
      <c r="D41" s="34" t="s">
        <v>48</v>
      </c>
      <c r="E41" s="34" t="s">
        <v>47</v>
      </c>
      <c r="F41" s="35">
        <v>1</v>
      </c>
      <c r="G41" s="35">
        <v>1</v>
      </c>
      <c r="H41" s="35">
        <v>2000</v>
      </c>
      <c r="I41" s="34">
        <v>1000</v>
      </c>
      <c r="J41" s="33">
        <v>26640.6849312782</v>
      </c>
      <c r="K41" s="32">
        <f t="shared" si="0"/>
        <v>7.4001902586883892</v>
      </c>
      <c r="L41" s="31">
        <v>1.2200861681736499E-3</v>
      </c>
      <c r="M41" s="30"/>
    </row>
    <row r="42" spans="1:13" x14ac:dyDescent="0.3">
      <c r="A42" s="36" t="s">
        <v>50</v>
      </c>
      <c r="B42" s="35"/>
      <c r="C42" s="34" t="s">
        <v>49</v>
      </c>
      <c r="D42" s="34" t="s">
        <v>48</v>
      </c>
      <c r="E42" s="34" t="s">
        <v>47</v>
      </c>
      <c r="F42" s="35">
        <v>1</v>
      </c>
      <c r="G42" s="35">
        <v>1</v>
      </c>
      <c r="H42" s="35">
        <v>2000</v>
      </c>
      <c r="I42" s="34">
        <v>1000</v>
      </c>
      <c r="J42" s="33">
        <v>26833.966842651302</v>
      </c>
      <c r="K42" s="32">
        <f t="shared" si="0"/>
        <v>7.4538796785142507</v>
      </c>
      <c r="L42" s="31">
        <v>8.4797516148049396E-4</v>
      </c>
      <c r="M42" s="30"/>
    </row>
    <row r="43" spans="1:13" x14ac:dyDescent="0.3">
      <c r="A43" s="36" t="s">
        <v>50</v>
      </c>
      <c r="B43" s="35"/>
      <c r="C43" s="34" t="s">
        <v>49</v>
      </c>
      <c r="D43" s="34" t="s">
        <v>48</v>
      </c>
      <c r="E43" s="34" t="s">
        <v>47</v>
      </c>
      <c r="F43" s="35">
        <v>1</v>
      </c>
      <c r="G43" s="35">
        <v>1</v>
      </c>
      <c r="H43" s="35">
        <v>2000</v>
      </c>
      <c r="I43" s="34">
        <v>1000</v>
      </c>
      <c r="J43" s="33">
        <v>26922.988462686499</v>
      </c>
      <c r="K43" s="32">
        <f t="shared" si="0"/>
        <v>7.4786079063018054</v>
      </c>
      <c r="L43" s="31">
        <v>5.3552252072524295E-4</v>
      </c>
      <c r="M43" s="30"/>
    </row>
    <row r="44" spans="1:13" x14ac:dyDescent="0.3">
      <c r="A44" s="36" t="s">
        <v>50</v>
      </c>
      <c r="B44" s="35"/>
      <c r="C44" s="34" t="s">
        <v>49</v>
      </c>
      <c r="D44" s="34" t="s">
        <v>48</v>
      </c>
      <c r="E44" s="34" t="s">
        <v>47</v>
      </c>
      <c r="F44" s="35">
        <v>1</v>
      </c>
      <c r="G44" s="35">
        <v>1</v>
      </c>
      <c r="H44" s="35">
        <v>2000</v>
      </c>
      <c r="I44" s="34">
        <v>1000</v>
      </c>
      <c r="J44" s="33">
        <v>27309.120210170699</v>
      </c>
      <c r="K44" s="32">
        <f t="shared" si="0"/>
        <v>7.5858667250474161</v>
      </c>
      <c r="L44" s="31">
        <v>7.6738431194821495E-4</v>
      </c>
      <c r="M44" s="30"/>
    </row>
    <row r="45" spans="1:13" ht="15" thickBot="1" x14ac:dyDescent="0.35">
      <c r="A45" s="36" t="s">
        <v>50</v>
      </c>
      <c r="B45" s="35"/>
      <c r="C45" s="34" t="s">
        <v>49</v>
      </c>
      <c r="D45" s="34" t="s">
        <v>48</v>
      </c>
      <c r="E45" s="34" t="s">
        <v>47</v>
      </c>
      <c r="F45" s="35">
        <v>1</v>
      </c>
      <c r="G45" s="35">
        <v>1</v>
      </c>
      <c r="H45" s="35">
        <v>2000</v>
      </c>
      <c r="I45" s="34">
        <v>1000</v>
      </c>
      <c r="J45" s="33">
        <v>28367.049443483302</v>
      </c>
      <c r="K45" s="32">
        <f t="shared" si="0"/>
        <v>7.8797359565231391</v>
      </c>
      <c r="L45" s="31">
        <v>6.0974651892352501E-4</v>
      </c>
      <c r="M45" s="30"/>
    </row>
    <row r="46" spans="1:13" ht="15" thickBot="1" x14ac:dyDescent="0.35">
      <c r="A46" s="29" t="s">
        <v>46</v>
      </c>
      <c r="B46" s="28"/>
      <c r="C46" s="28"/>
      <c r="D46" s="28"/>
      <c r="E46" s="28"/>
      <c r="F46" s="28"/>
      <c r="G46" s="28"/>
      <c r="H46" s="28"/>
      <c r="I46" s="28"/>
      <c r="J46" s="27">
        <f>AVERAGE(J36:J45)</f>
        <v>25958.205828833517</v>
      </c>
      <c r="K46" s="26">
        <f t="shared" si="0"/>
        <v>7.2106127302315324</v>
      </c>
      <c r="L46" s="25">
        <f>AVERAGE(L36:L45)</f>
        <v>1.3230478512758818E-3</v>
      </c>
      <c r="M46" s="2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zoomScale="80" workbookViewId="0">
      <selection activeCell="R9" sqref="R9"/>
    </sheetView>
  </sheetViews>
  <sheetFormatPr defaultRowHeight="14.4" x14ac:dyDescent="0.3"/>
  <cols>
    <col min="1" max="1" width="16.5546875" bestFit="1" customWidth="1"/>
    <col min="2" max="2" width="29.6640625" customWidth="1"/>
    <col min="3" max="3" width="12.109375" customWidth="1"/>
    <col min="4" max="4" width="11.5546875" customWidth="1"/>
    <col min="5" max="5" width="12.109375" bestFit="1" customWidth="1"/>
    <col min="6" max="6" width="3.5546875" style="49" customWidth="1"/>
    <col min="7" max="7" width="4" style="49" customWidth="1"/>
    <col min="8" max="8" width="7.6640625" bestFit="1" customWidth="1"/>
    <col min="9" max="9" width="8.44140625" bestFit="1" customWidth="1"/>
    <col min="10" max="10" width="8.5546875" bestFit="1" customWidth="1"/>
    <col min="11" max="11" width="12" bestFit="1" customWidth="1"/>
    <col min="12" max="12" width="9.5546875" bestFit="1" customWidth="1"/>
    <col min="13" max="13" width="12" bestFit="1" customWidth="1"/>
    <col min="14" max="14" width="12.33203125" bestFit="1" customWidth="1"/>
    <col min="15" max="15" width="8.44140625" bestFit="1" customWidth="1"/>
    <col min="16" max="16" width="11.109375" bestFit="1" customWidth="1"/>
    <col min="18" max="18" width="16.5546875" customWidth="1"/>
  </cols>
  <sheetData>
    <row r="1" spans="1:21" x14ac:dyDescent="0.3">
      <c r="A1" s="191" t="s">
        <v>79</v>
      </c>
      <c r="B1" s="193" t="s">
        <v>78</v>
      </c>
      <c r="C1" s="195" t="s">
        <v>77</v>
      </c>
      <c r="D1" s="196"/>
      <c r="E1" s="196"/>
      <c r="F1" s="196"/>
      <c r="G1" s="196"/>
      <c r="H1" s="196"/>
      <c r="I1" s="197"/>
      <c r="J1" s="198" t="s">
        <v>76</v>
      </c>
      <c r="K1" s="198"/>
      <c r="L1" s="199"/>
      <c r="M1" s="200"/>
      <c r="N1" s="202" t="s">
        <v>102</v>
      </c>
      <c r="O1" s="198"/>
      <c r="P1" s="203"/>
    </row>
    <row r="2" spans="1:21" ht="29.4" thickBot="1" x14ac:dyDescent="0.35">
      <c r="A2" s="192"/>
      <c r="B2" s="194"/>
      <c r="C2" s="48" t="s">
        <v>75</v>
      </c>
      <c r="D2" s="48" t="s">
        <v>74</v>
      </c>
      <c r="E2" s="48" t="s">
        <v>73</v>
      </c>
      <c r="F2" s="66" t="s">
        <v>72</v>
      </c>
      <c r="G2" s="66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201"/>
      <c r="N2" s="65" t="s">
        <v>101</v>
      </c>
      <c r="O2" s="64" t="s">
        <v>100</v>
      </c>
      <c r="P2" s="63" t="s">
        <v>99</v>
      </c>
    </row>
    <row r="3" spans="1:21" x14ac:dyDescent="0.3">
      <c r="A3" s="36" t="s">
        <v>83</v>
      </c>
      <c r="B3" s="35" t="s">
        <v>96</v>
      </c>
      <c r="C3" s="35"/>
      <c r="D3" s="35"/>
      <c r="E3" s="34"/>
      <c r="F3" s="56">
        <v>1</v>
      </c>
      <c r="G3" s="56">
        <v>1</v>
      </c>
      <c r="H3" s="35">
        <v>2000</v>
      </c>
      <c r="I3" s="34">
        <v>100</v>
      </c>
      <c r="J3" s="38">
        <v>27332.2717437744</v>
      </c>
      <c r="K3" s="35">
        <f t="shared" ref="K3:K34" si="0">J3/3600</f>
        <v>7.5922977066039996</v>
      </c>
      <c r="L3" s="38">
        <v>4.02411807233541E-4</v>
      </c>
      <c r="M3" s="30"/>
      <c r="N3" s="35"/>
      <c r="O3" s="35"/>
      <c r="P3" s="53"/>
      <c r="R3" s="1"/>
      <c r="S3" s="1" t="s">
        <v>98</v>
      </c>
      <c r="T3" s="1" t="s">
        <v>65</v>
      </c>
      <c r="U3" s="1" t="s">
        <v>97</v>
      </c>
    </row>
    <row r="4" spans="1:21" x14ac:dyDescent="0.3">
      <c r="A4" s="36" t="s">
        <v>85</v>
      </c>
      <c r="B4" s="35" t="s">
        <v>96</v>
      </c>
      <c r="C4" s="35"/>
      <c r="D4" s="35"/>
      <c r="E4" s="34"/>
      <c r="F4" s="56">
        <v>1</v>
      </c>
      <c r="G4" s="56">
        <v>1</v>
      </c>
      <c r="H4" s="35">
        <v>2000</v>
      </c>
      <c r="I4" s="34">
        <v>100</v>
      </c>
      <c r="J4" s="38">
        <v>29098.176594734101</v>
      </c>
      <c r="K4" s="35">
        <f t="shared" si="0"/>
        <v>8.0828268318705838</v>
      </c>
      <c r="L4" s="55">
        <v>4.3600223158904601E-4</v>
      </c>
      <c r="M4" s="30"/>
      <c r="N4" s="35"/>
      <c r="O4" s="35"/>
      <c r="P4" s="53"/>
      <c r="R4" s="1" t="s">
        <v>95</v>
      </c>
      <c r="S4" s="61">
        <v>7.2979265877206974</v>
      </c>
      <c r="T4" s="60">
        <v>5.898734630392623E-4</v>
      </c>
      <c r="U4" s="60">
        <v>1.7706268644262122E-4</v>
      </c>
    </row>
    <row r="5" spans="1:21" x14ac:dyDescent="0.3">
      <c r="A5" s="36" t="s">
        <v>94</v>
      </c>
      <c r="B5" s="35" t="s">
        <v>90</v>
      </c>
      <c r="C5" s="35"/>
      <c r="D5" s="35"/>
      <c r="E5" s="34"/>
      <c r="F5" s="56">
        <v>1</v>
      </c>
      <c r="G5" s="56">
        <v>0.5</v>
      </c>
      <c r="H5" s="35">
        <v>2000</v>
      </c>
      <c r="I5" s="34">
        <v>100</v>
      </c>
      <c r="J5" s="38">
        <v>22901.337994098601</v>
      </c>
      <c r="K5" s="35">
        <f t="shared" si="0"/>
        <v>6.3614827761385007</v>
      </c>
      <c r="L5" s="55">
        <v>2.4807203008524702E-3</v>
      </c>
      <c r="M5" s="30"/>
      <c r="N5" s="35"/>
      <c r="O5" s="35"/>
      <c r="P5" s="53"/>
      <c r="R5" s="1" t="s">
        <v>93</v>
      </c>
      <c r="S5" s="61">
        <v>7.3456787920991475</v>
      </c>
      <c r="T5" s="60">
        <v>3.6371575979952757E-4</v>
      </c>
      <c r="U5" s="60">
        <v>7.5445594870073333E-5</v>
      </c>
    </row>
    <row r="6" spans="1:21" x14ac:dyDescent="0.3">
      <c r="A6" s="36" t="s">
        <v>91</v>
      </c>
      <c r="B6" s="34" t="s">
        <v>90</v>
      </c>
      <c r="C6" s="35"/>
      <c r="D6" s="35"/>
      <c r="E6" s="34"/>
      <c r="F6" s="62">
        <v>1</v>
      </c>
      <c r="G6" s="62">
        <v>1</v>
      </c>
      <c r="H6" s="35">
        <v>2000</v>
      </c>
      <c r="I6" s="34">
        <v>100</v>
      </c>
      <c r="J6" s="38">
        <v>19776.823683500199</v>
      </c>
      <c r="K6" s="35">
        <f t="shared" si="0"/>
        <v>5.4935621343056109</v>
      </c>
      <c r="L6" s="55">
        <v>1.3984005232912701E-3</v>
      </c>
      <c r="M6" s="30"/>
      <c r="N6" s="35"/>
      <c r="O6" s="35"/>
      <c r="P6" s="53"/>
      <c r="R6" s="1" t="s">
        <v>92</v>
      </c>
      <c r="S6" s="61">
        <v>9.7296236325634737</v>
      </c>
      <c r="T6" s="60">
        <v>4.9366735875359794E-4</v>
      </c>
      <c r="U6" s="60">
        <v>7.7497370226460458E-5</v>
      </c>
    </row>
    <row r="7" spans="1:21" x14ac:dyDescent="0.3">
      <c r="A7" s="36" t="s">
        <v>91</v>
      </c>
      <c r="B7" s="34" t="s">
        <v>90</v>
      </c>
      <c r="C7" s="35"/>
      <c r="D7" s="35"/>
      <c r="E7" s="34"/>
      <c r="F7" s="62">
        <v>1</v>
      </c>
      <c r="G7" s="62">
        <v>1</v>
      </c>
      <c r="H7" s="35">
        <v>2000</v>
      </c>
      <c r="I7" s="34">
        <v>100</v>
      </c>
      <c r="J7" s="38">
        <v>24638.326832771301</v>
      </c>
      <c r="K7" s="35">
        <f t="shared" si="0"/>
        <v>6.8439796757698055</v>
      </c>
      <c r="L7" s="55">
        <v>5.3373184743441696E-3</v>
      </c>
      <c r="M7" s="30"/>
      <c r="N7" s="35"/>
      <c r="O7" s="35"/>
      <c r="P7" s="53"/>
      <c r="R7" s="1" t="s">
        <v>89</v>
      </c>
      <c r="S7" s="61">
        <v>6.7517927705512983</v>
      </c>
      <c r="T7" s="60">
        <v>4.9053887147830662E-4</v>
      </c>
      <c r="U7" s="60">
        <v>2.9743827416020508E-4</v>
      </c>
    </row>
    <row r="8" spans="1:21" x14ac:dyDescent="0.3">
      <c r="A8" s="36"/>
      <c r="B8" s="35"/>
      <c r="C8" s="35"/>
      <c r="D8" s="35"/>
      <c r="E8" s="34"/>
      <c r="F8" s="62"/>
      <c r="G8" s="62"/>
      <c r="H8" s="35"/>
      <c r="I8" s="34"/>
      <c r="J8" s="38"/>
      <c r="K8" s="35">
        <f t="shared" si="0"/>
        <v>0</v>
      </c>
      <c r="L8" s="55"/>
      <c r="M8" s="30"/>
      <c r="N8" s="35"/>
      <c r="O8" s="35"/>
      <c r="P8" s="53"/>
      <c r="R8" s="1" t="s">
        <v>88</v>
      </c>
      <c r="S8" s="61">
        <v>6.8046773824228044</v>
      </c>
      <c r="T8" s="60">
        <v>4.2417335326063013E-4</v>
      </c>
      <c r="U8" s="60">
        <v>1.0669199997079895E-4</v>
      </c>
    </row>
    <row r="9" spans="1:21" x14ac:dyDescent="0.3">
      <c r="A9" s="36"/>
      <c r="B9" s="35"/>
      <c r="C9" s="35"/>
      <c r="D9" s="35"/>
      <c r="E9" s="34"/>
      <c r="F9" s="56"/>
      <c r="G9" s="56"/>
      <c r="H9" s="35"/>
      <c r="I9" s="35"/>
      <c r="J9" s="38"/>
      <c r="K9" s="35">
        <f t="shared" si="0"/>
        <v>0</v>
      </c>
      <c r="L9" s="55"/>
      <c r="M9" s="30"/>
      <c r="N9" s="35"/>
      <c r="O9" s="35"/>
      <c r="P9" s="53"/>
      <c r="R9" s="59" t="s">
        <v>87</v>
      </c>
      <c r="S9" s="58">
        <v>6.7154978175428024</v>
      </c>
      <c r="T9" s="57">
        <v>3.8285690687505817E-4</v>
      </c>
      <c r="U9" s="57">
        <v>1.5400170959997073E-4</v>
      </c>
    </row>
    <row r="10" spans="1:21" x14ac:dyDescent="0.3">
      <c r="A10" s="36"/>
      <c r="B10" s="35"/>
      <c r="C10" s="35"/>
      <c r="D10" s="35"/>
      <c r="E10" s="34"/>
      <c r="F10" s="56"/>
      <c r="G10" s="56"/>
      <c r="H10" s="35"/>
      <c r="I10" s="35"/>
      <c r="J10" s="38"/>
      <c r="K10" s="35">
        <f t="shared" si="0"/>
        <v>0</v>
      </c>
      <c r="L10" s="55"/>
      <c r="M10" s="30"/>
      <c r="N10" s="35"/>
      <c r="O10" s="35"/>
      <c r="P10" s="53"/>
    </row>
    <row r="11" spans="1:21" x14ac:dyDescent="0.3">
      <c r="A11" s="36"/>
      <c r="B11" s="35"/>
      <c r="C11" s="35"/>
      <c r="D11" s="35"/>
      <c r="E11" s="34"/>
      <c r="F11" s="56"/>
      <c r="G11" s="56"/>
      <c r="H11" s="35"/>
      <c r="I11" s="35"/>
      <c r="J11" s="38"/>
      <c r="K11" s="35">
        <f t="shared" si="0"/>
        <v>0</v>
      </c>
      <c r="L11" s="55"/>
      <c r="M11" s="30"/>
      <c r="N11" s="35"/>
      <c r="O11" s="35"/>
      <c r="P11" s="53"/>
    </row>
    <row r="12" spans="1:21" ht="15" thickBot="1" x14ac:dyDescent="0.35">
      <c r="A12" s="36"/>
      <c r="B12" s="35"/>
      <c r="C12" s="35"/>
      <c r="D12" s="35"/>
      <c r="E12" s="34"/>
      <c r="F12" s="56"/>
      <c r="G12" s="56"/>
      <c r="H12" s="35"/>
      <c r="I12" s="35"/>
      <c r="J12" s="38"/>
      <c r="K12" s="35">
        <f t="shared" si="0"/>
        <v>0</v>
      </c>
      <c r="L12" s="55"/>
      <c r="M12" s="54"/>
      <c r="N12" s="35"/>
      <c r="O12" s="35"/>
      <c r="P12" s="53"/>
    </row>
    <row r="13" spans="1:21" ht="15" thickBot="1" x14ac:dyDescent="0.35">
      <c r="A13" s="29" t="s">
        <v>46</v>
      </c>
      <c r="B13" s="28"/>
      <c r="C13" s="28" t="s">
        <v>86</v>
      </c>
      <c r="D13" s="28"/>
      <c r="E13" s="28"/>
      <c r="F13" s="52"/>
      <c r="G13" s="52"/>
      <c r="H13" s="28"/>
      <c r="I13" s="28"/>
      <c r="J13" s="37"/>
      <c r="K13" s="28">
        <f t="shared" si="0"/>
        <v>0</v>
      </c>
      <c r="L13" s="51"/>
      <c r="M13" s="41"/>
      <c r="N13" s="29"/>
      <c r="O13" s="28"/>
      <c r="P13" s="50"/>
    </row>
    <row r="14" spans="1:21" x14ac:dyDescent="0.3">
      <c r="A14" s="36" t="s">
        <v>85</v>
      </c>
      <c r="B14" s="35"/>
      <c r="C14" s="35">
        <v>3</v>
      </c>
      <c r="D14" s="35" t="s">
        <v>84</v>
      </c>
      <c r="E14" s="34" t="s">
        <v>47</v>
      </c>
      <c r="F14" s="56">
        <v>1</v>
      </c>
      <c r="G14" s="56">
        <v>1</v>
      </c>
      <c r="H14" s="35">
        <v>2000</v>
      </c>
      <c r="I14" s="34">
        <v>100</v>
      </c>
      <c r="J14" s="38">
        <v>23894.370086193001</v>
      </c>
      <c r="K14" s="35">
        <f t="shared" si="0"/>
        <v>6.6373250239425001</v>
      </c>
      <c r="L14" s="55">
        <v>6.1982571449062905E-4</v>
      </c>
      <c r="M14" s="41"/>
      <c r="N14" s="35"/>
      <c r="O14" s="35"/>
      <c r="P14" s="53"/>
    </row>
    <row r="15" spans="1:21" x14ac:dyDescent="0.3">
      <c r="A15" s="36"/>
      <c r="B15" s="35"/>
      <c r="C15" s="35">
        <v>3</v>
      </c>
      <c r="D15" s="35" t="s">
        <v>84</v>
      </c>
      <c r="E15" s="34" t="s">
        <v>47</v>
      </c>
      <c r="F15" s="56">
        <v>1</v>
      </c>
      <c r="G15" s="56">
        <v>1</v>
      </c>
      <c r="H15" s="35">
        <v>2000</v>
      </c>
      <c r="I15" s="34">
        <v>100</v>
      </c>
      <c r="J15" s="38">
        <v>24969.523813486001</v>
      </c>
      <c r="K15" s="35">
        <f t="shared" si="0"/>
        <v>6.9359788370794444</v>
      </c>
      <c r="L15" s="55">
        <v>5.0474948268934398E-4</v>
      </c>
      <c r="M15" s="30"/>
      <c r="N15" s="35"/>
      <c r="O15" s="35"/>
      <c r="P15" s="53"/>
    </row>
    <row r="16" spans="1:21" x14ac:dyDescent="0.3">
      <c r="A16" s="36"/>
      <c r="B16" s="35"/>
      <c r="C16" s="35">
        <v>3</v>
      </c>
      <c r="D16" s="35" t="s">
        <v>84</v>
      </c>
      <c r="E16" s="34" t="s">
        <v>47</v>
      </c>
      <c r="F16" s="56">
        <v>1</v>
      </c>
      <c r="G16" s="56">
        <v>1</v>
      </c>
      <c r="H16" s="35">
        <v>2000</v>
      </c>
      <c r="I16" s="34">
        <v>100</v>
      </c>
      <c r="J16" s="38">
        <v>25092.658141612999</v>
      </c>
      <c r="K16" s="35">
        <f t="shared" si="0"/>
        <v>6.970182817114722</v>
      </c>
      <c r="L16" s="55">
        <v>9.0492772475214396E-4</v>
      </c>
      <c r="M16" s="30"/>
      <c r="N16" s="35"/>
      <c r="O16" s="35"/>
      <c r="P16" s="53"/>
    </row>
    <row r="17" spans="1:21" x14ac:dyDescent="0.3">
      <c r="A17" s="36"/>
      <c r="B17" s="35"/>
      <c r="C17" s="35">
        <v>3</v>
      </c>
      <c r="D17" s="35" t="s">
        <v>84</v>
      </c>
      <c r="E17" s="34" t="s">
        <v>47</v>
      </c>
      <c r="F17" s="56">
        <v>1</v>
      </c>
      <c r="G17" s="56">
        <v>1</v>
      </c>
      <c r="H17" s="35">
        <v>2000</v>
      </c>
      <c r="I17" s="34">
        <v>100</v>
      </c>
      <c r="J17" s="38">
        <v>25549.048943281101</v>
      </c>
      <c r="K17" s="35">
        <f t="shared" si="0"/>
        <v>7.096958039800306</v>
      </c>
      <c r="L17" s="55">
        <v>5.2124448440414703E-4</v>
      </c>
      <c r="M17" s="30"/>
      <c r="N17" s="35"/>
      <c r="O17" s="35"/>
      <c r="P17" s="53"/>
    </row>
    <row r="18" spans="1:21" x14ac:dyDescent="0.3">
      <c r="A18" s="36"/>
      <c r="B18" s="35"/>
      <c r="C18" s="35">
        <v>3</v>
      </c>
      <c r="D18" s="35" t="s">
        <v>84</v>
      </c>
      <c r="E18" s="34" t="s">
        <v>47</v>
      </c>
      <c r="F18" s="56">
        <v>1</v>
      </c>
      <c r="G18" s="56">
        <v>1</v>
      </c>
      <c r="H18" s="35">
        <v>2000</v>
      </c>
      <c r="I18" s="34">
        <v>100</v>
      </c>
      <c r="J18" s="38">
        <v>25690.8418810367</v>
      </c>
      <c r="K18" s="35">
        <f t="shared" si="0"/>
        <v>7.1363449669546393</v>
      </c>
      <c r="L18" s="55">
        <v>7.2718660937565497E-4</v>
      </c>
      <c r="M18" s="30"/>
      <c r="N18" s="35"/>
      <c r="O18" s="35"/>
      <c r="P18" s="53"/>
    </row>
    <row r="19" spans="1:21" x14ac:dyDescent="0.3">
      <c r="A19" s="36"/>
      <c r="B19" s="35"/>
      <c r="C19" s="35">
        <v>3</v>
      </c>
      <c r="D19" s="35" t="s">
        <v>84</v>
      </c>
      <c r="E19" s="34" t="s">
        <v>47</v>
      </c>
      <c r="F19" s="56">
        <v>1</v>
      </c>
      <c r="G19" s="56">
        <v>1</v>
      </c>
      <c r="H19" s="35">
        <v>2000</v>
      </c>
      <c r="I19" s="34">
        <v>100</v>
      </c>
      <c r="J19" s="38">
        <v>26897.509712219198</v>
      </c>
      <c r="K19" s="35">
        <f t="shared" si="0"/>
        <v>7.4715304756164436</v>
      </c>
      <c r="L19" s="55">
        <v>6.7884136133370104E-4</v>
      </c>
      <c r="M19" s="30"/>
      <c r="N19" s="35"/>
      <c r="O19" s="35"/>
      <c r="P19" s="53"/>
    </row>
    <row r="20" spans="1:21" x14ac:dyDescent="0.3">
      <c r="A20" s="36"/>
      <c r="B20" s="35"/>
      <c r="C20" s="35">
        <v>3</v>
      </c>
      <c r="D20" s="35" t="s">
        <v>84</v>
      </c>
      <c r="E20" s="34" t="s">
        <v>47</v>
      </c>
      <c r="F20" s="56">
        <v>1</v>
      </c>
      <c r="G20" s="56">
        <v>1</v>
      </c>
      <c r="H20" s="35">
        <v>2000</v>
      </c>
      <c r="I20" s="34">
        <v>100</v>
      </c>
      <c r="J20" s="38">
        <v>26980.367732286399</v>
      </c>
      <c r="K20" s="35">
        <f t="shared" si="0"/>
        <v>7.4945465923017771</v>
      </c>
      <c r="L20" s="55">
        <v>7.9830686408568997E-4</v>
      </c>
      <c r="M20" s="30"/>
      <c r="N20" s="35"/>
      <c r="O20" s="35"/>
      <c r="P20" s="53"/>
    </row>
    <row r="21" spans="1:21" x14ac:dyDescent="0.3">
      <c r="A21" s="36"/>
      <c r="B21" s="35"/>
      <c r="C21" s="35">
        <v>3</v>
      </c>
      <c r="D21" s="35" t="s">
        <v>84</v>
      </c>
      <c r="E21" s="34" t="s">
        <v>47</v>
      </c>
      <c r="F21" s="56">
        <v>1</v>
      </c>
      <c r="G21" s="56">
        <v>1</v>
      </c>
      <c r="H21" s="35">
        <v>2000</v>
      </c>
      <c r="I21" s="34">
        <v>100</v>
      </c>
      <c r="J21" s="38">
        <v>27056.713521242102</v>
      </c>
      <c r="K21" s="35">
        <f t="shared" si="0"/>
        <v>7.515753755900584</v>
      </c>
      <c r="L21" s="55">
        <v>3.93508723616712E-4</v>
      </c>
      <c r="M21" s="30"/>
      <c r="N21" s="35"/>
      <c r="O21" s="35"/>
      <c r="P21" s="53"/>
    </row>
    <row r="22" spans="1:21" x14ac:dyDescent="0.3">
      <c r="A22" s="36"/>
      <c r="B22" s="35"/>
      <c r="C22" s="35">
        <v>3</v>
      </c>
      <c r="D22" s="35" t="s">
        <v>84</v>
      </c>
      <c r="E22" s="34" t="s">
        <v>47</v>
      </c>
      <c r="F22" s="56">
        <v>1</v>
      </c>
      <c r="G22" s="56">
        <v>1</v>
      </c>
      <c r="H22" s="35">
        <v>2000</v>
      </c>
      <c r="I22" s="34">
        <v>100</v>
      </c>
      <c r="J22" s="38">
        <v>27168.8429129123</v>
      </c>
      <c r="K22" s="35">
        <f t="shared" si="0"/>
        <v>7.5469008091423051</v>
      </c>
      <c r="L22" s="55">
        <v>3.8823112690458699E-4</v>
      </c>
      <c r="M22" s="30"/>
      <c r="N22" s="35"/>
      <c r="O22" s="35"/>
      <c r="P22" s="53"/>
    </row>
    <row r="23" spans="1:21" x14ac:dyDescent="0.3">
      <c r="A23" s="36"/>
      <c r="B23" s="35"/>
      <c r="C23" s="35">
        <v>3</v>
      </c>
      <c r="D23" s="35" t="s">
        <v>84</v>
      </c>
      <c r="E23" s="34" t="s">
        <v>47</v>
      </c>
      <c r="F23" s="56">
        <v>1</v>
      </c>
      <c r="G23" s="56">
        <v>1</v>
      </c>
      <c r="H23" s="35">
        <v>2000</v>
      </c>
      <c r="I23" s="34">
        <v>100</v>
      </c>
      <c r="J23" s="38">
        <v>29425.480413675301</v>
      </c>
      <c r="K23" s="35">
        <f t="shared" si="0"/>
        <v>8.173744559354251</v>
      </c>
      <c r="L23" s="55">
        <v>3.6191253874001499E-4</v>
      </c>
      <c r="M23" s="30"/>
      <c r="N23" s="35"/>
      <c r="O23" s="35"/>
      <c r="P23" s="53"/>
    </row>
    <row r="24" spans="1:21" x14ac:dyDescent="0.3">
      <c r="A24" s="36"/>
      <c r="B24" s="35"/>
      <c r="C24" s="35">
        <v>3</v>
      </c>
      <c r="D24" s="35" t="s">
        <v>84</v>
      </c>
      <c r="E24" s="34" t="s">
        <v>47</v>
      </c>
      <c r="F24" s="56">
        <v>1</v>
      </c>
      <c r="G24" s="56">
        <v>1</v>
      </c>
      <c r="H24" s="35">
        <v>2000</v>
      </c>
      <c r="I24" s="34">
        <v>100</v>
      </c>
      <c r="J24" s="38">
        <v>25436.008314371102</v>
      </c>
      <c r="K24" s="35">
        <f t="shared" si="0"/>
        <v>7.0655578651030835</v>
      </c>
      <c r="L24" s="55">
        <v>6.5826353430262696E-4</v>
      </c>
      <c r="M24" s="30"/>
      <c r="N24" s="35"/>
      <c r="O24" s="35"/>
      <c r="P24" s="53"/>
    </row>
    <row r="25" spans="1:21" x14ac:dyDescent="0.3">
      <c r="A25" s="36"/>
      <c r="B25" s="35"/>
      <c r="C25" s="35">
        <v>3</v>
      </c>
      <c r="D25" s="35" t="s">
        <v>84</v>
      </c>
      <c r="E25" s="34" t="s">
        <v>47</v>
      </c>
      <c r="F25" s="56">
        <v>1</v>
      </c>
      <c r="G25" s="56">
        <v>1</v>
      </c>
      <c r="H25" s="35">
        <v>2000</v>
      </c>
      <c r="I25" s="34">
        <v>100</v>
      </c>
      <c r="J25" s="38">
        <v>26552.471444845101</v>
      </c>
      <c r="K25" s="35">
        <f t="shared" si="0"/>
        <v>7.3756865124569728</v>
      </c>
      <c r="L25" s="55">
        <v>4.3652792364452602E-4</v>
      </c>
      <c r="M25" s="30"/>
      <c r="N25" s="35"/>
      <c r="O25" s="35"/>
      <c r="P25" s="53"/>
    </row>
    <row r="26" spans="1:21" x14ac:dyDescent="0.3">
      <c r="A26" s="36"/>
      <c r="B26" s="35"/>
      <c r="C26" s="35">
        <v>3</v>
      </c>
      <c r="D26" s="35" t="s">
        <v>84</v>
      </c>
      <c r="E26" s="34" t="s">
        <v>47</v>
      </c>
      <c r="F26" s="56">
        <v>1</v>
      </c>
      <c r="G26" s="56">
        <v>1</v>
      </c>
      <c r="H26" s="35">
        <v>2000</v>
      </c>
      <c r="I26" s="34">
        <v>100</v>
      </c>
      <c r="J26" s="38">
        <v>25766.8097264766</v>
      </c>
      <c r="K26" s="35">
        <f t="shared" si="0"/>
        <v>7.1574471462435003</v>
      </c>
      <c r="L26" s="55">
        <v>4.2335381364553599E-4</v>
      </c>
      <c r="M26" s="30"/>
      <c r="N26" s="35"/>
      <c r="O26" s="35"/>
      <c r="P26" s="53"/>
    </row>
    <row r="27" spans="1:21" x14ac:dyDescent="0.3">
      <c r="A27" s="36"/>
      <c r="B27" s="35"/>
      <c r="C27" s="35">
        <v>3</v>
      </c>
      <c r="D27" s="35" t="s">
        <v>84</v>
      </c>
      <c r="E27" s="34" t="s">
        <v>47</v>
      </c>
      <c r="F27" s="56">
        <v>1</v>
      </c>
      <c r="G27" s="56">
        <v>1</v>
      </c>
      <c r="H27" s="35">
        <v>2000</v>
      </c>
      <c r="I27" s="34">
        <v>100</v>
      </c>
      <c r="J27" s="38">
        <v>26084.5205338001</v>
      </c>
      <c r="K27" s="35">
        <f t="shared" si="0"/>
        <v>7.2457001482778054</v>
      </c>
      <c r="L27" s="55">
        <v>5.9433885900279102E-4</v>
      </c>
      <c r="M27" s="30"/>
      <c r="N27" s="35"/>
      <c r="O27" s="35"/>
      <c r="P27" s="53"/>
      <c r="R27" s="35"/>
      <c r="S27" s="45"/>
      <c r="T27" s="38"/>
      <c r="U27" s="38"/>
    </row>
    <row r="28" spans="1:21" x14ac:dyDescent="0.3">
      <c r="A28" s="36"/>
      <c r="B28" s="35"/>
      <c r="C28" s="35">
        <v>3</v>
      </c>
      <c r="D28" s="35" t="s">
        <v>84</v>
      </c>
      <c r="E28" s="34" t="s">
        <v>47</v>
      </c>
      <c r="F28" s="56">
        <v>1</v>
      </c>
      <c r="G28" s="56">
        <v>1</v>
      </c>
      <c r="H28" s="35">
        <v>2000</v>
      </c>
      <c r="I28" s="34">
        <v>100</v>
      </c>
      <c r="J28" s="38">
        <v>28461.0527007579</v>
      </c>
      <c r="K28" s="35">
        <f t="shared" si="0"/>
        <v>7.9058479724327499</v>
      </c>
      <c r="L28" s="55">
        <v>7.9535046885640596E-4</v>
      </c>
      <c r="M28" s="30"/>
      <c r="N28" s="35"/>
      <c r="O28" s="35"/>
      <c r="P28" s="53"/>
      <c r="R28" s="35"/>
      <c r="S28" s="45"/>
      <c r="T28" s="38"/>
      <c r="U28" s="38"/>
    </row>
    <row r="29" spans="1:21" x14ac:dyDescent="0.3">
      <c r="A29" s="36"/>
      <c r="B29" s="35"/>
      <c r="C29" s="35">
        <v>3</v>
      </c>
      <c r="D29" s="35" t="s">
        <v>84</v>
      </c>
      <c r="E29" s="34" t="s">
        <v>47</v>
      </c>
      <c r="F29" s="56">
        <v>1</v>
      </c>
      <c r="G29" s="56">
        <v>1</v>
      </c>
      <c r="H29" s="35">
        <v>2000</v>
      </c>
      <c r="I29" s="34">
        <v>100</v>
      </c>
      <c r="J29" s="38">
        <v>24283.435238599701</v>
      </c>
      <c r="K29" s="35">
        <f t="shared" si="0"/>
        <v>6.7453986773888062</v>
      </c>
      <c r="L29" s="55">
        <v>6.6705114050682004E-4</v>
      </c>
      <c r="M29" s="30"/>
      <c r="N29" s="35"/>
      <c r="O29" s="35"/>
      <c r="P29" s="53"/>
      <c r="R29" s="35"/>
      <c r="S29" s="45"/>
      <c r="T29" s="38"/>
      <c r="U29" s="38"/>
    </row>
    <row r="30" spans="1:21" x14ac:dyDescent="0.3">
      <c r="A30" s="36"/>
      <c r="B30" s="35"/>
      <c r="C30" s="35">
        <v>3</v>
      </c>
      <c r="D30" s="35" t="s">
        <v>84</v>
      </c>
      <c r="E30" s="34" t="s">
        <v>47</v>
      </c>
      <c r="F30" s="56">
        <v>1</v>
      </c>
      <c r="G30" s="56">
        <v>1</v>
      </c>
      <c r="H30" s="35">
        <v>2000</v>
      </c>
      <c r="I30" s="34">
        <v>100</v>
      </c>
      <c r="J30" s="38">
        <v>21529.015370130499</v>
      </c>
      <c r="K30" s="35">
        <f t="shared" si="0"/>
        <v>5.9802820472584717</v>
      </c>
      <c r="L30" s="55">
        <v>5.9326808783737798E-4</v>
      </c>
      <c r="M30" s="30"/>
      <c r="N30" s="35"/>
      <c r="O30" s="35"/>
      <c r="P30" s="53"/>
      <c r="R30" s="35"/>
      <c r="S30" s="45"/>
      <c r="T30" s="38"/>
      <c r="U30" s="38"/>
    </row>
    <row r="31" spans="1:21" x14ac:dyDescent="0.3">
      <c r="A31" s="36"/>
      <c r="B31" s="35"/>
      <c r="C31" s="35">
        <v>3</v>
      </c>
      <c r="D31" s="35" t="s">
        <v>84</v>
      </c>
      <c r="E31" s="34" t="s">
        <v>47</v>
      </c>
      <c r="F31" s="56">
        <v>1</v>
      </c>
      <c r="G31" s="56">
        <v>1</v>
      </c>
      <c r="H31" s="35">
        <v>2000</v>
      </c>
      <c r="I31" s="34">
        <v>100</v>
      </c>
      <c r="J31" s="38">
        <v>26170.4463434219</v>
      </c>
      <c r="K31" s="35">
        <f t="shared" si="0"/>
        <v>7.2695684287283058</v>
      </c>
      <c r="L31" s="55">
        <v>7.1539536399955399E-4</v>
      </c>
      <c r="M31" s="30"/>
      <c r="N31" s="35"/>
      <c r="O31" s="35"/>
      <c r="P31" s="53"/>
      <c r="R31" s="35"/>
      <c r="S31" s="45"/>
      <c r="T31" s="38"/>
      <c r="U31" s="38"/>
    </row>
    <row r="32" spans="1:21" x14ac:dyDescent="0.3">
      <c r="A32" s="36"/>
      <c r="B32" s="35"/>
      <c r="C32" s="35">
        <v>3</v>
      </c>
      <c r="D32" s="35" t="s">
        <v>84</v>
      </c>
      <c r="E32" s="34" t="s">
        <v>47</v>
      </c>
      <c r="F32" s="56">
        <v>1</v>
      </c>
      <c r="G32" s="56">
        <v>1</v>
      </c>
      <c r="H32" s="35">
        <v>2000</v>
      </c>
      <c r="I32" s="34">
        <v>100</v>
      </c>
      <c r="J32" s="38">
        <v>29345.9494929313</v>
      </c>
      <c r="K32" s="35">
        <f t="shared" si="0"/>
        <v>8.1516526369253608</v>
      </c>
      <c r="L32" s="55">
        <v>3.9680123386588598E-4</v>
      </c>
      <c r="M32" s="30"/>
      <c r="N32" s="35"/>
      <c r="O32" s="35"/>
      <c r="P32" s="53"/>
      <c r="R32" s="35"/>
      <c r="S32" s="45"/>
      <c r="T32" s="38"/>
      <c r="U32" s="38"/>
    </row>
    <row r="33" spans="1:21" x14ac:dyDescent="0.3">
      <c r="A33" s="36"/>
      <c r="B33" s="35"/>
      <c r="C33" s="35">
        <v>3</v>
      </c>
      <c r="D33" s="35" t="s">
        <v>84</v>
      </c>
      <c r="E33" s="34" t="s">
        <v>47</v>
      </c>
      <c r="F33" s="56">
        <v>1</v>
      </c>
      <c r="G33" s="56">
        <v>1</v>
      </c>
      <c r="H33" s="35">
        <v>2000</v>
      </c>
      <c r="I33" s="34">
        <v>100</v>
      </c>
      <c r="J33" s="38">
        <v>26375.171724796201</v>
      </c>
      <c r="K33" s="35">
        <f t="shared" si="0"/>
        <v>7.3264365902211672</v>
      </c>
      <c r="L33" s="55">
        <v>9.6078896054308199E-4</v>
      </c>
      <c r="M33" s="30"/>
      <c r="N33" s="35"/>
      <c r="O33" s="35"/>
      <c r="P33" s="53"/>
      <c r="R33" s="35"/>
      <c r="S33" s="45"/>
      <c r="T33" s="38"/>
      <c r="U33" s="38"/>
    </row>
    <row r="34" spans="1:21" x14ac:dyDescent="0.3">
      <c r="A34" s="36"/>
      <c r="B34" s="35"/>
      <c r="C34" s="35">
        <v>3</v>
      </c>
      <c r="D34" s="35" t="s">
        <v>84</v>
      </c>
      <c r="E34" s="34" t="s">
        <v>47</v>
      </c>
      <c r="F34" s="56">
        <v>1</v>
      </c>
      <c r="G34" s="56">
        <v>1</v>
      </c>
      <c r="H34" s="35">
        <v>2000</v>
      </c>
      <c r="I34" s="34">
        <v>100</v>
      </c>
      <c r="J34" s="38">
        <v>26426.227939128799</v>
      </c>
      <c r="K34" s="35">
        <f t="shared" si="0"/>
        <v>7.3406188719802223</v>
      </c>
      <c r="L34" s="55">
        <v>5.3196872328987999E-4</v>
      </c>
      <c r="M34" s="30"/>
      <c r="N34" s="35"/>
      <c r="O34" s="35"/>
      <c r="P34" s="53"/>
      <c r="R34" s="35"/>
      <c r="S34" s="45"/>
      <c r="T34" s="38"/>
      <c r="U34" s="38"/>
    </row>
    <row r="35" spans="1:21" x14ac:dyDescent="0.3">
      <c r="A35" s="36"/>
      <c r="B35" s="35"/>
      <c r="C35" s="35">
        <v>3</v>
      </c>
      <c r="D35" s="35" t="s">
        <v>84</v>
      </c>
      <c r="E35" s="34" t="s">
        <v>47</v>
      </c>
      <c r="F35" s="56">
        <v>1</v>
      </c>
      <c r="G35" s="56">
        <v>1</v>
      </c>
      <c r="H35" s="35">
        <v>2000</v>
      </c>
      <c r="I35" s="34">
        <v>100</v>
      </c>
      <c r="J35" s="38">
        <v>29173.6458287239</v>
      </c>
      <c r="K35" s="35">
        <f t="shared" ref="K35:K66" si="1">J35/3600</f>
        <v>8.1037905079788608</v>
      </c>
      <c r="L35" s="55">
        <v>3.9029082415857299E-4</v>
      </c>
      <c r="M35" s="30"/>
      <c r="N35" s="35"/>
      <c r="O35" s="35"/>
      <c r="P35" s="53"/>
      <c r="R35" s="35"/>
      <c r="S35" s="45"/>
      <c r="T35" s="38"/>
      <c r="U35" s="38"/>
    </row>
    <row r="36" spans="1:21" x14ac:dyDescent="0.3">
      <c r="A36" s="36"/>
      <c r="B36" s="35"/>
      <c r="C36" s="35">
        <v>3</v>
      </c>
      <c r="D36" s="35" t="s">
        <v>84</v>
      </c>
      <c r="E36" s="34" t="s">
        <v>47</v>
      </c>
      <c r="F36" s="56">
        <v>1</v>
      </c>
      <c r="G36" s="56">
        <v>1</v>
      </c>
      <c r="H36" s="35">
        <v>2000</v>
      </c>
      <c r="I36" s="34">
        <v>100</v>
      </c>
      <c r="J36" s="38">
        <v>26726.744170427301</v>
      </c>
      <c r="K36" s="35">
        <f t="shared" si="1"/>
        <v>7.4240956028964726</v>
      </c>
      <c r="L36" s="55">
        <v>5.5375589147738298E-4</v>
      </c>
      <c r="M36" s="30"/>
      <c r="N36" s="35"/>
      <c r="O36" s="35"/>
      <c r="P36" s="53"/>
      <c r="R36" s="35"/>
      <c r="S36" s="45"/>
      <c r="T36" s="38"/>
      <c r="U36" s="38"/>
    </row>
    <row r="37" spans="1:21" x14ac:dyDescent="0.3">
      <c r="A37" s="36"/>
      <c r="B37" s="35"/>
      <c r="C37" s="35">
        <v>3</v>
      </c>
      <c r="D37" s="35" t="s">
        <v>84</v>
      </c>
      <c r="E37" s="34" t="s">
        <v>47</v>
      </c>
      <c r="F37" s="56">
        <v>1</v>
      </c>
      <c r="G37" s="56">
        <v>1</v>
      </c>
      <c r="H37" s="35">
        <v>2000</v>
      </c>
      <c r="I37" s="34">
        <v>100</v>
      </c>
      <c r="J37" s="38">
        <v>26909.201653957301</v>
      </c>
      <c r="K37" s="35">
        <f t="shared" si="1"/>
        <v>7.4747782372103613</v>
      </c>
      <c r="L37" s="55">
        <v>6.8839415612940795E-4</v>
      </c>
      <c r="M37" s="30"/>
      <c r="N37" s="35"/>
      <c r="O37" s="35"/>
      <c r="P37" s="53"/>
      <c r="R37" s="35"/>
      <c r="S37" s="45"/>
      <c r="T37" s="38"/>
      <c r="U37" s="38"/>
    </row>
    <row r="38" spans="1:21" x14ac:dyDescent="0.3">
      <c r="A38" s="36"/>
      <c r="B38" s="35"/>
      <c r="C38" s="35">
        <v>3</v>
      </c>
      <c r="D38" s="35" t="s">
        <v>84</v>
      </c>
      <c r="E38" s="34" t="s">
        <v>47</v>
      </c>
      <c r="F38" s="56">
        <v>1</v>
      </c>
      <c r="G38" s="56">
        <v>1</v>
      </c>
      <c r="H38" s="35">
        <v>2000</v>
      </c>
      <c r="I38" s="34">
        <v>100</v>
      </c>
      <c r="J38" s="38">
        <v>29304.5332705974</v>
      </c>
      <c r="K38" s="35">
        <f t="shared" si="1"/>
        <v>8.1401481307214993</v>
      </c>
      <c r="L38" s="55">
        <v>5.1798437816966895E-4</v>
      </c>
      <c r="M38" s="30"/>
      <c r="N38" s="35"/>
      <c r="O38" s="35"/>
      <c r="P38" s="53"/>
      <c r="R38" s="35"/>
      <c r="S38" s="45"/>
      <c r="T38" s="38"/>
      <c r="U38" s="38"/>
    </row>
    <row r="39" spans="1:21" x14ac:dyDescent="0.3">
      <c r="A39" s="36"/>
      <c r="B39" s="35"/>
      <c r="C39" s="35">
        <v>3</v>
      </c>
      <c r="D39" s="35" t="s">
        <v>84</v>
      </c>
      <c r="E39" s="34" t="s">
        <v>47</v>
      </c>
      <c r="F39" s="56">
        <v>1</v>
      </c>
      <c r="G39" s="56">
        <v>1</v>
      </c>
      <c r="H39" s="35">
        <v>2000</v>
      </c>
      <c r="I39" s="34">
        <v>100</v>
      </c>
      <c r="J39" s="38">
        <v>26850.978467225999</v>
      </c>
      <c r="K39" s="35">
        <f t="shared" si="1"/>
        <v>7.458605129785</v>
      </c>
      <c r="L39" s="55">
        <v>7.4250279865581198E-4</v>
      </c>
      <c r="M39" s="30"/>
      <c r="N39" s="35"/>
      <c r="O39" s="35"/>
      <c r="P39" s="53"/>
      <c r="R39" s="35"/>
      <c r="S39" s="45"/>
      <c r="T39" s="38"/>
      <c r="U39" s="38"/>
    </row>
    <row r="40" spans="1:21" x14ac:dyDescent="0.3">
      <c r="A40" s="36"/>
      <c r="B40" s="35"/>
      <c r="C40" s="35">
        <v>3</v>
      </c>
      <c r="D40" s="35" t="s">
        <v>84</v>
      </c>
      <c r="E40" s="34" t="s">
        <v>47</v>
      </c>
      <c r="F40" s="56">
        <v>1</v>
      </c>
      <c r="G40" s="56">
        <v>1</v>
      </c>
      <c r="H40" s="35">
        <v>2000</v>
      </c>
      <c r="I40" s="34">
        <v>100</v>
      </c>
      <c r="J40" s="38">
        <v>23155.441736459699</v>
      </c>
      <c r="K40" s="35">
        <f t="shared" si="1"/>
        <v>6.4320671490165831</v>
      </c>
      <c r="L40" s="55">
        <v>9.1460318620852803E-4</v>
      </c>
      <c r="M40" s="30"/>
      <c r="N40" s="35"/>
      <c r="O40" s="35"/>
      <c r="P40" s="53"/>
      <c r="R40" s="35"/>
      <c r="S40" s="45"/>
      <c r="T40" s="38"/>
      <c r="U40" s="38"/>
    </row>
    <row r="41" spans="1:21" x14ac:dyDescent="0.3">
      <c r="A41" s="36"/>
      <c r="B41" s="35"/>
      <c r="C41" s="35">
        <v>3</v>
      </c>
      <c r="D41" s="35" t="s">
        <v>84</v>
      </c>
      <c r="E41" s="34" t="s">
        <v>47</v>
      </c>
      <c r="F41" s="56">
        <v>1</v>
      </c>
      <c r="G41" s="56">
        <v>1</v>
      </c>
      <c r="H41" s="35">
        <v>2000</v>
      </c>
      <c r="I41" s="34">
        <v>100</v>
      </c>
      <c r="J41" s="38">
        <v>27219.483153104698</v>
      </c>
      <c r="K41" s="35">
        <f t="shared" si="1"/>
        <v>7.5609675425290828</v>
      </c>
      <c r="L41" s="55">
        <v>7.1995625296172698E-4</v>
      </c>
      <c r="M41" s="30"/>
      <c r="N41" s="35"/>
      <c r="O41" s="35"/>
      <c r="P41" s="53"/>
      <c r="R41" s="35"/>
      <c r="S41" s="45"/>
      <c r="T41" s="38"/>
      <c r="U41" s="38"/>
    </row>
    <row r="42" spans="1:21" x14ac:dyDescent="0.3">
      <c r="A42" s="36"/>
      <c r="B42" s="35"/>
      <c r="C42" s="35">
        <v>3</v>
      </c>
      <c r="D42" s="35" t="s">
        <v>84</v>
      </c>
      <c r="E42" s="34" t="s">
        <v>47</v>
      </c>
      <c r="F42" s="56">
        <v>1</v>
      </c>
      <c r="G42" s="56">
        <v>1</v>
      </c>
      <c r="H42" s="35">
        <v>2000</v>
      </c>
      <c r="I42" s="34">
        <v>100</v>
      </c>
      <c r="J42" s="38">
        <v>27139.820741176602</v>
      </c>
      <c r="K42" s="35">
        <f t="shared" si="1"/>
        <v>7.5388390947712782</v>
      </c>
      <c r="L42" s="55">
        <v>5.3094395692444504E-4</v>
      </c>
      <c r="M42" s="30"/>
      <c r="N42" s="35"/>
      <c r="O42" s="35"/>
      <c r="P42" s="53"/>
      <c r="R42" s="35"/>
      <c r="S42" s="45"/>
      <c r="T42" s="38"/>
      <c r="U42" s="38"/>
    </row>
    <row r="43" spans="1:21" x14ac:dyDescent="0.3">
      <c r="A43" s="36"/>
      <c r="B43" s="35"/>
      <c r="C43" s="35">
        <v>3</v>
      </c>
      <c r="D43" s="35" t="s">
        <v>84</v>
      </c>
      <c r="E43" s="34" t="s">
        <v>47</v>
      </c>
      <c r="F43" s="56">
        <v>1</v>
      </c>
      <c r="G43" s="56">
        <v>1</v>
      </c>
      <c r="H43" s="35">
        <v>2000</v>
      </c>
      <c r="I43" s="34">
        <v>100</v>
      </c>
      <c r="J43" s="38">
        <v>27266.006073713299</v>
      </c>
      <c r="K43" s="35">
        <f t="shared" si="1"/>
        <v>7.5738905760314719</v>
      </c>
      <c r="L43" s="55">
        <v>3.7856205531962099E-4</v>
      </c>
      <c r="M43" s="30"/>
      <c r="N43" s="35"/>
      <c r="O43" s="35"/>
      <c r="P43" s="53"/>
      <c r="R43" s="35"/>
      <c r="S43" s="45"/>
      <c r="T43" s="38"/>
      <c r="U43" s="38"/>
    </row>
    <row r="44" spans="1:21" x14ac:dyDescent="0.3">
      <c r="A44" s="36"/>
      <c r="B44" s="35"/>
      <c r="C44" s="35">
        <v>3</v>
      </c>
      <c r="D44" s="35" t="s">
        <v>84</v>
      </c>
      <c r="E44" s="34" t="s">
        <v>47</v>
      </c>
      <c r="F44" s="56">
        <v>1</v>
      </c>
      <c r="G44" s="56">
        <v>1</v>
      </c>
      <c r="H44" s="35">
        <v>2000</v>
      </c>
      <c r="I44" s="34">
        <v>100</v>
      </c>
      <c r="J44" s="38">
        <v>28278.136000156399</v>
      </c>
      <c r="K44" s="35">
        <f t="shared" si="1"/>
        <v>7.8550377778212219</v>
      </c>
      <c r="L44" s="55">
        <v>9.4246512440169204E-4</v>
      </c>
      <c r="M44" s="30"/>
      <c r="N44" s="35"/>
      <c r="O44" s="35"/>
      <c r="P44" s="53"/>
      <c r="R44" s="35"/>
      <c r="S44" s="45"/>
      <c r="T44" s="38"/>
      <c r="U44" s="38"/>
    </row>
    <row r="45" spans="1:21" x14ac:dyDescent="0.3">
      <c r="A45" s="36"/>
      <c r="B45" s="35"/>
      <c r="C45" s="35">
        <v>3</v>
      </c>
      <c r="D45" s="35" t="s">
        <v>84</v>
      </c>
      <c r="E45" s="34" t="s">
        <v>47</v>
      </c>
      <c r="F45" s="56">
        <v>1</v>
      </c>
      <c r="G45" s="56">
        <v>1</v>
      </c>
      <c r="H45" s="35">
        <v>2000</v>
      </c>
      <c r="I45" s="34">
        <v>100</v>
      </c>
      <c r="J45" s="38">
        <v>27353.677502393701</v>
      </c>
      <c r="K45" s="35">
        <f t="shared" si="1"/>
        <v>7.598243750664917</v>
      </c>
      <c r="L45" s="55">
        <v>5.1977985914025996E-4</v>
      </c>
      <c r="M45" s="30"/>
      <c r="N45" s="35"/>
      <c r="O45" s="35"/>
      <c r="P45" s="53"/>
      <c r="R45" s="35"/>
      <c r="S45" s="45"/>
      <c r="T45" s="38"/>
      <c r="U45" s="38"/>
    </row>
    <row r="46" spans="1:21" x14ac:dyDescent="0.3">
      <c r="A46" s="36"/>
      <c r="B46" s="35"/>
      <c r="C46" s="35">
        <v>3</v>
      </c>
      <c r="D46" s="35" t="s">
        <v>84</v>
      </c>
      <c r="E46" s="34" t="s">
        <v>47</v>
      </c>
      <c r="F46" s="56">
        <v>1</v>
      </c>
      <c r="G46" s="56">
        <v>1</v>
      </c>
      <c r="H46" s="35">
        <v>2000</v>
      </c>
      <c r="I46" s="34">
        <v>100</v>
      </c>
      <c r="J46" s="38">
        <v>27392.018425226201</v>
      </c>
      <c r="K46" s="35">
        <f t="shared" si="1"/>
        <v>7.6088940070072777</v>
      </c>
      <c r="L46" s="55">
        <v>5.2729142440226695E-4</v>
      </c>
      <c r="M46" s="30"/>
      <c r="N46" s="35"/>
      <c r="O46" s="35"/>
      <c r="P46" s="53"/>
      <c r="R46" s="35"/>
      <c r="S46" s="45"/>
      <c r="T46" s="38"/>
      <c r="U46" s="38"/>
    </row>
    <row r="47" spans="1:21" x14ac:dyDescent="0.3">
      <c r="A47" s="36"/>
      <c r="B47" s="35"/>
      <c r="C47" s="35">
        <v>3</v>
      </c>
      <c r="D47" s="35" t="s">
        <v>84</v>
      </c>
      <c r="E47" s="34" t="s">
        <v>47</v>
      </c>
      <c r="F47" s="56">
        <v>1</v>
      </c>
      <c r="G47" s="56">
        <v>1</v>
      </c>
      <c r="H47" s="35">
        <v>2000</v>
      </c>
      <c r="I47" s="34">
        <v>100</v>
      </c>
      <c r="J47" s="38">
        <v>27431.975285053199</v>
      </c>
      <c r="K47" s="35">
        <f t="shared" si="1"/>
        <v>7.6199931347369994</v>
      </c>
      <c r="L47" s="55">
        <v>6.5218939777152401E-4</v>
      </c>
      <c r="M47" s="30"/>
      <c r="N47" s="35"/>
      <c r="O47" s="35"/>
      <c r="P47" s="53"/>
      <c r="R47" s="35"/>
      <c r="S47" s="45"/>
      <c r="T47" s="38"/>
      <c r="U47" s="38"/>
    </row>
    <row r="48" spans="1:21" x14ac:dyDescent="0.3">
      <c r="A48" s="36"/>
      <c r="B48" s="35"/>
      <c r="C48" s="35">
        <v>3</v>
      </c>
      <c r="D48" s="35" t="s">
        <v>84</v>
      </c>
      <c r="E48" s="34" t="s">
        <v>47</v>
      </c>
      <c r="F48" s="56">
        <v>1</v>
      </c>
      <c r="G48" s="56">
        <v>1</v>
      </c>
      <c r="H48" s="35">
        <v>2000</v>
      </c>
      <c r="I48" s="34">
        <v>100</v>
      </c>
      <c r="J48" s="38">
        <v>27485.110397815701</v>
      </c>
      <c r="K48" s="35">
        <f t="shared" si="1"/>
        <v>7.6347528882821392</v>
      </c>
      <c r="L48" s="55">
        <v>4.2364425175616597E-4</v>
      </c>
      <c r="M48" s="30"/>
      <c r="N48" s="35"/>
      <c r="O48" s="35"/>
      <c r="P48" s="53"/>
      <c r="R48" s="35"/>
      <c r="S48" s="45"/>
      <c r="T48" s="38"/>
      <c r="U48" s="38"/>
    </row>
    <row r="49" spans="1:21" x14ac:dyDescent="0.3">
      <c r="A49" s="36"/>
      <c r="B49" s="35"/>
      <c r="C49" s="35">
        <v>3</v>
      </c>
      <c r="D49" s="35" t="s">
        <v>84</v>
      </c>
      <c r="E49" s="34" t="s">
        <v>47</v>
      </c>
      <c r="F49" s="56">
        <v>1</v>
      </c>
      <c r="G49" s="56">
        <v>1</v>
      </c>
      <c r="H49" s="35">
        <v>2000</v>
      </c>
      <c r="I49" s="34">
        <v>100</v>
      </c>
      <c r="J49" s="38">
        <v>27503.0031719207</v>
      </c>
      <c r="K49" s="35">
        <f t="shared" si="1"/>
        <v>7.6397231033113053</v>
      </c>
      <c r="L49" s="55">
        <v>5.1922894614843103E-4</v>
      </c>
      <c r="M49" s="30"/>
      <c r="N49" s="35"/>
      <c r="O49" s="35"/>
      <c r="P49" s="53"/>
      <c r="R49" s="35"/>
      <c r="S49" s="45"/>
      <c r="T49" s="38"/>
      <c r="U49" s="38"/>
    </row>
    <row r="50" spans="1:21" x14ac:dyDescent="0.3">
      <c r="A50" s="36"/>
      <c r="B50" s="35"/>
      <c r="C50" s="35">
        <v>3</v>
      </c>
      <c r="D50" s="35" t="s">
        <v>84</v>
      </c>
      <c r="E50" s="34" t="s">
        <v>47</v>
      </c>
      <c r="F50" s="56">
        <v>1</v>
      </c>
      <c r="G50" s="56">
        <v>1</v>
      </c>
      <c r="H50" s="35">
        <v>2000</v>
      </c>
      <c r="I50" s="34">
        <v>100</v>
      </c>
      <c r="J50" s="38">
        <v>27580.073655128399</v>
      </c>
      <c r="K50" s="35">
        <f t="shared" si="1"/>
        <v>7.6611315708689993</v>
      </c>
      <c r="L50" s="55">
        <v>6.1638432502596197E-4</v>
      </c>
      <c r="M50" s="30"/>
      <c r="N50" s="35"/>
      <c r="O50" s="35"/>
      <c r="P50" s="53"/>
      <c r="R50" s="35"/>
      <c r="S50" s="45"/>
      <c r="T50" s="38"/>
      <c r="U50" s="38"/>
    </row>
    <row r="51" spans="1:21" x14ac:dyDescent="0.3">
      <c r="A51" s="36"/>
      <c r="B51" s="35"/>
      <c r="C51" s="35">
        <v>3</v>
      </c>
      <c r="D51" s="35" t="s">
        <v>84</v>
      </c>
      <c r="E51" s="34" t="s">
        <v>47</v>
      </c>
      <c r="F51" s="56">
        <v>1</v>
      </c>
      <c r="G51" s="56">
        <v>1</v>
      </c>
      <c r="H51" s="35">
        <v>2000</v>
      </c>
      <c r="I51" s="34">
        <v>100</v>
      </c>
      <c r="J51" s="38">
        <v>28428.454110622399</v>
      </c>
      <c r="K51" s="35">
        <f t="shared" si="1"/>
        <v>7.8967928085062216</v>
      </c>
      <c r="L51" s="55">
        <v>3.8622939583119001E-4</v>
      </c>
      <c r="M51" s="30"/>
      <c r="N51" s="35"/>
      <c r="O51" s="35"/>
      <c r="P51" s="53"/>
      <c r="R51" s="35"/>
      <c r="S51" s="45"/>
      <c r="T51" s="38"/>
      <c r="U51" s="38"/>
    </row>
    <row r="52" spans="1:21" x14ac:dyDescent="0.3">
      <c r="A52" s="36"/>
      <c r="B52" s="35"/>
      <c r="C52" s="35">
        <v>3</v>
      </c>
      <c r="D52" s="35" t="s">
        <v>84</v>
      </c>
      <c r="E52" s="34" t="s">
        <v>47</v>
      </c>
      <c r="F52" s="56">
        <v>1</v>
      </c>
      <c r="G52" s="56">
        <v>1</v>
      </c>
      <c r="H52" s="35">
        <v>2000</v>
      </c>
      <c r="I52" s="34">
        <v>100</v>
      </c>
      <c r="J52" s="38">
        <v>28488.058763265599</v>
      </c>
      <c r="K52" s="35">
        <f t="shared" si="1"/>
        <v>7.9133496564626666</v>
      </c>
      <c r="L52" s="55">
        <v>8.5957773261778397E-4</v>
      </c>
      <c r="M52" s="30"/>
      <c r="N52" s="35"/>
      <c r="O52" s="35"/>
      <c r="P52" s="53"/>
      <c r="R52" s="35"/>
      <c r="S52" s="45"/>
      <c r="T52" s="38"/>
      <c r="U52" s="38"/>
    </row>
    <row r="53" spans="1:21" x14ac:dyDescent="0.3">
      <c r="A53" s="36"/>
      <c r="B53" s="35"/>
      <c r="C53" s="35">
        <v>3</v>
      </c>
      <c r="D53" s="35" t="s">
        <v>84</v>
      </c>
      <c r="E53" s="34" t="s">
        <v>47</v>
      </c>
      <c r="F53" s="56">
        <v>1</v>
      </c>
      <c r="G53" s="56">
        <v>1</v>
      </c>
      <c r="H53" s="35">
        <v>2000</v>
      </c>
      <c r="I53" s="34">
        <v>100</v>
      </c>
      <c r="J53" s="38">
        <v>28068.833377599702</v>
      </c>
      <c r="K53" s="35">
        <f t="shared" si="1"/>
        <v>7.7968981604443615</v>
      </c>
      <c r="L53" s="55">
        <v>4.8250195757399301E-4</v>
      </c>
      <c r="M53" s="30"/>
      <c r="N53" s="35"/>
      <c r="O53" s="35"/>
      <c r="P53" s="53"/>
      <c r="R53" s="35"/>
      <c r="S53" s="45"/>
      <c r="T53" s="38"/>
      <c r="U53" s="38"/>
    </row>
    <row r="54" spans="1:21" x14ac:dyDescent="0.3">
      <c r="A54" s="36"/>
      <c r="B54" s="35"/>
      <c r="C54" s="35">
        <v>3</v>
      </c>
      <c r="D54" s="35" t="s">
        <v>84</v>
      </c>
      <c r="E54" s="34" t="s">
        <v>47</v>
      </c>
      <c r="F54" s="56">
        <v>1</v>
      </c>
      <c r="G54" s="56">
        <v>1</v>
      </c>
      <c r="H54" s="35">
        <v>2000</v>
      </c>
      <c r="I54" s="34">
        <v>100</v>
      </c>
      <c r="J54" s="38">
        <v>24321.1051142215</v>
      </c>
      <c r="K54" s="35">
        <f t="shared" si="1"/>
        <v>6.7558625317281944</v>
      </c>
      <c r="L54" s="55">
        <v>7.9030514815846005E-4</v>
      </c>
      <c r="M54" s="30"/>
      <c r="N54" s="35"/>
      <c r="O54" s="35"/>
      <c r="P54" s="53"/>
      <c r="R54" s="35"/>
      <c r="S54" s="45"/>
      <c r="T54" s="38"/>
      <c r="U54" s="38"/>
    </row>
    <row r="55" spans="1:21" x14ac:dyDescent="0.3">
      <c r="A55" s="36"/>
      <c r="B55" s="35"/>
      <c r="C55" s="35">
        <v>3</v>
      </c>
      <c r="D55" s="35" t="s">
        <v>84</v>
      </c>
      <c r="E55" s="34" t="s">
        <v>47</v>
      </c>
      <c r="F55" s="56">
        <v>1</v>
      </c>
      <c r="G55" s="56">
        <v>1</v>
      </c>
      <c r="H55" s="35">
        <v>2000</v>
      </c>
      <c r="I55" s="34">
        <v>100</v>
      </c>
      <c r="J55" s="38">
        <v>24391.409355401898</v>
      </c>
      <c r="K55" s="35">
        <f t="shared" si="1"/>
        <v>6.7753914876116381</v>
      </c>
      <c r="L55" s="55">
        <v>5.6534239219505002E-4</v>
      </c>
      <c r="M55" s="30"/>
      <c r="N55" s="35"/>
      <c r="O55" s="35"/>
      <c r="P55" s="53"/>
      <c r="R55" s="35"/>
      <c r="S55" s="45"/>
      <c r="T55" s="38"/>
      <c r="U55" s="38"/>
    </row>
    <row r="56" spans="1:21" x14ac:dyDescent="0.3">
      <c r="A56" s="36"/>
      <c r="B56" s="35"/>
      <c r="C56" s="35">
        <v>3</v>
      </c>
      <c r="D56" s="35" t="s">
        <v>84</v>
      </c>
      <c r="E56" s="34" t="s">
        <v>47</v>
      </c>
      <c r="F56" s="56">
        <v>1</v>
      </c>
      <c r="G56" s="56">
        <v>1</v>
      </c>
      <c r="H56" s="35">
        <v>2000</v>
      </c>
      <c r="I56" s="34">
        <v>100</v>
      </c>
      <c r="J56" s="38">
        <v>28802.9097034931</v>
      </c>
      <c r="K56" s="35">
        <f t="shared" si="1"/>
        <v>8.0008082509703051</v>
      </c>
      <c r="L56" s="55">
        <v>5.2060254148377698E-4</v>
      </c>
      <c r="M56" s="30"/>
      <c r="N56" s="35"/>
      <c r="O56" s="35"/>
      <c r="P56" s="53"/>
      <c r="R56" s="35"/>
      <c r="S56" s="45"/>
      <c r="T56" s="38"/>
      <c r="U56" s="38"/>
    </row>
    <row r="57" spans="1:21" x14ac:dyDescent="0.3">
      <c r="A57" s="36"/>
      <c r="B57" s="35"/>
      <c r="C57" s="35">
        <v>3</v>
      </c>
      <c r="D57" s="35" t="s">
        <v>84</v>
      </c>
      <c r="E57" s="34" t="s">
        <v>47</v>
      </c>
      <c r="F57" s="56">
        <v>1</v>
      </c>
      <c r="G57" s="56">
        <v>1</v>
      </c>
      <c r="H57" s="35">
        <v>2000</v>
      </c>
      <c r="I57" s="34">
        <v>100</v>
      </c>
      <c r="J57" s="38">
        <v>28945.504835844</v>
      </c>
      <c r="K57" s="35">
        <f t="shared" si="1"/>
        <v>8.0404180099566673</v>
      </c>
      <c r="L57" s="55">
        <v>4.8536179556949301E-4</v>
      </c>
      <c r="M57" s="30"/>
      <c r="N57" s="35"/>
      <c r="O57" s="35"/>
      <c r="P57" s="53"/>
      <c r="R57" s="35"/>
      <c r="S57" s="45"/>
      <c r="T57" s="38"/>
      <c r="U57" s="38"/>
    </row>
    <row r="58" spans="1:21" x14ac:dyDescent="0.3">
      <c r="A58" s="36"/>
      <c r="B58" s="35"/>
      <c r="C58" s="35">
        <v>3</v>
      </c>
      <c r="D58" s="35" t="s">
        <v>84</v>
      </c>
      <c r="E58" s="34" t="s">
        <v>47</v>
      </c>
      <c r="F58" s="56">
        <v>1</v>
      </c>
      <c r="G58" s="56">
        <v>1</v>
      </c>
      <c r="H58" s="35">
        <v>2000</v>
      </c>
      <c r="I58" s="34">
        <v>100</v>
      </c>
      <c r="J58" s="38">
        <v>29139.3211855888</v>
      </c>
      <c r="K58" s="35">
        <f t="shared" si="1"/>
        <v>8.0942558848857775</v>
      </c>
      <c r="L58" s="55">
        <v>4.4580609788221002E-4</v>
      </c>
      <c r="M58" s="30"/>
      <c r="N58" s="35"/>
      <c r="O58" s="35"/>
      <c r="P58" s="53"/>
      <c r="R58" s="35"/>
      <c r="S58" s="45"/>
      <c r="T58" s="38"/>
      <c r="U58" s="38"/>
    </row>
    <row r="59" spans="1:21" x14ac:dyDescent="0.3">
      <c r="A59" s="36"/>
      <c r="B59" s="35"/>
      <c r="C59" s="35">
        <v>3</v>
      </c>
      <c r="D59" s="35" t="s">
        <v>84</v>
      </c>
      <c r="E59" s="34" t="s">
        <v>47</v>
      </c>
      <c r="F59" s="56">
        <v>1</v>
      </c>
      <c r="G59" s="56">
        <v>1</v>
      </c>
      <c r="H59" s="35">
        <v>2000</v>
      </c>
      <c r="I59" s="34">
        <v>100</v>
      </c>
      <c r="J59" s="38">
        <v>25855.8282830715</v>
      </c>
      <c r="K59" s="35">
        <f t="shared" si="1"/>
        <v>7.1821745230754166</v>
      </c>
      <c r="L59" s="55">
        <v>7.7957091094872004E-4</v>
      </c>
      <c r="M59" s="30"/>
      <c r="N59" s="35"/>
      <c r="O59" s="35"/>
      <c r="P59" s="53"/>
      <c r="R59" s="35"/>
      <c r="S59" s="45"/>
      <c r="T59" s="38"/>
      <c r="U59" s="38"/>
    </row>
    <row r="60" spans="1:21" x14ac:dyDescent="0.3">
      <c r="A60" s="36"/>
      <c r="B60" s="35"/>
      <c r="C60" s="35">
        <v>3</v>
      </c>
      <c r="D60" s="35" t="s">
        <v>84</v>
      </c>
      <c r="E60" s="34" t="s">
        <v>47</v>
      </c>
      <c r="F60" s="56">
        <v>1</v>
      </c>
      <c r="G60" s="56">
        <v>1</v>
      </c>
      <c r="H60" s="35">
        <v>2000</v>
      </c>
      <c r="I60" s="34">
        <v>100</v>
      </c>
      <c r="J60" s="38">
        <v>26173.779520273201</v>
      </c>
      <c r="K60" s="35">
        <f t="shared" si="1"/>
        <v>7.270494311187</v>
      </c>
      <c r="L60" s="55">
        <v>7.3354253351883795E-4</v>
      </c>
      <c r="M60" s="30"/>
      <c r="N60" s="35"/>
      <c r="O60" s="35"/>
      <c r="P60" s="53"/>
      <c r="R60" s="35"/>
      <c r="S60" s="45"/>
      <c r="T60" s="38"/>
      <c r="U60" s="38"/>
    </row>
    <row r="61" spans="1:21" x14ac:dyDescent="0.3">
      <c r="A61" s="36"/>
      <c r="B61" s="35"/>
      <c r="C61" s="35">
        <v>3</v>
      </c>
      <c r="D61" s="35" t="s">
        <v>84</v>
      </c>
      <c r="E61" s="34" t="s">
        <v>47</v>
      </c>
      <c r="F61" s="56">
        <v>1</v>
      </c>
      <c r="G61" s="56">
        <v>1</v>
      </c>
      <c r="H61" s="35">
        <v>2000</v>
      </c>
      <c r="I61" s="34">
        <v>100</v>
      </c>
      <c r="J61" s="38">
        <v>30680.282123327201</v>
      </c>
      <c r="K61" s="35">
        <f t="shared" si="1"/>
        <v>8.5223005898131117</v>
      </c>
      <c r="L61" s="55">
        <v>6.38670272743156E-4</v>
      </c>
      <c r="M61" s="30"/>
      <c r="N61" s="35"/>
      <c r="O61" s="35"/>
      <c r="P61" s="53"/>
      <c r="R61" s="35"/>
      <c r="S61" s="45"/>
      <c r="T61" s="38"/>
      <c r="U61" s="38"/>
    </row>
    <row r="62" spans="1:21" x14ac:dyDescent="0.3">
      <c r="A62" s="36"/>
      <c r="B62" s="35"/>
      <c r="C62" s="35">
        <v>3</v>
      </c>
      <c r="D62" s="35" t="s">
        <v>84</v>
      </c>
      <c r="E62" s="34" t="s">
        <v>47</v>
      </c>
      <c r="F62" s="56">
        <v>1</v>
      </c>
      <c r="G62" s="56">
        <v>1</v>
      </c>
      <c r="H62" s="35">
        <v>2000</v>
      </c>
      <c r="I62" s="34">
        <v>100</v>
      </c>
      <c r="J62" s="38">
        <v>27076.1228220462</v>
      </c>
      <c r="K62" s="35">
        <f t="shared" si="1"/>
        <v>7.5211452283461666</v>
      </c>
      <c r="L62" s="55">
        <v>6.8615579727587198E-4</v>
      </c>
      <c r="M62" s="30"/>
      <c r="N62" s="35"/>
      <c r="O62" s="35"/>
      <c r="P62" s="53"/>
      <c r="R62" s="35"/>
      <c r="S62" s="45"/>
      <c r="T62" s="38"/>
      <c r="U62" s="38"/>
    </row>
    <row r="63" spans="1:21" ht="15" thickBot="1" x14ac:dyDescent="0.35">
      <c r="A63" s="36"/>
      <c r="B63" s="35"/>
      <c r="C63" s="35">
        <v>3</v>
      </c>
      <c r="D63" s="35" t="s">
        <v>84</v>
      </c>
      <c r="E63" s="34" t="s">
        <v>47</v>
      </c>
      <c r="F63" s="56">
        <v>1</v>
      </c>
      <c r="G63" s="56">
        <v>1</v>
      </c>
      <c r="H63" s="35">
        <v>2000</v>
      </c>
      <c r="I63" s="34">
        <v>100</v>
      </c>
      <c r="J63" s="38">
        <v>27101.229977130799</v>
      </c>
      <c r="K63" s="35">
        <f t="shared" si="1"/>
        <v>7.5281194380918883</v>
      </c>
      <c r="L63" s="55">
        <v>1.4664321727375701E-3</v>
      </c>
      <c r="M63" s="54"/>
      <c r="N63" s="35"/>
      <c r="O63" s="35"/>
      <c r="P63" s="53"/>
      <c r="R63" s="35"/>
      <c r="S63" s="45"/>
      <c r="T63" s="38"/>
      <c r="U63" s="38"/>
    </row>
    <row r="64" spans="1:21" ht="15" thickBot="1" x14ac:dyDescent="0.35">
      <c r="A64" s="29" t="s">
        <v>46</v>
      </c>
      <c r="B64" s="28"/>
      <c r="C64" s="28"/>
      <c r="D64" s="28"/>
      <c r="E64" s="28"/>
      <c r="F64" s="52"/>
      <c r="G64" s="52"/>
      <c r="H64" s="28"/>
      <c r="I64" s="28"/>
      <c r="J64" s="37">
        <f>AVERAGE(J14:J63)</f>
        <v>26867.983093843424</v>
      </c>
      <c r="K64" s="28">
        <f t="shared" si="1"/>
        <v>7.4633286371787291</v>
      </c>
      <c r="L64" s="51">
        <f>AVERAGE(L14:L63)</f>
        <v>6.2299836634149353E-4</v>
      </c>
      <c r="M64" s="54">
        <f>_xlfn.STDEV.P(L14:L63)</f>
        <v>2.0082476696862988E-4</v>
      </c>
      <c r="N64" s="29"/>
      <c r="O64" s="28"/>
      <c r="P64" s="50"/>
    </row>
    <row r="65" spans="1:21" x14ac:dyDescent="0.3">
      <c r="A65" s="36" t="s">
        <v>83</v>
      </c>
      <c r="B65" s="35"/>
      <c r="C65" s="35">
        <v>3</v>
      </c>
      <c r="D65" s="35" t="s">
        <v>82</v>
      </c>
      <c r="E65" s="34" t="s">
        <v>47</v>
      </c>
      <c r="F65" s="56">
        <v>1</v>
      </c>
      <c r="G65" s="56">
        <v>1</v>
      </c>
      <c r="H65" s="35">
        <v>2000</v>
      </c>
      <c r="I65" s="34">
        <v>100</v>
      </c>
      <c r="J65" s="38">
        <v>25861.4030008316</v>
      </c>
      <c r="K65" s="35">
        <f t="shared" si="1"/>
        <v>7.1837230557865555</v>
      </c>
      <c r="L65" s="55">
        <v>3.7520808934642601E-4</v>
      </c>
      <c r="M65" s="30"/>
      <c r="N65" s="35"/>
      <c r="O65" s="35"/>
      <c r="P65" s="53"/>
    </row>
    <row r="66" spans="1:21" x14ac:dyDescent="0.3">
      <c r="A66" s="36"/>
      <c r="B66" s="35"/>
      <c r="C66" s="35">
        <v>3</v>
      </c>
      <c r="D66" s="35" t="s">
        <v>82</v>
      </c>
      <c r="E66" s="34" t="s">
        <v>47</v>
      </c>
      <c r="F66" s="56">
        <v>1</v>
      </c>
      <c r="G66" s="56">
        <v>1</v>
      </c>
      <c r="H66" s="35">
        <v>2000</v>
      </c>
      <c r="I66" s="34">
        <v>100</v>
      </c>
      <c r="J66" s="38">
        <v>25969.3847777843</v>
      </c>
      <c r="K66" s="35">
        <f t="shared" si="1"/>
        <v>7.2137179938289719</v>
      </c>
      <c r="L66" s="55">
        <v>4.5763252523216399E-4</v>
      </c>
      <c r="M66" s="30"/>
      <c r="N66" s="35"/>
      <c r="O66" s="35"/>
      <c r="P66" s="53"/>
    </row>
    <row r="67" spans="1:21" x14ac:dyDescent="0.3">
      <c r="A67" s="36"/>
      <c r="B67" s="35"/>
      <c r="C67" s="35">
        <v>3</v>
      </c>
      <c r="D67" s="35" t="s">
        <v>82</v>
      </c>
      <c r="E67" s="34" t="s">
        <v>47</v>
      </c>
      <c r="F67" s="56">
        <v>1</v>
      </c>
      <c r="G67" s="56">
        <v>1</v>
      </c>
      <c r="H67" s="35">
        <v>2000</v>
      </c>
      <c r="I67" s="34">
        <v>100</v>
      </c>
      <c r="J67" s="38">
        <v>26142.395240068399</v>
      </c>
      <c r="K67" s="35">
        <f t="shared" ref="K67:K98" si="2">J67/3600</f>
        <v>7.2617764555745552</v>
      </c>
      <c r="L67" s="55">
        <v>2.5082805389114603E-4</v>
      </c>
      <c r="M67" s="30"/>
      <c r="N67" s="35"/>
      <c r="O67" s="35"/>
      <c r="P67" s="53"/>
    </row>
    <row r="68" spans="1:21" x14ac:dyDescent="0.3">
      <c r="A68" s="36"/>
      <c r="B68" s="35"/>
      <c r="C68" s="35">
        <v>3</v>
      </c>
      <c r="D68" s="35" t="s">
        <v>82</v>
      </c>
      <c r="E68" s="34" t="s">
        <v>47</v>
      </c>
      <c r="F68" s="56">
        <v>1</v>
      </c>
      <c r="G68" s="56">
        <v>1</v>
      </c>
      <c r="H68" s="35">
        <v>2000</v>
      </c>
      <c r="I68" s="34">
        <v>100</v>
      </c>
      <c r="J68" s="38">
        <v>26342.536836385701</v>
      </c>
      <c r="K68" s="35">
        <f t="shared" si="2"/>
        <v>7.317371343440473</v>
      </c>
      <c r="L68" s="55">
        <v>3.1877921428105399E-4</v>
      </c>
      <c r="M68" s="30"/>
      <c r="N68" s="35"/>
      <c r="O68" s="35"/>
      <c r="P68" s="53"/>
    </row>
    <row r="69" spans="1:21" x14ac:dyDescent="0.3">
      <c r="A69" s="36"/>
      <c r="B69" s="35"/>
      <c r="C69" s="35">
        <v>3</v>
      </c>
      <c r="D69" s="35" t="s">
        <v>82</v>
      </c>
      <c r="E69" s="34" t="s">
        <v>47</v>
      </c>
      <c r="F69" s="56">
        <v>1</v>
      </c>
      <c r="G69" s="56">
        <v>1</v>
      </c>
      <c r="H69" s="35">
        <v>2000</v>
      </c>
      <c r="I69" s="34">
        <v>100</v>
      </c>
      <c r="J69" s="38">
        <v>26570.197723865502</v>
      </c>
      <c r="K69" s="35">
        <f t="shared" si="2"/>
        <v>7.3806104788515281</v>
      </c>
      <c r="L69" s="55">
        <v>3.0757220676953502E-4</v>
      </c>
      <c r="M69" s="30"/>
      <c r="N69" s="35"/>
      <c r="O69" s="35"/>
      <c r="P69" s="53"/>
    </row>
    <row r="70" spans="1:21" x14ac:dyDescent="0.3">
      <c r="A70" s="36"/>
      <c r="B70" s="35"/>
      <c r="C70" s="35">
        <v>3</v>
      </c>
      <c r="D70" s="35" t="s">
        <v>82</v>
      </c>
      <c r="E70" s="34" t="s">
        <v>47</v>
      </c>
      <c r="F70" s="56">
        <v>1</v>
      </c>
      <c r="G70" s="56">
        <v>1</v>
      </c>
      <c r="H70" s="35">
        <v>2000</v>
      </c>
      <c r="I70" s="34">
        <v>100</v>
      </c>
      <c r="J70" s="38">
        <v>26615.942201137499</v>
      </c>
      <c r="K70" s="35">
        <f t="shared" si="2"/>
        <v>7.3933172780937495</v>
      </c>
      <c r="L70" s="55">
        <v>2.7757695628255198E-4</v>
      </c>
      <c r="M70" s="30"/>
      <c r="N70" s="35"/>
      <c r="O70" s="35"/>
      <c r="P70" s="53"/>
    </row>
    <row r="71" spans="1:21" x14ac:dyDescent="0.3">
      <c r="A71" s="36"/>
      <c r="B71" s="35"/>
      <c r="C71" s="35">
        <v>3</v>
      </c>
      <c r="D71" s="35" t="s">
        <v>82</v>
      </c>
      <c r="E71" s="34" t="s">
        <v>47</v>
      </c>
      <c r="F71" s="56">
        <v>1</v>
      </c>
      <c r="G71" s="56">
        <v>1</v>
      </c>
      <c r="H71" s="35">
        <v>2000</v>
      </c>
      <c r="I71" s="34">
        <v>100</v>
      </c>
      <c r="J71" s="38">
        <v>27004.829962253501</v>
      </c>
      <c r="K71" s="35">
        <f t="shared" si="2"/>
        <v>7.5013416561815278</v>
      </c>
      <c r="L71" s="55">
        <v>3.1443345655480701E-4</v>
      </c>
      <c r="M71" s="30"/>
      <c r="N71" s="35"/>
      <c r="O71" s="35"/>
      <c r="P71" s="53"/>
    </row>
    <row r="72" spans="1:21" x14ac:dyDescent="0.3">
      <c r="A72" s="36"/>
      <c r="B72" s="35"/>
      <c r="C72" s="35">
        <v>3</v>
      </c>
      <c r="D72" s="35" t="s">
        <v>82</v>
      </c>
      <c r="E72" s="34" t="s">
        <v>47</v>
      </c>
      <c r="F72" s="56">
        <v>1</v>
      </c>
      <c r="G72" s="56">
        <v>1</v>
      </c>
      <c r="H72" s="35">
        <v>2000</v>
      </c>
      <c r="I72" s="34">
        <v>100</v>
      </c>
      <c r="J72" s="38">
        <v>27124.239351511002</v>
      </c>
      <c r="K72" s="35">
        <f t="shared" si="2"/>
        <v>7.5345109309752782</v>
      </c>
      <c r="L72" s="55">
        <v>4.5581336259583498E-4</v>
      </c>
      <c r="M72" s="30"/>
      <c r="N72" s="35"/>
      <c r="O72" s="35"/>
      <c r="P72" s="53"/>
    </row>
    <row r="73" spans="1:21" x14ac:dyDescent="0.3">
      <c r="A73" s="36"/>
      <c r="B73" s="35"/>
      <c r="C73" s="35">
        <v>3</v>
      </c>
      <c r="D73" s="35" t="s">
        <v>82</v>
      </c>
      <c r="E73" s="34" t="s">
        <v>47</v>
      </c>
      <c r="F73" s="56">
        <v>1</v>
      </c>
      <c r="G73" s="56">
        <v>1</v>
      </c>
      <c r="H73" s="35">
        <v>2000</v>
      </c>
      <c r="I73" s="34">
        <v>100</v>
      </c>
      <c r="J73" s="38">
        <v>25971.5489666461</v>
      </c>
      <c r="K73" s="35">
        <f t="shared" si="2"/>
        <v>7.214319157401694</v>
      </c>
      <c r="L73" s="55">
        <v>4.4935761042617001E-4</v>
      </c>
      <c r="M73" s="30"/>
      <c r="N73" s="35"/>
      <c r="O73" s="35"/>
      <c r="P73" s="53"/>
    </row>
    <row r="74" spans="1:21" ht="15" thickBot="1" x14ac:dyDescent="0.35">
      <c r="A74" s="36"/>
      <c r="B74" s="35"/>
      <c r="C74" s="35">
        <v>3</v>
      </c>
      <c r="D74" s="35" t="s">
        <v>82</v>
      </c>
      <c r="E74" s="34" t="s">
        <v>47</v>
      </c>
      <c r="F74" s="56">
        <v>1</v>
      </c>
      <c r="G74" s="56">
        <v>1</v>
      </c>
      <c r="H74" s="35">
        <v>2000</v>
      </c>
      <c r="I74" s="34">
        <v>100</v>
      </c>
      <c r="J74" s="38">
        <v>26841.9584550857</v>
      </c>
      <c r="K74" s="35">
        <f t="shared" si="2"/>
        <v>7.4560995708571385</v>
      </c>
      <c r="L74" s="55">
        <v>4.2995612261558598E-4</v>
      </c>
      <c r="M74" s="54"/>
      <c r="N74" s="35"/>
      <c r="O74" s="35"/>
      <c r="P74" s="53"/>
    </row>
    <row r="75" spans="1:21" x14ac:dyDescent="0.3">
      <c r="A75" s="36"/>
      <c r="B75" s="35"/>
      <c r="C75" s="35">
        <v>3</v>
      </c>
      <c r="D75" s="35" t="s">
        <v>82</v>
      </c>
      <c r="E75" s="34" t="s">
        <v>47</v>
      </c>
      <c r="F75" s="56">
        <v>1</v>
      </c>
      <c r="G75" s="56">
        <v>1</v>
      </c>
      <c r="H75" s="35">
        <v>2000</v>
      </c>
      <c r="I75" s="34">
        <v>100</v>
      </c>
      <c r="J75" s="38">
        <v>21763.476340532299</v>
      </c>
      <c r="K75" s="35">
        <f t="shared" si="2"/>
        <v>6.0454100945923051</v>
      </c>
      <c r="L75" s="55">
        <v>3.4844816580540902E-4</v>
      </c>
      <c r="M75" s="30"/>
      <c r="N75" s="35"/>
      <c r="O75" s="35"/>
      <c r="P75" s="53"/>
    </row>
    <row r="76" spans="1:21" x14ac:dyDescent="0.3">
      <c r="A76" s="36"/>
      <c r="B76" s="35"/>
      <c r="C76" s="35">
        <v>3</v>
      </c>
      <c r="D76" s="35" t="s">
        <v>82</v>
      </c>
      <c r="E76" s="34" t="s">
        <v>47</v>
      </c>
      <c r="F76" s="56">
        <v>1</v>
      </c>
      <c r="G76" s="56">
        <v>1</v>
      </c>
      <c r="H76" s="35">
        <v>2000</v>
      </c>
      <c r="I76" s="34">
        <v>100</v>
      </c>
      <c r="J76" s="38">
        <v>23359.978070020599</v>
      </c>
      <c r="K76" s="35">
        <f t="shared" si="2"/>
        <v>6.4888827972279444</v>
      </c>
      <c r="L76" s="55">
        <v>2.7156852792844599E-4</v>
      </c>
      <c r="M76" s="30"/>
      <c r="N76" s="35"/>
      <c r="O76" s="35"/>
      <c r="P76" s="53"/>
    </row>
    <row r="77" spans="1:21" x14ac:dyDescent="0.3">
      <c r="A77" s="36"/>
      <c r="B77" s="35"/>
      <c r="C77" s="35">
        <v>3</v>
      </c>
      <c r="D77" s="35" t="s">
        <v>82</v>
      </c>
      <c r="E77" s="34" t="s">
        <v>47</v>
      </c>
      <c r="F77" s="56">
        <v>1</v>
      </c>
      <c r="G77" s="56">
        <v>1</v>
      </c>
      <c r="H77" s="35">
        <v>2000</v>
      </c>
      <c r="I77" s="34">
        <v>100</v>
      </c>
      <c r="J77" s="38">
        <v>26658.229286432201</v>
      </c>
      <c r="K77" s="35">
        <f t="shared" si="2"/>
        <v>7.4050636906756111</v>
      </c>
      <c r="L77" s="55">
        <v>3.4749697745881E-4</v>
      </c>
      <c r="M77" s="30"/>
      <c r="N77" s="35"/>
      <c r="O77" s="35"/>
      <c r="P77" s="53"/>
    </row>
    <row r="78" spans="1:21" x14ac:dyDescent="0.3">
      <c r="A78" s="36"/>
      <c r="B78" s="35"/>
      <c r="C78" s="35">
        <v>3</v>
      </c>
      <c r="D78" s="35" t="s">
        <v>82</v>
      </c>
      <c r="E78" s="34" t="s">
        <v>47</v>
      </c>
      <c r="F78" s="56">
        <v>1</v>
      </c>
      <c r="G78" s="56">
        <v>1</v>
      </c>
      <c r="H78" s="35">
        <v>2000</v>
      </c>
      <c r="I78" s="34">
        <v>100</v>
      </c>
      <c r="J78" s="38">
        <v>26310.335799217199</v>
      </c>
      <c r="K78" s="35">
        <f t="shared" si="2"/>
        <v>7.3084266108936662</v>
      </c>
      <c r="L78" s="55">
        <v>4.3927858138994701E-4</v>
      </c>
      <c r="M78" s="30"/>
      <c r="N78" s="35"/>
      <c r="O78" s="35"/>
      <c r="P78" s="53"/>
      <c r="R78" s="35"/>
      <c r="S78" s="45"/>
      <c r="T78" s="38"/>
      <c r="U78" s="38"/>
    </row>
    <row r="79" spans="1:21" x14ac:dyDescent="0.3">
      <c r="A79" s="36"/>
      <c r="B79" s="35"/>
      <c r="C79" s="35">
        <v>3</v>
      </c>
      <c r="D79" s="35" t="s">
        <v>82</v>
      </c>
      <c r="E79" s="34" t="s">
        <v>47</v>
      </c>
      <c r="F79" s="56">
        <v>1</v>
      </c>
      <c r="G79" s="56">
        <v>1</v>
      </c>
      <c r="H79" s="35">
        <v>2000</v>
      </c>
      <c r="I79" s="34">
        <v>100</v>
      </c>
      <c r="J79" s="38">
        <v>25916.656872034</v>
      </c>
      <c r="K79" s="35">
        <f t="shared" si="2"/>
        <v>7.1990713533427781</v>
      </c>
      <c r="L79" s="55">
        <v>2.3607870054897899E-4</v>
      </c>
      <c r="M79" s="30"/>
      <c r="N79" s="35"/>
      <c r="O79" s="35"/>
      <c r="P79" s="53"/>
      <c r="R79" s="35"/>
      <c r="S79" s="45"/>
      <c r="T79" s="38"/>
      <c r="U79" s="38"/>
    </row>
    <row r="80" spans="1:21" x14ac:dyDescent="0.3">
      <c r="A80" s="36"/>
      <c r="B80" s="35"/>
      <c r="C80" s="35">
        <v>3</v>
      </c>
      <c r="D80" s="35" t="s">
        <v>82</v>
      </c>
      <c r="E80" s="34" t="s">
        <v>47</v>
      </c>
      <c r="F80" s="56">
        <v>1</v>
      </c>
      <c r="G80" s="56">
        <v>1</v>
      </c>
      <c r="H80" s="35">
        <v>2000</v>
      </c>
      <c r="I80" s="34">
        <v>100</v>
      </c>
      <c r="J80" s="38">
        <v>26145.995173215801</v>
      </c>
      <c r="K80" s="35">
        <f t="shared" si="2"/>
        <v>7.2627764370043888</v>
      </c>
      <c r="L80" s="55">
        <v>3.7301925824681601E-4</v>
      </c>
      <c r="M80" s="30"/>
      <c r="N80" s="35"/>
      <c r="O80" s="35"/>
      <c r="P80" s="53"/>
      <c r="R80" s="35"/>
      <c r="S80" s="45"/>
      <c r="T80" s="38"/>
      <c r="U80" s="38"/>
    </row>
    <row r="81" spans="1:21" x14ac:dyDescent="0.3">
      <c r="A81" s="36"/>
      <c r="B81" s="35"/>
      <c r="C81" s="35">
        <v>3</v>
      </c>
      <c r="D81" s="35" t="s">
        <v>82</v>
      </c>
      <c r="E81" s="34" t="s">
        <v>47</v>
      </c>
      <c r="F81" s="56">
        <v>1</v>
      </c>
      <c r="G81" s="56">
        <v>1</v>
      </c>
      <c r="H81" s="35">
        <v>2000</v>
      </c>
      <c r="I81" s="34">
        <v>100</v>
      </c>
      <c r="J81" s="38">
        <v>27610.584662437399</v>
      </c>
      <c r="K81" s="35">
        <f t="shared" si="2"/>
        <v>7.6696068506770549</v>
      </c>
      <c r="L81" s="55">
        <v>3.2441792203922602E-4</v>
      </c>
      <c r="M81" s="30"/>
      <c r="N81" s="35"/>
      <c r="O81" s="35"/>
      <c r="P81" s="53"/>
      <c r="R81" s="35"/>
      <c r="S81" s="45"/>
      <c r="T81" s="38"/>
      <c r="U81" s="38"/>
    </row>
    <row r="82" spans="1:21" x14ac:dyDescent="0.3">
      <c r="A82" s="36"/>
      <c r="B82" s="35"/>
      <c r="C82" s="35">
        <v>3</v>
      </c>
      <c r="D82" s="35" t="s">
        <v>82</v>
      </c>
      <c r="E82" s="34" t="s">
        <v>47</v>
      </c>
      <c r="F82" s="56">
        <v>1</v>
      </c>
      <c r="G82" s="56">
        <v>1</v>
      </c>
      <c r="H82" s="35">
        <v>2000</v>
      </c>
      <c r="I82" s="34">
        <v>100</v>
      </c>
      <c r="J82" s="38">
        <v>25740.529671668999</v>
      </c>
      <c r="K82" s="35">
        <f t="shared" si="2"/>
        <v>7.1501471310191667</v>
      </c>
      <c r="L82" s="55">
        <v>3.5490309667360602E-4</v>
      </c>
      <c r="M82" s="30"/>
      <c r="N82" s="35"/>
      <c r="O82" s="35"/>
      <c r="P82" s="53"/>
      <c r="R82" s="35"/>
      <c r="S82" s="45"/>
      <c r="T82" s="38"/>
      <c r="U82" s="38"/>
    </row>
    <row r="83" spans="1:21" x14ac:dyDescent="0.3">
      <c r="A83" s="36"/>
      <c r="B83" s="35"/>
      <c r="C83" s="35">
        <v>3</v>
      </c>
      <c r="D83" s="35" t="s">
        <v>82</v>
      </c>
      <c r="E83" s="34" t="s">
        <v>47</v>
      </c>
      <c r="F83" s="56">
        <v>1</v>
      </c>
      <c r="G83" s="56">
        <v>1</v>
      </c>
      <c r="H83" s="35">
        <v>2000</v>
      </c>
      <c r="I83" s="34">
        <v>100</v>
      </c>
      <c r="J83" s="38">
        <v>26546.6153185367</v>
      </c>
      <c r="K83" s="35">
        <f t="shared" si="2"/>
        <v>7.3740598107046393</v>
      </c>
      <c r="L83" s="55">
        <v>4.1847919253421299E-4</v>
      </c>
      <c r="M83" s="30"/>
      <c r="N83" s="35"/>
      <c r="O83" s="35"/>
      <c r="P83" s="53"/>
      <c r="R83" s="35"/>
      <c r="S83" s="45"/>
      <c r="T83" s="38"/>
      <c r="U83" s="38"/>
    </row>
    <row r="84" spans="1:21" x14ac:dyDescent="0.3">
      <c r="A84" s="36"/>
      <c r="B84" s="35"/>
      <c r="C84" s="35">
        <v>3</v>
      </c>
      <c r="D84" s="35" t="s">
        <v>82</v>
      </c>
      <c r="E84" s="34" t="s">
        <v>47</v>
      </c>
      <c r="F84" s="56">
        <v>1</v>
      </c>
      <c r="G84" s="56">
        <v>1</v>
      </c>
      <c r="H84" s="35">
        <v>2000</v>
      </c>
      <c r="I84" s="34">
        <v>100</v>
      </c>
      <c r="J84" s="38">
        <v>27277.677684783899</v>
      </c>
      <c r="K84" s="35">
        <f t="shared" si="2"/>
        <v>7.5771326902177494</v>
      </c>
      <c r="L84" s="55">
        <v>4.51945083011903E-4</v>
      </c>
      <c r="M84" s="30"/>
      <c r="N84" s="35"/>
      <c r="O84" s="35"/>
      <c r="P84" s="53"/>
      <c r="R84" s="35"/>
      <c r="S84" s="45"/>
      <c r="T84" s="38"/>
      <c r="U84" s="38"/>
    </row>
    <row r="85" spans="1:21" x14ac:dyDescent="0.3">
      <c r="A85" s="36"/>
      <c r="B85" s="35"/>
      <c r="C85" s="35">
        <v>3</v>
      </c>
      <c r="D85" s="35" t="s">
        <v>82</v>
      </c>
      <c r="E85" s="34" t="s">
        <v>47</v>
      </c>
      <c r="F85" s="56">
        <v>1</v>
      </c>
      <c r="G85" s="56">
        <v>1</v>
      </c>
      <c r="H85" s="35">
        <v>2000</v>
      </c>
      <c r="I85" s="34">
        <v>100</v>
      </c>
      <c r="J85" s="38">
        <v>23641.082536935799</v>
      </c>
      <c r="K85" s="35">
        <f t="shared" si="2"/>
        <v>6.5669673713710557</v>
      </c>
      <c r="L85" s="55">
        <v>2.3942197877173E-4</v>
      </c>
      <c r="M85" s="30"/>
      <c r="N85" s="35"/>
      <c r="O85" s="35"/>
      <c r="P85" s="53"/>
      <c r="R85" s="35"/>
      <c r="S85" s="45"/>
      <c r="T85" s="38"/>
      <c r="U85" s="38"/>
    </row>
    <row r="86" spans="1:21" x14ac:dyDescent="0.3">
      <c r="A86" s="36"/>
      <c r="B86" s="35"/>
      <c r="C86" s="35">
        <v>3</v>
      </c>
      <c r="D86" s="35" t="s">
        <v>82</v>
      </c>
      <c r="E86" s="34" t="s">
        <v>47</v>
      </c>
      <c r="F86" s="56">
        <v>1</v>
      </c>
      <c r="G86" s="56">
        <v>1</v>
      </c>
      <c r="H86" s="35">
        <v>2000</v>
      </c>
      <c r="I86" s="34">
        <v>100</v>
      </c>
      <c r="J86" s="38">
        <v>24748.367319107001</v>
      </c>
      <c r="K86" s="35">
        <f t="shared" si="2"/>
        <v>6.8745464775297229</v>
      </c>
      <c r="L86" s="55">
        <v>2.6628696210746799E-4</v>
      </c>
      <c r="M86" s="30"/>
      <c r="N86" s="35"/>
      <c r="O86" s="35"/>
      <c r="P86" s="53"/>
      <c r="R86" s="35"/>
      <c r="S86" s="45"/>
      <c r="T86" s="38"/>
      <c r="U86" s="38"/>
    </row>
    <row r="87" spans="1:21" x14ac:dyDescent="0.3">
      <c r="A87" s="36"/>
      <c r="B87" s="35"/>
      <c r="C87" s="35">
        <v>3</v>
      </c>
      <c r="D87" s="35" t="s">
        <v>82</v>
      </c>
      <c r="E87" s="34" t="s">
        <v>47</v>
      </c>
      <c r="F87" s="56">
        <v>1</v>
      </c>
      <c r="G87" s="56">
        <v>1</v>
      </c>
      <c r="H87" s="35">
        <v>2000</v>
      </c>
      <c r="I87" s="34">
        <v>100</v>
      </c>
      <c r="J87" s="38">
        <v>26263.732690572699</v>
      </c>
      <c r="K87" s="35">
        <f t="shared" si="2"/>
        <v>7.295481302936861</v>
      </c>
      <c r="L87" s="55">
        <v>1.9179091187324101E-4</v>
      </c>
      <c r="M87" s="30"/>
      <c r="N87" s="35"/>
      <c r="O87" s="35"/>
      <c r="P87" s="53"/>
      <c r="R87" s="35"/>
      <c r="S87" s="45"/>
      <c r="T87" s="38"/>
      <c r="U87" s="38"/>
    </row>
    <row r="88" spans="1:21" x14ac:dyDescent="0.3">
      <c r="A88" s="36"/>
      <c r="B88" s="35"/>
      <c r="C88" s="35">
        <v>3</v>
      </c>
      <c r="D88" s="35" t="s">
        <v>82</v>
      </c>
      <c r="E88" s="34" t="s">
        <v>47</v>
      </c>
      <c r="F88" s="56">
        <v>1</v>
      </c>
      <c r="G88" s="56">
        <v>1</v>
      </c>
      <c r="H88" s="35">
        <v>2000</v>
      </c>
      <c r="I88" s="34">
        <v>100</v>
      </c>
      <c r="J88" s="38">
        <v>26019.978370904901</v>
      </c>
      <c r="K88" s="35">
        <f t="shared" si="2"/>
        <v>7.2277717696958055</v>
      </c>
      <c r="L88" s="55">
        <v>2.20696295980444E-4</v>
      </c>
      <c r="M88" s="30"/>
      <c r="N88" s="35"/>
      <c r="O88" s="35"/>
      <c r="P88" s="53"/>
      <c r="R88" s="35"/>
      <c r="S88" s="45"/>
      <c r="T88" s="38"/>
      <c r="U88" s="38"/>
    </row>
    <row r="89" spans="1:21" x14ac:dyDescent="0.3">
      <c r="A89" s="36"/>
      <c r="B89" s="35"/>
      <c r="C89" s="35">
        <v>3</v>
      </c>
      <c r="D89" s="35" t="s">
        <v>82</v>
      </c>
      <c r="E89" s="34" t="s">
        <v>47</v>
      </c>
      <c r="F89" s="56">
        <v>1</v>
      </c>
      <c r="G89" s="56">
        <v>1</v>
      </c>
      <c r="H89" s="35">
        <v>2000</v>
      </c>
      <c r="I89" s="34">
        <v>100</v>
      </c>
      <c r="J89" s="38">
        <v>26496.7823555469</v>
      </c>
      <c r="K89" s="35">
        <f t="shared" si="2"/>
        <v>7.3602173209852504</v>
      </c>
      <c r="L89" s="55">
        <v>3.90763267680857E-4</v>
      </c>
      <c r="M89" s="30"/>
      <c r="N89" s="35"/>
      <c r="O89" s="35"/>
      <c r="P89" s="53"/>
      <c r="R89" s="35"/>
      <c r="S89" s="45"/>
      <c r="T89" s="38"/>
      <c r="U89" s="38"/>
    </row>
    <row r="90" spans="1:21" x14ac:dyDescent="0.3">
      <c r="A90" s="36"/>
      <c r="B90" s="35"/>
      <c r="C90" s="35">
        <v>3</v>
      </c>
      <c r="D90" s="35" t="s">
        <v>82</v>
      </c>
      <c r="E90" s="34" t="s">
        <v>47</v>
      </c>
      <c r="F90" s="56">
        <v>1</v>
      </c>
      <c r="G90" s="56">
        <v>1</v>
      </c>
      <c r="H90" s="35">
        <v>2000</v>
      </c>
      <c r="I90" s="34">
        <v>100</v>
      </c>
      <c r="J90" s="38">
        <v>24925.239401102001</v>
      </c>
      <c r="K90" s="35">
        <f t="shared" si="2"/>
        <v>6.9236776114172223</v>
      </c>
      <c r="L90" s="55">
        <v>4.7778239278202999E-4</v>
      </c>
      <c r="M90" s="30"/>
      <c r="N90" s="35"/>
      <c r="O90" s="35"/>
      <c r="P90" s="53"/>
      <c r="R90" s="35"/>
      <c r="S90" s="45"/>
      <c r="T90" s="38"/>
      <c r="U90" s="38"/>
    </row>
    <row r="91" spans="1:21" x14ac:dyDescent="0.3">
      <c r="A91" s="36"/>
      <c r="B91" s="35"/>
      <c r="C91" s="35">
        <v>3</v>
      </c>
      <c r="D91" s="35" t="s">
        <v>82</v>
      </c>
      <c r="E91" s="34" t="s">
        <v>47</v>
      </c>
      <c r="F91" s="56">
        <v>1</v>
      </c>
      <c r="G91" s="56">
        <v>1</v>
      </c>
      <c r="H91" s="35">
        <v>2000</v>
      </c>
      <c r="I91" s="34">
        <v>100</v>
      </c>
      <c r="J91" s="38">
        <v>26560.841427803</v>
      </c>
      <c r="K91" s="35">
        <f t="shared" si="2"/>
        <v>7.3780115077230555</v>
      </c>
      <c r="L91" s="55">
        <v>4.54072209903128E-4</v>
      </c>
      <c r="M91" s="30"/>
      <c r="N91" s="35"/>
      <c r="O91" s="35"/>
      <c r="P91" s="53"/>
      <c r="R91" s="35"/>
      <c r="S91" s="45"/>
      <c r="T91" s="38"/>
      <c r="U91" s="38"/>
    </row>
    <row r="92" spans="1:21" x14ac:dyDescent="0.3">
      <c r="A92" s="36"/>
      <c r="B92" s="35"/>
      <c r="C92" s="35">
        <v>3</v>
      </c>
      <c r="D92" s="35" t="s">
        <v>82</v>
      </c>
      <c r="E92" s="34" t="s">
        <v>47</v>
      </c>
      <c r="F92" s="56">
        <v>1</v>
      </c>
      <c r="G92" s="56">
        <v>1</v>
      </c>
      <c r="H92" s="35">
        <v>2000</v>
      </c>
      <c r="I92" s="34">
        <v>100</v>
      </c>
      <c r="J92" s="38">
        <v>27272.7942178249</v>
      </c>
      <c r="K92" s="35">
        <f t="shared" si="2"/>
        <v>7.5757761716180276</v>
      </c>
      <c r="L92" s="55">
        <v>2.4236992933393599E-4</v>
      </c>
      <c r="M92" s="30"/>
      <c r="N92" s="35"/>
      <c r="O92" s="35"/>
      <c r="P92" s="53"/>
      <c r="R92" s="35"/>
      <c r="S92" s="45"/>
      <c r="T92" s="38"/>
      <c r="U92" s="38"/>
    </row>
    <row r="93" spans="1:21" x14ac:dyDescent="0.3">
      <c r="A93" s="36"/>
      <c r="B93" s="35"/>
      <c r="C93" s="35">
        <v>3</v>
      </c>
      <c r="D93" s="35" t="s">
        <v>82</v>
      </c>
      <c r="E93" s="34" t="s">
        <v>47</v>
      </c>
      <c r="F93" s="56">
        <v>1</v>
      </c>
      <c r="G93" s="56">
        <v>1</v>
      </c>
      <c r="H93" s="35">
        <v>2000</v>
      </c>
      <c r="I93" s="34">
        <v>100</v>
      </c>
      <c r="J93" s="38">
        <v>27485.346438169399</v>
      </c>
      <c r="K93" s="35">
        <f t="shared" si="2"/>
        <v>7.6348184550470553</v>
      </c>
      <c r="L93" s="55">
        <v>2.9131532261436702E-4</v>
      </c>
      <c r="M93" s="30"/>
      <c r="N93" s="35"/>
      <c r="O93" s="35"/>
      <c r="P93" s="53"/>
      <c r="R93" s="35"/>
      <c r="S93" s="45"/>
      <c r="T93" s="38"/>
      <c r="U93" s="38"/>
    </row>
    <row r="94" spans="1:21" x14ac:dyDescent="0.3">
      <c r="A94" s="36"/>
      <c r="B94" s="35"/>
      <c r="C94" s="35">
        <v>3</v>
      </c>
      <c r="D94" s="35" t="s">
        <v>82</v>
      </c>
      <c r="E94" s="34" t="s">
        <v>47</v>
      </c>
      <c r="F94" s="56">
        <v>1</v>
      </c>
      <c r="G94" s="56">
        <v>1</v>
      </c>
      <c r="H94" s="35">
        <v>2000</v>
      </c>
      <c r="I94" s="34">
        <v>100</v>
      </c>
      <c r="J94" s="38">
        <v>26854.699782371499</v>
      </c>
      <c r="K94" s="35">
        <f t="shared" si="2"/>
        <v>7.4596388284365274</v>
      </c>
      <c r="L94" s="55">
        <v>3.22715124585149E-4</v>
      </c>
      <c r="M94" s="30"/>
      <c r="N94" s="35"/>
      <c r="O94" s="35"/>
      <c r="P94" s="53"/>
      <c r="R94" s="35"/>
      <c r="S94" s="45"/>
      <c r="T94" s="38"/>
      <c r="U94" s="38"/>
    </row>
    <row r="95" spans="1:21" x14ac:dyDescent="0.3">
      <c r="A95" s="36"/>
      <c r="B95" s="35"/>
      <c r="C95" s="35">
        <v>3</v>
      </c>
      <c r="D95" s="35" t="s">
        <v>82</v>
      </c>
      <c r="E95" s="34" t="s">
        <v>47</v>
      </c>
      <c r="F95" s="56">
        <v>1</v>
      </c>
      <c r="G95" s="56">
        <v>1</v>
      </c>
      <c r="H95" s="35">
        <v>2000</v>
      </c>
      <c r="I95" s="34">
        <v>100</v>
      </c>
      <c r="J95" s="38">
        <v>26025.459594726501</v>
      </c>
      <c r="K95" s="35">
        <f t="shared" si="2"/>
        <v>7.2292943318684726</v>
      </c>
      <c r="L95" s="55">
        <v>3.15617320247817E-4</v>
      </c>
      <c r="M95" s="30"/>
      <c r="N95" s="35"/>
      <c r="O95" s="35"/>
      <c r="P95" s="53"/>
      <c r="R95" s="35"/>
      <c r="S95" s="45"/>
      <c r="T95" s="38"/>
      <c r="U95" s="38"/>
    </row>
    <row r="96" spans="1:21" x14ac:dyDescent="0.3">
      <c r="A96" s="36"/>
      <c r="B96" s="35"/>
      <c r="C96" s="35">
        <v>3</v>
      </c>
      <c r="D96" s="35" t="s">
        <v>82</v>
      </c>
      <c r="E96" s="34" t="s">
        <v>47</v>
      </c>
      <c r="F96" s="56">
        <v>1</v>
      </c>
      <c r="G96" s="56">
        <v>1</v>
      </c>
      <c r="H96" s="35">
        <v>2000</v>
      </c>
      <c r="I96" s="34">
        <v>100</v>
      </c>
      <c r="J96" s="38">
        <v>26531.407492875998</v>
      </c>
      <c r="K96" s="35">
        <f t="shared" si="2"/>
        <v>7.3698354146877776</v>
      </c>
      <c r="L96" s="55">
        <v>2.73834077570689E-4</v>
      </c>
      <c r="M96" s="30"/>
      <c r="N96" s="35"/>
      <c r="O96" s="35"/>
      <c r="P96" s="53"/>
      <c r="R96" s="35"/>
      <c r="S96" s="45"/>
      <c r="T96" s="38"/>
      <c r="U96" s="38"/>
    </row>
    <row r="97" spans="1:21" x14ac:dyDescent="0.3">
      <c r="A97" s="36"/>
      <c r="B97" s="35"/>
      <c r="C97" s="35">
        <v>3</v>
      </c>
      <c r="D97" s="35" t="s">
        <v>82</v>
      </c>
      <c r="E97" s="34" t="s">
        <v>47</v>
      </c>
      <c r="F97" s="56">
        <v>1</v>
      </c>
      <c r="G97" s="56">
        <v>1</v>
      </c>
      <c r="H97" s="35">
        <v>2000</v>
      </c>
      <c r="I97" s="34">
        <v>100</v>
      </c>
      <c r="J97" s="38">
        <v>24609.054007053299</v>
      </c>
      <c r="K97" s="35">
        <f t="shared" si="2"/>
        <v>6.8358483352925834</v>
      </c>
      <c r="L97" s="55">
        <v>3.9114143556151298E-4</v>
      </c>
      <c r="M97" s="30"/>
      <c r="N97" s="35"/>
      <c r="O97" s="35"/>
      <c r="P97" s="53"/>
      <c r="R97" s="35"/>
      <c r="S97" s="45"/>
      <c r="T97" s="38"/>
      <c r="U97" s="38"/>
    </row>
    <row r="98" spans="1:21" x14ac:dyDescent="0.3">
      <c r="A98" s="36"/>
      <c r="B98" s="35"/>
      <c r="C98" s="35">
        <v>3</v>
      </c>
      <c r="D98" s="35" t="s">
        <v>82</v>
      </c>
      <c r="E98" s="34" t="s">
        <v>47</v>
      </c>
      <c r="F98" s="56">
        <v>1</v>
      </c>
      <c r="G98" s="56">
        <v>1</v>
      </c>
      <c r="H98" s="35">
        <v>2000</v>
      </c>
      <c r="I98" s="34">
        <v>100</v>
      </c>
      <c r="J98" s="38">
        <v>25163.351402044202</v>
      </c>
      <c r="K98" s="35">
        <f t="shared" si="2"/>
        <v>6.9898198339011675</v>
      </c>
      <c r="L98" s="55">
        <v>3.8604847204683402E-4</v>
      </c>
      <c r="M98" s="30"/>
      <c r="N98" s="35"/>
      <c r="O98" s="35"/>
      <c r="P98" s="53"/>
      <c r="R98" s="35"/>
      <c r="S98" s="45"/>
      <c r="T98" s="38"/>
      <c r="U98" s="38"/>
    </row>
    <row r="99" spans="1:21" x14ac:dyDescent="0.3">
      <c r="A99" s="36"/>
      <c r="B99" s="35"/>
      <c r="C99" s="35">
        <v>3</v>
      </c>
      <c r="D99" s="35" t="s">
        <v>82</v>
      </c>
      <c r="E99" s="34" t="s">
        <v>47</v>
      </c>
      <c r="F99" s="56">
        <v>1</v>
      </c>
      <c r="G99" s="56">
        <v>1</v>
      </c>
      <c r="H99" s="35">
        <v>2000</v>
      </c>
      <c r="I99" s="34">
        <v>100</v>
      </c>
      <c r="J99" s="38">
        <v>24849.9821958541</v>
      </c>
      <c r="K99" s="35">
        <f t="shared" ref="K99:K130" si="3">J99/3600</f>
        <v>6.9027728321816948</v>
      </c>
      <c r="L99" s="55">
        <v>3.79738519592684E-4</v>
      </c>
      <c r="M99" s="30"/>
      <c r="N99" s="35"/>
      <c r="O99" s="35"/>
      <c r="P99" s="53"/>
      <c r="R99" s="35"/>
      <c r="S99" s="45"/>
      <c r="T99" s="38"/>
      <c r="U99" s="38"/>
    </row>
    <row r="100" spans="1:21" x14ac:dyDescent="0.3">
      <c r="A100" s="36"/>
      <c r="B100" s="35"/>
      <c r="C100" s="35">
        <v>3</v>
      </c>
      <c r="D100" s="35" t="s">
        <v>82</v>
      </c>
      <c r="E100" s="34" t="s">
        <v>47</v>
      </c>
      <c r="F100" s="56">
        <v>1</v>
      </c>
      <c r="G100" s="56">
        <v>1</v>
      </c>
      <c r="H100" s="35">
        <v>2000</v>
      </c>
      <c r="I100" s="34">
        <v>100</v>
      </c>
      <c r="J100" s="38">
        <v>25852.829190254201</v>
      </c>
      <c r="K100" s="35">
        <f t="shared" si="3"/>
        <v>7.1813414417372776</v>
      </c>
      <c r="L100" s="55">
        <v>2.2657769476936901E-4</v>
      </c>
      <c r="M100" s="30"/>
      <c r="N100" s="35"/>
      <c r="O100" s="35"/>
      <c r="P100" s="53"/>
      <c r="R100" s="35"/>
      <c r="S100" s="45"/>
      <c r="T100" s="38"/>
      <c r="U100" s="38"/>
    </row>
    <row r="101" spans="1:21" x14ac:dyDescent="0.3">
      <c r="A101" s="36"/>
      <c r="B101" s="35"/>
      <c r="C101" s="35">
        <v>3</v>
      </c>
      <c r="D101" s="35" t="s">
        <v>82</v>
      </c>
      <c r="E101" s="34" t="s">
        <v>47</v>
      </c>
      <c r="F101" s="56">
        <v>1</v>
      </c>
      <c r="G101" s="56">
        <v>1</v>
      </c>
      <c r="H101" s="35">
        <v>2000</v>
      </c>
      <c r="I101" s="34">
        <v>100</v>
      </c>
      <c r="J101" s="38">
        <v>24640.874200105602</v>
      </c>
      <c r="K101" s="35">
        <f t="shared" si="3"/>
        <v>6.8446872778071119</v>
      </c>
      <c r="L101" s="55">
        <v>2.33910335975738E-4</v>
      </c>
      <c r="M101" s="30"/>
      <c r="N101" s="35"/>
      <c r="O101" s="35"/>
      <c r="P101" s="53"/>
      <c r="R101" s="35"/>
      <c r="S101" s="45"/>
      <c r="T101" s="38"/>
      <c r="U101" s="38"/>
    </row>
    <row r="102" spans="1:21" x14ac:dyDescent="0.3">
      <c r="A102" s="36"/>
      <c r="B102" s="35"/>
      <c r="C102" s="35">
        <v>3</v>
      </c>
      <c r="D102" s="35" t="s">
        <v>82</v>
      </c>
      <c r="E102" s="34" t="s">
        <v>47</v>
      </c>
      <c r="F102" s="56">
        <v>1</v>
      </c>
      <c r="G102" s="56">
        <v>1</v>
      </c>
      <c r="H102" s="35">
        <v>2000</v>
      </c>
      <c r="I102" s="34">
        <v>100</v>
      </c>
      <c r="J102" s="38">
        <v>25467.330749511701</v>
      </c>
      <c r="K102" s="35">
        <f t="shared" si="3"/>
        <v>7.0742585415310275</v>
      </c>
      <c r="L102" s="55">
        <v>3.06768654391891E-4</v>
      </c>
      <c r="M102" s="30"/>
      <c r="N102" s="35"/>
      <c r="O102" s="35"/>
      <c r="P102" s="53"/>
      <c r="R102" s="35"/>
      <c r="S102" s="45"/>
      <c r="T102" s="38"/>
      <c r="U102" s="38"/>
    </row>
    <row r="103" spans="1:21" x14ac:dyDescent="0.3">
      <c r="A103" s="36"/>
      <c r="B103" s="35"/>
      <c r="C103" s="35">
        <v>3</v>
      </c>
      <c r="D103" s="35" t="s">
        <v>82</v>
      </c>
      <c r="E103" s="34" t="s">
        <v>47</v>
      </c>
      <c r="F103" s="56">
        <v>1</v>
      </c>
      <c r="G103" s="56">
        <v>1</v>
      </c>
      <c r="H103" s="35">
        <v>2000</v>
      </c>
      <c r="I103" s="34">
        <v>100</v>
      </c>
      <c r="J103" s="38">
        <v>25147.7609558105</v>
      </c>
      <c r="K103" s="35">
        <f t="shared" si="3"/>
        <v>6.9854891543918054</v>
      </c>
      <c r="L103" s="55">
        <v>2.8844209125016999E-4</v>
      </c>
      <c r="M103" s="30"/>
      <c r="N103" s="35"/>
      <c r="O103" s="35"/>
      <c r="P103" s="53"/>
      <c r="R103" s="35"/>
      <c r="S103" s="45"/>
      <c r="T103" s="38"/>
      <c r="U103" s="38"/>
    </row>
    <row r="104" spans="1:21" x14ac:dyDescent="0.3">
      <c r="A104" s="36"/>
      <c r="B104" s="35"/>
      <c r="C104" s="35">
        <v>3</v>
      </c>
      <c r="D104" s="35" t="s">
        <v>82</v>
      </c>
      <c r="E104" s="34" t="s">
        <v>47</v>
      </c>
      <c r="F104" s="56">
        <v>1</v>
      </c>
      <c r="G104" s="56">
        <v>1</v>
      </c>
      <c r="H104" s="35">
        <v>2000</v>
      </c>
      <c r="I104" s="34">
        <v>100</v>
      </c>
      <c r="J104" s="38">
        <v>24862.254039525898</v>
      </c>
      <c r="K104" s="35">
        <f t="shared" si="3"/>
        <v>6.9061816776460825</v>
      </c>
      <c r="L104" s="55">
        <v>3.1573823614041102E-4</v>
      </c>
      <c r="M104" s="30"/>
      <c r="N104" s="35"/>
      <c r="O104" s="35"/>
      <c r="P104" s="53"/>
      <c r="R104" s="35"/>
      <c r="S104" s="45"/>
      <c r="T104" s="38"/>
      <c r="U104" s="38"/>
    </row>
    <row r="105" spans="1:21" x14ac:dyDescent="0.3">
      <c r="A105" s="36"/>
      <c r="B105" s="35"/>
      <c r="C105" s="35">
        <v>3</v>
      </c>
      <c r="D105" s="35" t="s">
        <v>82</v>
      </c>
      <c r="E105" s="34" t="s">
        <v>47</v>
      </c>
      <c r="F105" s="56">
        <v>1</v>
      </c>
      <c r="G105" s="56">
        <v>1</v>
      </c>
      <c r="H105" s="35">
        <v>2000</v>
      </c>
      <c r="I105" s="34">
        <v>100</v>
      </c>
      <c r="J105" s="38">
        <v>25591.381602764101</v>
      </c>
      <c r="K105" s="35">
        <f t="shared" si="3"/>
        <v>7.1087171118789172</v>
      </c>
      <c r="L105" s="55">
        <v>4.9925360182242996E-4</v>
      </c>
      <c r="M105" s="30"/>
      <c r="N105" s="35"/>
      <c r="O105" s="35"/>
      <c r="P105" s="53"/>
      <c r="R105" s="35"/>
      <c r="S105" s="45"/>
      <c r="T105" s="38"/>
      <c r="U105" s="38"/>
    </row>
    <row r="106" spans="1:21" x14ac:dyDescent="0.3">
      <c r="A106" s="36"/>
      <c r="B106" s="35"/>
      <c r="C106" s="35">
        <v>3</v>
      </c>
      <c r="D106" s="35" t="s">
        <v>82</v>
      </c>
      <c r="E106" s="34" t="s">
        <v>47</v>
      </c>
      <c r="F106" s="56">
        <v>1</v>
      </c>
      <c r="G106" s="56">
        <v>1</v>
      </c>
      <c r="H106" s="35">
        <v>2000</v>
      </c>
      <c r="I106" s="34">
        <v>100</v>
      </c>
      <c r="J106" s="38">
        <v>26616.045346021601</v>
      </c>
      <c r="K106" s="35">
        <f t="shared" si="3"/>
        <v>7.3933459294504447</v>
      </c>
      <c r="L106" s="55">
        <v>2.99929414605372E-4</v>
      </c>
      <c r="M106" s="30"/>
      <c r="N106" s="35"/>
      <c r="O106" s="35"/>
      <c r="P106" s="53"/>
      <c r="R106" s="35"/>
      <c r="S106" s="45"/>
      <c r="T106" s="38"/>
      <c r="U106" s="38"/>
    </row>
    <row r="107" spans="1:21" x14ac:dyDescent="0.3">
      <c r="A107" s="36"/>
      <c r="B107" s="35"/>
      <c r="C107" s="35">
        <v>3</v>
      </c>
      <c r="D107" s="35" t="s">
        <v>82</v>
      </c>
      <c r="E107" s="34" t="s">
        <v>47</v>
      </c>
      <c r="F107" s="56">
        <v>1</v>
      </c>
      <c r="G107" s="56">
        <v>1</v>
      </c>
      <c r="H107" s="35">
        <v>2000</v>
      </c>
      <c r="I107" s="34">
        <v>100</v>
      </c>
      <c r="J107" s="38">
        <v>27353.855020999901</v>
      </c>
      <c r="K107" s="35">
        <f t="shared" si="3"/>
        <v>7.5982930613888611</v>
      </c>
      <c r="L107" s="55">
        <v>3.1972364722034102E-4</v>
      </c>
      <c r="M107" s="30"/>
      <c r="N107" s="35"/>
      <c r="O107" s="35"/>
      <c r="P107" s="53"/>
      <c r="R107" s="35"/>
      <c r="S107" s="45"/>
      <c r="T107" s="38"/>
      <c r="U107" s="38"/>
    </row>
    <row r="108" spans="1:21" x14ac:dyDescent="0.3">
      <c r="A108" s="36"/>
      <c r="B108" s="35"/>
      <c r="C108" s="35">
        <v>3</v>
      </c>
      <c r="D108" s="35" t="s">
        <v>82</v>
      </c>
      <c r="E108" s="34" t="s">
        <v>47</v>
      </c>
      <c r="F108" s="56">
        <v>1</v>
      </c>
      <c r="G108" s="56">
        <v>1</v>
      </c>
      <c r="H108" s="35">
        <v>2000</v>
      </c>
      <c r="I108" s="34">
        <v>100</v>
      </c>
      <c r="J108" s="38">
        <v>25966.970685482</v>
      </c>
      <c r="K108" s="35">
        <f t="shared" si="3"/>
        <v>7.2130474126338884</v>
      </c>
      <c r="L108" s="55">
        <v>2.04684595360019E-4</v>
      </c>
      <c r="M108" s="30"/>
      <c r="N108" s="35"/>
      <c r="O108" s="35"/>
      <c r="P108" s="53"/>
      <c r="R108" s="35"/>
      <c r="S108" s="45"/>
      <c r="T108" s="38"/>
      <c r="U108" s="38"/>
    </row>
    <row r="109" spans="1:21" x14ac:dyDescent="0.3">
      <c r="A109" s="36"/>
      <c r="B109" s="35"/>
      <c r="C109" s="35">
        <v>3</v>
      </c>
      <c r="D109" s="35" t="s">
        <v>82</v>
      </c>
      <c r="E109" s="34" t="s">
        <v>47</v>
      </c>
      <c r="F109" s="56">
        <v>1</v>
      </c>
      <c r="G109" s="56">
        <v>1</v>
      </c>
      <c r="H109" s="35">
        <v>2000</v>
      </c>
      <c r="I109" s="34">
        <v>100</v>
      </c>
      <c r="J109" s="38">
        <v>27005.478878259601</v>
      </c>
      <c r="K109" s="35">
        <f t="shared" si="3"/>
        <v>7.5015219106276669</v>
      </c>
      <c r="L109" s="55">
        <v>3.3074285457789101E-4</v>
      </c>
      <c r="M109" s="30"/>
      <c r="N109" s="35"/>
      <c r="O109" s="35"/>
      <c r="P109" s="53"/>
      <c r="R109" s="35"/>
      <c r="S109" s="45"/>
      <c r="T109" s="38"/>
      <c r="U109" s="38"/>
    </row>
    <row r="110" spans="1:21" x14ac:dyDescent="0.3">
      <c r="A110" s="36"/>
      <c r="B110" s="35"/>
      <c r="C110" s="35">
        <v>3</v>
      </c>
      <c r="D110" s="35" t="s">
        <v>82</v>
      </c>
      <c r="E110" s="34" t="s">
        <v>47</v>
      </c>
      <c r="F110" s="56">
        <v>1</v>
      </c>
      <c r="G110" s="56">
        <v>1</v>
      </c>
      <c r="H110" s="35">
        <v>2000</v>
      </c>
      <c r="I110" s="34">
        <v>100</v>
      </c>
      <c r="J110" s="38">
        <v>25944.643832683501</v>
      </c>
      <c r="K110" s="35">
        <f t="shared" si="3"/>
        <v>7.2068455090787502</v>
      </c>
      <c r="L110" s="55">
        <v>2.3709182513871401E-4</v>
      </c>
      <c r="M110" s="30"/>
      <c r="N110" s="35"/>
      <c r="O110" s="35"/>
      <c r="P110" s="53"/>
      <c r="R110" s="35"/>
      <c r="S110" s="45"/>
      <c r="T110" s="38"/>
      <c r="U110" s="38"/>
    </row>
    <row r="111" spans="1:21" x14ac:dyDescent="0.3">
      <c r="A111" s="36"/>
      <c r="B111" s="35"/>
      <c r="C111" s="35">
        <v>3</v>
      </c>
      <c r="D111" s="35" t="s">
        <v>82</v>
      </c>
      <c r="E111" s="34" t="s">
        <v>47</v>
      </c>
      <c r="F111" s="56">
        <v>1</v>
      </c>
      <c r="G111" s="56">
        <v>1</v>
      </c>
      <c r="H111" s="35">
        <v>2000</v>
      </c>
      <c r="I111" s="34">
        <v>100</v>
      </c>
      <c r="J111" s="38">
        <v>26686.6886479854</v>
      </c>
      <c r="K111" s="35">
        <f t="shared" si="3"/>
        <v>7.4129690688848333</v>
      </c>
      <c r="L111" s="55">
        <v>2.4322572293207701E-4</v>
      </c>
      <c r="M111" s="30"/>
      <c r="N111" s="35"/>
      <c r="O111" s="35"/>
      <c r="P111" s="53"/>
      <c r="R111" s="35"/>
      <c r="S111" s="45"/>
      <c r="T111" s="38"/>
      <c r="U111" s="38"/>
    </row>
    <row r="112" spans="1:21" x14ac:dyDescent="0.3">
      <c r="A112" s="36"/>
      <c r="B112" s="35"/>
      <c r="C112" s="35">
        <v>3</v>
      </c>
      <c r="D112" s="35" t="s">
        <v>82</v>
      </c>
      <c r="E112" s="34" t="s">
        <v>47</v>
      </c>
      <c r="F112" s="56">
        <v>1</v>
      </c>
      <c r="G112" s="56">
        <v>1</v>
      </c>
      <c r="H112" s="35">
        <v>2000</v>
      </c>
      <c r="I112" s="34">
        <v>100</v>
      </c>
      <c r="J112" s="38">
        <v>28023.627713680198</v>
      </c>
      <c r="K112" s="35">
        <f t="shared" si="3"/>
        <v>7.7843410315778332</v>
      </c>
      <c r="L112" s="55">
        <v>4.1184462813779598E-4</v>
      </c>
      <c r="M112" s="30"/>
      <c r="N112" s="35"/>
      <c r="O112" s="35"/>
      <c r="P112" s="53"/>
      <c r="R112" s="35"/>
      <c r="S112" s="45"/>
      <c r="T112" s="38"/>
      <c r="U112" s="38"/>
    </row>
    <row r="113" spans="1:21" x14ac:dyDescent="0.3">
      <c r="A113" s="36"/>
      <c r="B113" s="35"/>
      <c r="C113" s="35">
        <v>3</v>
      </c>
      <c r="D113" s="35" t="s">
        <v>82</v>
      </c>
      <c r="E113" s="34" t="s">
        <v>47</v>
      </c>
      <c r="F113" s="56">
        <v>1</v>
      </c>
      <c r="G113" s="56">
        <v>1</v>
      </c>
      <c r="H113" s="35">
        <v>2000</v>
      </c>
      <c r="I113" s="34">
        <v>100</v>
      </c>
      <c r="J113" s="38">
        <v>29599.057513236901</v>
      </c>
      <c r="K113" s="35">
        <f t="shared" si="3"/>
        <v>8.2219604203435832</v>
      </c>
      <c r="L113" s="55">
        <v>1.31220912192576E-3</v>
      </c>
      <c r="M113" s="30"/>
      <c r="N113" s="35"/>
      <c r="O113" s="35"/>
      <c r="P113" s="53"/>
      <c r="R113" s="35"/>
      <c r="S113" s="45"/>
      <c r="T113" s="38"/>
      <c r="U113" s="38"/>
    </row>
    <row r="114" spans="1:21" ht="15" thickBot="1" x14ac:dyDescent="0.35">
      <c r="A114" s="36"/>
      <c r="B114" s="35"/>
      <c r="C114" s="35">
        <v>3</v>
      </c>
      <c r="D114" s="35" t="s">
        <v>82</v>
      </c>
      <c r="E114" s="34" t="s">
        <v>47</v>
      </c>
      <c r="F114" s="56">
        <v>1</v>
      </c>
      <c r="G114" s="56">
        <v>1</v>
      </c>
      <c r="H114" s="35">
        <v>2000</v>
      </c>
      <c r="I114" s="34">
        <v>100</v>
      </c>
      <c r="J114" s="38">
        <v>28443.469959735801</v>
      </c>
      <c r="K114" s="35">
        <f t="shared" si="3"/>
        <v>7.9009638777043891</v>
      </c>
      <c r="L114" s="55">
        <v>5.0128958388863496E-4</v>
      </c>
      <c r="M114" s="54"/>
      <c r="N114" s="35"/>
      <c r="O114" s="35"/>
      <c r="P114" s="53"/>
      <c r="R114" s="35"/>
      <c r="S114" s="45"/>
      <c r="T114" s="38"/>
      <c r="U114" s="38"/>
    </row>
    <row r="115" spans="1:21" ht="15" thickBot="1" x14ac:dyDescent="0.35">
      <c r="A115" s="29" t="s">
        <v>46</v>
      </c>
      <c r="B115" s="28"/>
      <c r="C115" s="28"/>
      <c r="D115" s="28"/>
      <c r="E115" s="28"/>
      <c r="F115" s="52"/>
      <c r="G115" s="52"/>
      <c r="H115" s="28"/>
      <c r="I115" s="28"/>
      <c r="J115" s="37">
        <f>AVERAGE(J65:J114)</f>
        <v>26128.49805926796</v>
      </c>
      <c r="K115" s="28">
        <f t="shared" si="3"/>
        <v>7.2579161275744335</v>
      </c>
      <c r="L115" s="51">
        <f>AVERAGE(L65:L114)</f>
        <v>3.5555638664842257E-4</v>
      </c>
      <c r="M115" s="24">
        <f>_xlfn.STDEV.P(L65:L114)</f>
        <v>1.5978325040835362E-4</v>
      </c>
      <c r="N115" s="29"/>
      <c r="O115" s="28"/>
      <c r="P115" s="50"/>
    </row>
    <row r="116" spans="1:21" x14ac:dyDescent="0.3">
      <c r="A116" s="36" t="s">
        <v>81</v>
      </c>
      <c r="B116" s="35"/>
      <c r="C116" s="35">
        <v>3</v>
      </c>
      <c r="D116" s="35" t="s">
        <v>80</v>
      </c>
      <c r="E116" s="34" t="s">
        <v>47</v>
      </c>
      <c r="F116" s="56">
        <v>1</v>
      </c>
      <c r="G116" s="56">
        <v>1</v>
      </c>
      <c r="H116" s="35">
        <v>2000</v>
      </c>
      <c r="I116" s="34">
        <v>100</v>
      </c>
      <c r="J116" s="38">
        <v>30767.0578615665</v>
      </c>
      <c r="K116" s="35">
        <f t="shared" si="3"/>
        <v>8.5464049615462496</v>
      </c>
      <c r="L116" s="55">
        <v>4.9728287803700697E-4</v>
      </c>
      <c r="M116" s="30"/>
      <c r="N116" s="35"/>
      <c r="O116" s="35"/>
      <c r="P116" s="53"/>
    </row>
    <row r="117" spans="1:21" x14ac:dyDescent="0.3">
      <c r="A117" s="36"/>
      <c r="B117" s="35"/>
      <c r="C117" s="35">
        <v>3</v>
      </c>
      <c r="D117" s="35" t="s">
        <v>80</v>
      </c>
      <c r="E117" s="34" t="s">
        <v>47</v>
      </c>
      <c r="F117" s="56">
        <v>1</v>
      </c>
      <c r="G117" s="56">
        <v>1</v>
      </c>
      <c r="H117" s="35">
        <v>2000</v>
      </c>
      <c r="I117" s="34">
        <v>100</v>
      </c>
      <c r="J117" s="38">
        <v>31946.541281700102</v>
      </c>
      <c r="K117" s="35">
        <f t="shared" si="3"/>
        <v>8.8740392449166947</v>
      </c>
      <c r="L117" s="55">
        <v>3.4030986416986599E-4</v>
      </c>
      <c r="M117" s="30"/>
      <c r="N117" s="35"/>
      <c r="O117" s="35"/>
      <c r="P117" s="53"/>
    </row>
    <row r="118" spans="1:21" x14ac:dyDescent="0.3">
      <c r="A118" s="36"/>
      <c r="B118" s="35"/>
      <c r="C118" s="35">
        <v>3</v>
      </c>
      <c r="D118" s="35" t="s">
        <v>80</v>
      </c>
      <c r="E118" s="34" t="s">
        <v>47</v>
      </c>
      <c r="F118" s="56">
        <v>1</v>
      </c>
      <c r="G118" s="56">
        <v>1</v>
      </c>
      <c r="H118" s="35">
        <v>2000</v>
      </c>
      <c r="I118" s="34">
        <v>100</v>
      </c>
      <c r="J118" s="38">
        <v>34068.940382003697</v>
      </c>
      <c r="K118" s="35">
        <f t="shared" si="3"/>
        <v>9.4635945505565822</v>
      </c>
      <c r="L118" s="55">
        <v>5.0905370104560002E-4</v>
      </c>
      <c r="M118" s="30"/>
      <c r="N118" s="35"/>
      <c r="O118" s="35"/>
      <c r="P118" s="53"/>
    </row>
    <row r="119" spans="1:21" x14ac:dyDescent="0.3">
      <c r="A119" s="36"/>
      <c r="B119" s="35"/>
      <c r="C119" s="35">
        <v>3</v>
      </c>
      <c r="D119" s="35" t="s">
        <v>80</v>
      </c>
      <c r="E119" s="34" t="s">
        <v>47</v>
      </c>
      <c r="F119" s="56">
        <v>1</v>
      </c>
      <c r="G119" s="56">
        <v>1</v>
      </c>
      <c r="H119" s="35">
        <v>2000</v>
      </c>
      <c r="I119" s="34">
        <v>100</v>
      </c>
      <c r="J119" s="38">
        <v>34113.913825511903</v>
      </c>
      <c r="K119" s="35">
        <f t="shared" si="3"/>
        <v>9.4760871737533066</v>
      </c>
      <c r="L119" s="55">
        <v>4.09241297970116E-4</v>
      </c>
      <c r="M119" s="30"/>
      <c r="N119" s="35"/>
      <c r="O119" s="35"/>
      <c r="P119" s="53"/>
    </row>
    <row r="120" spans="1:21" x14ac:dyDescent="0.3">
      <c r="A120" s="36"/>
      <c r="B120" s="35"/>
      <c r="C120" s="35">
        <v>3</v>
      </c>
      <c r="D120" s="35" t="s">
        <v>80</v>
      </c>
      <c r="E120" s="34" t="s">
        <v>47</v>
      </c>
      <c r="F120" s="56">
        <v>1</v>
      </c>
      <c r="G120" s="56">
        <v>1</v>
      </c>
      <c r="H120" s="35">
        <v>2000</v>
      </c>
      <c r="I120" s="34">
        <v>100</v>
      </c>
      <c r="J120" s="38">
        <v>34667.414845705003</v>
      </c>
      <c r="K120" s="35">
        <f t="shared" si="3"/>
        <v>9.6298374571402778</v>
      </c>
      <c r="L120" s="55">
        <v>5.99672307261172E-4</v>
      </c>
      <c r="M120" s="30"/>
      <c r="N120" s="35"/>
      <c r="O120" s="35"/>
      <c r="P120" s="53"/>
    </row>
    <row r="121" spans="1:21" x14ac:dyDescent="0.3">
      <c r="A121" s="36"/>
      <c r="B121" s="35"/>
      <c r="C121" s="35">
        <v>3</v>
      </c>
      <c r="D121" s="35" t="s">
        <v>80</v>
      </c>
      <c r="E121" s="34" t="s">
        <v>47</v>
      </c>
      <c r="F121" s="56">
        <v>1</v>
      </c>
      <c r="G121" s="56">
        <v>1</v>
      </c>
      <c r="H121" s="35">
        <v>2000</v>
      </c>
      <c r="I121" s="34">
        <v>100</v>
      </c>
      <c r="J121" s="38">
        <v>34814.871627569097</v>
      </c>
      <c r="K121" s="35">
        <f t="shared" si="3"/>
        <v>9.6707976743247492</v>
      </c>
      <c r="L121" s="55">
        <v>4.8776025678569699E-4</v>
      </c>
      <c r="M121" s="30"/>
      <c r="N121" s="35"/>
      <c r="O121" s="35"/>
      <c r="P121" s="53"/>
    </row>
    <row r="122" spans="1:21" x14ac:dyDescent="0.3">
      <c r="A122" s="36"/>
      <c r="B122" s="35"/>
      <c r="C122" s="35">
        <v>3</v>
      </c>
      <c r="D122" s="35" t="s">
        <v>80</v>
      </c>
      <c r="E122" s="34" t="s">
        <v>47</v>
      </c>
      <c r="F122" s="56">
        <v>1</v>
      </c>
      <c r="G122" s="56">
        <v>1</v>
      </c>
      <c r="H122" s="35">
        <v>2000</v>
      </c>
      <c r="I122" s="34">
        <v>100</v>
      </c>
      <c r="J122" s="38">
        <v>37221.653472423503</v>
      </c>
      <c r="K122" s="35">
        <f t="shared" si="3"/>
        <v>10.339348186784306</v>
      </c>
      <c r="L122" s="55">
        <v>5.7929808223234204E-4</v>
      </c>
      <c r="M122" s="30"/>
      <c r="N122" s="35"/>
      <c r="O122" s="35"/>
      <c r="P122" s="53"/>
    </row>
    <row r="123" spans="1:21" x14ac:dyDescent="0.3">
      <c r="A123" s="36"/>
      <c r="B123" s="35"/>
      <c r="C123" s="35">
        <v>3</v>
      </c>
      <c r="D123" s="35" t="s">
        <v>80</v>
      </c>
      <c r="E123" s="34" t="s">
        <v>47</v>
      </c>
      <c r="F123" s="56">
        <v>1</v>
      </c>
      <c r="G123" s="56">
        <v>1</v>
      </c>
      <c r="H123" s="35">
        <v>2000</v>
      </c>
      <c r="I123" s="34">
        <v>100</v>
      </c>
      <c r="J123" s="38">
        <v>37512.479700326898</v>
      </c>
      <c r="K123" s="35">
        <f t="shared" si="3"/>
        <v>10.420133250090805</v>
      </c>
      <c r="L123" s="55">
        <v>4.2558901654724701E-4</v>
      </c>
      <c r="M123" s="30"/>
      <c r="N123" s="35"/>
      <c r="O123" s="35"/>
      <c r="P123" s="53"/>
    </row>
    <row r="124" spans="1:21" x14ac:dyDescent="0.3">
      <c r="A124" s="36"/>
      <c r="B124" s="35"/>
      <c r="C124" s="35">
        <v>3</v>
      </c>
      <c r="D124" s="35" t="s">
        <v>80</v>
      </c>
      <c r="E124" s="34" t="s">
        <v>47</v>
      </c>
      <c r="F124" s="56">
        <v>1</v>
      </c>
      <c r="G124" s="56">
        <v>1</v>
      </c>
      <c r="H124" s="35">
        <v>2000</v>
      </c>
      <c r="I124" s="34">
        <v>100</v>
      </c>
      <c r="J124" s="38">
        <v>37536.824683904597</v>
      </c>
      <c r="K124" s="35">
        <f t="shared" si="3"/>
        <v>10.426895745529055</v>
      </c>
      <c r="L124" s="55">
        <v>5.2411692438330702E-4</v>
      </c>
      <c r="M124" s="30"/>
      <c r="N124" s="35"/>
      <c r="O124" s="35"/>
      <c r="P124" s="53"/>
    </row>
    <row r="125" spans="1:21" ht="15" thickBot="1" x14ac:dyDescent="0.35">
      <c r="A125" s="36"/>
      <c r="B125" s="35"/>
      <c r="C125" s="35">
        <v>3</v>
      </c>
      <c r="D125" s="35" t="s">
        <v>80</v>
      </c>
      <c r="E125" s="34" t="s">
        <v>47</v>
      </c>
      <c r="F125" s="56">
        <v>1</v>
      </c>
      <c r="G125" s="56">
        <v>1</v>
      </c>
      <c r="H125" s="35">
        <v>2000</v>
      </c>
      <c r="I125" s="34">
        <v>100</v>
      </c>
      <c r="J125" s="38">
        <v>37616.753091573701</v>
      </c>
      <c r="K125" s="35">
        <f t="shared" si="3"/>
        <v>10.449098080992695</v>
      </c>
      <c r="L125" s="55">
        <v>5.6434925910362496E-4</v>
      </c>
      <c r="M125" s="54"/>
      <c r="N125" s="35"/>
      <c r="O125" s="35"/>
      <c r="P125" s="53"/>
    </row>
    <row r="126" spans="1:21" x14ac:dyDescent="0.3">
      <c r="A126" s="36"/>
      <c r="B126" s="35"/>
      <c r="C126" s="35">
        <v>3</v>
      </c>
      <c r="D126" s="35" t="s">
        <v>80</v>
      </c>
      <c r="E126" s="34" t="s">
        <v>47</v>
      </c>
      <c r="F126" s="56">
        <v>1</v>
      </c>
      <c r="G126" s="56">
        <v>1</v>
      </c>
      <c r="H126" s="35">
        <v>2000</v>
      </c>
      <c r="I126" s="34">
        <v>100</v>
      </c>
      <c r="J126" s="38">
        <v>30973.6928737163</v>
      </c>
      <c r="K126" s="35">
        <f t="shared" si="3"/>
        <v>8.6038035760323055</v>
      </c>
      <c r="L126" s="55">
        <v>3.81301349685058E-4</v>
      </c>
      <c r="M126" s="30"/>
      <c r="N126" s="35"/>
      <c r="O126" s="35"/>
      <c r="P126" s="53"/>
    </row>
    <row r="127" spans="1:21" x14ac:dyDescent="0.3">
      <c r="A127" s="36"/>
      <c r="B127" s="35"/>
      <c r="C127" s="35">
        <v>3</v>
      </c>
      <c r="D127" s="35" t="s">
        <v>80</v>
      </c>
      <c r="E127" s="34" t="s">
        <v>47</v>
      </c>
      <c r="F127" s="56">
        <v>1</v>
      </c>
      <c r="G127" s="56">
        <v>1</v>
      </c>
      <c r="H127" s="35">
        <v>2000</v>
      </c>
      <c r="I127" s="34">
        <v>100</v>
      </c>
      <c r="J127" s="38">
        <v>30297.6948161125</v>
      </c>
      <c r="K127" s="35">
        <f t="shared" si="3"/>
        <v>8.4160263378090274</v>
      </c>
      <c r="L127" s="55">
        <v>4.6852032652055598E-4</v>
      </c>
      <c r="M127" s="30"/>
      <c r="N127" s="35"/>
      <c r="O127" s="35"/>
      <c r="P127" s="53"/>
    </row>
    <row r="128" spans="1:21" x14ac:dyDescent="0.3">
      <c r="A128" s="36"/>
      <c r="B128" s="35"/>
      <c r="C128" s="35">
        <v>3</v>
      </c>
      <c r="D128" s="35" t="s">
        <v>80</v>
      </c>
      <c r="E128" s="34" t="s">
        <v>47</v>
      </c>
      <c r="F128" s="56">
        <v>1</v>
      </c>
      <c r="G128" s="56">
        <v>1</v>
      </c>
      <c r="H128" s="35">
        <v>2000</v>
      </c>
      <c r="I128" s="34">
        <v>100</v>
      </c>
      <c r="J128" s="38">
        <v>31442.7425887584</v>
      </c>
      <c r="K128" s="35">
        <f t="shared" si="3"/>
        <v>8.7340951635439996</v>
      </c>
      <c r="L128" s="55">
        <v>5.6796187202016101E-4</v>
      </c>
      <c r="M128" s="30"/>
      <c r="N128" s="35"/>
      <c r="O128" s="35"/>
      <c r="P128" s="53"/>
    </row>
    <row r="129" spans="1:21" x14ac:dyDescent="0.3">
      <c r="A129" s="36"/>
      <c r="B129" s="35"/>
      <c r="C129" s="35">
        <v>3</v>
      </c>
      <c r="D129" s="35" t="s">
        <v>80</v>
      </c>
      <c r="E129" s="34" t="s">
        <v>47</v>
      </c>
      <c r="F129" s="56">
        <v>1</v>
      </c>
      <c r="G129" s="56">
        <v>1</v>
      </c>
      <c r="H129" s="35">
        <v>2000</v>
      </c>
      <c r="I129" s="34">
        <v>100</v>
      </c>
      <c r="J129" s="38">
        <v>30470.919482946301</v>
      </c>
      <c r="K129" s="35">
        <f t="shared" si="3"/>
        <v>8.4641443008184165</v>
      </c>
      <c r="L129" s="55">
        <v>7.5026115364282297E-4</v>
      </c>
      <c r="M129" s="30"/>
      <c r="N129" s="35"/>
      <c r="O129" s="35"/>
      <c r="P129" s="53"/>
      <c r="R129" s="35"/>
      <c r="S129" s="45"/>
      <c r="T129" s="38"/>
      <c r="U129" s="38"/>
    </row>
    <row r="130" spans="1:21" x14ac:dyDescent="0.3">
      <c r="A130" s="36"/>
      <c r="B130" s="35"/>
      <c r="C130" s="35">
        <v>3</v>
      </c>
      <c r="D130" s="35" t="s">
        <v>80</v>
      </c>
      <c r="E130" s="34" t="s">
        <v>47</v>
      </c>
      <c r="F130" s="56">
        <v>1</v>
      </c>
      <c r="G130" s="56">
        <v>1</v>
      </c>
      <c r="H130" s="35">
        <v>2000</v>
      </c>
      <c r="I130" s="34">
        <v>100</v>
      </c>
      <c r="J130" s="38">
        <v>32426.9768929481</v>
      </c>
      <c r="K130" s="35">
        <f t="shared" si="3"/>
        <v>9.0074935813744723</v>
      </c>
      <c r="L130" s="55">
        <v>4.8611428037688599E-4</v>
      </c>
      <c r="M130" s="30"/>
      <c r="N130" s="35"/>
      <c r="O130" s="35"/>
      <c r="P130" s="53"/>
      <c r="R130" s="35"/>
      <c r="S130" s="45"/>
      <c r="T130" s="38"/>
      <c r="U130" s="38"/>
    </row>
    <row r="131" spans="1:21" x14ac:dyDescent="0.3">
      <c r="A131" s="36"/>
      <c r="B131" s="35"/>
      <c r="C131" s="35">
        <v>3</v>
      </c>
      <c r="D131" s="35" t="s">
        <v>80</v>
      </c>
      <c r="E131" s="34" t="s">
        <v>47</v>
      </c>
      <c r="F131" s="56">
        <v>1</v>
      </c>
      <c r="G131" s="56">
        <v>1</v>
      </c>
      <c r="H131" s="35">
        <v>2000</v>
      </c>
      <c r="I131" s="34">
        <v>100</v>
      </c>
      <c r="J131" s="38">
        <v>32419.556475162499</v>
      </c>
      <c r="K131" s="35">
        <f t="shared" ref="K131:K162" si="4">J131/3600</f>
        <v>9.0054323542118055</v>
      </c>
      <c r="L131" s="55">
        <v>6.4660264794435E-4</v>
      </c>
      <c r="M131" s="30"/>
      <c r="N131" s="35"/>
      <c r="O131" s="35"/>
      <c r="P131" s="53"/>
      <c r="R131" s="35"/>
      <c r="S131" s="45"/>
      <c r="T131" s="38"/>
      <c r="U131" s="38"/>
    </row>
    <row r="132" spans="1:21" x14ac:dyDescent="0.3">
      <c r="A132" s="36"/>
      <c r="B132" s="35"/>
      <c r="C132" s="35">
        <v>3</v>
      </c>
      <c r="D132" s="35" t="s">
        <v>80</v>
      </c>
      <c r="E132" s="34" t="s">
        <v>47</v>
      </c>
      <c r="F132" s="56">
        <v>1</v>
      </c>
      <c r="G132" s="56">
        <v>1</v>
      </c>
      <c r="H132" s="35">
        <v>2000</v>
      </c>
      <c r="I132" s="34">
        <v>100</v>
      </c>
      <c r="J132" s="38">
        <v>30613.957817792802</v>
      </c>
      <c r="K132" s="35">
        <f t="shared" si="4"/>
        <v>8.5038771716091119</v>
      </c>
      <c r="L132" s="55">
        <v>7.8765897083673403E-4</v>
      </c>
      <c r="M132" s="30"/>
      <c r="N132" s="35"/>
      <c r="O132" s="35"/>
      <c r="P132" s="53"/>
      <c r="R132" s="35"/>
      <c r="S132" s="45"/>
      <c r="T132" s="38"/>
      <c r="U132" s="38"/>
    </row>
    <row r="133" spans="1:21" x14ac:dyDescent="0.3">
      <c r="A133" s="36"/>
      <c r="B133" s="35"/>
      <c r="C133" s="35">
        <v>3</v>
      </c>
      <c r="D133" s="35" t="s">
        <v>80</v>
      </c>
      <c r="E133" s="34" t="s">
        <v>47</v>
      </c>
      <c r="F133" s="56">
        <v>1</v>
      </c>
      <c r="G133" s="56">
        <v>1</v>
      </c>
      <c r="H133" s="35">
        <v>2000</v>
      </c>
      <c r="I133" s="34">
        <v>100</v>
      </c>
      <c r="J133" s="38">
        <v>32356.478114128098</v>
      </c>
      <c r="K133" s="35">
        <f t="shared" si="4"/>
        <v>8.9879105872578045</v>
      </c>
      <c r="L133" s="55">
        <v>8.01868278856962E-4</v>
      </c>
      <c r="M133" s="30"/>
      <c r="N133" s="35"/>
      <c r="O133" s="35"/>
      <c r="P133" s="53"/>
      <c r="R133" s="35"/>
      <c r="S133" s="45"/>
      <c r="T133" s="38"/>
      <c r="U133" s="38"/>
    </row>
    <row r="134" spans="1:21" x14ac:dyDescent="0.3">
      <c r="A134" s="36"/>
      <c r="B134" s="35"/>
      <c r="C134" s="35">
        <v>3</v>
      </c>
      <c r="D134" s="35" t="s">
        <v>80</v>
      </c>
      <c r="E134" s="34" t="s">
        <v>47</v>
      </c>
      <c r="F134" s="56">
        <v>1</v>
      </c>
      <c r="G134" s="56">
        <v>1</v>
      </c>
      <c r="H134" s="35">
        <v>2000</v>
      </c>
      <c r="I134" s="34">
        <v>100</v>
      </c>
      <c r="J134" s="38">
        <v>30283.000531434998</v>
      </c>
      <c r="K134" s="35">
        <f t="shared" si="4"/>
        <v>8.4119445920652769</v>
      </c>
      <c r="L134" s="55">
        <v>5.9342062403197995E-4</v>
      </c>
      <c r="M134" s="30"/>
      <c r="N134" s="35"/>
      <c r="O134" s="35"/>
      <c r="P134" s="53"/>
      <c r="R134" s="35"/>
      <c r="S134" s="45"/>
      <c r="T134" s="38"/>
      <c r="U134" s="38"/>
    </row>
    <row r="135" spans="1:21" x14ac:dyDescent="0.3">
      <c r="A135" s="36"/>
      <c r="B135" s="35"/>
      <c r="C135" s="35">
        <v>3</v>
      </c>
      <c r="D135" s="35" t="s">
        <v>80</v>
      </c>
      <c r="E135" s="34" t="s">
        <v>47</v>
      </c>
      <c r="F135" s="56">
        <v>1</v>
      </c>
      <c r="G135" s="56">
        <v>1</v>
      </c>
      <c r="H135" s="35">
        <v>2000</v>
      </c>
      <c r="I135" s="34">
        <v>100</v>
      </c>
      <c r="J135" s="38">
        <v>31119.581761121699</v>
      </c>
      <c r="K135" s="35">
        <f t="shared" si="4"/>
        <v>8.6443282669782491</v>
      </c>
      <c r="L135" s="55">
        <v>5.0132086589399602E-4</v>
      </c>
      <c r="M135" s="30"/>
      <c r="N135" s="35"/>
      <c r="O135" s="35"/>
      <c r="P135" s="53"/>
      <c r="R135" s="35"/>
      <c r="S135" s="45"/>
      <c r="T135" s="38"/>
      <c r="U135" s="38"/>
    </row>
    <row r="136" spans="1:21" x14ac:dyDescent="0.3">
      <c r="A136" s="36"/>
      <c r="B136" s="35"/>
      <c r="C136" s="35">
        <v>3</v>
      </c>
      <c r="D136" s="35" t="s">
        <v>80</v>
      </c>
      <c r="E136" s="34" t="s">
        <v>47</v>
      </c>
      <c r="F136" s="56">
        <v>1</v>
      </c>
      <c r="G136" s="56">
        <v>1</v>
      </c>
      <c r="H136" s="35">
        <v>2000</v>
      </c>
      <c r="I136" s="34">
        <v>100</v>
      </c>
      <c r="J136" s="38">
        <v>31316.056559085799</v>
      </c>
      <c r="K136" s="35">
        <f t="shared" si="4"/>
        <v>8.6989045997460543</v>
      </c>
      <c r="L136" s="55">
        <v>4.1653446119178803E-4</v>
      </c>
      <c r="M136" s="30"/>
      <c r="N136" s="35"/>
      <c r="O136" s="35"/>
      <c r="P136" s="53"/>
      <c r="R136" s="35"/>
      <c r="S136" s="45"/>
      <c r="T136" s="38"/>
      <c r="U136" s="38"/>
    </row>
    <row r="137" spans="1:21" x14ac:dyDescent="0.3">
      <c r="A137" s="36"/>
      <c r="B137" s="35"/>
      <c r="C137" s="35">
        <v>3</v>
      </c>
      <c r="D137" s="35" t="s">
        <v>80</v>
      </c>
      <c r="E137" s="34" t="s">
        <v>47</v>
      </c>
      <c r="F137" s="56">
        <v>1</v>
      </c>
      <c r="G137" s="56">
        <v>1</v>
      </c>
      <c r="H137" s="35">
        <v>2000</v>
      </c>
      <c r="I137" s="34">
        <v>100</v>
      </c>
      <c r="J137" s="38">
        <v>29431.580420494</v>
      </c>
      <c r="K137" s="35">
        <f t="shared" si="4"/>
        <v>8.1754390056927768</v>
      </c>
      <c r="L137" s="55">
        <v>4.1371168672189803E-4</v>
      </c>
      <c r="M137" s="30"/>
      <c r="N137" s="35"/>
      <c r="O137" s="35"/>
      <c r="P137" s="53"/>
      <c r="R137" s="35"/>
      <c r="S137" s="45"/>
      <c r="T137" s="38"/>
      <c r="U137" s="38"/>
    </row>
    <row r="138" spans="1:21" x14ac:dyDescent="0.3">
      <c r="A138" s="36"/>
      <c r="B138" s="35"/>
      <c r="C138" s="35">
        <v>3</v>
      </c>
      <c r="D138" s="35" t="s">
        <v>80</v>
      </c>
      <c r="E138" s="34" t="s">
        <v>47</v>
      </c>
      <c r="F138" s="56">
        <v>1</v>
      </c>
      <c r="G138" s="56">
        <v>1</v>
      </c>
      <c r="H138" s="35">
        <v>2000</v>
      </c>
      <c r="I138" s="34">
        <v>100</v>
      </c>
      <c r="J138" s="38">
        <v>31714.833562850901</v>
      </c>
      <c r="K138" s="35">
        <f t="shared" si="4"/>
        <v>8.8096759896808052</v>
      </c>
      <c r="L138" s="55">
        <v>5.2597723692681796E-4</v>
      </c>
      <c r="M138" s="30"/>
      <c r="N138" s="35"/>
      <c r="O138" s="35"/>
      <c r="P138" s="53"/>
      <c r="R138" s="35"/>
      <c r="S138" s="45"/>
      <c r="T138" s="38"/>
      <c r="U138" s="38"/>
    </row>
    <row r="139" spans="1:21" x14ac:dyDescent="0.3">
      <c r="A139" s="36"/>
      <c r="B139" s="35"/>
      <c r="C139" s="35">
        <v>3</v>
      </c>
      <c r="D139" s="35" t="s">
        <v>80</v>
      </c>
      <c r="E139" s="34" t="s">
        <v>47</v>
      </c>
      <c r="F139" s="56">
        <v>1</v>
      </c>
      <c r="G139" s="56">
        <v>1</v>
      </c>
      <c r="H139" s="35">
        <v>2000</v>
      </c>
      <c r="I139" s="34">
        <v>100</v>
      </c>
      <c r="J139" s="38">
        <v>30434.107938289599</v>
      </c>
      <c r="K139" s="35">
        <f t="shared" si="4"/>
        <v>8.4539188717471099</v>
      </c>
      <c r="L139" s="55">
        <v>8.2970638979355305E-4</v>
      </c>
      <c r="M139" s="30"/>
      <c r="N139" s="35"/>
      <c r="O139" s="35"/>
      <c r="P139" s="53"/>
      <c r="R139" s="35"/>
      <c r="S139" s="45"/>
      <c r="T139" s="38"/>
      <c r="U139" s="38"/>
    </row>
    <row r="140" spans="1:21" x14ac:dyDescent="0.3">
      <c r="A140" s="36"/>
      <c r="B140" s="35"/>
      <c r="C140" s="35">
        <v>3</v>
      </c>
      <c r="D140" s="35" t="s">
        <v>80</v>
      </c>
      <c r="E140" s="34" t="s">
        <v>47</v>
      </c>
      <c r="F140" s="56">
        <v>1</v>
      </c>
      <c r="G140" s="56">
        <v>1</v>
      </c>
      <c r="H140" s="35">
        <v>2000</v>
      </c>
      <c r="I140" s="34">
        <v>100</v>
      </c>
      <c r="J140" s="38">
        <v>30877.388203382401</v>
      </c>
      <c r="K140" s="35">
        <f t="shared" si="4"/>
        <v>8.5770522787173338</v>
      </c>
      <c r="L140" s="55">
        <v>8.2250322282571701E-4</v>
      </c>
      <c r="M140" s="30"/>
      <c r="N140" s="35"/>
      <c r="O140" s="35"/>
      <c r="P140" s="53"/>
      <c r="R140" s="35"/>
      <c r="S140" s="45"/>
      <c r="T140" s="38"/>
      <c r="U140" s="38"/>
    </row>
    <row r="141" spans="1:21" x14ac:dyDescent="0.3">
      <c r="A141" s="36"/>
      <c r="B141" s="35"/>
      <c r="C141" s="35">
        <v>3</v>
      </c>
      <c r="D141" s="35" t="s">
        <v>80</v>
      </c>
      <c r="E141" s="34" t="s">
        <v>47</v>
      </c>
      <c r="F141" s="56">
        <v>1</v>
      </c>
      <c r="G141" s="56">
        <v>1</v>
      </c>
      <c r="H141" s="35">
        <v>2000</v>
      </c>
      <c r="I141" s="34">
        <v>100</v>
      </c>
      <c r="J141" s="38">
        <v>29666.858210563601</v>
      </c>
      <c r="K141" s="35">
        <f t="shared" si="4"/>
        <v>8.2407939473787781</v>
      </c>
      <c r="L141" s="55">
        <v>8.1154173553574899E-4</v>
      </c>
      <c r="M141" s="30"/>
      <c r="N141" s="35"/>
      <c r="O141" s="35"/>
      <c r="P141" s="53"/>
      <c r="R141" s="35"/>
      <c r="S141" s="45"/>
      <c r="T141" s="38"/>
      <c r="U141" s="38"/>
    </row>
    <row r="142" spans="1:21" x14ac:dyDescent="0.3">
      <c r="A142" s="36"/>
      <c r="B142" s="35"/>
      <c r="C142" s="35">
        <v>3</v>
      </c>
      <c r="D142" s="35" t="s">
        <v>80</v>
      </c>
      <c r="E142" s="34" t="s">
        <v>47</v>
      </c>
      <c r="F142" s="56">
        <v>1</v>
      </c>
      <c r="G142" s="56">
        <v>1</v>
      </c>
      <c r="H142" s="35">
        <v>2000</v>
      </c>
      <c r="I142" s="34">
        <v>100</v>
      </c>
      <c r="J142" s="38">
        <v>31575.5478198528</v>
      </c>
      <c r="K142" s="35">
        <f t="shared" si="4"/>
        <v>8.7709855055146662</v>
      </c>
      <c r="L142" s="55">
        <v>6.3862289977450603E-4</v>
      </c>
      <c r="M142" s="30"/>
      <c r="N142" s="35"/>
      <c r="O142" s="35"/>
      <c r="P142" s="53"/>
      <c r="R142" s="35"/>
      <c r="S142" s="45"/>
      <c r="T142" s="38"/>
      <c r="U142" s="38"/>
    </row>
    <row r="143" spans="1:21" x14ac:dyDescent="0.3">
      <c r="A143" s="36"/>
      <c r="B143" s="35"/>
      <c r="C143" s="35">
        <v>3</v>
      </c>
      <c r="D143" s="35" t="s">
        <v>80</v>
      </c>
      <c r="E143" s="34" t="s">
        <v>47</v>
      </c>
      <c r="F143" s="56">
        <v>1</v>
      </c>
      <c r="G143" s="56">
        <v>1</v>
      </c>
      <c r="H143" s="35">
        <v>2000</v>
      </c>
      <c r="I143" s="34">
        <v>100</v>
      </c>
      <c r="J143" s="38">
        <v>29820.861854076298</v>
      </c>
      <c r="K143" s="35">
        <f t="shared" si="4"/>
        <v>8.283572737243416</v>
      </c>
      <c r="L143" s="55">
        <v>4.9412750030679796E-4</v>
      </c>
      <c r="M143" s="30"/>
      <c r="N143" s="35"/>
      <c r="O143" s="35"/>
      <c r="P143" s="53"/>
      <c r="R143" s="35"/>
      <c r="S143" s="45"/>
      <c r="T143" s="38"/>
      <c r="U143" s="38"/>
    </row>
    <row r="144" spans="1:21" x14ac:dyDescent="0.3">
      <c r="A144" s="36"/>
      <c r="B144" s="35"/>
      <c r="C144" s="35">
        <v>3</v>
      </c>
      <c r="D144" s="35" t="s">
        <v>80</v>
      </c>
      <c r="E144" s="34" t="s">
        <v>47</v>
      </c>
      <c r="F144" s="56">
        <v>1</v>
      </c>
      <c r="G144" s="56">
        <v>1</v>
      </c>
      <c r="H144" s="35">
        <v>2000</v>
      </c>
      <c r="I144" s="34">
        <v>100</v>
      </c>
      <c r="J144" s="38">
        <v>30881.980001688</v>
      </c>
      <c r="K144" s="35">
        <f t="shared" si="4"/>
        <v>8.5783277782466669</v>
      </c>
      <c r="L144" s="55">
        <v>6.7961925735278504E-4</v>
      </c>
      <c r="M144" s="30"/>
      <c r="N144" s="35"/>
      <c r="O144" s="35"/>
      <c r="P144" s="53"/>
      <c r="R144" s="35"/>
      <c r="S144" s="45"/>
      <c r="T144" s="38"/>
      <c r="U144" s="38"/>
    </row>
    <row r="145" spans="1:21" x14ac:dyDescent="0.3">
      <c r="A145" s="36"/>
      <c r="B145" s="35"/>
      <c r="C145" s="35">
        <v>3</v>
      </c>
      <c r="D145" s="35" t="s">
        <v>80</v>
      </c>
      <c r="E145" s="34" t="s">
        <v>47</v>
      </c>
      <c r="F145" s="56">
        <v>1</v>
      </c>
      <c r="G145" s="56">
        <v>1</v>
      </c>
      <c r="H145" s="35">
        <v>2000</v>
      </c>
      <c r="I145" s="34">
        <v>100</v>
      </c>
      <c r="J145" s="38">
        <v>29986.7939395904</v>
      </c>
      <c r="K145" s="35">
        <f t="shared" si="4"/>
        <v>8.3296649832195548</v>
      </c>
      <c r="L145" s="55">
        <v>6.6624953799924395E-4</v>
      </c>
      <c r="M145" s="30"/>
      <c r="N145" s="35"/>
      <c r="O145" s="35"/>
      <c r="P145" s="53"/>
      <c r="R145" s="35"/>
      <c r="S145" s="45"/>
      <c r="T145" s="38"/>
      <c r="U145" s="38"/>
    </row>
    <row r="146" spans="1:21" x14ac:dyDescent="0.3">
      <c r="A146" s="36"/>
      <c r="B146" s="35"/>
      <c r="C146" s="35">
        <v>3</v>
      </c>
      <c r="D146" s="35" t="s">
        <v>80</v>
      </c>
      <c r="E146" s="34" t="s">
        <v>47</v>
      </c>
      <c r="F146" s="56">
        <v>1</v>
      </c>
      <c r="G146" s="56">
        <v>1</v>
      </c>
      <c r="H146" s="35">
        <v>2000</v>
      </c>
      <c r="I146" s="34">
        <v>100</v>
      </c>
      <c r="J146" s="38">
        <v>31452.213856935501</v>
      </c>
      <c r="K146" s="35">
        <f t="shared" si="4"/>
        <v>8.7367260713709722</v>
      </c>
      <c r="L146" s="55">
        <v>5.6021188932890102E-4</v>
      </c>
      <c r="M146" s="30"/>
      <c r="N146" s="35"/>
      <c r="O146" s="35"/>
      <c r="P146" s="53"/>
      <c r="R146" s="35"/>
      <c r="S146" s="45"/>
      <c r="T146" s="38"/>
      <c r="U146" s="38"/>
    </row>
    <row r="147" spans="1:21" x14ac:dyDescent="0.3">
      <c r="A147" s="36"/>
      <c r="B147" s="35"/>
      <c r="C147" s="35">
        <v>3</v>
      </c>
      <c r="D147" s="35" t="s">
        <v>80</v>
      </c>
      <c r="E147" s="34" t="s">
        <v>47</v>
      </c>
      <c r="F147" s="56">
        <v>1</v>
      </c>
      <c r="G147" s="56">
        <v>1</v>
      </c>
      <c r="H147" s="35">
        <v>2000</v>
      </c>
      <c r="I147" s="34">
        <v>100</v>
      </c>
      <c r="J147" s="38">
        <v>31839.128866910902</v>
      </c>
      <c r="K147" s="35">
        <f t="shared" si="4"/>
        <v>8.8442024630308058</v>
      </c>
      <c r="L147" s="55">
        <v>5.7146406723587696E-4</v>
      </c>
      <c r="M147" s="30"/>
      <c r="N147" s="35"/>
      <c r="O147" s="35"/>
      <c r="P147" s="53"/>
      <c r="R147" s="35"/>
      <c r="S147" s="45"/>
      <c r="T147" s="38"/>
      <c r="U147" s="38"/>
    </row>
    <row r="148" spans="1:21" x14ac:dyDescent="0.3">
      <c r="A148" s="36"/>
      <c r="B148" s="35"/>
      <c r="C148" s="35">
        <v>3</v>
      </c>
      <c r="D148" s="35" t="s">
        <v>80</v>
      </c>
      <c r="E148" s="34" t="s">
        <v>47</v>
      </c>
      <c r="F148" s="56">
        <v>1</v>
      </c>
      <c r="G148" s="56">
        <v>1</v>
      </c>
      <c r="H148" s="35">
        <v>2000</v>
      </c>
      <c r="I148" s="34">
        <v>100</v>
      </c>
      <c r="J148" s="38">
        <v>29756.2417371273</v>
      </c>
      <c r="K148" s="35">
        <f t="shared" si="4"/>
        <v>8.2656227047575843</v>
      </c>
      <c r="L148" s="55">
        <v>4.9113205639500599E-4</v>
      </c>
      <c r="M148" s="30"/>
      <c r="N148" s="35"/>
      <c r="O148" s="35"/>
      <c r="P148" s="53"/>
      <c r="R148" s="35"/>
      <c r="S148" s="45"/>
      <c r="T148" s="38"/>
      <c r="U148" s="38"/>
    </row>
    <row r="149" spans="1:21" x14ac:dyDescent="0.3">
      <c r="A149" s="36"/>
      <c r="B149" s="35"/>
      <c r="C149" s="35">
        <v>3</v>
      </c>
      <c r="D149" s="35" t="s">
        <v>80</v>
      </c>
      <c r="E149" s="34" t="s">
        <v>47</v>
      </c>
      <c r="F149" s="56">
        <v>1</v>
      </c>
      <c r="G149" s="56">
        <v>1</v>
      </c>
      <c r="H149" s="35">
        <v>2000</v>
      </c>
      <c r="I149" s="34">
        <v>100</v>
      </c>
      <c r="J149" s="38">
        <v>31724.023484706799</v>
      </c>
      <c r="K149" s="35">
        <f t="shared" si="4"/>
        <v>8.812228745751888</v>
      </c>
      <c r="L149" s="55">
        <v>5.3293564671852498E-4</v>
      </c>
      <c r="M149" s="30"/>
      <c r="N149" s="35"/>
      <c r="O149" s="35"/>
      <c r="P149" s="53"/>
      <c r="R149" s="35"/>
      <c r="S149" s="45"/>
      <c r="T149" s="38"/>
      <c r="U149" s="38"/>
    </row>
    <row r="150" spans="1:21" x14ac:dyDescent="0.3">
      <c r="A150" s="36"/>
      <c r="B150" s="35"/>
      <c r="C150" s="35">
        <v>3</v>
      </c>
      <c r="D150" s="35" t="s">
        <v>80</v>
      </c>
      <c r="E150" s="34" t="s">
        <v>47</v>
      </c>
      <c r="F150" s="56">
        <v>1</v>
      </c>
      <c r="G150" s="56">
        <v>1</v>
      </c>
      <c r="H150" s="35">
        <v>2000</v>
      </c>
      <c r="I150" s="34">
        <v>100</v>
      </c>
      <c r="J150" s="38">
        <v>31796.269305467598</v>
      </c>
      <c r="K150" s="35">
        <f t="shared" si="4"/>
        <v>8.832297029296555</v>
      </c>
      <c r="L150" s="55">
        <v>3.1451195242185201E-4</v>
      </c>
      <c r="M150" s="30"/>
      <c r="N150" s="35"/>
      <c r="O150" s="35"/>
      <c r="P150" s="53"/>
      <c r="R150" s="35"/>
      <c r="S150" s="45"/>
      <c r="T150" s="38"/>
      <c r="U150" s="38"/>
    </row>
    <row r="151" spans="1:21" x14ac:dyDescent="0.3">
      <c r="A151" s="36"/>
      <c r="B151" s="35"/>
      <c r="C151" s="35">
        <v>3</v>
      </c>
      <c r="D151" s="35" t="s">
        <v>80</v>
      </c>
      <c r="E151" s="34" t="s">
        <v>47</v>
      </c>
      <c r="F151" s="56">
        <v>1</v>
      </c>
      <c r="G151" s="56">
        <v>1</v>
      </c>
      <c r="H151" s="35">
        <v>2000</v>
      </c>
      <c r="I151" s="34">
        <v>100</v>
      </c>
      <c r="J151" s="38">
        <v>31892.779865264802</v>
      </c>
      <c r="K151" s="35">
        <f t="shared" si="4"/>
        <v>8.8591055181291107</v>
      </c>
      <c r="L151" s="55">
        <v>3.8235284511039798E-4</v>
      </c>
      <c r="M151" s="30"/>
      <c r="N151" s="35"/>
      <c r="O151" s="35"/>
      <c r="P151" s="53"/>
      <c r="R151" s="35"/>
      <c r="S151" s="45"/>
      <c r="T151" s="38"/>
      <c r="U151" s="38"/>
    </row>
    <row r="152" spans="1:21" x14ac:dyDescent="0.3">
      <c r="A152" s="36"/>
      <c r="B152" s="35"/>
      <c r="C152" s="35">
        <v>3</v>
      </c>
      <c r="D152" s="35" t="s">
        <v>80</v>
      </c>
      <c r="E152" s="34" t="s">
        <v>47</v>
      </c>
      <c r="F152" s="56">
        <v>1</v>
      </c>
      <c r="G152" s="56">
        <v>1</v>
      </c>
      <c r="H152" s="35">
        <v>2000</v>
      </c>
      <c r="I152" s="34">
        <v>100</v>
      </c>
      <c r="J152" s="38">
        <v>31881.377891540498</v>
      </c>
      <c r="K152" s="35">
        <f t="shared" si="4"/>
        <v>8.8559383032056935</v>
      </c>
      <c r="L152" s="55">
        <v>5.4257208902442602E-4</v>
      </c>
      <c r="M152" s="30"/>
      <c r="N152" s="35"/>
      <c r="O152" s="35"/>
      <c r="P152" s="53"/>
      <c r="R152" s="35"/>
      <c r="S152" s="45"/>
      <c r="T152" s="38"/>
      <c r="U152" s="38"/>
    </row>
    <row r="153" spans="1:21" x14ac:dyDescent="0.3">
      <c r="A153" s="36"/>
      <c r="B153" s="35"/>
      <c r="C153" s="35">
        <v>3</v>
      </c>
      <c r="D153" s="35" t="s">
        <v>80</v>
      </c>
      <c r="E153" s="34" t="s">
        <v>47</v>
      </c>
      <c r="F153" s="56">
        <v>1</v>
      </c>
      <c r="G153" s="56">
        <v>1</v>
      </c>
      <c r="H153" s="35">
        <v>2000</v>
      </c>
      <c r="I153" s="34">
        <v>100</v>
      </c>
      <c r="J153" s="38">
        <v>31181.185960292802</v>
      </c>
      <c r="K153" s="35">
        <f t="shared" si="4"/>
        <v>8.6614405445257781</v>
      </c>
      <c r="L153" s="55">
        <v>4.8340786671917E-4</v>
      </c>
      <c r="M153" s="30"/>
      <c r="N153" s="35"/>
      <c r="O153" s="35"/>
      <c r="P153" s="53"/>
      <c r="R153" s="35"/>
      <c r="S153" s="45"/>
      <c r="T153" s="38"/>
      <c r="U153" s="38"/>
    </row>
    <row r="154" spans="1:21" x14ac:dyDescent="0.3">
      <c r="A154" s="36"/>
      <c r="B154" s="35"/>
      <c r="C154" s="35">
        <v>3</v>
      </c>
      <c r="D154" s="35" t="s">
        <v>80</v>
      </c>
      <c r="E154" s="34" t="s">
        <v>47</v>
      </c>
      <c r="F154" s="56">
        <v>1</v>
      </c>
      <c r="G154" s="56">
        <v>1</v>
      </c>
      <c r="H154" s="35">
        <v>2000</v>
      </c>
      <c r="I154" s="34">
        <v>100</v>
      </c>
      <c r="J154" s="38">
        <v>30974.808510064999</v>
      </c>
      <c r="K154" s="35">
        <f t="shared" si="4"/>
        <v>8.604113475018055</v>
      </c>
      <c r="L154" s="55">
        <v>7.9328763523789001E-4</v>
      </c>
      <c r="M154" s="30"/>
      <c r="N154" s="35"/>
      <c r="O154" s="35"/>
      <c r="P154" s="53"/>
      <c r="R154" s="35"/>
      <c r="S154" s="45"/>
      <c r="T154" s="38"/>
      <c r="U154" s="38"/>
    </row>
    <row r="155" spans="1:21" x14ac:dyDescent="0.3">
      <c r="A155" s="36"/>
      <c r="B155" s="35"/>
      <c r="C155" s="35">
        <v>3</v>
      </c>
      <c r="D155" s="35" t="s">
        <v>80</v>
      </c>
      <c r="E155" s="34" t="s">
        <v>47</v>
      </c>
      <c r="F155" s="56">
        <v>1</v>
      </c>
      <c r="G155" s="56">
        <v>1</v>
      </c>
      <c r="H155" s="35">
        <v>2000</v>
      </c>
      <c r="I155" s="34">
        <v>100</v>
      </c>
      <c r="J155" s="38">
        <v>31657.9652013778</v>
      </c>
      <c r="K155" s="35">
        <f t="shared" si="4"/>
        <v>8.7938792226049447</v>
      </c>
      <c r="L155" s="55">
        <v>4.3162943526910201E-4</v>
      </c>
      <c r="M155" s="30"/>
      <c r="N155" s="35"/>
      <c r="O155" s="35"/>
      <c r="P155" s="53"/>
      <c r="R155" s="35"/>
      <c r="S155" s="45"/>
      <c r="T155" s="38"/>
      <c r="U155" s="38"/>
    </row>
    <row r="156" spans="1:21" x14ac:dyDescent="0.3">
      <c r="A156" s="36"/>
      <c r="B156" s="35"/>
      <c r="C156" s="35">
        <v>3</v>
      </c>
      <c r="D156" s="35" t="s">
        <v>80</v>
      </c>
      <c r="E156" s="34" t="s">
        <v>47</v>
      </c>
      <c r="F156" s="56">
        <v>1</v>
      </c>
      <c r="G156" s="56">
        <v>1</v>
      </c>
      <c r="H156" s="35">
        <v>2000</v>
      </c>
      <c r="I156" s="34">
        <v>100</v>
      </c>
      <c r="J156" s="38">
        <v>32169.6240057945</v>
      </c>
      <c r="K156" s="35">
        <f t="shared" si="4"/>
        <v>8.9360066682762493</v>
      </c>
      <c r="L156" s="55">
        <v>4.4786201240633398E-4</v>
      </c>
      <c r="M156" s="30"/>
      <c r="N156" s="35"/>
      <c r="O156" s="35"/>
      <c r="P156" s="53"/>
      <c r="R156" s="35"/>
      <c r="S156" s="45"/>
      <c r="T156" s="38"/>
      <c r="U156" s="38"/>
    </row>
    <row r="157" spans="1:21" x14ac:dyDescent="0.3">
      <c r="A157" s="36"/>
      <c r="B157" s="35"/>
      <c r="C157" s="35">
        <v>3</v>
      </c>
      <c r="D157" s="35" t="s">
        <v>80</v>
      </c>
      <c r="E157" s="34" t="s">
        <v>47</v>
      </c>
      <c r="F157" s="56">
        <v>1</v>
      </c>
      <c r="G157" s="56">
        <v>1</v>
      </c>
      <c r="H157" s="35">
        <v>2000</v>
      </c>
      <c r="I157" s="34">
        <v>100</v>
      </c>
      <c r="J157" s="38">
        <v>32132.7559707164</v>
      </c>
      <c r="K157" s="35">
        <f t="shared" si="4"/>
        <v>8.9257655474212214</v>
      </c>
      <c r="L157" s="55">
        <v>5.3367335121758401E-4</v>
      </c>
      <c r="M157" s="30"/>
      <c r="N157" s="35"/>
      <c r="O157" s="35"/>
      <c r="P157" s="53"/>
      <c r="R157" s="35"/>
      <c r="S157" s="45"/>
      <c r="T157" s="38"/>
      <c r="U157" s="38"/>
    </row>
    <row r="158" spans="1:21" x14ac:dyDescent="0.3">
      <c r="A158" s="36"/>
      <c r="B158" s="35"/>
      <c r="C158" s="35">
        <v>3</v>
      </c>
      <c r="D158" s="35" t="s">
        <v>80</v>
      </c>
      <c r="E158" s="34" t="s">
        <v>47</v>
      </c>
      <c r="F158" s="56">
        <v>1</v>
      </c>
      <c r="G158" s="56">
        <v>1</v>
      </c>
      <c r="H158" s="35">
        <v>2000</v>
      </c>
      <c r="I158" s="34">
        <v>100</v>
      </c>
      <c r="J158" s="38">
        <v>33039.302676677697</v>
      </c>
      <c r="K158" s="35">
        <f t="shared" si="4"/>
        <v>9.1775840768549148</v>
      </c>
      <c r="L158" s="55">
        <v>5.3167013856405198E-4</v>
      </c>
      <c r="M158" s="30"/>
      <c r="N158" s="35"/>
      <c r="O158" s="35"/>
      <c r="P158" s="53"/>
      <c r="R158" s="35"/>
      <c r="S158" s="45"/>
      <c r="T158" s="38"/>
      <c r="U158" s="38"/>
    </row>
    <row r="159" spans="1:21" x14ac:dyDescent="0.3">
      <c r="A159" s="36"/>
      <c r="B159" s="35"/>
      <c r="C159" s="35">
        <v>3</v>
      </c>
      <c r="D159" s="35" t="s">
        <v>80</v>
      </c>
      <c r="E159" s="34" t="s">
        <v>47</v>
      </c>
      <c r="F159" s="56">
        <v>1</v>
      </c>
      <c r="G159" s="56">
        <v>1</v>
      </c>
      <c r="H159" s="35">
        <v>2000</v>
      </c>
      <c r="I159" s="34">
        <v>100</v>
      </c>
      <c r="J159" s="38">
        <v>33583.664371013598</v>
      </c>
      <c r="K159" s="35">
        <f t="shared" si="4"/>
        <v>9.3287956586148884</v>
      </c>
      <c r="L159" s="55">
        <v>5.6232373217593695E-4</v>
      </c>
      <c r="M159" s="30"/>
      <c r="N159" s="35"/>
      <c r="O159" s="35"/>
      <c r="P159" s="53"/>
      <c r="R159" s="35"/>
      <c r="S159" s="45"/>
      <c r="T159" s="38"/>
      <c r="U159" s="38"/>
    </row>
    <row r="160" spans="1:21" x14ac:dyDescent="0.3">
      <c r="A160" s="36"/>
      <c r="B160" s="35"/>
      <c r="C160" s="35">
        <v>3</v>
      </c>
      <c r="D160" s="35" t="s">
        <v>80</v>
      </c>
      <c r="E160" s="34" t="s">
        <v>47</v>
      </c>
      <c r="F160" s="56">
        <v>1</v>
      </c>
      <c r="G160" s="56">
        <v>1</v>
      </c>
      <c r="H160" s="35">
        <v>2000</v>
      </c>
      <c r="I160" s="34">
        <v>100</v>
      </c>
      <c r="J160" s="38">
        <v>31075.764919280999</v>
      </c>
      <c r="K160" s="35">
        <f t="shared" si="4"/>
        <v>8.6321569220224994</v>
      </c>
      <c r="L160" s="55">
        <v>4.7959943554035897E-4</v>
      </c>
      <c r="M160" s="30"/>
      <c r="N160" s="35"/>
      <c r="O160" s="35"/>
      <c r="P160" s="53"/>
      <c r="R160" s="35"/>
      <c r="S160" s="45"/>
      <c r="T160" s="38"/>
      <c r="U160" s="38"/>
    </row>
    <row r="161" spans="1:21" x14ac:dyDescent="0.3">
      <c r="A161" s="36"/>
      <c r="B161" s="35"/>
      <c r="C161" s="35">
        <v>3</v>
      </c>
      <c r="D161" s="35" t="s">
        <v>80</v>
      </c>
      <c r="E161" s="34" t="s">
        <v>47</v>
      </c>
      <c r="F161" s="56">
        <v>1</v>
      </c>
      <c r="G161" s="56">
        <v>1</v>
      </c>
      <c r="H161" s="35">
        <v>2000</v>
      </c>
      <c r="I161" s="34">
        <v>100</v>
      </c>
      <c r="J161" s="38">
        <v>33750.2698616981</v>
      </c>
      <c r="K161" s="35">
        <f t="shared" si="4"/>
        <v>9.375074961582806</v>
      </c>
      <c r="L161" s="55">
        <v>4.1720767354185999E-4</v>
      </c>
      <c r="M161" s="30"/>
      <c r="N161" s="35"/>
      <c r="O161" s="35"/>
      <c r="P161" s="53"/>
      <c r="R161" s="35"/>
      <c r="S161" s="45"/>
      <c r="T161" s="38"/>
      <c r="U161" s="38"/>
    </row>
    <row r="162" spans="1:21" x14ac:dyDescent="0.3">
      <c r="A162" s="36"/>
      <c r="B162" s="35"/>
      <c r="C162" s="35">
        <v>3</v>
      </c>
      <c r="D162" s="35" t="s">
        <v>80</v>
      </c>
      <c r="E162" s="34" t="s">
        <v>47</v>
      </c>
      <c r="F162" s="56">
        <v>1</v>
      </c>
      <c r="G162" s="56">
        <v>1</v>
      </c>
      <c r="H162" s="35">
        <v>2000</v>
      </c>
      <c r="I162" s="34">
        <v>100</v>
      </c>
      <c r="J162" s="38">
        <v>33422.065872669198</v>
      </c>
      <c r="K162" s="35">
        <f t="shared" si="4"/>
        <v>9.2839071868525558</v>
      </c>
      <c r="L162" s="55">
        <v>6.1997747619260397E-4</v>
      </c>
      <c r="M162" s="30"/>
      <c r="N162" s="35"/>
      <c r="O162" s="35"/>
      <c r="P162" s="53"/>
      <c r="R162" s="35"/>
      <c r="S162" s="45"/>
      <c r="T162" s="38"/>
      <c r="U162" s="38"/>
    </row>
    <row r="163" spans="1:21" x14ac:dyDescent="0.3">
      <c r="A163" s="36"/>
      <c r="B163" s="35"/>
      <c r="C163" s="35">
        <v>3</v>
      </c>
      <c r="D163" s="35" t="s">
        <v>80</v>
      </c>
      <c r="E163" s="34" t="s">
        <v>47</v>
      </c>
      <c r="F163" s="56">
        <v>1</v>
      </c>
      <c r="G163" s="56">
        <v>1</v>
      </c>
      <c r="H163" s="35">
        <v>2000</v>
      </c>
      <c r="I163" s="34">
        <v>100</v>
      </c>
      <c r="J163" s="38">
        <v>33035.247149228999</v>
      </c>
      <c r="K163" s="35">
        <f t="shared" ref="K163:K176" si="5">J163/3600</f>
        <v>9.1764575414524998</v>
      </c>
      <c r="L163" s="55">
        <v>3.9697580052547099E-4</v>
      </c>
      <c r="M163" s="30"/>
      <c r="N163" s="35"/>
      <c r="O163" s="35"/>
      <c r="P163" s="53"/>
      <c r="R163" s="35"/>
      <c r="S163" s="45"/>
      <c r="T163" s="38"/>
      <c r="U163" s="38"/>
    </row>
    <row r="164" spans="1:21" x14ac:dyDescent="0.3">
      <c r="A164" s="36"/>
      <c r="B164" s="35"/>
      <c r="C164" s="35">
        <v>3</v>
      </c>
      <c r="D164" s="35" t="s">
        <v>80</v>
      </c>
      <c r="E164" s="34" t="s">
        <v>47</v>
      </c>
      <c r="F164" s="56">
        <v>1</v>
      </c>
      <c r="G164" s="56">
        <v>1</v>
      </c>
      <c r="H164" s="35">
        <v>2000</v>
      </c>
      <c r="I164" s="34">
        <v>100</v>
      </c>
      <c r="J164" s="38">
        <v>32625.263515949198</v>
      </c>
      <c r="K164" s="35">
        <f t="shared" si="5"/>
        <v>9.0625731988747766</v>
      </c>
      <c r="L164" s="55">
        <v>4.2151447715749202E-4</v>
      </c>
      <c r="M164" s="30"/>
      <c r="N164" s="35"/>
      <c r="O164" s="35"/>
      <c r="P164" s="53"/>
      <c r="R164" s="35"/>
      <c r="S164" s="45"/>
      <c r="T164" s="38"/>
      <c r="U164" s="38"/>
    </row>
    <row r="165" spans="1:21" ht="15" thickBot="1" x14ac:dyDescent="0.35">
      <c r="A165" s="36"/>
      <c r="B165" s="35"/>
      <c r="C165" s="35">
        <v>3</v>
      </c>
      <c r="D165" s="35" t="s">
        <v>80</v>
      </c>
      <c r="E165" s="34" t="s">
        <v>47</v>
      </c>
      <c r="F165" s="56">
        <v>1</v>
      </c>
      <c r="G165" s="56">
        <v>1</v>
      </c>
      <c r="H165" s="35">
        <v>2000</v>
      </c>
      <c r="I165" s="34">
        <v>100</v>
      </c>
      <c r="J165" s="38">
        <v>33608.564421653697</v>
      </c>
      <c r="K165" s="35">
        <f t="shared" si="5"/>
        <v>9.3357123393482482</v>
      </c>
      <c r="L165" s="55">
        <v>4.6198959214986999E-4</v>
      </c>
      <c r="M165" s="54"/>
      <c r="N165" s="35"/>
      <c r="O165" s="35"/>
      <c r="P165" s="53"/>
      <c r="R165" s="35"/>
      <c r="S165" s="45"/>
      <c r="T165" s="38"/>
      <c r="U165" s="38"/>
    </row>
    <row r="166" spans="1:21" ht="15" thickBot="1" x14ac:dyDescent="0.35">
      <c r="A166" s="29" t="s">
        <v>46</v>
      </c>
      <c r="B166" s="28"/>
      <c r="C166" s="28"/>
      <c r="D166" s="28"/>
      <c r="E166" s="28"/>
      <c r="F166" s="52"/>
      <c r="G166" s="52"/>
      <c r="H166" s="28"/>
      <c r="I166" s="28"/>
      <c r="J166" s="37">
        <f>AVERAGE(J116:J165)</f>
        <v>32219.511561613053</v>
      </c>
      <c r="K166" s="28">
        <f t="shared" si="5"/>
        <v>8.9498643226702921</v>
      </c>
      <c r="L166" s="51">
        <f>AVERAGE(L116:L165)</f>
        <v>5.4393194117414089E-4</v>
      </c>
      <c r="M166" s="24">
        <f>_xlfn.STDEV.P(L116:L165)</f>
        <v>1.3070070314676611E-4</v>
      </c>
      <c r="N166" s="29"/>
      <c r="O166" s="28"/>
      <c r="P166" s="50"/>
    </row>
    <row r="167" spans="1:21" x14ac:dyDescent="0.3">
      <c r="A167" s="36"/>
      <c r="B167" s="35"/>
      <c r="C167" s="35"/>
      <c r="D167" s="35"/>
      <c r="E167" s="34"/>
      <c r="F167" s="56"/>
      <c r="G167" s="56"/>
      <c r="H167" s="35"/>
      <c r="I167" s="35"/>
      <c r="J167" s="38"/>
      <c r="K167" s="35">
        <f t="shared" si="5"/>
        <v>0</v>
      </c>
      <c r="L167" s="55"/>
      <c r="M167" s="30"/>
      <c r="N167" s="35"/>
      <c r="O167" s="35"/>
      <c r="P167" s="53"/>
    </row>
    <row r="168" spans="1:21" x14ac:dyDescent="0.3">
      <c r="A168" s="36"/>
      <c r="B168" s="35"/>
      <c r="C168" s="35"/>
      <c r="D168" s="35"/>
      <c r="E168" s="34"/>
      <c r="F168" s="56"/>
      <c r="G168" s="56"/>
      <c r="H168" s="35"/>
      <c r="I168" s="35"/>
      <c r="J168" s="38"/>
      <c r="K168" s="35">
        <f t="shared" si="5"/>
        <v>0</v>
      </c>
      <c r="L168" s="55"/>
      <c r="M168" s="30"/>
      <c r="N168" s="35"/>
      <c r="O168" s="35"/>
      <c r="P168" s="53"/>
    </row>
    <row r="169" spans="1:21" x14ac:dyDescent="0.3">
      <c r="A169" s="36"/>
      <c r="B169" s="35"/>
      <c r="C169" s="35"/>
      <c r="D169" s="35"/>
      <c r="E169" s="34"/>
      <c r="F169" s="56"/>
      <c r="G169" s="56"/>
      <c r="H169" s="35"/>
      <c r="I169" s="35"/>
      <c r="J169" s="38"/>
      <c r="K169" s="35">
        <f t="shared" si="5"/>
        <v>0</v>
      </c>
      <c r="L169" s="55"/>
      <c r="M169" s="30"/>
      <c r="N169" s="35"/>
      <c r="O169" s="35"/>
      <c r="P169" s="53"/>
    </row>
    <row r="170" spans="1:21" x14ac:dyDescent="0.3">
      <c r="A170" s="36"/>
      <c r="B170" s="35"/>
      <c r="C170" s="35"/>
      <c r="D170" s="35"/>
      <c r="E170" s="34"/>
      <c r="F170" s="56"/>
      <c r="G170" s="56"/>
      <c r="H170" s="35"/>
      <c r="I170" s="35"/>
      <c r="J170" s="38"/>
      <c r="K170" s="35">
        <f t="shared" si="5"/>
        <v>0</v>
      </c>
      <c r="L170" s="55"/>
      <c r="M170" s="30"/>
      <c r="N170" s="35"/>
      <c r="O170" s="35"/>
      <c r="P170" s="53"/>
    </row>
    <row r="171" spans="1:21" x14ac:dyDescent="0.3">
      <c r="A171" s="36"/>
      <c r="B171" s="35"/>
      <c r="C171" s="35"/>
      <c r="D171" s="35"/>
      <c r="E171" s="34"/>
      <c r="F171" s="56"/>
      <c r="G171" s="56"/>
      <c r="H171" s="35"/>
      <c r="I171" s="35"/>
      <c r="J171" s="38"/>
      <c r="K171" s="35">
        <f t="shared" si="5"/>
        <v>0</v>
      </c>
      <c r="L171" s="55"/>
      <c r="M171" s="30"/>
      <c r="N171" s="35"/>
      <c r="O171" s="35"/>
      <c r="P171" s="53"/>
    </row>
    <row r="172" spans="1:21" x14ac:dyDescent="0.3">
      <c r="A172" s="36"/>
      <c r="B172" s="35"/>
      <c r="C172" s="35"/>
      <c r="D172" s="35"/>
      <c r="E172" s="34"/>
      <c r="F172" s="56"/>
      <c r="G172" s="56"/>
      <c r="H172" s="35"/>
      <c r="I172" s="35"/>
      <c r="J172" s="38"/>
      <c r="K172" s="35">
        <f t="shared" si="5"/>
        <v>0</v>
      </c>
      <c r="L172" s="55"/>
      <c r="M172" s="30"/>
      <c r="N172" s="35"/>
      <c r="O172" s="35"/>
      <c r="P172" s="53"/>
    </row>
    <row r="173" spans="1:21" x14ac:dyDescent="0.3">
      <c r="A173" s="36"/>
      <c r="B173" s="35"/>
      <c r="C173" s="35"/>
      <c r="D173" s="35"/>
      <c r="E173" s="34"/>
      <c r="F173" s="56"/>
      <c r="G173" s="56"/>
      <c r="H173" s="35"/>
      <c r="I173" s="35"/>
      <c r="J173" s="38"/>
      <c r="K173" s="35">
        <f t="shared" si="5"/>
        <v>0</v>
      </c>
      <c r="L173" s="55"/>
      <c r="M173" s="30"/>
      <c r="N173" s="35"/>
      <c r="O173" s="35"/>
      <c r="P173" s="53"/>
    </row>
    <row r="174" spans="1:21" x14ac:dyDescent="0.3">
      <c r="A174" s="36"/>
      <c r="B174" s="35"/>
      <c r="C174" s="35"/>
      <c r="D174" s="35"/>
      <c r="E174" s="34"/>
      <c r="F174" s="56"/>
      <c r="G174" s="56"/>
      <c r="H174" s="35"/>
      <c r="I174" s="35"/>
      <c r="J174" s="38"/>
      <c r="K174" s="35">
        <f t="shared" si="5"/>
        <v>0</v>
      </c>
      <c r="L174" s="55"/>
      <c r="M174" s="30"/>
      <c r="N174" s="35"/>
      <c r="O174" s="35"/>
      <c r="P174" s="53"/>
    </row>
    <row r="175" spans="1:21" x14ac:dyDescent="0.3">
      <c r="A175" s="36"/>
      <c r="B175" s="35"/>
      <c r="C175" s="35"/>
      <c r="D175" s="35"/>
      <c r="E175" s="34"/>
      <c r="F175" s="56"/>
      <c r="G175" s="56"/>
      <c r="H175" s="35"/>
      <c r="I175" s="35"/>
      <c r="J175" s="38"/>
      <c r="K175" s="35">
        <f t="shared" si="5"/>
        <v>0</v>
      </c>
      <c r="L175" s="55"/>
      <c r="M175" s="30"/>
      <c r="N175" s="35"/>
      <c r="O175" s="35"/>
      <c r="P175" s="53"/>
    </row>
    <row r="176" spans="1:21" ht="15" thickBot="1" x14ac:dyDescent="0.35">
      <c r="A176" s="36"/>
      <c r="B176" s="35"/>
      <c r="C176" s="35"/>
      <c r="D176" s="35"/>
      <c r="E176" s="34"/>
      <c r="F176" s="56"/>
      <c r="G176" s="56"/>
      <c r="H176" s="35"/>
      <c r="I176" s="35"/>
      <c r="J176" s="38"/>
      <c r="K176" s="35">
        <f t="shared" si="5"/>
        <v>0</v>
      </c>
      <c r="L176" s="55"/>
      <c r="M176" s="54"/>
      <c r="N176" s="35"/>
      <c r="O176" s="35"/>
      <c r="P176" s="53"/>
    </row>
    <row r="177" spans="1:21" x14ac:dyDescent="0.3">
      <c r="A177" s="36"/>
      <c r="B177" s="35"/>
      <c r="C177" s="35"/>
      <c r="D177" s="35"/>
      <c r="E177" s="34"/>
      <c r="F177" s="56"/>
      <c r="G177" s="56"/>
      <c r="H177" s="35"/>
      <c r="I177" s="35"/>
      <c r="J177" s="38"/>
      <c r="K177" s="35"/>
      <c r="L177" s="55"/>
      <c r="M177" s="30"/>
      <c r="N177" s="35"/>
      <c r="O177" s="35"/>
      <c r="P177" s="53"/>
    </row>
    <row r="178" spans="1:21" x14ac:dyDescent="0.3">
      <c r="A178" s="36"/>
      <c r="B178" s="35"/>
      <c r="C178" s="35"/>
      <c r="D178" s="35"/>
      <c r="E178" s="34"/>
      <c r="F178" s="56"/>
      <c r="G178" s="56"/>
      <c r="H178" s="35"/>
      <c r="I178" s="35"/>
      <c r="J178" s="38"/>
      <c r="K178" s="35"/>
      <c r="L178" s="55"/>
      <c r="M178" s="30"/>
      <c r="N178" s="35"/>
      <c r="O178" s="35"/>
      <c r="P178" s="53"/>
    </row>
    <row r="179" spans="1:21" x14ac:dyDescent="0.3">
      <c r="A179" s="36"/>
      <c r="B179" s="35"/>
      <c r="C179" s="35"/>
      <c r="D179" s="35"/>
      <c r="E179" s="34"/>
      <c r="F179" s="56"/>
      <c r="G179" s="56"/>
      <c r="H179" s="35"/>
      <c r="I179" s="35"/>
      <c r="J179" s="38"/>
      <c r="K179" s="35"/>
      <c r="L179" s="55"/>
      <c r="M179" s="30"/>
      <c r="N179" s="35"/>
      <c r="O179" s="35"/>
      <c r="P179" s="53"/>
    </row>
    <row r="180" spans="1:21" x14ac:dyDescent="0.3">
      <c r="A180" s="36"/>
      <c r="B180" s="35"/>
      <c r="C180" s="35"/>
      <c r="D180" s="35"/>
      <c r="E180" s="34"/>
      <c r="F180" s="56"/>
      <c r="G180" s="56"/>
      <c r="H180" s="35"/>
      <c r="I180" s="35"/>
      <c r="J180" s="38"/>
      <c r="K180" s="35"/>
      <c r="L180" s="55"/>
      <c r="M180" s="30"/>
      <c r="N180" s="35"/>
      <c r="O180" s="35"/>
      <c r="P180" s="53"/>
      <c r="R180" s="35"/>
      <c r="S180" s="45"/>
      <c r="T180" s="38"/>
      <c r="U180" s="38"/>
    </row>
    <row r="181" spans="1:21" x14ac:dyDescent="0.3">
      <c r="A181" s="36"/>
      <c r="B181" s="35"/>
      <c r="C181" s="35"/>
      <c r="D181" s="35"/>
      <c r="E181" s="34"/>
      <c r="F181" s="56"/>
      <c r="G181" s="56"/>
      <c r="H181" s="35"/>
      <c r="I181" s="35"/>
      <c r="J181" s="38"/>
      <c r="K181" s="35"/>
      <c r="L181" s="55"/>
      <c r="M181" s="30"/>
      <c r="N181" s="35"/>
      <c r="O181" s="35"/>
      <c r="P181" s="53"/>
      <c r="R181" s="35"/>
      <c r="S181" s="45"/>
      <c r="T181" s="38"/>
      <c r="U181" s="38"/>
    </row>
    <row r="182" spans="1:21" x14ac:dyDescent="0.3">
      <c r="A182" s="36"/>
      <c r="B182" s="35"/>
      <c r="C182" s="35"/>
      <c r="D182" s="35"/>
      <c r="E182" s="34"/>
      <c r="F182" s="56"/>
      <c r="G182" s="56"/>
      <c r="H182" s="35"/>
      <c r="I182" s="35"/>
      <c r="J182" s="38"/>
      <c r="K182" s="35"/>
      <c r="L182" s="55"/>
      <c r="M182" s="30"/>
      <c r="N182" s="35"/>
      <c r="O182" s="35"/>
      <c r="P182" s="53"/>
      <c r="R182" s="35"/>
      <c r="S182" s="45"/>
      <c r="T182" s="38"/>
      <c r="U182" s="38"/>
    </row>
    <row r="183" spans="1:21" x14ac:dyDescent="0.3">
      <c r="A183" s="36"/>
      <c r="B183" s="35"/>
      <c r="C183" s="35"/>
      <c r="D183" s="35"/>
      <c r="E183" s="34"/>
      <c r="F183" s="56"/>
      <c r="G183" s="56"/>
      <c r="H183" s="35"/>
      <c r="I183" s="35"/>
      <c r="J183" s="38"/>
      <c r="K183" s="35"/>
      <c r="L183" s="55"/>
      <c r="M183" s="30"/>
      <c r="N183" s="35"/>
      <c r="O183" s="35"/>
      <c r="P183" s="53"/>
      <c r="R183" s="35"/>
      <c r="S183" s="45"/>
      <c r="T183" s="38"/>
      <c r="U183" s="38"/>
    </row>
    <row r="184" spans="1:21" x14ac:dyDescent="0.3">
      <c r="A184" s="36"/>
      <c r="B184" s="35"/>
      <c r="C184" s="35"/>
      <c r="D184" s="35"/>
      <c r="E184" s="34"/>
      <c r="F184" s="56"/>
      <c r="G184" s="56"/>
      <c r="H184" s="35"/>
      <c r="I184" s="35"/>
      <c r="J184" s="38"/>
      <c r="K184" s="35"/>
      <c r="L184" s="55"/>
      <c r="M184" s="30"/>
      <c r="N184" s="35"/>
      <c r="O184" s="35"/>
      <c r="P184" s="53"/>
      <c r="R184" s="35"/>
      <c r="S184" s="45"/>
      <c r="T184" s="38"/>
      <c r="U184" s="38"/>
    </row>
    <row r="185" spans="1:21" x14ac:dyDescent="0.3">
      <c r="A185" s="36"/>
      <c r="B185" s="35"/>
      <c r="C185" s="35"/>
      <c r="D185" s="35"/>
      <c r="E185" s="34"/>
      <c r="F185" s="56"/>
      <c r="G185" s="56"/>
      <c r="H185" s="35"/>
      <c r="I185" s="35"/>
      <c r="J185" s="38"/>
      <c r="K185" s="35"/>
      <c r="L185" s="55"/>
      <c r="M185" s="30"/>
      <c r="N185" s="35"/>
      <c r="O185" s="35"/>
      <c r="P185" s="53"/>
      <c r="R185" s="35"/>
      <c r="S185" s="45"/>
      <c r="T185" s="38"/>
      <c r="U185" s="38"/>
    </row>
    <row r="186" spans="1:21" x14ac:dyDescent="0.3">
      <c r="A186" s="36"/>
      <c r="B186" s="35"/>
      <c r="C186" s="35"/>
      <c r="D186" s="35"/>
      <c r="E186" s="34"/>
      <c r="F186" s="56"/>
      <c r="G186" s="56"/>
      <c r="H186" s="35"/>
      <c r="I186" s="35"/>
      <c r="J186" s="38"/>
      <c r="K186" s="35"/>
      <c r="L186" s="55"/>
      <c r="M186" s="30"/>
      <c r="N186" s="35"/>
      <c r="O186" s="35"/>
      <c r="P186" s="53"/>
      <c r="R186" s="35"/>
      <c r="S186" s="45"/>
      <c r="T186" s="38"/>
      <c r="U186" s="38"/>
    </row>
    <row r="187" spans="1:21" x14ac:dyDescent="0.3">
      <c r="A187" s="36"/>
      <c r="B187" s="35"/>
      <c r="C187" s="35"/>
      <c r="D187" s="35"/>
      <c r="E187" s="34"/>
      <c r="F187" s="56"/>
      <c r="G187" s="56"/>
      <c r="H187" s="35"/>
      <c r="I187" s="35"/>
      <c r="J187" s="38"/>
      <c r="K187" s="35"/>
      <c r="L187" s="55"/>
      <c r="M187" s="30"/>
      <c r="N187" s="35"/>
      <c r="O187" s="35"/>
      <c r="P187" s="53"/>
      <c r="R187" s="35"/>
      <c r="S187" s="45"/>
      <c r="T187" s="38"/>
      <c r="U187" s="38"/>
    </row>
    <row r="188" spans="1:21" x14ac:dyDescent="0.3">
      <c r="A188" s="36"/>
      <c r="B188" s="35"/>
      <c r="C188" s="35"/>
      <c r="D188" s="35"/>
      <c r="E188" s="34"/>
      <c r="F188" s="56"/>
      <c r="G188" s="56"/>
      <c r="H188" s="35"/>
      <c r="I188" s="35"/>
      <c r="J188" s="38"/>
      <c r="K188" s="35"/>
      <c r="L188" s="55"/>
      <c r="M188" s="30"/>
      <c r="N188" s="35"/>
      <c r="O188" s="35"/>
      <c r="P188" s="53"/>
      <c r="R188" s="35"/>
      <c r="S188" s="45"/>
      <c r="T188" s="38"/>
      <c r="U188" s="38"/>
    </row>
    <row r="189" spans="1:21" x14ac:dyDescent="0.3">
      <c r="A189" s="36"/>
      <c r="B189" s="35"/>
      <c r="C189" s="35"/>
      <c r="D189" s="35"/>
      <c r="E189" s="34"/>
      <c r="F189" s="56"/>
      <c r="G189" s="56"/>
      <c r="H189" s="35"/>
      <c r="I189" s="35"/>
      <c r="J189" s="38"/>
      <c r="K189" s="35"/>
      <c r="L189" s="55"/>
      <c r="M189" s="30"/>
      <c r="N189" s="35"/>
      <c r="O189" s="35"/>
      <c r="P189" s="53"/>
      <c r="R189" s="35"/>
      <c r="S189" s="45"/>
      <c r="T189" s="38"/>
      <c r="U189" s="38"/>
    </row>
    <row r="190" spans="1:21" x14ac:dyDescent="0.3">
      <c r="A190" s="36"/>
      <c r="B190" s="35"/>
      <c r="C190" s="35"/>
      <c r="D190" s="35"/>
      <c r="E190" s="34"/>
      <c r="F190" s="56"/>
      <c r="G190" s="56"/>
      <c r="H190" s="35"/>
      <c r="I190" s="35"/>
      <c r="J190" s="38"/>
      <c r="K190" s="35"/>
      <c r="L190" s="55"/>
      <c r="M190" s="30"/>
      <c r="N190" s="35"/>
      <c r="O190" s="35"/>
      <c r="P190" s="53"/>
      <c r="R190" s="35"/>
      <c r="S190" s="45"/>
      <c r="T190" s="38"/>
      <c r="U190" s="38"/>
    </row>
    <row r="191" spans="1:21" x14ac:dyDescent="0.3">
      <c r="A191" s="36"/>
      <c r="B191" s="35"/>
      <c r="C191" s="35"/>
      <c r="D191" s="35"/>
      <c r="E191" s="34"/>
      <c r="F191" s="56"/>
      <c r="G191" s="56"/>
      <c r="H191" s="35"/>
      <c r="I191" s="35"/>
      <c r="J191" s="38"/>
      <c r="K191" s="35"/>
      <c r="L191" s="55"/>
      <c r="M191" s="30"/>
      <c r="N191" s="35"/>
      <c r="O191" s="35"/>
      <c r="P191" s="53"/>
      <c r="R191" s="35"/>
      <c r="S191" s="45"/>
      <c r="T191" s="38"/>
      <c r="U191" s="38"/>
    </row>
    <row r="192" spans="1:21" x14ac:dyDescent="0.3">
      <c r="A192" s="36"/>
      <c r="B192" s="35"/>
      <c r="C192" s="35"/>
      <c r="D192" s="35"/>
      <c r="E192" s="34"/>
      <c r="F192" s="56"/>
      <c r="G192" s="56"/>
      <c r="H192" s="35"/>
      <c r="I192" s="35"/>
      <c r="J192" s="38"/>
      <c r="K192" s="35"/>
      <c r="L192" s="55"/>
      <c r="M192" s="30"/>
      <c r="N192" s="35"/>
      <c r="O192" s="35"/>
      <c r="P192" s="53"/>
      <c r="R192" s="35"/>
      <c r="S192" s="45"/>
      <c r="T192" s="38"/>
      <c r="U192" s="38"/>
    </row>
    <row r="193" spans="1:21" x14ac:dyDescent="0.3">
      <c r="A193" s="36"/>
      <c r="B193" s="35"/>
      <c r="C193" s="35"/>
      <c r="D193" s="35"/>
      <c r="E193" s="34"/>
      <c r="F193" s="56"/>
      <c r="G193" s="56"/>
      <c r="H193" s="35"/>
      <c r="I193" s="35"/>
      <c r="J193" s="38"/>
      <c r="K193" s="35"/>
      <c r="L193" s="55"/>
      <c r="M193" s="30"/>
      <c r="N193" s="35"/>
      <c r="O193" s="35"/>
      <c r="P193" s="53"/>
      <c r="R193" s="35"/>
      <c r="S193" s="45"/>
      <c r="T193" s="38"/>
      <c r="U193" s="38"/>
    </row>
    <row r="194" spans="1:21" x14ac:dyDescent="0.3">
      <c r="A194" s="36"/>
      <c r="B194" s="35"/>
      <c r="C194" s="35"/>
      <c r="D194" s="35"/>
      <c r="E194" s="34"/>
      <c r="F194" s="56"/>
      <c r="G194" s="56"/>
      <c r="H194" s="35"/>
      <c r="I194" s="35"/>
      <c r="J194" s="38"/>
      <c r="K194" s="35"/>
      <c r="L194" s="55"/>
      <c r="M194" s="30"/>
      <c r="N194" s="35"/>
      <c r="O194" s="35"/>
      <c r="P194" s="53"/>
      <c r="R194" s="35"/>
      <c r="S194" s="45"/>
      <c r="T194" s="38"/>
      <c r="U194" s="38"/>
    </row>
    <row r="195" spans="1:21" x14ac:dyDescent="0.3">
      <c r="A195" s="36"/>
      <c r="B195" s="35"/>
      <c r="C195" s="35"/>
      <c r="D195" s="35"/>
      <c r="E195" s="34"/>
      <c r="F195" s="56"/>
      <c r="G195" s="56"/>
      <c r="H195" s="35"/>
      <c r="I195" s="35"/>
      <c r="J195" s="38"/>
      <c r="K195" s="35"/>
      <c r="L195" s="55"/>
      <c r="M195" s="30"/>
      <c r="N195" s="35"/>
      <c r="O195" s="35"/>
      <c r="P195" s="53"/>
      <c r="R195" s="35"/>
      <c r="S195" s="45"/>
      <c r="T195" s="38"/>
      <c r="U195" s="38"/>
    </row>
    <row r="196" spans="1:21" x14ac:dyDescent="0.3">
      <c r="A196" s="36"/>
      <c r="B196" s="35"/>
      <c r="C196" s="35"/>
      <c r="D196" s="35"/>
      <c r="E196" s="34"/>
      <c r="F196" s="56"/>
      <c r="G196" s="56"/>
      <c r="H196" s="35"/>
      <c r="I196" s="35"/>
      <c r="J196" s="38"/>
      <c r="K196" s="35"/>
      <c r="L196" s="55"/>
      <c r="M196" s="30"/>
      <c r="N196" s="35"/>
      <c r="O196" s="35"/>
      <c r="P196" s="53"/>
      <c r="R196" s="35"/>
      <c r="S196" s="45"/>
      <c r="T196" s="38"/>
      <c r="U196" s="38"/>
    </row>
    <row r="197" spans="1:21" x14ac:dyDescent="0.3">
      <c r="A197" s="36"/>
      <c r="B197" s="35"/>
      <c r="C197" s="35"/>
      <c r="D197" s="35"/>
      <c r="E197" s="34"/>
      <c r="F197" s="56"/>
      <c r="G197" s="56"/>
      <c r="H197" s="35"/>
      <c r="I197" s="35"/>
      <c r="J197" s="38"/>
      <c r="K197" s="35"/>
      <c r="L197" s="55"/>
      <c r="M197" s="30"/>
      <c r="N197" s="35"/>
      <c r="O197" s="35"/>
      <c r="P197" s="53"/>
      <c r="R197" s="35"/>
      <c r="S197" s="45"/>
      <c r="T197" s="38"/>
      <c r="U197" s="38"/>
    </row>
    <row r="198" spans="1:21" x14ac:dyDescent="0.3">
      <c r="A198" s="36"/>
      <c r="B198" s="35"/>
      <c r="C198" s="35"/>
      <c r="D198" s="35"/>
      <c r="E198" s="34"/>
      <c r="F198" s="56"/>
      <c r="G198" s="56"/>
      <c r="H198" s="35"/>
      <c r="I198" s="35"/>
      <c r="J198" s="38"/>
      <c r="K198" s="35"/>
      <c r="L198" s="55"/>
      <c r="M198" s="30"/>
      <c r="N198" s="35"/>
      <c r="O198" s="35"/>
      <c r="P198" s="53"/>
      <c r="R198" s="35"/>
      <c r="S198" s="45"/>
      <c r="T198" s="38"/>
      <c r="U198" s="38"/>
    </row>
    <row r="199" spans="1:21" x14ac:dyDescent="0.3">
      <c r="A199" s="36"/>
      <c r="B199" s="35"/>
      <c r="C199" s="35"/>
      <c r="D199" s="35"/>
      <c r="E199" s="34"/>
      <c r="F199" s="56"/>
      <c r="G199" s="56"/>
      <c r="H199" s="35"/>
      <c r="I199" s="35"/>
      <c r="J199" s="38"/>
      <c r="K199" s="35"/>
      <c r="L199" s="55"/>
      <c r="M199" s="30"/>
      <c r="N199" s="35"/>
      <c r="O199" s="35"/>
      <c r="P199" s="53"/>
      <c r="R199" s="35"/>
      <c r="S199" s="45"/>
      <c r="T199" s="38"/>
      <c r="U199" s="38"/>
    </row>
    <row r="200" spans="1:21" x14ac:dyDescent="0.3">
      <c r="A200" s="36"/>
      <c r="B200" s="35"/>
      <c r="C200" s="35"/>
      <c r="D200" s="35"/>
      <c r="E200" s="34"/>
      <c r="F200" s="56"/>
      <c r="G200" s="56"/>
      <c r="H200" s="35"/>
      <c r="I200" s="35"/>
      <c r="J200" s="38"/>
      <c r="K200" s="35"/>
      <c r="L200" s="55"/>
      <c r="M200" s="30"/>
      <c r="N200" s="35"/>
      <c r="O200" s="35"/>
      <c r="P200" s="53"/>
      <c r="R200" s="35"/>
      <c r="S200" s="45"/>
      <c r="T200" s="38"/>
      <c r="U200" s="38"/>
    </row>
    <row r="201" spans="1:21" x14ac:dyDescent="0.3">
      <c r="A201" s="36"/>
      <c r="B201" s="35"/>
      <c r="C201" s="35"/>
      <c r="D201" s="35"/>
      <c r="E201" s="34"/>
      <c r="F201" s="56"/>
      <c r="G201" s="56"/>
      <c r="H201" s="35"/>
      <c r="I201" s="35"/>
      <c r="J201" s="38"/>
      <c r="K201" s="35"/>
      <c r="L201" s="55"/>
      <c r="M201" s="30"/>
      <c r="N201" s="35"/>
      <c r="O201" s="35"/>
      <c r="P201" s="53"/>
      <c r="R201" s="35"/>
      <c r="S201" s="45"/>
      <c r="T201" s="38"/>
      <c r="U201" s="38"/>
    </row>
    <row r="202" spans="1:21" x14ac:dyDescent="0.3">
      <c r="A202" s="36"/>
      <c r="B202" s="35"/>
      <c r="C202" s="35"/>
      <c r="D202" s="35"/>
      <c r="E202" s="34"/>
      <c r="F202" s="56"/>
      <c r="G202" s="56"/>
      <c r="H202" s="35"/>
      <c r="I202" s="35"/>
      <c r="J202" s="38"/>
      <c r="K202" s="35"/>
      <c r="L202" s="55"/>
      <c r="M202" s="30"/>
      <c r="N202" s="35"/>
      <c r="O202" s="35"/>
      <c r="P202" s="53"/>
      <c r="R202" s="35"/>
      <c r="S202" s="45"/>
      <c r="T202" s="38"/>
      <c r="U202" s="38"/>
    </row>
    <row r="203" spans="1:21" x14ac:dyDescent="0.3">
      <c r="A203" s="36"/>
      <c r="B203" s="35"/>
      <c r="C203" s="35"/>
      <c r="D203" s="35"/>
      <c r="E203" s="34"/>
      <c r="F203" s="56"/>
      <c r="G203" s="56"/>
      <c r="H203" s="35"/>
      <c r="I203" s="35"/>
      <c r="J203" s="38"/>
      <c r="K203" s="35"/>
      <c r="L203" s="55"/>
      <c r="M203" s="30"/>
      <c r="N203" s="35"/>
      <c r="O203" s="35"/>
      <c r="P203" s="53"/>
      <c r="R203" s="35"/>
      <c r="S203" s="45"/>
      <c r="T203" s="38"/>
      <c r="U203" s="38"/>
    </row>
    <row r="204" spans="1:21" x14ac:dyDescent="0.3">
      <c r="A204" s="36"/>
      <c r="B204" s="35"/>
      <c r="C204" s="35"/>
      <c r="D204" s="35"/>
      <c r="E204" s="34"/>
      <c r="F204" s="56"/>
      <c r="G204" s="56"/>
      <c r="H204" s="35"/>
      <c r="I204" s="35"/>
      <c r="J204" s="38"/>
      <c r="K204" s="35"/>
      <c r="L204" s="55"/>
      <c r="M204" s="30"/>
      <c r="N204" s="35"/>
      <c r="O204" s="35"/>
      <c r="P204" s="53"/>
      <c r="R204" s="35"/>
      <c r="S204" s="45"/>
      <c r="T204" s="38"/>
      <c r="U204" s="38"/>
    </row>
    <row r="205" spans="1:21" x14ac:dyDescent="0.3">
      <c r="A205" s="36"/>
      <c r="B205" s="35"/>
      <c r="C205" s="35"/>
      <c r="D205" s="35"/>
      <c r="E205" s="34"/>
      <c r="F205" s="56"/>
      <c r="G205" s="56"/>
      <c r="H205" s="35"/>
      <c r="I205" s="35"/>
      <c r="J205" s="38"/>
      <c r="K205" s="35"/>
      <c r="L205" s="55"/>
      <c r="M205" s="30"/>
      <c r="N205" s="35"/>
      <c r="O205" s="35"/>
      <c r="P205" s="53"/>
      <c r="R205" s="35"/>
      <c r="S205" s="45"/>
      <c r="T205" s="38"/>
      <c r="U205" s="38"/>
    </row>
    <row r="206" spans="1:21" x14ac:dyDescent="0.3">
      <c r="A206" s="36"/>
      <c r="B206" s="35"/>
      <c r="C206" s="35"/>
      <c r="D206" s="35"/>
      <c r="E206" s="34"/>
      <c r="F206" s="56"/>
      <c r="G206" s="56"/>
      <c r="H206" s="35"/>
      <c r="I206" s="35"/>
      <c r="J206" s="38"/>
      <c r="K206" s="35"/>
      <c r="L206" s="55"/>
      <c r="M206" s="30"/>
      <c r="N206" s="35"/>
      <c r="O206" s="35"/>
      <c r="P206" s="53"/>
      <c r="R206" s="35"/>
      <c r="S206" s="45"/>
      <c r="T206" s="38"/>
      <c r="U206" s="38"/>
    </row>
    <row r="207" spans="1:21" x14ac:dyDescent="0.3">
      <c r="A207" s="36"/>
      <c r="B207" s="35"/>
      <c r="C207" s="35"/>
      <c r="D207" s="35"/>
      <c r="E207" s="34"/>
      <c r="F207" s="56"/>
      <c r="G207" s="56"/>
      <c r="H207" s="35"/>
      <c r="I207" s="35"/>
      <c r="J207" s="38"/>
      <c r="K207" s="35"/>
      <c r="L207" s="55"/>
      <c r="M207" s="30"/>
      <c r="N207" s="35"/>
      <c r="O207" s="35"/>
      <c r="P207" s="53"/>
      <c r="R207" s="35"/>
      <c r="S207" s="45"/>
      <c r="T207" s="38"/>
      <c r="U207" s="38"/>
    </row>
    <row r="208" spans="1:21" x14ac:dyDescent="0.3">
      <c r="A208" s="36"/>
      <c r="B208" s="35"/>
      <c r="C208" s="35"/>
      <c r="D208" s="35"/>
      <c r="E208" s="34"/>
      <c r="F208" s="56"/>
      <c r="G208" s="56"/>
      <c r="H208" s="35"/>
      <c r="I208" s="35"/>
      <c r="J208" s="38"/>
      <c r="K208" s="35"/>
      <c r="L208" s="55"/>
      <c r="M208" s="30"/>
      <c r="N208" s="35"/>
      <c r="O208" s="35"/>
      <c r="P208" s="53"/>
      <c r="R208" s="35"/>
      <c r="S208" s="45"/>
      <c r="T208" s="38"/>
      <c r="U208" s="38"/>
    </row>
    <row r="209" spans="1:21" x14ac:dyDescent="0.3">
      <c r="A209" s="36"/>
      <c r="B209" s="35"/>
      <c r="C209" s="35"/>
      <c r="D209" s="35"/>
      <c r="E209" s="34"/>
      <c r="F209" s="56"/>
      <c r="G209" s="56"/>
      <c r="H209" s="35"/>
      <c r="I209" s="35"/>
      <c r="J209" s="38"/>
      <c r="K209" s="35"/>
      <c r="L209" s="55"/>
      <c r="M209" s="30"/>
      <c r="N209" s="35"/>
      <c r="O209" s="35"/>
      <c r="P209" s="53"/>
      <c r="R209" s="35"/>
      <c r="S209" s="45"/>
      <c r="T209" s="38"/>
      <c r="U209" s="38"/>
    </row>
    <row r="210" spans="1:21" x14ac:dyDescent="0.3">
      <c r="A210" s="36"/>
      <c r="B210" s="35"/>
      <c r="C210" s="35"/>
      <c r="D210" s="35"/>
      <c r="E210" s="34"/>
      <c r="F210" s="56"/>
      <c r="G210" s="56"/>
      <c r="H210" s="35"/>
      <c r="I210" s="35"/>
      <c r="J210" s="38"/>
      <c r="K210" s="35"/>
      <c r="L210" s="55"/>
      <c r="M210" s="30"/>
      <c r="N210" s="35"/>
      <c r="O210" s="35"/>
      <c r="P210" s="53"/>
      <c r="R210" s="35"/>
      <c r="S210" s="45"/>
      <c r="T210" s="38"/>
      <c r="U210" s="38"/>
    </row>
    <row r="211" spans="1:21" x14ac:dyDescent="0.3">
      <c r="A211" s="36"/>
      <c r="B211" s="35"/>
      <c r="C211" s="35"/>
      <c r="D211" s="35"/>
      <c r="E211" s="34"/>
      <c r="F211" s="56"/>
      <c r="G211" s="56"/>
      <c r="H211" s="35"/>
      <c r="I211" s="35"/>
      <c r="J211" s="38"/>
      <c r="K211" s="35"/>
      <c r="L211" s="55"/>
      <c r="M211" s="30"/>
      <c r="N211" s="35"/>
      <c r="O211" s="35"/>
      <c r="P211" s="53"/>
      <c r="R211" s="35"/>
      <c r="S211" s="45"/>
      <c r="T211" s="38"/>
      <c r="U211" s="38"/>
    </row>
    <row r="212" spans="1:21" x14ac:dyDescent="0.3">
      <c r="A212" s="36"/>
      <c r="B212" s="35"/>
      <c r="C212" s="35"/>
      <c r="D212" s="35"/>
      <c r="E212" s="34"/>
      <c r="F212" s="56"/>
      <c r="G212" s="56"/>
      <c r="H212" s="35"/>
      <c r="I212" s="35"/>
      <c r="J212" s="38"/>
      <c r="K212" s="35"/>
      <c r="L212" s="55"/>
      <c r="M212" s="30"/>
      <c r="N212" s="35"/>
      <c r="O212" s="35"/>
      <c r="P212" s="53"/>
      <c r="R212" s="35"/>
      <c r="S212" s="45"/>
      <c r="T212" s="38"/>
      <c r="U212" s="38"/>
    </row>
    <row r="213" spans="1:21" x14ac:dyDescent="0.3">
      <c r="A213" s="36"/>
      <c r="B213" s="35"/>
      <c r="C213" s="35"/>
      <c r="D213" s="35"/>
      <c r="E213" s="34"/>
      <c r="F213" s="56"/>
      <c r="G213" s="56"/>
      <c r="H213" s="35"/>
      <c r="I213" s="35"/>
      <c r="J213" s="38"/>
      <c r="K213" s="35"/>
      <c r="L213" s="55"/>
      <c r="M213" s="30"/>
      <c r="N213" s="35"/>
      <c r="O213" s="35"/>
      <c r="P213" s="53"/>
      <c r="R213" s="35"/>
      <c r="S213" s="45"/>
      <c r="T213" s="38"/>
      <c r="U213" s="38"/>
    </row>
    <row r="214" spans="1:21" x14ac:dyDescent="0.3">
      <c r="A214" s="36"/>
      <c r="B214" s="35"/>
      <c r="C214" s="35"/>
      <c r="D214" s="35"/>
      <c r="E214" s="34"/>
      <c r="F214" s="56"/>
      <c r="G214" s="56"/>
      <c r="H214" s="35"/>
      <c r="I214" s="35"/>
      <c r="J214" s="38"/>
      <c r="K214" s="35"/>
      <c r="L214" s="55"/>
      <c r="M214" s="30"/>
      <c r="N214" s="35"/>
      <c r="O214" s="35"/>
      <c r="P214" s="53"/>
      <c r="R214" s="35"/>
      <c r="S214" s="45"/>
      <c r="T214" s="38"/>
      <c r="U214" s="38"/>
    </row>
    <row r="215" spans="1:21" x14ac:dyDescent="0.3">
      <c r="A215" s="36"/>
      <c r="B215" s="35"/>
      <c r="C215" s="35"/>
      <c r="D215" s="35"/>
      <c r="E215" s="34"/>
      <c r="F215" s="56"/>
      <c r="G215" s="56"/>
      <c r="H215" s="35"/>
      <c r="I215" s="35"/>
      <c r="J215" s="38"/>
      <c r="K215" s="35"/>
      <c r="L215" s="55"/>
      <c r="M215" s="30"/>
      <c r="N215" s="35"/>
      <c r="O215" s="35"/>
      <c r="P215" s="53"/>
      <c r="R215" s="35"/>
      <c r="S215" s="45"/>
      <c r="T215" s="38"/>
      <c r="U215" s="38"/>
    </row>
    <row r="216" spans="1:21" ht="15" thickBot="1" x14ac:dyDescent="0.35">
      <c r="A216" s="36"/>
      <c r="B216" s="35"/>
      <c r="C216" s="35"/>
      <c r="D216" s="35"/>
      <c r="E216" s="34"/>
      <c r="F216" s="56"/>
      <c r="G216" s="56"/>
      <c r="H216" s="35"/>
      <c r="I216" s="35"/>
      <c r="J216" s="38"/>
      <c r="K216" s="35"/>
      <c r="L216" s="55"/>
      <c r="M216" s="54"/>
      <c r="N216" s="35"/>
      <c r="O216" s="35"/>
      <c r="P216" s="53"/>
      <c r="R216" s="35"/>
      <c r="S216" s="45"/>
      <c r="T216" s="38"/>
      <c r="U216" s="38"/>
    </row>
    <row r="217" spans="1:21" ht="15" thickBot="1" x14ac:dyDescent="0.35">
      <c r="A217" s="29" t="s">
        <v>46</v>
      </c>
      <c r="B217" s="28"/>
      <c r="C217" s="28"/>
      <c r="D217" s="28"/>
      <c r="E217" s="28"/>
      <c r="F217" s="52"/>
      <c r="G217" s="52"/>
      <c r="H217" s="28"/>
      <c r="I217" s="28"/>
      <c r="J217" s="37" t="e">
        <f>AVERAGE(J167:J176)</f>
        <v>#DIV/0!</v>
      </c>
      <c r="K217" s="28" t="e">
        <f>J217/3600</f>
        <v>#DIV/0!</v>
      </c>
      <c r="L217" s="51" t="e">
        <f>AVERAGE(L167:L176)</f>
        <v>#DIV/0!</v>
      </c>
      <c r="M217" s="24" t="e">
        <f>_xlfn.STDEV.P(L167:L176)</f>
        <v>#DIV/0!</v>
      </c>
      <c r="N217" s="29"/>
      <c r="O217" s="28"/>
      <c r="P217" s="50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7"/>
  <sheetViews>
    <sheetView zoomScale="65" workbookViewId="0">
      <selection activeCell="G20" sqref="G20"/>
    </sheetView>
  </sheetViews>
  <sheetFormatPr defaultRowHeight="14.4" x14ac:dyDescent="0.3"/>
  <cols>
    <col min="1" max="1" width="12.6640625" bestFit="1" customWidth="1"/>
    <col min="2" max="2" width="23.5546875" bestFit="1" customWidth="1"/>
    <col min="3" max="3" width="10.109375" bestFit="1" customWidth="1"/>
    <col min="4" max="4" width="10.33203125" customWidth="1"/>
    <col min="5" max="5" width="12.5546875" customWidth="1"/>
    <col min="6" max="6" width="12.88671875" bestFit="1" customWidth="1"/>
    <col min="12" max="12" width="25.5546875" bestFit="1" customWidth="1"/>
    <col min="13" max="13" width="9.109375" style="86"/>
    <col min="14" max="14" width="9.5546875" bestFit="1" customWidth="1"/>
  </cols>
  <sheetData>
    <row r="1" spans="1:26" x14ac:dyDescent="0.3">
      <c r="A1" s="191" t="s">
        <v>79</v>
      </c>
      <c r="B1" s="193" t="s">
        <v>78</v>
      </c>
      <c r="C1" s="195" t="s">
        <v>77</v>
      </c>
      <c r="D1" s="196"/>
      <c r="E1" s="196"/>
      <c r="F1" s="196"/>
      <c r="G1" s="196"/>
      <c r="H1" s="196"/>
      <c r="I1" s="197"/>
      <c r="J1" s="198" t="s">
        <v>76</v>
      </c>
      <c r="K1" s="198"/>
      <c r="L1" s="199"/>
      <c r="M1" s="204" t="s">
        <v>132</v>
      </c>
    </row>
    <row r="2" spans="1:26" ht="29.4" thickBot="1" x14ac:dyDescent="0.35">
      <c r="A2" s="192"/>
      <c r="B2" s="194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205"/>
    </row>
    <row r="3" spans="1:26" x14ac:dyDescent="0.3">
      <c r="A3" s="206" t="s">
        <v>126</v>
      </c>
      <c r="B3" s="35"/>
      <c r="C3" s="35" t="s">
        <v>49</v>
      </c>
      <c r="D3" s="35" t="s">
        <v>64</v>
      </c>
      <c r="E3" s="34" t="s">
        <v>47</v>
      </c>
      <c r="F3" s="34" t="s">
        <v>123</v>
      </c>
      <c r="G3" s="35">
        <v>0.5</v>
      </c>
      <c r="H3" s="35">
        <v>2000</v>
      </c>
      <c r="I3" s="35">
        <v>100</v>
      </c>
      <c r="J3" s="38">
        <v>22933.300442457101</v>
      </c>
      <c r="K3" s="56">
        <f t="shared" ref="K3:K34" si="0">J3/3600</f>
        <v>6.3703612340158617</v>
      </c>
      <c r="L3" s="55">
        <v>3.7661253888206399E-4</v>
      </c>
      <c r="M3" s="94"/>
    </row>
    <row r="4" spans="1:26" x14ac:dyDescent="0.3">
      <c r="A4" s="207"/>
      <c r="B4" s="35"/>
      <c r="C4" s="35" t="s">
        <v>49</v>
      </c>
      <c r="D4" s="35" t="s">
        <v>64</v>
      </c>
      <c r="E4" s="34" t="s">
        <v>47</v>
      </c>
      <c r="F4" s="34" t="s">
        <v>123</v>
      </c>
      <c r="G4" s="35">
        <v>0.5</v>
      </c>
      <c r="H4" s="35">
        <v>2000</v>
      </c>
      <c r="I4" s="35">
        <v>100</v>
      </c>
      <c r="J4" s="38">
        <v>23023.619376897801</v>
      </c>
      <c r="K4" s="56">
        <f t="shared" si="0"/>
        <v>6.3954498269160558</v>
      </c>
      <c r="L4" s="55">
        <v>3.2729333830093201E-4</v>
      </c>
      <c r="M4" s="89"/>
      <c r="O4" t="s">
        <v>131</v>
      </c>
    </row>
    <row r="5" spans="1:26" x14ac:dyDescent="0.3">
      <c r="A5" s="207"/>
      <c r="B5" s="35"/>
      <c r="C5" s="35" t="s">
        <v>49</v>
      </c>
      <c r="D5" s="35" t="s">
        <v>64</v>
      </c>
      <c r="E5" s="34" t="s">
        <v>47</v>
      </c>
      <c r="F5" s="34" t="s">
        <v>123</v>
      </c>
      <c r="G5" s="35">
        <v>0.5</v>
      </c>
      <c r="H5" s="35">
        <v>2000</v>
      </c>
      <c r="I5" s="35">
        <v>100</v>
      </c>
      <c r="J5" s="38">
        <v>23814.051205635002</v>
      </c>
      <c r="K5" s="56">
        <f t="shared" si="0"/>
        <v>6.6150142237875</v>
      </c>
      <c r="L5" s="55">
        <v>5.1229839057779299E-4</v>
      </c>
      <c r="M5" s="89"/>
      <c r="O5" t="s">
        <v>86</v>
      </c>
    </row>
    <row r="6" spans="1:26" ht="16.8" x14ac:dyDescent="0.4">
      <c r="A6" s="207"/>
      <c r="B6" s="35"/>
      <c r="C6" s="35" t="s">
        <v>49</v>
      </c>
      <c r="D6" s="35" t="s">
        <v>64</v>
      </c>
      <c r="E6" s="34" t="s">
        <v>47</v>
      </c>
      <c r="F6" s="34" t="s">
        <v>123</v>
      </c>
      <c r="G6" s="35">
        <v>0.5</v>
      </c>
      <c r="H6" s="35">
        <v>2000</v>
      </c>
      <c r="I6" s="35">
        <v>100</v>
      </c>
      <c r="J6" s="38">
        <v>23844.904807329101</v>
      </c>
      <c r="K6" s="56">
        <f t="shared" si="0"/>
        <v>6.6235846687025282</v>
      </c>
      <c r="L6" s="55">
        <v>3.1340328171468502E-4</v>
      </c>
      <c r="M6" s="89"/>
      <c r="Z6" s="93" t="s">
        <v>130</v>
      </c>
    </row>
    <row r="7" spans="1:26" x14ac:dyDescent="0.3">
      <c r="A7" s="207"/>
      <c r="B7" s="35"/>
      <c r="C7" s="35" t="s">
        <v>49</v>
      </c>
      <c r="D7" s="35" t="s">
        <v>64</v>
      </c>
      <c r="E7" s="34" t="s">
        <v>47</v>
      </c>
      <c r="F7" s="34" t="s">
        <v>123</v>
      </c>
      <c r="G7" s="35">
        <v>0.5</v>
      </c>
      <c r="H7" s="35">
        <v>2000</v>
      </c>
      <c r="I7" s="35">
        <v>100</v>
      </c>
      <c r="J7" s="38">
        <v>24020.211050271901</v>
      </c>
      <c r="K7" s="56">
        <f t="shared" si="0"/>
        <v>6.67228084729775</v>
      </c>
      <c r="L7" s="55">
        <v>5.8302860966911703E-4</v>
      </c>
      <c r="M7" s="89"/>
      <c r="O7" t="s">
        <v>129</v>
      </c>
      <c r="Z7" t="s">
        <v>128</v>
      </c>
    </row>
    <row r="8" spans="1:26" x14ac:dyDescent="0.3">
      <c r="A8" s="207"/>
      <c r="B8" s="35"/>
      <c r="C8" s="35" t="s">
        <v>49</v>
      </c>
      <c r="D8" s="35" t="s">
        <v>64</v>
      </c>
      <c r="E8" s="34" t="s">
        <v>47</v>
      </c>
      <c r="F8" s="34" t="s">
        <v>123</v>
      </c>
      <c r="G8" s="35">
        <v>0.5</v>
      </c>
      <c r="H8" s="35">
        <v>2000</v>
      </c>
      <c r="I8" s="35">
        <v>100</v>
      </c>
      <c r="J8" s="38">
        <v>24615.278968095699</v>
      </c>
      <c r="K8" s="56">
        <f t="shared" si="0"/>
        <v>6.8375774911376945</v>
      </c>
      <c r="L8" s="55">
        <v>3.0433508012063E-4</v>
      </c>
      <c r="M8" s="89"/>
    </row>
    <row r="9" spans="1:26" x14ac:dyDescent="0.3">
      <c r="A9" s="207"/>
      <c r="B9" s="35"/>
      <c r="C9" s="35" t="s">
        <v>49</v>
      </c>
      <c r="D9" s="35" t="s">
        <v>64</v>
      </c>
      <c r="E9" s="34" t="s">
        <v>47</v>
      </c>
      <c r="F9" s="34" t="s">
        <v>123</v>
      </c>
      <c r="G9" s="35">
        <v>0.5</v>
      </c>
      <c r="H9" s="35">
        <v>2000</v>
      </c>
      <c r="I9" s="35">
        <v>100</v>
      </c>
      <c r="J9" s="38">
        <v>25568.181846618601</v>
      </c>
      <c r="K9" s="56">
        <f t="shared" si="0"/>
        <v>7.1022727351718338</v>
      </c>
      <c r="L9" s="55">
        <v>5.4431564481653499E-4</v>
      </c>
      <c r="M9" s="89"/>
    </row>
    <row r="10" spans="1:26" x14ac:dyDescent="0.3">
      <c r="A10" s="207"/>
      <c r="B10" s="35"/>
      <c r="C10" s="35" t="s">
        <v>49</v>
      </c>
      <c r="D10" s="35" t="s">
        <v>64</v>
      </c>
      <c r="E10" s="34" t="s">
        <v>47</v>
      </c>
      <c r="F10" s="34" t="s">
        <v>123</v>
      </c>
      <c r="G10" s="35">
        <v>0.5</v>
      </c>
      <c r="H10" s="35">
        <v>2000</v>
      </c>
      <c r="I10" s="35">
        <v>100</v>
      </c>
      <c r="J10" s="38">
        <v>25597.976161003098</v>
      </c>
      <c r="K10" s="56">
        <f t="shared" si="0"/>
        <v>7.1105489336119714</v>
      </c>
      <c r="L10" s="55">
        <v>2.9322251586099199E-4</v>
      </c>
      <c r="M10" s="89"/>
    </row>
    <row r="11" spans="1:26" x14ac:dyDescent="0.3">
      <c r="A11" s="207"/>
      <c r="B11" s="35"/>
      <c r="C11" s="35" t="s">
        <v>49</v>
      </c>
      <c r="D11" s="35" t="s">
        <v>64</v>
      </c>
      <c r="E11" s="34" t="s">
        <v>47</v>
      </c>
      <c r="F11" s="34" t="s">
        <v>123</v>
      </c>
      <c r="G11" s="35">
        <v>0.5</v>
      </c>
      <c r="H11" s="35">
        <v>2000</v>
      </c>
      <c r="I11" s="35">
        <v>100</v>
      </c>
      <c r="J11" s="38">
        <v>25623.765625715201</v>
      </c>
      <c r="K11" s="56">
        <f t="shared" si="0"/>
        <v>7.1177126738097778</v>
      </c>
      <c r="L11" s="55">
        <v>5.1936146712667597E-4</v>
      </c>
      <c r="M11" s="89"/>
    </row>
    <row r="12" spans="1:26" x14ac:dyDescent="0.3">
      <c r="A12" s="207"/>
      <c r="B12" s="35"/>
      <c r="C12" s="35" t="s">
        <v>49</v>
      </c>
      <c r="D12" s="35" t="s">
        <v>64</v>
      </c>
      <c r="E12" s="34" t="s">
        <v>47</v>
      </c>
      <c r="F12" s="34" t="s">
        <v>123</v>
      </c>
      <c r="G12" s="35">
        <v>0.5</v>
      </c>
      <c r="H12" s="35">
        <v>2000</v>
      </c>
      <c r="I12" s="35">
        <v>100</v>
      </c>
      <c r="J12" s="38">
        <v>25927.096283197399</v>
      </c>
      <c r="K12" s="56">
        <f t="shared" si="0"/>
        <v>7.2019711897770557</v>
      </c>
      <c r="L12" s="55">
        <v>4.6786266553687798E-4</v>
      </c>
      <c r="M12" s="89"/>
    </row>
    <row r="13" spans="1:26" x14ac:dyDescent="0.3">
      <c r="A13" s="207"/>
      <c r="B13" s="35"/>
      <c r="C13" s="35" t="s">
        <v>49</v>
      </c>
      <c r="D13" s="35" t="s">
        <v>64</v>
      </c>
      <c r="E13" s="34" t="s">
        <v>47</v>
      </c>
      <c r="F13" s="34" t="s">
        <v>123</v>
      </c>
      <c r="G13" s="35">
        <v>0.5</v>
      </c>
      <c r="H13" s="35">
        <v>2000</v>
      </c>
      <c r="I13" s="35">
        <v>100</v>
      </c>
      <c r="J13" s="38">
        <v>10733.8882472515</v>
      </c>
      <c r="K13" s="92">
        <f t="shared" si="0"/>
        <v>2.9816356242365276</v>
      </c>
      <c r="L13" s="55">
        <v>1.080226453443E-3</v>
      </c>
      <c r="M13" s="89"/>
    </row>
    <row r="14" spans="1:26" x14ac:dyDescent="0.3">
      <c r="A14" s="207"/>
      <c r="B14" s="35"/>
      <c r="C14" s="35" t="s">
        <v>49</v>
      </c>
      <c r="D14" s="35" t="s">
        <v>64</v>
      </c>
      <c r="E14" s="34" t="s">
        <v>47</v>
      </c>
      <c r="F14" s="34" t="s">
        <v>123</v>
      </c>
      <c r="G14" s="35">
        <v>0.5</v>
      </c>
      <c r="H14" s="35">
        <v>2000</v>
      </c>
      <c r="I14" s="35">
        <v>100</v>
      </c>
      <c r="J14" s="38">
        <v>24594.812263965599</v>
      </c>
      <c r="K14" s="56">
        <f t="shared" si="0"/>
        <v>6.831892295546</v>
      </c>
      <c r="L14" s="55">
        <v>3.4326629200402199E-4</v>
      </c>
      <c r="M14" s="89"/>
    </row>
    <row r="15" spans="1:26" x14ac:dyDescent="0.3">
      <c r="A15" s="207"/>
      <c r="B15" s="35"/>
      <c r="C15" s="35" t="s">
        <v>49</v>
      </c>
      <c r="D15" s="35" t="s">
        <v>64</v>
      </c>
      <c r="E15" s="34" t="s">
        <v>47</v>
      </c>
      <c r="F15" s="34" t="s">
        <v>123</v>
      </c>
      <c r="G15" s="35">
        <v>0.5</v>
      </c>
      <c r="H15" s="35">
        <v>2000</v>
      </c>
      <c r="I15" s="35">
        <v>100</v>
      </c>
      <c r="J15" s="38">
        <v>24382.6018059253</v>
      </c>
      <c r="K15" s="56">
        <f t="shared" si="0"/>
        <v>6.7729449460903615</v>
      </c>
      <c r="L15" s="55">
        <v>2.7286590237403699E-4</v>
      </c>
      <c r="M15" s="89"/>
    </row>
    <row r="16" spans="1:26" x14ac:dyDescent="0.3">
      <c r="A16" s="207"/>
      <c r="B16" s="35"/>
      <c r="C16" s="35" t="s">
        <v>49</v>
      </c>
      <c r="D16" s="35" t="s">
        <v>64</v>
      </c>
      <c r="E16" s="34" t="s">
        <v>47</v>
      </c>
      <c r="F16" s="34" t="s">
        <v>123</v>
      </c>
      <c r="G16" s="35">
        <v>0.5</v>
      </c>
      <c r="H16" s="35">
        <v>2000</v>
      </c>
      <c r="I16" s="35">
        <v>100</v>
      </c>
      <c r="J16" s="38">
        <v>24485.412849664601</v>
      </c>
      <c r="K16" s="56">
        <f t="shared" si="0"/>
        <v>6.8015035693512784</v>
      </c>
      <c r="L16" s="55">
        <v>4.9316598645785296E-4</v>
      </c>
      <c r="M16" s="89"/>
    </row>
    <row r="17" spans="1:13" x14ac:dyDescent="0.3">
      <c r="A17" s="207"/>
      <c r="B17" s="35"/>
      <c r="C17" s="35" t="s">
        <v>49</v>
      </c>
      <c r="D17" s="35" t="s">
        <v>64</v>
      </c>
      <c r="E17" s="34" t="s">
        <v>47</v>
      </c>
      <c r="F17" s="34" t="s">
        <v>123</v>
      </c>
      <c r="G17" s="35">
        <v>0.5</v>
      </c>
      <c r="H17" s="35">
        <v>2000</v>
      </c>
      <c r="I17" s="35">
        <v>100</v>
      </c>
      <c r="J17" s="38">
        <v>24699.139203786799</v>
      </c>
      <c r="K17" s="56">
        <f t="shared" si="0"/>
        <v>6.8608720010518889</v>
      </c>
      <c r="L17" s="55">
        <v>5.9670620476448501E-4</v>
      </c>
      <c r="M17" s="89"/>
    </row>
    <row r="18" spans="1:13" x14ac:dyDescent="0.3">
      <c r="A18" s="207"/>
      <c r="B18" s="35"/>
      <c r="C18" s="35" t="s">
        <v>49</v>
      </c>
      <c r="D18" s="35" t="s">
        <v>64</v>
      </c>
      <c r="E18" s="34" t="s">
        <v>47</v>
      </c>
      <c r="F18" s="34" t="s">
        <v>123</v>
      </c>
      <c r="G18" s="35">
        <v>0.5</v>
      </c>
      <c r="H18" s="35">
        <v>2000</v>
      </c>
      <c r="I18" s="35">
        <v>100</v>
      </c>
      <c r="J18" s="38">
        <v>24534.231787443099</v>
      </c>
      <c r="K18" s="56">
        <f t="shared" si="0"/>
        <v>6.815064385400861</v>
      </c>
      <c r="L18" s="55">
        <v>4.1271000701813499E-4</v>
      </c>
      <c r="M18" s="89"/>
    </row>
    <row r="19" spans="1:13" x14ac:dyDescent="0.3">
      <c r="A19" s="207"/>
      <c r="B19" s="35"/>
      <c r="C19" s="35" t="s">
        <v>49</v>
      </c>
      <c r="D19" s="35" t="s">
        <v>64</v>
      </c>
      <c r="E19" s="34" t="s">
        <v>47</v>
      </c>
      <c r="F19" s="34" t="s">
        <v>123</v>
      </c>
      <c r="G19" s="35">
        <v>0.5</v>
      </c>
      <c r="H19" s="35">
        <v>2000</v>
      </c>
      <c r="I19" s="35">
        <v>100</v>
      </c>
      <c r="J19" s="38">
        <v>25504.271025419199</v>
      </c>
      <c r="K19" s="56">
        <f t="shared" si="0"/>
        <v>7.0845197292831106</v>
      </c>
      <c r="L19" s="55">
        <v>5.7488554846032601E-4</v>
      </c>
      <c r="M19" s="89"/>
    </row>
    <row r="20" spans="1:13" x14ac:dyDescent="0.3">
      <c r="A20" s="207"/>
      <c r="B20" s="35"/>
      <c r="C20" s="35" t="s">
        <v>49</v>
      </c>
      <c r="D20" s="35" t="s">
        <v>64</v>
      </c>
      <c r="E20" s="34" t="s">
        <v>47</v>
      </c>
      <c r="F20" s="34" t="s">
        <v>123</v>
      </c>
      <c r="G20" s="35">
        <v>0.5</v>
      </c>
      <c r="H20" s="35">
        <v>2000</v>
      </c>
      <c r="I20" s="35">
        <v>100</v>
      </c>
      <c r="J20" s="38">
        <v>24827.436455011299</v>
      </c>
      <c r="K20" s="56">
        <f t="shared" si="0"/>
        <v>6.8965101263920277</v>
      </c>
      <c r="L20" s="55">
        <v>9.7896946353751902E-4</v>
      </c>
      <c r="M20" s="89"/>
    </row>
    <row r="21" spans="1:13" x14ac:dyDescent="0.3">
      <c r="A21" s="207"/>
      <c r="B21" s="35"/>
      <c r="C21" s="35" t="s">
        <v>49</v>
      </c>
      <c r="D21" s="35" t="s">
        <v>64</v>
      </c>
      <c r="E21" s="34" t="s">
        <v>47</v>
      </c>
      <c r="F21" s="34" t="s">
        <v>123</v>
      </c>
      <c r="G21" s="35">
        <v>0.5</v>
      </c>
      <c r="H21" s="35">
        <v>2000</v>
      </c>
      <c r="I21" s="35">
        <v>100</v>
      </c>
      <c r="J21" s="38">
        <v>26152.7341806888</v>
      </c>
      <c r="K21" s="56">
        <f t="shared" si="0"/>
        <v>7.2646483835246665</v>
      </c>
      <c r="L21" s="55">
        <v>2.8302514147006598E-4</v>
      </c>
      <c r="M21" s="89"/>
    </row>
    <row r="22" spans="1:13" x14ac:dyDescent="0.3">
      <c r="A22" s="207"/>
      <c r="B22" s="35"/>
      <c r="C22" s="35" t="s">
        <v>49</v>
      </c>
      <c r="D22" s="35" t="s">
        <v>64</v>
      </c>
      <c r="E22" s="34" t="s">
        <v>47</v>
      </c>
      <c r="F22" s="34" t="s">
        <v>123</v>
      </c>
      <c r="G22" s="35">
        <v>0.5</v>
      </c>
      <c r="H22" s="35">
        <v>2000</v>
      </c>
      <c r="I22" s="35">
        <v>100</v>
      </c>
      <c r="J22" s="38">
        <v>25466.6177775859</v>
      </c>
      <c r="K22" s="56">
        <f t="shared" si="0"/>
        <v>7.0740604937738611</v>
      </c>
      <c r="L22" s="55">
        <v>6.3110468232811996E-4</v>
      </c>
      <c r="M22" s="89"/>
    </row>
    <row r="23" spans="1:13" x14ac:dyDescent="0.3">
      <c r="A23" s="207"/>
      <c r="B23" s="35"/>
      <c r="C23" s="35" t="s">
        <v>49</v>
      </c>
      <c r="D23" s="35" t="s">
        <v>64</v>
      </c>
      <c r="E23" s="34" t="s">
        <v>47</v>
      </c>
      <c r="F23" s="34" t="s">
        <v>123</v>
      </c>
      <c r="G23" s="35">
        <v>0.5</v>
      </c>
      <c r="H23" s="35">
        <v>2000</v>
      </c>
      <c r="I23" s="35">
        <v>100</v>
      </c>
      <c r="J23" s="38">
        <v>24561.337424516601</v>
      </c>
      <c r="K23" s="56">
        <f t="shared" si="0"/>
        <v>6.8225937290323895</v>
      </c>
      <c r="L23" s="55">
        <v>4.7942839621457499E-4</v>
      </c>
      <c r="M23" s="89"/>
    </row>
    <row r="24" spans="1:13" x14ac:dyDescent="0.3">
      <c r="A24" s="207"/>
      <c r="B24" s="35"/>
      <c r="C24" s="35" t="s">
        <v>49</v>
      </c>
      <c r="D24" s="35" t="s">
        <v>64</v>
      </c>
      <c r="E24" s="34" t="s">
        <v>47</v>
      </c>
      <c r="F24" s="34" t="s">
        <v>123</v>
      </c>
      <c r="G24" s="35">
        <v>0.5</v>
      </c>
      <c r="H24" s="35">
        <v>2000</v>
      </c>
      <c r="I24" s="35">
        <v>100</v>
      </c>
      <c r="J24" s="38">
        <v>24626.7973518371</v>
      </c>
      <c r="K24" s="56">
        <f t="shared" si="0"/>
        <v>6.8407770421769722</v>
      </c>
      <c r="L24" s="55">
        <v>4.2196631008335598E-4</v>
      </c>
      <c r="M24" s="89"/>
    </row>
    <row r="25" spans="1:13" x14ac:dyDescent="0.3">
      <c r="A25" s="207"/>
      <c r="B25" s="35"/>
      <c r="C25" s="35" t="s">
        <v>49</v>
      </c>
      <c r="D25" s="35" t="s">
        <v>64</v>
      </c>
      <c r="E25" s="34" t="s">
        <v>47</v>
      </c>
      <c r="F25" s="34" t="s">
        <v>123</v>
      </c>
      <c r="G25" s="35">
        <v>0.5</v>
      </c>
      <c r="H25" s="35">
        <v>2000</v>
      </c>
      <c r="I25" s="35">
        <v>100</v>
      </c>
      <c r="J25" s="38">
        <v>24582.499426603299</v>
      </c>
      <c r="K25" s="56">
        <f t="shared" si="0"/>
        <v>6.8284720629453606</v>
      </c>
      <c r="L25" s="55">
        <v>3.1427670800456199E-4</v>
      </c>
      <c r="M25" s="89"/>
    </row>
    <row r="26" spans="1:13" x14ac:dyDescent="0.3">
      <c r="A26" s="207"/>
      <c r="B26" s="35"/>
      <c r="C26" s="35" t="s">
        <v>49</v>
      </c>
      <c r="D26" s="35" t="s">
        <v>64</v>
      </c>
      <c r="E26" s="34" t="s">
        <v>47</v>
      </c>
      <c r="F26" s="34" t="s">
        <v>123</v>
      </c>
      <c r="G26" s="35">
        <v>0.5</v>
      </c>
      <c r="H26" s="35">
        <v>2000</v>
      </c>
      <c r="I26" s="35">
        <v>100</v>
      </c>
      <c r="J26" s="38">
        <v>25582.865037918</v>
      </c>
      <c r="K26" s="56">
        <f t="shared" si="0"/>
        <v>7.1063513994216665</v>
      </c>
      <c r="L26" s="55">
        <v>3.6485422668720803E-4</v>
      </c>
      <c r="M26" s="89"/>
    </row>
    <row r="27" spans="1:13" x14ac:dyDescent="0.3">
      <c r="A27" s="207"/>
      <c r="B27" s="35"/>
      <c r="C27" s="35" t="s">
        <v>49</v>
      </c>
      <c r="D27" s="35" t="s">
        <v>64</v>
      </c>
      <c r="E27" s="34" t="s">
        <v>47</v>
      </c>
      <c r="F27" s="34" t="s">
        <v>123</v>
      </c>
      <c r="G27" s="35">
        <v>0.5</v>
      </c>
      <c r="H27" s="35">
        <v>2000</v>
      </c>
      <c r="I27" s="35">
        <v>100</v>
      </c>
      <c r="J27" s="38">
        <v>26200.377434015201</v>
      </c>
      <c r="K27" s="56">
        <f t="shared" si="0"/>
        <v>7.2778826205597777</v>
      </c>
      <c r="L27" s="55">
        <v>4.05818657106651E-4</v>
      </c>
      <c r="M27" s="89"/>
    </row>
    <row r="28" spans="1:13" x14ac:dyDescent="0.3">
      <c r="A28" s="207"/>
      <c r="B28" s="35"/>
      <c r="C28" s="35" t="s">
        <v>49</v>
      </c>
      <c r="D28" s="35" t="s">
        <v>64</v>
      </c>
      <c r="E28" s="34" t="s">
        <v>47</v>
      </c>
      <c r="F28" s="34" t="s">
        <v>123</v>
      </c>
      <c r="G28" s="35">
        <v>0.5</v>
      </c>
      <c r="H28" s="35">
        <v>2000</v>
      </c>
      <c r="I28" s="35">
        <v>100</v>
      </c>
      <c r="J28" s="38">
        <v>25993.361692428502</v>
      </c>
      <c r="K28" s="56">
        <f t="shared" si="0"/>
        <v>7.2203782478968064</v>
      </c>
      <c r="L28" s="55">
        <v>8.5376453583374003E-4</v>
      </c>
      <c r="M28" s="89"/>
    </row>
    <row r="29" spans="1:13" x14ac:dyDescent="0.3">
      <c r="A29" s="207"/>
      <c r="B29" s="35"/>
      <c r="C29" s="35" t="s">
        <v>49</v>
      </c>
      <c r="D29" s="35" t="s">
        <v>64</v>
      </c>
      <c r="E29" s="34" t="s">
        <v>47</v>
      </c>
      <c r="F29" s="34" t="s">
        <v>123</v>
      </c>
      <c r="G29" s="35">
        <v>0.5</v>
      </c>
      <c r="H29" s="35">
        <v>2000</v>
      </c>
      <c r="I29" s="35">
        <v>100</v>
      </c>
      <c r="J29" s="38">
        <v>25737.5147333145</v>
      </c>
      <c r="K29" s="56">
        <f t="shared" si="0"/>
        <v>7.1493096481429168</v>
      </c>
      <c r="L29" s="55">
        <v>2.7402737900144301E-4</v>
      </c>
      <c r="M29" s="89"/>
    </row>
    <row r="30" spans="1:13" x14ac:dyDescent="0.3">
      <c r="A30" s="207"/>
      <c r="B30" s="35"/>
      <c r="C30" s="35" t="s">
        <v>49</v>
      </c>
      <c r="D30" s="35" t="s">
        <v>64</v>
      </c>
      <c r="E30" s="34" t="s">
        <v>47</v>
      </c>
      <c r="F30" s="34" t="s">
        <v>123</v>
      </c>
      <c r="G30" s="35">
        <v>0.5</v>
      </c>
      <c r="H30" s="35">
        <v>2000</v>
      </c>
      <c r="I30" s="35">
        <v>100</v>
      </c>
      <c r="J30" s="38">
        <v>24816.5508913993</v>
      </c>
      <c r="K30" s="56">
        <f t="shared" si="0"/>
        <v>6.8934863587220274</v>
      </c>
      <c r="L30" s="55">
        <v>3.2075398375803999E-4</v>
      </c>
      <c r="M30" s="89"/>
    </row>
    <row r="31" spans="1:13" x14ac:dyDescent="0.3">
      <c r="A31" s="207"/>
      <c r="B31" s="35"/>
      <c r="C31" s="35" t="s">
        <v>49</v>
      </c>
      <c r="D31" s="35" t="s">
        <v>64</v>
      </c>
      <c r="E31" s="34" t="s">
        <v>47</v>
      </c>
      <c r="F31" s="34" t="s">
        <v>123</v>
      </c>
      <c r="G31" s="35">
        <v>0.5</v>
      </c>
      <c r="H31" s="35">
        <v>2000</v>
      </c>
      <c r="I31" s="35">
        <v>100</v>
      </c>
      <c r="J31" s="38">
        <v>25426.316832780802</v>
      </c>
      <c r="K31" s="56">
        <f t="shared" si="0"/>
        <v>7.062865786883556</v>
      </c>
      <c r="L31" s="55">
        <v>4.53387916876249E-4</v>
      </c>
      <c r="M31" s="89"/>
    </row>
    <row r="32" spans="1:13" x14ac:dyDescent="0.3">
      <c r="A32" s="207"/>
      <c r="B32" s="35"/>
      <c r="C32" s="35" t="s">
        <v>49</v>
      </c>
      <c r="D32" s="35" t="s">
        <v>64</v>
      </c>
      <c r="E32" s="34" t="s">
        <v>47</v>
      </c>
      <c r="F32" s="34" t="s">
        <v>123</v>
      </c>
      <c r="G32" s="35">
        <v>0.5</v>
      </c>
      <c r="H32" s="35">
        <v>2000</v>
      </c>
      <c r="I32" s="35">
        <v>100</v>
      </c>
      <c r="J32" s="38">
        <v>24620.805608034101</v>
      </c>
      <c r="K32" s="56">
        <f t="shared" si="0"/>
        <v>6.8391126688983617</v>
      </c>
      <c r="L32" s="55">
        <v>4.9975933022929899E-4</v>
      </c>
      <c r="M32" s="89"/>
    </row>
    <row r="33" spans="1:13" x14ac:dyDescent="0.3">
      <c r="A33" s="207"/>
      <c r="B33" s="35"/>
      <c r="C33" s="35" t="s">
        <v>49</v>
      </c>
      <c r="D33" s="35" t="s">
        <v>64</v>
      </c>
      <c r="E33" s="34" t="s">
        <v>47</v>
      </c>
      <c r="F33" s="34" t="s">
        <v>123</v>
      </c>
      <c r="G33" s="35">
        <v>0.5</v>
      </c>
      <c r="H33" s="35">
        <v>2000</v>
      </c>
      <c r="I33" s="35">
        <v>100</v>
      </c>
      <c r="J33" s="38">
        <v>26013.1284110546</v>
      </c>
      <c r="K33" s="56">
        <f t="shared" si="0"/>
        <v>7.2258690030707227</v>
      </c>
      <c r="L33" s="55">
        <v>3.3271308623085199E-4</v>
      </c>
      <c r="M33" s="89"/>
    </row>
    <row r="34" spans="1:13" x14ac:dyDescent="0.3">
      <c r="A34" s="207"/>
      <c r="B34" s="35"/>
      <c r="C34" s="35" t="s">
        <v>49</v>
      </c>
      <c r="D34" s="35" t="s">
        <v>64</v>
      </c>
      <c r="E34" s="34" t="s">
        <v>47</v>
      </c>
      <c r="F34" s="34" t="s">
        <v>123</v>
      </c>
      <c r="G34" s="35">
        <v>0.5</v>
      </c>
      <c r="H34" s="35">
        <v>2000</v>
      </c>
      <c r="I34" s="35">
        <v>100</v>
      </c>
      <c r="J34" s="38">
        <v>23029.688461780501</v>
      </c>
      <c r="K34" s="56">
        <f t="shared" si="0"/>
        <v>6.3971356838279165</v>
      </c>
      <c r="L34" s="55">
        <v>5.0517022935780802E-4</v>
      </c>
      <c r="M34" s="89"/>
    </row>
    <row r="35" spans="1:13" x14ac:dyDescent="0.3">
      <c r="A35" s="207"/>
      <c r="B35" s="35"/>
      <c r="C35" s="35" t="s">
        <v>49</v>
      </c>
      <c r="D35" s="35" t="s">
        <v>64</v>
      </c>
      <c r="E35" s="34" t="s">
        <v>47</v>
      </c>
      <c r="F35" s="34" t="s">
        <v>123</v>
      </c>
      <c r="G35" s="35">
        <v>0.5</v>
      </c>
      <c r="H35" s="35">
        <v>2000</v>
      </c>
      <c r="I35" s="35">
        <v>100</v>
      </c>
      <c r="J35" s="38">
        <v>24248.6686823368</v>
      </c>
      <c r="K35" s="56">
        <f t="shared" ref="K35:K52" si="1">J35/3600</f>
        <v>6.7357413006491109</v>
      </c>
      <c r="L35" s="55">
        <v>3.9279127315497398E-4</v>
      </c>
      <c r="M35" s="89"/>
    </row>
    <row r="36" spans="1:13" x14ac:dyDescent="0.3">
      <c r="A36" s="207"/>
      <c r="B36" s="35"/>
      <c r="C36" s="35" t="s">
        <v>49</v>
      </c>
      <c r="D36" s="35" t="s">
        <v>64</v>
      </c>
      <c r="E36" s="34" t="s">
        <v>47</v>
      </c>
      <c r="F36" s="34" t="s">
        <v>123</v>
      </c>
      <c r="G36" s="35">
        <v>0.5</v>
      </c>
      <c r="H36" s="35">
        <v>2000</v>
      </c>
      <c r="I36" s="35">
        <v>100</v>
      </c>
      <c r="J36" s="38">
        <v>22982.821708440701</v>
      </c>
      <c r="K36" s="56">
        <f t="shared" si="1"/>
        <v>6.3841171412335278</v>
      </c>
      <c r="L36" s="55">
        <v>2.9727720751373301E-4</v>
      </c>
      <c r="M36" s="89"/>
    </row>
    <row r="37" spans="1:13" x14ac:dyDescent="0.3">
      <c r="A37" s="207"/>
      <c r="B37" s="35"/>
      <c r="C37" s="35" t="s">
        <v>49</v>
      </c>
      <c r="D37" s="35" t="s">
        <v>64</v>
      </c>
      <c r="E37" s="34" t="s">
        <v>47</v>
      </c>
      <c r="F37" s="34" t="s">
        <v>123</v>
      </c>
      <c r="G37" s="35">
        <v>0.5</v>
      </c>
      <c r="H37" s="35">
        <v>2000</v>
      </c>
      <c r="I37" s="35">
        <v>100</v>
      </c>
      <c r="J37" s="38">
        <v>23239.493951082201</v>
      </c>
      <c r="K37" s="56">
        <f t="shared" si="1"/>
        <v>6.4554149864117223</v>
      </c>
      <c r="L37" s="55">
        <v>1.1978170003241601E-3</v>
      </c>
      <c r="M37" s="89"/>
    </row>
    <row r="38" spans="1:13" x14ac:dyDescent="0.3">
      <c r="A38" s="207"/>
      <c r="B38" s="35"/>
      <c r="C38" s="35" t="s">
        <v>49</v>
      </c>
      <c r="D38" s="35" t="s">
        <v>64</v>
      </c>
      <c r="E38" s="34" t="s">
        <v>47</v>
      </c>
      <c r="F38" s="34" t="s">
        <v>123</v>
      </c>
      <c r="G38" s="35">
        <v>0.5</v>
      </c>
      <c r="H38" s="35">
        <v>2000</v>
      </c>
      <c r="I38" s="35">
        <v>100</v>
      </c>
      <c r="J38" s="38">
        <v>25215.335447072899</v>
      </c>
      <c r="K38" s="56">
        <f t="shared" si="1"/>
        <v>7.0042598464091386</v>
      </c>
      <c r="L38" s="55">
        <v>2.5676275301888299E-4</v>
      </c>
      <c r="M38" s="89"/>
    </row>
    <row r="39" spans="1:13" x14ac:dyDescent="0.3">
      <c r="A39" s="207"/>
      <c r="B39" s="35"/>
      <c r="C39" s="35" t="s">
        <v>49</v>
      </c>
      <c r="D39" s="35" t="s">
        <v>64</v>
      </c>
      <c r="E39" s="34" t="s">
        <v>47</v>
      </c>
      <c r="F39" s="34" t="s">
        <v>123</v>
      </c>
      <c r="G39" s="35">
        <v>0.5</v>
      </c>
      <c r="H39" s="35">
        <v>2000</v>
      </c>
      <c r="I39" s="35">
        <v>100</v>
      </c>
      <c r="J39" s="38">
        <v>22852.837627410801</v>
      </c>
      <c r="K39" s="56">
        <f t="shared" si="1"/>
        <v>6.3480104520585563</v>
      </c>
      <c r="L39" s="55">
        <v>1.9957050601196899E-4</v>
      </c>
      <c r="M39" s="89"/>
    </row>
    <row r="40" spans="1:13" x14ac:dyDescent="0.3">
      <c r="A40" s="207"/>
      <c r="B40" s="35"/>
      <c r="C40" s="35" t="s">
        <v>49</v>
      </c>
      <c r="D40" s="35" t="s">
        <v>64</v>
      </c>
      <c r="E40" s="34" t="s">
        <v>47</v>
      </c>
      <c r="F40" s="34" t="s">
        <v>123</v>
      </c>
      <c r="G40" s="35">
        <v>0.5</v>
      </c>
      <c r="H40" s="35">
        <v>2000</v>
      </c>
      <c r="I40" s="35">
        <v>100</v>
      </c>
      <c r="J40" s="38">
        <v>23242.746175289099</v>
      </c>
      <c r="K40" s="56">
        <f t="shared" si="1"/>
        <v>6.4563183820247501</v>
      </c>
      <c r="L40" s="55">
        <v>2.18079389104598E-4</v>
      </c>
      <c r="M40" s="89"/>
    </row>
    <row r="41" spans="1:13" x14ac:dyDescent="0.3">
      <c r="A41" s="207"/>
      <c r="B41" s="35"/>
      <c r="C41" s="35" t="s">
        <v>49</v>
      </c>
      <c r="D41" s="35" t="s">
        <v>64</v>
      </c>
      <c r="E41" s="34" t="s">
        <v>47</v>
      </c>
      <c r="F41" s="34" t="s">
        <v>123</v>
      </c>
      <c r="G41" s="35">
        <v>0.5</v>
      </c>
      <c r="H41" s="35">
        <v>2000</v>
      </c>
      <c r="I41" s="35">
        <v>100</v>
      </c>
      <c r="J41" s="38">
        <v>23963.112038135499</v>
      </c>
      <c r="K41" s="56">
        <f t="shared" si="1"/>
        <v>6.6564200105931945</v>
      </c>
      <c r="L41" s="55">
        <v>5.4898949770020098E-4</v>
      </c>
      <c r="M41" s="89"/>
    </row>
    <row r="42" spans="1:13" x14ac:dyDescent="0.3">
      <c r="A42" s="207"/>
      <c r="B42" s="35"/>
      <c r="C42" s="35" t="s">
        <v>49</v>
      </c>
      <c r="D42" s="35" t="s">
        <v>64</v>
      </c>
      <c r="E42" s="34" t="s">
        <v>47</v>
      </c>
      <c r="F42" s="34" t="s">
        <v>123</v>
      </c>
      <c r="G42" s="35">
        <v>0.5</v>
      </c>
      <c r="H42" s="35">
        <v>2000</v>
      </c>
      <c r="I42" s="35">
        <v>100</v>
      </c>
      <c r="J42" s="38">
        <v>25864.636631965601</v>
      </c>
      <c r="K42" s="56">
        <f t="shared" si="1"/>
        <v>7.1846212866571113</v>
      </c>
      <c r="L42" s="55">
        <v>2.9733770413461E-4</v>
      </c>
      <c r="M42" s="89"/>
    </row>
    <row r="43" spans="1:13" x14ac:dyDescent="0.3">
      <c r="A43" s="207"/>
      <c r="B43" s="35"/>
      <c r="C43" s="35" t="s">
        <v>49</v>
      </c>
      <c r="D43" s="35" t="s">
        <v>64</v>
      </c>
      <c r="E43" s="34" t="s">
        <v>47</v>
      </c>
      <c r="F43" s="34" t="s">
        <v>123</v>
      </c>
      <c r="G43" s="35">
        <v>0.5</v>
      </c>
      <c r="H43" s="35">
        <v>2000</v>
      </c>
      <c r="I43" s="35">
        <v>100</v>
      </c>
      <c r="J43" s="38">
        <v>25007.0287132263</v>
      </c>
      <c r="K43" s="56">
        <f t="shared" si="1"/>
        <v>6.9463968647850836</v>
      </c>
      <c r="L43" s="55">
        <v>4.01213170867018E-4</v>
      </c>
      <c r="M43" s="89"/>
    </row>
    <row r="44" spans="1:13" x14ac:dyDescent="0.3">
      <c r="A44" s="207"/>
      <c r="B44" s="35"/>
      <c r="C44" s="35" t="s">
        <v>49</v>
      </c>
      <c r="D44" s="35" t="s">
        <v>64</v>
      </c>
      <c r="E44" s="34" t="s">
        <v>47</v>
      </c>
      <c r="F44" s="34" t="s">
        <v>123</v>
      </c>
      <c r="G44" s="35">
        <v>0.5</v>
      </c>
      <c r="H44" s="35">
        <v>2000</v>
      </c>
      <c r="I44" s="35">
        <v>100</v>
      </c>
      <c r="J44" s="38">
        <v>24869.964001178701</v>
      </c>
      <c r="K44" s="56">
        <f t="shared" si="1"/>
        <v>6.9083233336607508</v>
      </c>
      <c r="L44" s="55">
        <v>4.9262532539584699E-4</v>
      </c>
      <c r="M44" s="89"/>
    </row>
    <row r="45" spans="1:13" x14ac:dyDescent="0.3">
      <c r="A45" s="207"/>
      <c r="B45" s="35"/>
      <c r="C45" s="35" t="s">
        <v>49</v>
      </c>
      <c r="D45" s="35" t="s">
        <v>64</v>
      </c>
      <c r="E45" s="34" t="s">
        <v>47</v>
      </c>
      <c r="F45" s="34" t="s">
        <v>123</v>
      </c>
      <c r="G45" s="35">
        <v>0.5</v>
      </c>
      <c r="H45" s="35">
        <v>2000</v>
      </c>
      <c r="I45" s="35">
        <v>100</v>
      </c>
      <c r="J45" s="38">
        <v>24994.0900130271</v>
      </c>
      <c r="K45" s="56">
        <f t="shared" si="1"/>
        <v>6.9428027813964164</v>
      </c>
      <c r="L45" s="55">
        <v>3.8169459970340398E-4</v>
      </c>
      <c r="M45" s="89"/>
    </row>
    <row r="46" spans="1:13" x14ac:dyDescent="0.3">
      <c r="A46" s="207"/>
      <c r="B46" s="35"/>
      <c r="C46" s="35" t="s">
        <v>49</v>
      </c>
      <c r="D46" s="35" t="s">
        <v>64</v>
      </c>
      <c r="E46" s="34" t="s">
        <v>47</v>
      </c>
      <c r="F46" s="34" t="s">
        <v>123</v>
      </c>
      <c r="G46" s="35">
        <v>0.5</v>
      </c>
      <c r="H46" s="35">
        <v>2000</v>
      </c>
      <c r="I46" s="35">
        <v>100</v>
      </c>
      <c r="J46" s="38">
        <v>25101.004985809301</v>
      </c>
      <c r="K46" s="56">
        <f t="shared" si="1"/>
        <v>6.9725013849470283</v>
      </c>
      <c r="L46" s="55">
        <v>4.5391460720955101E-4</v>
      </c>
      <c r="M46" s="89"/>
    </row>
    <row r="47" spans="1:13" x14ac:dyDescent="0.3">
      <c r="A47" s="207"/>
      <c r="B47" s="35"/>
      <c r="C47" s="35" t="s">
        <v>49</v>
      </c>
      <c r="D47" s="35" t="s">
        <v>64</v>
      </c>
      <c r="E47" s="34" t="s">
        <v>47</v>
      </c>
      <c r="F47" s="34" t="s">
        <v>123</v>
      </c>
      <c r="G47" s="35">
        <v>0.5</v>
      </c>
      <c r="H47" s="35">
        <v>2000</v>
      </c>
      <c r="I47" s="35">
        <v>100</v>
      </c>
      <c r="J47" s="38">
        <v>24060.407118081999</v>
      </c>
      <c r="K47" s="56">
        <f t="shared" si="1"/>
        <v>6.6834464216894443</v>
      </c>
      <c r="L47" s="55">
        <v>3.41533194337402E-4</v>
      </c>
      <c r="M47" s="89"/>
    </row>
    <row r="48" spans="1:13" x14ac:dyDescent="0.3">
      <c r="A48" s="207"/>
      <c r="B48" s="35"/>
      <c r="C48" s="35" t="s">
        <v>49</v>
      </c>
      <c r="D48" s="35" t="s">
        <v>64</v>
      </c>
      <c r="E48" s="34" t="s">
        <v>47</v>
      </c>
      <c r="F48" s="34" t="s">
        <v>123</v>
      </c>
      <c r="G48" s="35">
        <v>0.5</v>
      </c>
      <c r="H48" s="35">
        <v>2000</v>
      </c>
      <c r="I48" s="35">
        <v>100</v>
      </c>
      <c r="J48" s="38">
        <v>24922.561466455401</v>
      </c>
      <c r="K48" s="56">
        <f t="shared" si="1"/>
        <v>6.9229337406820557</v>
      </c>
      <c r="L48" s="55">
        <v>2.34123436402416E-4</v>
      </c>
      <c r="M48" s="89"/>
    </row>
    <row r="49" spans="1:14" x14ac:dyDescent="0.3">
      <c r="A49" s="207"/>
      <c r="B49" s="35"/>
      <c r="C49" s="35" t="s">
        <v>49</v>
      </c>
      <c r="D49" s="35" t="s">
        <v>64</v>
      </c>
      <c r="E49" s="34" t="s">
        <v>47</v>
      </c>
      <c r="F49" s="34" t="s">
        <v>123</v>
      </c>
      <c r="G49" s="35">
        <v>0.5</v>
      </c>
      <c r="H49" s="35">
        <v>2000</v>
      </c>
      <c r="I49" s="35">
        <v>100</v>
      </c>
      <c r="J49" s="38">
        <v>25730.421688318202</v>
      </c>
      <c r="K49" s="56">
        <f t="shared" si="1"/>
        <v>7.1473393578661675</v>
      </c>
      <c r="L49" s="55">
        <v>2.7591029666854903E-4</v>
      </c>
      <c r="M49" s="89"/>
    </row>
    <row r="50" spans="1:14" x14ac:dyDescent="0.3">
      <c r="A50" s="207"/>
      <c r="B50" s="35"/>
      <c r="C50" s="35" t="s">
        <v>49</v>
      </c>
      <c r="D50" s="35" t="s">
        <v>64</v>
      </c>
      <c r="E50" s="34" t="s">
        <v>47</v>
      </c>
      <c r="F50" s="34" t="s">
        <v>123</v>
      </c>
      <c r="G50" s="35">
        <v>0.5</v>
      </c>
      <c r="H50" s="35">
        <v>2000</v>
      </c>
      <c r="I50" s="35">
        <v>100</v>
      </c>
      <c r="J50" s="38">
        <v>25451.5162763595</v>
      </c>
      <c r="K50" s="56">
        <f t="shared" si="1"/>
        <v>7.0698656323220836</v>
      </c>
      <c r="L50" s="55">
        <v>3.9479259144898E-4</v>
      </c>
      <c r="M50" s="89"/>
    </row>
    <row r="51" spans="1:14" x14ac:dyDescent="0.3">
      <c r="A51" s="207"/>
      <c r="B51" s="35"/>
      <c r="C51" s="35" t="s">
        <v>49</v>
      </c>
      <c r="D51" s="35" t="s">
        <v>64</v>
      </c>
      <c r="E51" s="34" t="s">
        <v>47</v>
      </c>
      <c r="F51" s="34" t="s">
        <v>123</v>
      </c>
      <c r="G51" s="35">
        <v>0.5</v>
      </c>
      <c r="H51" s="35">
        <v>2000</v>
      </c>
      <c r="I51" s="35">
        <v>100</v>
      </c>
      <c r="J51" s="38">
        <v>25873.744872808398</v>
      </c>
      <c r="K51" s="56">
        <f t="shared" si="1"/>
        <v>7.1871513535578888</v>
      </c>
      <c r="L51" s="55">
        <v>4.8914869714369305E-4</v>
      </c>
      <c r="M51" s="89"/>
    </row>
    <row r="52" spans="1:14" ht="15" thickBot="1" x14ac:dyDescent="0.35">
      <c r="A52" s="207"/>
      <c r="B52" s="35"/>
      <c r="C52" s="35" t="s">
        <v>49</v>
      </c>
      <c r="D52" s="35" t="s">
        <v>64</v>
      </c>
      <c r="E52" s="34" t="s">
        <v>47</v>
      </c>
      <c r="F52" s="34" t="s">
        <v>123</v>
      </c>
      <c r="G52" s="35">
        <v>0.5</v>
      </c>
      <c r="H52" s="35">
        <v>2000</v>
      </c>
      <c r="I52" s="35">
        <v>100</v>
      </c>
      <c r="J52" s="38">
        <v>26327.446850299799</v>
      </c>
      <c r="K52" s="56">
        <f t="shared" si="1"/>
        <v>7.3131796806388332</v>
      </c>
      <c r="L52" s="55">
        <v>2.9644397294388298E-4</v>
      </c>
      <c r="M52" s="89"/>
    </row>
    <row r="53" spans="1:14" ht="15" thickBot="1" x14ac:dyDescent="0.35">
      <c r="A53" s="29"/>
      <c r="B53" s="28"/>
      <c r="C53" s="28"/>
      <c r="D53" s="28"/>
      <c r="E53" s="28"/>
      <c r="F53" s="28"/>
      <c r="G53" s="28"/>
      <c r="H53" s="28"/>
      <c r="I53" s="28"/>
      <c r="J53" s="37">
        <f>AVERAGE(J3:J52)</f>
        <v>24509.772258338886</v>
      </c>
      <c r="K53" s="52">
        <f>AVERAGE(K3:K52)</f>
        <v>6.8082700717607985</v>
      </c>
      <c r="L53" s="88">
        <f>AVERAGE(L3:L52)</f>
        <v>4.4609210393863036E-4</v>
      </c>
      <c r="M53" s="87">
        <f>_xlfn.STDEV.P(L3:L52)</f>
        <v>2.048560416308142E-4</v>
      </c>
    </row>
    <row r="54" spans="1:14" x14ac:dyDescent="0.3">
      <c r="A54" s="36" t="s">
        <v>126</v>
      </c>
      <c r="B54" s="35"/>
      <c r="C54" s="35" t="s">
        <v>49</v>
      </c>
      <c r="D54" s="35" t="s">
        <v>127</v>
      </c>
      <c r="E54" s="34" t="s">
        <v>47</v>
      </c>
      <c r="F54" s="34" t="s">
        <v>123</v>
      </c>
      <c r="G54" s="35">
        <v>1</v>
      </c>
      <c r="H54" s="35">
        <v>2000</v>
      </c>
      <c r="I54" s="35">
        <v>100</v>
      </c>
      <c r="J54" s="31">
        <v>23202.3875744342</v>
      </c>
      <c r="K54" s="56">
        <f t="shared" ref="K54:K85" si="2">J54/3600</f>
        <v>6.445107659565056</v>
      </c>
      <c r="L54" s="69">
        <v>8.1658079243847402E-4</v>
      </c>
      <c r="M54" s="41"/>
      <c r="N54" s="55">
        <f>AVERAGE($L$54:L54)</f>
        <v>8.1658079243847402E-4</v>
      </c>
    </row>
    <row r="55" spans="1:14" x14ac:dyDescent="0.3">
      <c r="A55" s="36"/>
      <c r="B55" s="35"/>
      <c r="C55" s="35" t="s">
        <v>49</v>
      </c>
      <c r="D55" s="35" t="s">
        <v>127</v>
      </c>
      <c r="E55" s="34" t="s">
        <v>47</v>
      </c>
      <c r="F55" s="34" t="s">
        <v>123</v>
      </c>
      <c r="G55" s="35">
        <v>1</v>
      </c>
      <c r="H55" s="35">
        <v>2000</v>
      </c>
      <c r="I55" s="35">
        <v>100</v>
      </c>
      <c r="J55" s="31">
        <v>23772.587995052301</v>
      </c>
      <c r="K55" s="56">
        <f t="shared" si="2"/>
        <v>6.6034966652923055</v>
      </c>
      <c r="L55" s="69">
        <v>5.4309887921181901E-4</v>
      </c>
      <c r="M55" s="30"/>
      <c r="N55" s="55">
        <f>AVERAGE($L$54:L55)</f>
        <v>6.7983983582514652E-4</v>
      </c>
    </row>
    <row r="56" spans="1:14" x14ac:dyDescent="0.3">
      <c r="A56" s="36"/>
      <c r="B56" s="35"/>
      <c r="C56" s="35" t="s">
        <v>49</v>
      </c>
      <c r="D56" s="35" t="s">
        <v>127</v>
      </c>
      <c r="E56" s="34" t="s">
        <v>47</v>
      </c>
      <c r="F56" s="34" t="s">
        <v>123</v>
      </c>
      <c r="G56" s="35">
        <v>1</v>
      </c>
      <c r="H56" s="35">
        <v>2000</v>
      </c>
      <c r="I56" s="35">
        <v>100</v>
      </c>
      <c r="J56" s="31">
        <v>23892.356754302898</v>
      </c>
      <c r="K56" s="56">
        <f t="shared" si="2"/>
        <v>6.6367657650841387</v>
      </c>
      <c r="L56" s="69">
        <v>7.87640959230235E-4</v>
      </c>
      <c r="M56" s="30"/>
      <c r="N56" s="55">
        <f>AVERAGE($L$54:L56)</f>
        <v>7.157735436268426E-4</v>
      </c>
    </row>
    <row r="57" spans="1:14" x14ac:dyDescent="0.3">
      <c r="A57" s="36"/>
      <c r="B57" s="35"/>
      <c r="C57" s="35" t="s">
        <v>49</v>
      </c>
      <c r="D57" s="35" t="s">
        <v>127</v>
      </c>
      <c r="E57" s="34" t="s">
        <v>47</v>
      </c>
      <c r="F57" s="34" t="s">
        <v>123</v>
      </c>
      <c r="G57" s="35">
        <v>1</v>
      </c>
      <c r="H57" s="35">
        <v>2000</v>
      </c>
      <c r="I57" s="35">
        <v>100</v>
      </c>
      <c r="J57" s="31">
        <v>24219.448536396001</v>
      </c>
      <c r="K57" s="56">
        <f t="shared" si="2"/>
        <v>6.7276245934433341</v>
      </c>
      <c r="L57" s="69">
        <v>2.7192359929285002E-4</v>
      </c>
      <c r="M57" s="30"/>
      <c r="N57" s="55">
        <f>AVERAGE($L$54:L57)</f>
        <v>6.0481105754334446E-4</v>
      </c>
    </row>
    <row r="58" spans="1:14" x14ac:dyDescent="0.3">
      <c r="A58" s="36"/>
      <c r="B58" s="35"/>
      <c r="C58" s="35" t="s">
        <v>49</v>
      </c>
      <c r="D58" s="35" t="s">
        <v>127</v>
      </c>
      <c r="E58" s="34" t="s">
        <v>47</v>
      </c>
      <c r="F58" s="34" t="s">
        <v>123</v>
      </c>
      <c r="G58" s="35">
        <v>1</v>
      </c>
      <c r="H58" s="35">
        <v>2000</v>
      </c>
      <c r="I58" s="35">
        <v>100</v>
      </c>
      <c r="J58" s="31">
        <v>24544.848488807598</v>
      </c>
      <c r="K58" s="56">
        <f t="shared" si="2"/>
        <v>6.8180134691132217</v>
      </c>
      <c r="L58" s="69">
        <v>2.6905536067807799E-4</v>
      </c>
      <c r="M58" s="30"/>
      <c r="N58" s="55">
        <f>AVERAGE($L$54:L58)</f>
        <v>5.3765991817029111E-4</v>
      </c>
    </row>
    <row r="59" spans="1:14" x14ac:dyDescent="0.3">
      <c r="A59" s="36"/>
      <c r="B59" s="35"/>
      <c r="C59" s="35" t="s">
        <v>49</v>
      </c>
      <c r="D59" s="35" t="s">
        <v>127</v>
      </c>
      <c r="E59" s="34" t="s">
        <v>47</v>
      </c>
      <c r="F59" s="34" t="s">
        <v>123</v>
      </c>
      <c r="G59" s="35">
        <v>1</v>
      </c>
      <c r="H59" s="35">
        <v>2000</v>
      </c>
      <c r="I59" s="35">
        <v>100</v>
      </c>
      <c r="J59" s="31">
        <v>24638.225636720599</v>
      </c>
      <c r="K59" s="56">
        <f t="shared" si="2"/>
        <v>6.8439515657557219</v>
      </c>
      <c r="L59" s="69">
        <v>3.12253696795205E-4</v>
      </c>
      <c r="M59" s="30"/>
      <c r="N59" s="55">
        <f>AVERAGE($L$54:L59)</f>
        <v>5.000922146077768E-4</v>
      </c>
    </row>
    <row r="60" spans="1:14" x14ac:dyDescent="0.3">
      <c r="A60" s="36"/>
      <c r="B60" s="35"/>
      <c r="C60" s="35" t="s">
        <v>49</v>
      </c>
      <c r="D60" s="35" t="s">
        <v>127</v>
      </c>
      <c r="E60" s="34" t="s">
        <v>47</v>
      </c>
      <c r="F60" s="34" t="s">
        <v>123</v>
      </c>
      <c r="G60" s="35">
        <v>1</v>
      </c>
      <c r="H60" s="35">
        <v>2000</v>
      </c>
      <c r="I60" s="35">
        <v>100</v>
      </c>
      <c r="J60" s="31">
        <v>25836.401496648701</v>
      </c>
      <c r="K60" s="56">
        <f t="shared" si="2"/>
        <v>7.1767781935135284</v>
      </c>
      <c r="L60" s="69">
        <v>4.2889736902610598E-4</v>
      </c>
      <c r="M60" s="30"/>
      <c r="N60" s="55">
        <f>AVERAGE($L$54:L60)</f>
        <v>4.8992152238182382E-4</v>
      </c>
    </row>
    <row r="61" spans="1:14" x14ac:dyDescent="0.3">
      <c r="A61" s="36"/>
      <c r="B61" s="35"/>
      <c r="C61" s="35" t="s">
        <v>49</v>
      </c>
      <c r="D61" s="35" t="s">
        <v>127</v>
      </c>
      <c r="E61" s="34" t="s">
        <v>47</v>
      </c>
      <c r="F61" s="34" t="s">
        <v>123</v>
      </c>
      <c r="G61" s="35">
        <v>1</v>
      </c>
      <c r="H61" s="35">
        <v>2000</v>
      </c>
      <c r="I61" s="35">
        <v>100</v>
      </c>
      <c r="J61" s="31">
        <v>26034.256717443401</v>
      </c>
      <c r="K61" s="56">
        <f t="shared" si="2"/>
        <v>7.2317379770676116</v>
      </c>
      <c r="L61" s="69">
        <v>3.8625759602070597E-4</v>
      </c>
      <c r="M61" s="30"/>
      <c r="N61" s="55">
        <f>AVERAGE($L$54:L61)</f>
        <v>4.7696353158668408E-4</v>
      </c>
    </row>
    <row r="62" spans="1:14" x14ac:dyDescent="0.3">
      <c r="A62" s="36"/>
      <c r="B62" s="35"/>
      <c r="C62" s="35" t="s">
        <v>49</v>
      </c>
      <c r="D62" s="35" t="s">
        <v>127</v>
      </c>
      <c r="E62" s="34" t="s">
        <v>47</v>
      </c>
      <c r="F62" s="34" t="s">
        <v>123</v>
      </c>
      <c r="G62" s="35">
        <v>1</v>
      </c>
      <c r="H62" s="35">
        <v>2000</v>
      </c>
      <c r="I62" s="35">
        <v>100</v>
      </c>
      <c r="J62" s="31">
        <v>26096.073242664301</v>
      </c>
      <c r="K62" s="56">
        <f t="shared" si="2"/>
        <v>7.2489092340734169</v>
      </c>
      <c r="L62" s="69">
        <v>4.1510211706945898E-4</v>
      </c>
      <c r="M62" s="30"/>
      <c r="N62" s="55">
        <f>AVERAGE($L$54:L62)</f>
        <v>4.7009004108477018E-4</v>
      </c>
    </row>
    <row r="63" spans="1:14" x14ac:dyDescent="0.3">
      <c r="A63" s="36"/>
      <c r="B63" s="35"/>
      <c r="C63" s="35" t="s">
        <v>49</v>
      </c>
      <c r="D63" s="35" t="s">
        <v>127</v>
      </c>
      <c r="E63" s="34" t="s">
        <v>47</v>
      </c>
      <c r="F63" s="34" t="s">
        <v>123</v>
      </c>
      <c r="G63" s="35">
        <v>1</v>
      </c>
      <c r="H63" s="35">
        <v>2000</v>
      </c>
      <c r="I63" s="35">
        <v>100</v>
      </c>
      <c r="J63" s="31">
        <v>26476.973431825601</v>
      </c>
      <c r="K63" s="56">
        <f t="shared" si="2"/>
        <v>7.3547148421737782</v>
      </c>
      <c r="L63" s="69">
        <v>6.3357881797190905E-4</v>
      </c>
      <c r="M63" s="30"/>
      <c r="N63" s="55">
        <f>AVERAGE($L$54:L63)</f>
        <v>4.8643891877348411E-4</v>
      </c>
    </row>
    <row r="64" spans="1:14" x14ac:dyDescent="0.3">
      <c r="B64" s="35"/>
      <c r="C64" s="35" t="s">
        <v>49</v>
      </c>
      <c r="D64" s="35" t="s">
        <v>127</v>
      </c>
      <c r="E64" s="34" t="s">
        <v>47</v>
      </c>
      <c r="F64" s="34" t="s">
        <v>123</v>
      </c>
      <c r="G64" s="35">
        <v>1</v>
      </c>
      <c r="H64" s="34">
        <v>2000</v>
      </c>
      <c r="I64" s="34"/>
      <c r="J64" s="38">
        <v>13774.9453814029</v>
      </c>
      <c r="K64" s="45">
        <f t="shared" si="2"/>
        <v>3.8263737170563612</v>
      </c>
      <c r="L64" s="91">
        <v>2.7551328637496602E-4</v>
      </c>
      <c r="M64" s="30"/>
      <c r="N64" s="55">
        <f>AVERAGE($L$54:L64)</f>
        <v>4.6726386128270975E-4</v>
      </c>
    </row>
    <row r="65" spans="2:14" x14ac:dyDescent="0.3">
      <c r="B65" s="35"/>
      <c r="C65" s="35" t="s">
        <v>49</v>
      </c>
      <c r="D65" s="35" t="s">
        <v>127</v>
      </c>
      <c r="E65" s="34" t="s">
        <v>47</v>
      </c>
      <c r="F65" s="34" t="s">
        <v>123</v>
      </c>
      <c r="G65" s="35">
        <v>1</v>
      </c>
      <c r="H65" s="34">
        <v>2000</v>
      </c>
      <c r="I65" s="34"/>
      <c r="J65" s="38">
        <v>13800.272975206301</v>
      </c>
      <c r="K65" s="45">
        <f t="shared" si="2"/>
        <v>3.8334091597795279</v>
      </c>
      <c r="L65" s="91">
        <v>2.9798606237648801E-4</v>
      </c>
      <c r="M65" s="30"/>
      <c r="N65" s="55">
        <f>AVERAGE($L$54:L65)</f>
        <v>4.5315737804052454E-4</v>
      </c>
    </row>
    <row r="66" spans="2:14" x14ac:dyDescent="0.3">
      <c r="B66" s="35"/>
      <c r="C66" s="35" t="s">
        <v>49</v>
      </c>
      <c r="D66" s="35" t="s">
        <v>127</v>
      </c>
      <c r="E66" s="34" t="s">
        <v>47</v>
      </c>
      <c r="F66" s="34" t="s">
        <v>123</v>
      </c>
      <c r="G66" s="35">
        <v>1</v>
      </c>
      <c r="H66" s="34">
        <v>2000</v>
      </c>
      <c r="I66" s="34"/>
      <c r="J66" s="38">
        <v>13902.9494781494</v>
      </c>
      <c r="K66" s="45">
        <f t="shared" si="2"/>
        <v>3.8619304105970556</v>
      </c>
      <c r="L66" s="91">
        <v>4.0514438006729098E-4</v>
      </c>
      <c r="M66" s="30"/>
      <c r="N66" s="55">
        <f>AVERAGE($L$54:L66)</f>
        <v>4.4946407050412197E-4</v>
      </c>
    </row>
    <row r="67" spans="2:14" x14ac:dyDescent="0.3">
      <c r="B67" s="35"/>
      <c r="C67" s="35" t="s">
        <v>49</v>
      </c>
      <c r="D67" s="35" t="s">
        <v>127</v>
      </c>
      <c r="E67" s="34" t="s">
        <v>47</v>
      </c>
      <c r="F67" s="34" t="s">
        <v>123</v>
      </c>
      <c r="G67" s="35">
        <v>1</v>
      </c>
      <c r="H67" s="34">
        <v>2000</v>
      </c>
      <c r="I67" s="34"/>
      <c r="J67" s="38">
        <v>14014.5077524185</v>
      </c>
      <c r="K67" s="45">
        <f t="shared" si="2"/>
        <v>3.8929188201162499</v>
      </c>
      <c r="L67" s="91">
        <v>2.9088077909673199E-4</v>
      </c>
      <c r="M67" s="30"/>
      <c r="N67" s="55">
        <f>AVERAGE($L$54:L67)</f>
        <v>4.3813669254645122E-4</v>
      </c>
    </row>
    <row r="68" spans="2:14" x14ac:dyDescent="0.3">
      <c r="B68" s="35"/>
      <c r="C68" s="35" t="s">
        <v>49</v>
      </c>
      <c r="D68" s="35" t="s">
        <v>127</v>
      </c>
      <c r="E68" s="34" t="s">
        <v>47</v>
      </c>
      <c r="F68" s="34" t="s">
        <v>123</v>
      </c>
      <c r="G68" s="35">
        <v>1</v>
      </c>
      <c r="H68" s="34">
        <v>2000</v>
      </c>
      <c r="I68" s="34"/>
      <c r="J68" s="38">
        <v>14191.633570194201</v>
      </c>
      <c r="K68" s="45">
        <f t="shared" si="2"/>
        <v>3.9421204361650557</v>
      </c>
      <c r="L68" s="91">
        <v>2.8553066858192202E-4</v>
      </c>
      <c r="M68" s="30"/>
      <c r="N68" s="55">
        <f>AVERAGE($L$54:L68)</f>
        <v>4.2796295761548267E-4</v>
      </c>
    </row>
    <row r="69" spans="2:14" x14ac:dyDescent="0.3">
      <c r="B69" s="35"/>
      <c r="C69" s="35" t="s">
        <v>49</v>
      </c>
      <c r="D69" s="35" t="s">
        <v>127</v>
      </c>
      <c r="E69" s="34" t="s">
        <v>47</v>
      </c>
      <c r="F69" s="34" t="s">
        <v>123</v>
      </c>
      <c r="G69" s="35">
        <v>1</v>
      </c>
      <c r="H69" s="34">
        <v>2000</v>
      </c>
      <c r="I69" s="34"/>
      <c r="J69" s="38">
        <v>14158.205777883501</v>
      </c>
      <c r="K69" s="45">
        <f t="shared" si="2"/>
        <v>3.9328349383009722</v>
      </c>
      <c r="L69" s="91">
        <v>3.6341314047227399E-4</v>
      </c>
      <c r="M69" s="30"/>
      <c r="N69" s="55">
        <f>AVERAGE($L$54:L69)</f>
        <v>4.2392859404403213E-4</v>
      </c>
    </row>
    <row r="70" spans="2:14" x14ac:dyDescent="0.3">
      <c r="B70" s="35"/>
      <c r="C70" s="35" t="s">
        <v>49</v>
      </c>
      <c r="D70" s="35" t="s">
        <v>127</v>
      </c>
      <c r="E70" s="34" t="s">
        <v>47</v>
      </c>
      <c r="F70" s="34" t="s">
        <v>123</v>
      </c>
      <c r="G70" s="35">
        <v>1</v>
      </c>
      <c r="H70" s="34">
        <v>2000</v>
      </c>
      <c r="I70" s="34"/>
      <c r="J70" s="38">
        <v>14341.8385138511</v>
      </c>
      <c r="K70" s="45">
        <f t="shared" si="2"/>
        <v>3.9838440316253054</v>
      </c>
      <c r="L70" s="91">
        <v>3.4921093248910001E-4</v>
      </c>
      <c r="M70" s="30"/>
      <c r="N70" s="55">
        <f>AVERAGE($L$54:L70)</f>
        <v>4.1953343748197728E-4</v>
      </c>
    </row>
    <row r="71" spans="2:14" x14ac:dyDescent="0.3">
      <c r="B71" s="35"/>
      <c r="C71" s="35" t="s">
        <v>49</v>
      </c>
      <c r="D71" s="35" t="s">
        <v>127</v>
      </c>
      <c r="E71" s="34" t="s">
        <v>47</v>
      </c>
      <c r="F71" s="34" t="s">
        <v>123</v>
      </c>
      <c r="G71" s="35">
        <v>1</v>
      </c>
      <c r="H71" s="34">
        <v>2000</v>
      </c>
      <c r="I71" s="34"/>
      <c r="J71" s="38">
        <v>23140.8258523941</v>
      </c>
      <c r="K71" s="45">
        <f t="shared" si="2"/>
        <v>6.4280071812205835</v>
      </c>
      <c r="L71" s="91">
        <v>3.2649144075582099E-4</v>
      </c>
      <c r="M71" s="30"/>
      <c r="N71" s="55">
        <f>AVERAGE($L$54:L71)</f>
        <v>4.1436443766385749E-4</v>
      </c>
    </row>
    <row r="72" spans="2:14" x14ac:dyDescent="0.3">
      <c r="B72" s="35"/>
      <c r="C72" s="35" t="s">
        <v>49</v>
      </c>
      <c r="D72" s="35" t="s">
        <v>127</v>
      </c>
      <c r="E72" s="34" t="s">
        <v>47</v>
      </c>
      <c r="F72" s="34" t="s">
        <v>123</v>
      </c>
      <c r="G72" s="35">
        <v>1</v>
      </c>
      <c r="H72" s="34">
        <v>2000</v>
      </c>
      <c r="I72" s="34"/>
      <c r="J72" s="38">
        <v>23489.639902353199</v>
      </c>
      <c r="K72" s="45">
        <f t="shared" si="2"/>
        <v>6.5248999728758887</v>
      </c>
      <c r="L72" s="91">
        <v>4.2943947348369203E-4</v>
      </c>
      <c r="M72" s="30"/>
      <c r="N72" s="55">
        <f>AVERAGE($L$54:L72)</f>
        <v>4.1515786060174355E-4</v>
      </c>
    </row>
    <row r="73" spans="2:14" x14ac:dyDescent="0.3">
      <c r="B73" s="35"/>
      <c r="C73" s="35" t="s">
        <v>49</v>
      </c>
      <c r="D73" s="35" t="s">
        <v>127</v>
      </c>
      <c r="E73" s="34" t="s">
        <v>47</v>
      </c>
      <c r="F73" s="34" t="s">
        <v>123</v>
      </c>
      <c r="G73" s="35">
        <v>1</v>
      </c>
      <c r="H73" s="34">
        <v>2000</v>
      </c>
      <c r="I73" s="34"/>
      <c r="J73" s="38">
        <v>23693.730372667302</v>
      </c>
      <c r="K73" s="45">
        <f t="shared" si="2"/>
        <v>6.5815917701853612</v>
      </c>
      <c r="L73" s="91">
        <v>3.0701283877057102E-4</v>
      </c>
      <c r="M73" s="30"/>
      <c r="N73" s="55">
        <f>AVERAGE($L$54:L73)</f>
        <v>4.097506095101849E-4</v>
      </c>
    </row>
    <row r="74" spans="2:14" x14ac:dyDescent="0.3">
      <c r="B74" s="35"/>
      <c r="C74" s="35" t="s">
        <v>49</v>
      </c>
      <c r="D74" s="35" t="s">
        <v>127</v>
      </c>
      <c r="E74" s="34" t="s">
        <v>47</v>
      </c>
      <c r="F74" s="34" t="s">
        <v>123</v>
      </c>
      <c r="G74" s="35">
        <v>1</v>
      </c>
      <c r="H74" s="34">
        <v>2000</v>
      </c>
      <c r="I74" s="34"/>
      <c r="J74" s="38">
        <v>23916.036078214602</v>
      </c>
      <c r="K74" s="45">
        <f t="shared" si="2"/>
        <v>6.6433433550596117</v>
      </c>
      <c r="L74" s="91">
        <v>2.9103004391827902E-4</v>
      </c>
      <c r="M74" s="30"/>
      <c r="N74" s="55">
        <f>AVERAGE($L$54:L74)</f>
        <v>4.0409724924390369E-4</v>
      </c>
    </row>
    <row r="75" spans="2:14" x14ac:dyDescent="0.3">
      <c r="B75" s="35"/>
      <c r="C75" s="35" t="s">
        <v>49</v>
      </c>
      <c r="D75" s="35" t="s">
        <v>127</v>
      </c>
      <c r="E75" s="34" t="s">
        <v>47</v>
      </c>
      <c r="F75" s="34" t="s">
        <v>123</v>
      </c>
      <c r="G75" s="35">
        <v>1</v>
      </c>
      <c r="H75" s="34">
        <v>2000</v>
      </c>
      <c r="I75" s="34"/>
      <c r="J75" s="38">
        <v>22106.8501441478</v>
      </c>
      <c r="K75" s="45">
        <f t="shared" si="2"/>
        <v>6.1407917067077227</v>
      </c>
      <c r="L75" s="91">
        <v>2.5333423900674199E-4</v>
      </c>
      <c r="M75" s="30"/>
      <c r="N75" s="55">
        <f>AVERAGE($L$54:L75)</f>
        <v>3.9724438514221456E-4</v>
      </c>
    </row>
    <row r="76" spans="2:14" x14ac:dyDescent="0.3">
      <c r="B76" s="35"/>
      <c r="C76" s="35" t="s">
        <v>49</v>
      </c>
      <c r="D76" s="35" t="s">
        <v>127</v>
      </c>
      <c r="E76" s="34" t="s">
        <v>47</v>
      </c>
      <c r="F76" s="34" t="s">
        <v>123</v>
      </c>
      <c r="G76" s="35">
        <v>1</v>
      </c>
      <c r="H76" s="34">
        <v>2000</v>
      </c>
      <c r="I76" s="34"/>
      <c r="J76" s="38">
        <v>22198.826017618099</v>
      </c>
      <c r="K76" s="45">
        <f t="shared" si="2"/>
        <v>6.1663405604494717</v>
      </c>
      <c r="L76" s="91">
        <v>4.7710047212521002E-4</v>
      </c>
      <c r="M76" s="30"/>
      <c r="N76" s="55">
        <f>AVERAGE($L$54:L76)</f>
        <v>4.0071638892408393E-4</v>
      </c>
    </row>
    <row r="77" spans="2:14" x14ac:dyDescent="0.3">
      <c r="B77" s="35"/>
      <c r="C77" s="35" t="s">
        <v>49</v>
      </c>
      <c r="D77" s="35" t="s">
        <v>127</v>
      </c>
      <c r="E77" s="34" t="s">
        <v>47</v>
      </c>
      <c r="F77" s="34" t="s">
        <v>123</v>
      </c>
      <c r="G77" s="35">
        <v>1</v>
      </c>
      <c r="H77" s="34">
        <v>2000</v>
      </c>
      <c r="I77" s="34"/>
      <c r="J77" s="38">
        <v>22339.565535306901</v>
      </c>
      <c r="K77" s="45">
        <f t="shared" si="2"/>
        <v>6.2054348709185838</v>
      </c>
      <c r="L77" s="91">
        <v>4.3468367243773998E-4</v>
      </c>
      <c r="M77" s="30"/>
      <c r="N77" s="55">
        <f>AVERAGE($L$54:L77)</f>
        <v>4.0213169240381963E-4</v>
      </c>
    </row>
    <row r="78" spans="2:14" x14ac:dyDescent="0.3">
      <c r="B78" s="35"/>
      <c r="C78" s="35" t="s">
        <v>49</v>
      </c>
      <c r="D78" s="35" t="s">
        <v>127</v>
      </c>
      <c r="E78" s="34" t="s">
        <v>47</v>
      </c>
      <c r="F78" s="34" t="s">
        <v>123</v>
      </c>
      <c r="G78" s="35">
        <v>1</v>
      </c>
      <c r="H78" s="34">
        <v>2000</v>
      </c>
      <c r="I78" s="34"/>
      <c r="J78" s="38">
        <v>22266.130640745101</v>
      </c>
      <c r="K78" s="45">
        <f t="shared" si="2"/>
        <v>6.1850362890958612</v>
      </c>
      <c r="L78" s="91">
        <v>5.2956832942167604E-4</v>
      </c>
      <c r="M78" s="30"/>
      <c r="N78" s="55">
        <f>AVERAGE($L$54:L78)</f>
        <v>4.072291578845339E-4</v>
      </c>
    </row>
    <row r="79" spans="2:14" x14ac:dyDescent="0.3">
      <c r="B79" s="35"/>
      <c r="C79" s="35" t="s">
        <v>49</v>
      </c>
      <c r="D79" s="35" t="s">
        <v>127</v>
      </c>
      <c r="E79" s="34" t="s">
        <v>47</v>
      </c>
      <c r="F79" s="34" t="s">
        <v>123</v>
      </c>
      <c r="G79" s="35">
        <v>1</v>
      </c>
      <c r="H79" s="34">
        <v>2000</v>
      </c>
      <c r="I79" s="34"/>
      <c r="J79" s="38">
        <v>22405.8924558162</v>
      </c>
      <c r="K79" s="45">
        <f t="shared" si="2"/>
        <v>6.2238590155044999</v>
      </c>
      <c r="L79" s="91">
        <v>5.9549400435403798E-4</v>
      </c>
      <c r="M79" s="30"/>
      <c r="N79" s="55">
        <f>AVERAGE($L$54:L79)</f>
        <v>4.1447011351797639E-4</v>
      </c>
    </row>
    <row r="80" spans="2:14" x14ac:dyDescent="0.3">
      <c r="B80" s="35"/>
      <c r="C80" s="35" t="s">
        <v>49</v>
      </c>
      <c r="D80" s="35" t="s">
        <v>127</v>
      </c>
      <c r="E80" s="34" t="s">
        <v>47</v>
      </c>
      <c r="F80" s="34" t="s">
        <v>123</v>
      </c>
      <c r="G80" s="35">
        <v>1</v>
      </c>
      <c r="H80" s="34">
        <v>2000</v>
      </c>
      <c r="I80" s="34"/>
      <c r="J80" s="38">
        <v>22343.8836255073</v>
      </c>
      <c r="K80" s="45">
        <f t="shared" si="2"/>
        <v>6.2066343404186943</v>
      </c>
      <c r="L80" s="91">
        <v>5.9528919556573205E-4</v>
      </c>
      <c r="M80" s="30"/>
      <c r="N80" s="55">
        <f>AVERAGE($L$54:L80)</f>
        <v>4.2116711655678214E-4</v>
      </c>
    </row>
    <row r="81" spans="2:14" x14ac:dyDescent="0.3">
      <c r="B81" s="35"/>
      <c r="C81" s="35" t="s">
        <v>49</v>
      </c>
      <c r="D81" s="35" t="s">
        <v>127</v>
      </c>
      <c r="E81" s="34" t="s">
        <v>47</v>
      </c>
      <c r="F81" s="34" t="s">
        <v>123</v>
      </c>
      <c r="G81" s="35">
        <v>1</v>
      </c>
      <c r="H81" s="34">
        <v>2000</v>
      </c>
      <c r="I81" s="34"/>
      <c r="J81" s="38">
        <v>22421.8722555637</v>
      </c>
      <c r="K81" s="45">
        <f t="shared" si="2"/>
        <v>6.2282978487676948</v>
      </c>
      <c r="L81" s="91">
        <v>3.2171892435516199E-4</v>
      </c>
      <c r="M81" s="30"/>
      <c r="N81" s="55">
        <f>AVERAGE($L$54:L81)</f>
        <v>4.1761539540672432E-4</v>
      </c>
    </row>
    <row r="82" spans="2:14" x14ac:dyDescent="0.3">
      <c r="B82" s="35"/>
      <c r="C82" s="35" t="s">
        <v>49</v>
      </c>
      <c r="D82" s="35" t="s">
        <v>127</v>
      </c>
      <c r="E82" s="34" t="s">
        <v>47</v>
      </c>
      <c r="F82" s="34" t="s">
        <v>123</v>
      </c>
      <c r="G82" s="35">
        <v>1</v>
      </c>
      <c r="H82" s="34">
        <v>2000</v>
      </c>
      <c r="I82" s="34"/>
      <c r="J82" s="38">
        <v>22504.553231954498</v>
      </c>
      <c r="K82" s="45">
        <f t="shared" si="2"/>
        <v>6.2512647866540272</v>
      </c>
      <c r="L82" s="91">
        <v>4.33963095304653E-4</v>
      </c>
      <c r="M82" s="30"/>
      <c r="N82" s="55">
        <f>AVERAGE($L$54:L82)</f>
        <v>4.1817910919630811E-4</v>
      </c>
    </row>
    <row r="83" spans="2:14" x14ac:dyDescent="0.3">
      <c r="B83" s="35"/>
      <c r="C83" s="35" t="s">
        <v>49</v>
      </c>
      <c r="D83" s="35" t="s">
        <v>127</v>
      </c>
      <c r="E83" s="34" t="s">
        <v>47</v>
      </c>
      <c r="F83" s="34" t="s">
        <v>123</v>
      </c>
      <c r="G83" s="35">
        <v>1</v>
      </c>
      <c r="H83" s="34">
        <v>2000</v>
      </c>
      <c r="I83" s="34"/>
      <c r="J83" s="38">
        <v>23961.707001209201</v>
      </c>
      <c r="K83" s="45">
        <f t="shared" si="2"/>
        <v>6.6560297225581113</v>
      </c>
      <c r="L83" s="91">
        <v>4.02924302379003E-4</v>
      </c>
      <c r="M83" s="30"/>
      <c r="N83" s="55">
        <f>AVERAGE($L$54:L83)</f>
        <v>4.1767061563573123E-4</v>
      </c>
    </row>
    <row r="84" spans="2:14" x14ac:dyDescent="0.3">
      <c r="B84" s="35"/>
      <c r="C84" s="35" t="s">
        <v>49</v>
      </c>
      <c r="D84" s="35" t="s">
        <v>127</v>
      </c>
      <c r="E84" s="34" t="s">
        <v>47</v>
      </c>
      <c r="F84" s="34" t="s">
        <v>123</v>
      </c>
      <c r="G84" s="35">
        <v>1</v>
      </c>
      <c r="H84" s="34">
        <v>2000</v>
      </c>
      <c r="I84" s="34"/>
      <c r="J84" s="38">
        <v>22443.8305583</v>
      </c>
      <c r="K84" s="45">
        <f t="shared" si="2"/>
        <v>6.2343973773055552</v>
      </c>
      <c r="L84" s="91">
        <v>9.5170059990748598E-4</v>
      </c>
      <c r="M84" s="30"/>
      <c r="N84" s="55">
        <f>AVERAGE($L$54:L84)</f>
        <v>4.3489738932191689E-4</v>
      </c>
    </row>
    <row r="85" spans="2:14" x14ac:dyDescent="0.3">
      <c r="B85" s="35"/>
      <c r="C85" s="35" t="s">
        <v>49</v>
      </c>
      <c r="D85" s="35" t="s">
        <v>127</v>
      </c>
      <c r="E85" s="34" t="s">
        <v>47</v>
      </c>
      <c r="F85" s="34" t="s">
        <v>123</v>
      </c>
      <c r="G85" s="35">
        <v>1</v>
      </c>
      <c r="H85" s="34">
        <v>2000</v>
      </c>
      <c r="I85" s="34"/>
      <c r="J85" s="38">
        <v>24164.3790359497</v>
      </c>
      <c r="K85" s="45">
        <f t="shared" si="2"/>
        <v>6.7123275099860278</v>
      </c>
      <c r="L85" s="91">
        <v>6.9439585970839702E-4</v>
      </c>
      <c r="M85" s="30"/>
      <c r="N85" s="55">
        <f>AVERAGE($L$54:L85)</f>
        <v>4.4300671652149439E-4</v>
      </c>
    </row>
    <row r="86" spans="2:14" x14ac:dyDescent="0.3">
      <c r="B86" s="35"/>
      <c r="C86" s="35" t="s">
        <v>49</v>
      </c>
      <c r="D86" s="35" t="s">
        <v>127</v>
      </c>
      <c r="E86" s="34" t="s">
        <v>47</v>
      </c>
      <c r="F86" s="34" t="s">
        <v>123</v>
      </c>
      <c r="G86" s="35">
        <v>1</v>
      </c>
      <c r="H86" s="34">
        <v>2000</v>
      </c>
      <c r="I86" s="34"/>
      <c r="J86" s="38">
        <v>24139.2682011127</v>
      </c>
      <c r="K86" s="45">
        <f t="shared" ref="K86:K114" si="3">J86/3600</f>
        <v>6.7053522780868615</v>
      </c>
      <c r="L86" s="91">
        <v>2.9706509960573501E-4</v>
      </c>
      <c r="M86" s="30"/>
      <c r="N86" s="55">
        <f>AVERAGE($L$54:L86)</f>
        <v>4.3858424328162288E-4</v>
      </c>
    </row>
    <row r="87" spans="2:14" x14ac:dyDescent="0.3">
      <c r="B87" s="35"/>
      <c r="C87" s="35" t="s">
        <v>49</v>
      </c>
      <c r="D87" s="35" t="s">
        <v>127</v>
      </c>
      <c r="E87" s="34" t="s">
        <v>47</v>
      </c>
      <c r="F87" s="34" t="s">
        <v>123</v>
      </c>
      <c r="G87" s="35">
        <v>1</v>
      </c>
      <c r="H87" s="34">
        <v>2000</v>
      </c>
      <c r="I87" s="34"/>
      <c r="J87" s="38">
        <v>22331.23447299</v>
      </c>
      <c r="K87" s="45">
        <f t="shared" si="3"/>
        <v>6.2031206869416664</v>
      </c>
      <c r="L87" s="91">
        <v>4.4749694906858698E-4</v>
      </c>
      <c r="M87" s="30"/>
      <c r="N87" s="55">
        <f>AVERAGE($L$54:L87)</f>
        <v>4.388463816871218E-4</v>
      </c>
    </row>
    <row r="88" spans="2:14" x14ac:dyDescent="0.3">
      <c r="B88" s="35"/>
      <c r="C88" s="35" t="s">
        <v>49</v>
      </c>
      <c r="D88" s="35" t="s">
        <v>127</v>
      </c>
      <c r="E88" s="34" t="s">
        <v>47</v>
      </c>
      <c r="F88" s="34" t="s">
        <v>123</v>
      </c>
      <c r="G88" s="35">
        <v>1</v>
      </c>
      <c r="H88" s="34">
        <v>2000</v>
      </c>
      <c r="I88" s="34"/>
      <c r="J88" s="38">
        <v>22385.103310108101</v>
      </c>
      <c r="K88" s="45">
        <f t="shared" si="3"/>
        <v>6.218084252807806</v>
      </c>
      <c r="L88" s="91">
        <v>9.44160597454658E-4</v>
      </c>
      <c r="M88" s="30"/>
      <c r="N88" s="55">
        <f>AVERAGE($L$54:L88)</f>
        <v>4.5328393070905135E-4</v>
      </c>
    </row>
    <row r="89" spans="2:14" x14ac:dyDescent="0.3">
      <c r="B89" s="35"/>
      <c r="C89" s="35" t="s">
        <v>49</v>
      </c>
      <c r="D89" s="35" t="s">
        <v>127</v>
      </c>
      <c r="E89" s="34" t="s">
        <v>47</v>
      </c>
      <c r="F89" s="34" t="s">
        <v>123</v>
      </c>
      <c r="G89" s="35">
        <v>1</v>
      </c>
      <c r="H89" s="34">
        <v>2000</v>
      </c>
      <c r="I89" s="34"/>
      <c r="J89" s="38">
        <v>22420.530089616699</v>
      </c>
      <c r="K89" s="45">
        <f t="shared" si="3"/>
        <v>6.2279250248935272</v>
      </c>
      <c r="L89" s="91">
        <v>5.9271625152383103E-4</v>
      </c>
      <c r="M89" s="30"/>
      <c r="N89" s="55">
        <f>AVERAGE($L$54:L89)</f>
        <v>4.5715705073168407E-4</v>
      </c>
    </row>
    <row r="90" spans="2:14" x14ac:dyDescent="0.3">
      <c r="B90" s="35"/>
      <c r="C90" s="35" t="s">
        <v>49</v>
      </c>
      <c r="D90" s="35" t="s">
        <v>127</v>
      </c>
      <c r="E90" s="34" t="s">
        <v>47</v>
      </c>
      <c r="F90" s="34" t="s">
        <v>123</v>
      </c>
      <c r="G90" s="35">
        <v>1</v>
      </c>
      <c r="H90" s="34">
        <v>2000</v>
      </c>
      <c r="I90" s="34"/>
      <c r="J90" s="38">
        <v>22511.129563808401</v>
      </c>
      <c r="K90" s="45">
        <f t="shared" si="3"/>
        <v>6.2530915455023335</v>
      </c>
      <c r="L90" s="91">
        <v>5.5181945592699001E-4</v>
      </c>
      <c r="M90" s="30"/>
      <c r="N90" s="55">
        <f>AVERAGE($L$54:L90)</f>
        <v>4.5971549411534095E-4</v>
      </c>
    </row>
    <row r="91" spans="2:14" x14ac:dyDescent="0.3">
      <c r="B91" s="35"/>
      <c r="C91" s="35" t="s">
        <v>49</v>
      </c>
      <c r="D91" s="35" t="s">
        <v>127</v>
      </c>
      <c r="E91" s="34" t="s">
        <v>47</v>
      </c>
      <c r="F91" s="34" t="s">
        <v>123</v>
      </c>
      <c r="G91" s="35">
        <v>1</v>
      </c>
      <c r="H91" s="34">
        <v>2000</v>
      </c>
      <c r="I91" s="34"/>
      <c r="J91" s="38">
        <v>22575.2728962898</v>
      </c>
      <c r="K91" s="45">
        <f t="shared" si="3"/>
        <v>6.2709091378582782</v>
      </c>
      <c r="L91" s="91">
        <v>2.46481501914882E-4</v>
      </c>
      <c r="M91" s="30"/>
      <c r="N91" s="55">
        <f>AVERAGE($L$54:L91)</f>
        <v>4.5410407326796043E-4</v>
      </c>
    </row>
    <row r="92" spans="2:14" x14ac:dyDescent="0.3">
      <c r="B92" s="35"/>
      <c r="C92" s="35" t="s">
        <v>49</v>
      </c>
      <c r="D92" s="35" t="s">
        <v>127</v>
      </c>
      <c r="E92" s="34" t="s">
        <v>47</v>
      </c>
      <c r="F92" s="34" t="s">
        <v>123</v>
      </c>
      <c r="G92" s="35">
        <v>1</v>
      </c>
      <c r="H92" s="34">
        <v>2000</v>
      </c>
      <c r="I92" s="34"/>
      <c r="J92" s="38">
        <v>22581.183216571801</v>
      </c>
      <c r="K92" s="45">
        <f t="shared" si="3"/>
        <v>6.2725508934921672</v>
      </c>
      <c r="L92" s="91">
        <v>3.1274380048227198E-4</v>
      </c>
      <c r="M92" s="30"/>
      <c r="N92" s="55">
        <f>AVERAGE($L$54:L92)</f>
        <v>4.504794508888402E-4</v>
      </c>
    </row>
    <row r="93" spans="2:14" x14ac:dyDescent="0.3">
      <c r="B93" s="35"/>
      <c r="C93" s="35" t="s">
        <v>49</v>
      </c>
      <c r="D93" s="35" t="s">
        <v>127</v>
      </c>
      <c r="E93" s="34" t="s">
        <v>47</v>
      </c>
      <c r="F93" s="34" t="s">
        <v>123</v>
      </c>
      <c r="G93" s="35">
        <v>1</v>
      </c>
      <c r="H93" s="34">
        <v>2000</v>
      </c>
      <c r="I93" s="34"/>
      <c r="J93" s="38">
        <v>22591.682651519699</v>
      </c>
      <c r="K93" s="45">
        <f t="shared" si="3"/>
        <v>6.275467403199916</v>
      </c>
      <c r="L93" s="91">
        <v>3.2607413233425898E-4</v>
      </c>
      <c r="M93" s="30"/>
      <c r="N93" s="55">
        <f>AVERAGE($L$54:L93)</f>
        <v>4.4736931792497566E-4</v>
      </c>
    </row>
    <row r="94" spans="2:14" x14ac:dyDescent="0.3">
      <c r="B94" s="35"/>
      <c r="C94" s="35" t="s">
        <v>49</v>
      </c>
      <c r="D94" s="35" t="s">
        <v>127</v>
      </c>
      <c r="E94" s="34" t="s">
        <v>47</v>
      </c>
      <c r="F94" s="34" t="s">
        <v>123</v>
      </c>
      <c r="G94" s="35">
        <v>1</v>
      </c>
      <c r="H94" s="34">
        <v>2000</v>
      </c>
      <c r="I94" s="34"/>
      <c r="J94" s="38">
        <v>24357.3556661605</v>
      </c>
      <c r="K94" s="45">
        <f t="shared" si="3"/>
        <v>6.7659321294890278</v>
      </c>
      <c r="L94" s="91">
        <v>3.8919903940426702E-4</v>
      </c>
      <c r="M94" s="30"/>
      <c r="N94" s="55">
        <f>AVERAGE($L$54:L94)</f>
        <v>4.4595053064398277E-4</v>
      </c>
    </row>
    <row r="95" spans="2:14" x14ac:dyDescent="0.3">
      <c r="B95" s="35"/>
      <c r="C95" s="35" t="s">
        <v>49</v>
      </c>
      <c r="D95" s="35" t="s">
        <v>127</v>
      </c>
      <c r="E95" s="34" t="s">
        <v>47</v>
      </c>
      <c r="F95" s="34" t="s">
        <v>123</v>
      </c>
      <c r="G95" s="35">
        <v>1</v>
      </c>
      <c r="H95" s="34">
        <v>2000</v>
      </c>
      <c r="I95" s="34"/>
      <c r="J95" s="38">
        <v>25423.259131908399</v>
      </c>
      <c r="K95" s="45">
        <f t="shared" si="3"/>
        <v>7.0620164255301106</v>
      </c>
      <c r="L95" s="91">
        <v>7.6505683275953501E-4</v>
      </c>
      <c r="M95" s="30"/>
      <c r="N95" s="55">
        <f>AVERAGE($L$54:L95)</f>
        <v>4.5354829974197209E-4</v>
      </c>
    </row>
    <row r="96" spans="2:14" x14ac:dyDescent="0.3">
      <c r="B96" s="35"/>
      <c r="C96" s="35" t="s">
        <v>49</v>
      </c>
      <c r="D96" s="35" t="s">
        <v>127</v>
      </c>
      <c r="E96" s="34" t="s">
        <v>47</v>
      </c>
      <c r="F96" s="34" t="s">
        <v>123</v>
      </c>
      <c r="G96" s="35">
        <v>1</v>
      </c>
      <c r="H96" s="34">
        <v>2000</v>
      </c>
      <c r="I96" s="34"/>
      <c r="J96" s="38">
        <v>25464.7720198631</v>
      </c>
      <c r="K96" s="45">
        <f t="shared" si="3"/>
        <v>7.0735477832953055</v>
      </c>
      <c r="L96" s="91">
        <v>1.0388342861073199E-3</v>
      </c>
      <c r="M96" s="30"/>
      <c r="N96" s="55">
        <f>AVERAGE($L$54:L96)</f>
        <v>4.671596017504686E-4</v>
      </c>
    </row>
    <row r="97" spans="1:14" x14ac:dyDescent="0.3">
      <c r="B97" s="35"/>
      <c r="C97" s="35" t="s">
        <v>49</v>
      </c>
      <c r="D97" s="35" t="s">
        <v>127</v>
      </c>
      <c r="E97" s="34" t="s">
        <v>47</v>
      </c>
      <c r="F97" s="34" t="s">
        <v>123</v>
      </c>
      <c r="G97" s="35">
        <v>1</v>
      </c>
      <c r="H97" s="34">
        <v>2000</v>
      </c>
      <c r="I97" s="34"/>
      <c r="J97" s="38">
        <v>25642.470028161999</v>
      </c>
      <c r="K97" s="45">
        <f t="shared" si="3"/>
        <v>7.1229083411561112</v>
      </c>
      <c r="L97" s="91">
        <v>2.9590717254442302E-4</v>
      </c>
      <c r="M97" s="30"/>
      <c r="N97" s="55">
        <f>AVERAGE($L$54:L97)</f>
        <v>4.6326750108669488E-4</v>
      </c>
    </row>
    <row r="98" spans="1:14" x14ac:dyDescent="0.3">
      <c r="B98" s="35"/>
      <c r="C98" s="35" t="s">
        <v>49</v>
      </c>
      <c r="D98" s="35" t="s">
        <v>127</v>
      </c>
      <c r="E98" s="34" t="s">
        <v>47</v>
      </c>
      <c r="F98" s="34" t="s">
        <v>123</v>
      </c>
      <c r="G98" s="35">
        <v>1</v>
      </c>
      <c r="H98" s="34">
        <v>2000</v>
      </c>
      <c r="I98" s="34"/>
      <c r="J98" s="38">
        <v>25728.6963481903</v>
      </c>
      <c r="K98" s="45">
        <f t="shared" si="3"/>
        <v>7.1468600967195277</v>
      </c>
      <c r="L98" s="91">
        <v>5.1190311598447297E-4</v>
      </c>
      <c r="M98" s="30"/>
      <c r="N98" s="55">
        <f>AVERAGE($L$54:L98)</f>
        <v>4.6434829252886773E-4</v>
      </c>
    </row>
    <row r="99" spans="1:14" x14ac:dyDescent="0.3">
      <c r="B99" s="35"/>
      <c r="C99" s="35" t="s">
        <v>49</v>
      </c>
      <c r="D99" s="35" t="s">
        <v>127</v>
      </c>
      <c r="E99" s="34" t="s">
        <v>47</v>
      </c>
      <c r="F99" s="34" t="s">
        <v>123</v>
      </c>
      <c r="G99" s="35">
        <v>1</v>
      </c>
      <c r="H99" s="34">
        <v>2000</v>
      </c>
      <c r="I99" s="34"/>
      <c r="J99" s="38">
        <v>25749.681154251</v>
      </c>
      <c r="K99" s="45">
        <f t="shared" si="3"/>
        <v>7.1526892095141665</v>
      </c>
      <c r="L99" s="91">
        <v>9.6562251956257099E-4</v>
      </c>
      <c r="M99" s="30"/>
      <c r="N99" s="55">
        <f>AVERAGE($L$54:L99)</f>
        <v>4.752455583339482E-4</v>
      </c>
    </row>
    <row r="100" spans="1:14" x14ac:dyDescent="0.3">
      <c r="B100" s="35"/>
      <c r="C100" s="35" t="s">
        <v>49</v>
      </c>
      <c r="D100" s="35" t="s">
        <v>127</v>
      </c>
      <c r="E100" s="34" t="s">
        <v>47</v>
      </c>
      <c r="F100" s="34" t="s">
        <v>123</v>
      </c>
      <c r="G100" s="35">
        <v>1</v>
      </c>
      <c r="H100" s="34">
        <v>2000</v>
      </c>
      <c r="I100" s="34"/>
      <c r="J100" s="38">
        <v>26698.9538486003</v>
      </c>
      <c r="K100" s="45">
        <f t="shared" si="3"/>
        <v>7.4163760690556391</v>
      </c>
      <c r="L100" s="91">
        <v>2.3249756205054499E-4</v>
      </c>
      <c r="M100" s="30"/>
      <c r="N100" s="55">
        <f>AVERAGE($L$54:L100)</f>
        <v>4.7008070734919495E-4</v>
      </c>
    </row>
    <row r="101" spans="1:14" x14ac:dyDescent="0.3">
      <c r="B101" s="35"/>
      <c r="C101" s="35" t="s">
        <v>49</v>
      </c>
      <c r="D101" s="35" t="s">
        <v>127</v>
      </c>
      <c r="E101" s="34" t="s">
        <v>47</v>
      </c>
      <c r="F101" s="34" t="s">
        <v>123</v>
      </c>
      <c r="G101" s="35">
        <v>1</v>
      </c>
      <c r="H101" s="34">
        <v>2000</v>
      </c>
      <c r="I101" s="34"/>
      <c r="J101" s="38">
        <v>26848.566291332201</v>
      </c>
      <c r="K101" s="45">
        <f t="shared" si="3"/>
        <v>7.4579350809256111</v>
      </c>
      <c r="L101" s="91">
        <v>6.8997660283797704E-4</v>
      </c>
      <c r="M101" s="30"/>
      <c r="N101" s="55">
        <f>AVERAGE($L$54:L101)</f>
        <v>4.7466187183854458E-4</v>
      </c>
    </row>
    <row r="102" spans="1:14" x14ac:dyDescent="0.3">
      <c r="B102" s="35"/>
      <c r="C102" s="35" t="s">
        <v>49</v>
      </c>
      <c r="D102" s="35" t="s">
        <v>127</v>
      </c>
      <c r="E102" s="34" t="s">
        <v>47</v>
      </c>
      <c r="F102" s="34" t="s">
        <v>123</v>
      </c>
      <c r="G102" s="35">
        <v>1</v>
      </c>
      <c r="H102" s="34">
        <v>2000</v>
      </c>
      <c r="I102" s="34"/>
      <c r="J102" s="38">
        <v>26952.6517753601</v>
      </c>
      <c r="K102" s="45">
        <f t="shared" si="3"/>
        <v>7.4868477153778059</v>
      </c>
      <c r="L102" s="91">
        <v>6.8249932421830003E-4</v>
      </c>
      <c r="M102" s="30"/>
      <c r="N102" s="55">
        <f>AVERAGE($L$54:L102)</f>
        <v>4.7890345249935594E-4</v>
      </c>
    </row>
    <row r="103" spans="1:14" ht="15" thickBot="1" x14ac:dyDescent="0.35">
      <c r="B103" s="35"/>
      <c r="C103" s="35" t="s">
        <v>49</v>
      </c>
      <c r="D103" s="35" t="s">
        <v>127</v>
      </c>
      <c r="E103" s="34" t="s">
        <v>47</v>
      </c>
      <c r="F103" s="34" t="s">
        <v>123</v>
      </c>
      <c r="G103" s="35">
        <v>1</v>
      </c>
      <c r="H103" s="34">
        <v>2000</v>
      </c>
      <c r="I103" s="34"/>
      <c r="J103" s="38">
        <v>27180.060348510699</v>
      </c>
      <c r="K103" s="45">
        <f t="shared" si="3"/>
        <v>7.5500167634751945</v>
      </c>
      <c r="L103" s="91">
        <v>2.9156713195700799E-4</v>
      </c>
      <c r="M103" s="30"/>
      <c r="N103" s="55">
        <f>AVERAGE($L$54:L103)</f>
        <v>4.7515672608850894E-4</v>
      </c>
    </row>
    <row r="104" spans="1:14" ht="15" thickBot="1" x14ac:dyDescent="0.35">
      <c r="A104" s="28"/>
      <c r="B104" s="28"/>
      <c r="C104" s="28"/>
      <c r="D104" s="28"/>
      <c r="E104" s="28"/>
      <c r="F104" s="28"/>
      <c r="G104" s="28"/>
      <c r="H104" s="28"/>
      <c r="I104" s="28"/>
      <c r="J104" s="37">
        <f>AVERAGE(J54:J103)</f>
        <v>22637.550140910102</v>
      </c>
      <c r="K104" s="68">
        <f t="shared" si="3"/>
        <v>6.2882083724750286</v>
      </c>
      <c r="L104" s="74">
        <f>AVERAGE(L54:L103)</f>
        <v>4.7515672608850894E-4</v>
      </c>
      <c r="M104" s="90">
        <f>_xlfn.STDEV.P(L54:L103)</f>
        <v>2.1236685518637752E-4</v>
      </c>
      <c r="N104" s="28"/>
    </row>
    <row r="105" spans="1:14" x14ac:dyDescent="0.3">
      <c r="A105" s="36" t="s">
        <v>126</v>
      </c>
      <c r="B105" s="35" t="s">
        <v>125</v>
      </c>
      <c r="C105" s="35" t="s">
        <v>49</v>
      </c>
      <c r="D105" s="34" t="s">
        <v>124</v>
      </c>
      <c r="E105" s="35" t="s">
        <v>47</v>
      </c>
      <c r="F105" s="34" t="s">
        <v>123</v>
      </c>
      <c r="G105" s="35" t="s">
        <v>122</v>
      </c>
      <c r="H105" s="35">
        <v>2000</v>
      </c>
      <c r="I105" s="35">
        <v>100</v>
      </c>
      <c r="J105" s="38">
        <v>11479.3922243118</v>
      </c>
      <c r="K105" s="56">
        <f t="shared" si="3"/>
        <v>3.1887200623088332</v>
      </c>
      <c r="L105" s="73">
        <v>4.3727088316385099E-4</v>
      </c>
      <c r="M105" s="89"/>
    </row>
    <row r="106" spans="1:14" x14ac:dyDescent="0.3">
      <c r="A106" s="36"/>
      <c r="B106" s="35"/>
      <c r="C106" s="35" t="s">
        <v>49</v>
      </c>
      <c r="D106" s="34" t="s">
        <v>124</v>
      </c>
      <c r="E106" s="35" t="s">
        <v>47</v>
      </c>
      <c r="F106" s="34" t="s">
        <v>123</v>
      </c>
      <c r="G106" s="35" t="s">
        <v>122</v>
      </c>
      <c r="H106" s="35">
        <v>2000</v>
      </c>
      <c r="I106" s="35">
        <v>100</v>
      </c>
      <c r="J106" s="38">
        <v>11585.206646442401</v>
      </c>
      <c r="K106" s="56">
        <f t="shared" si="3"/>
        <v>3.2181129573451113</v>
      </c>
      <c r="L106" s="73">
        <v>6.9048740937309699E-4</v>
      </c>
      <c r="M106" s="89"/>
    </row>
    <row r="107" spans="1:14" x14ac:dyDescent="0.3">
      <c r="A107" s="36"/>
      <c r="B107" s="35"/>
      <c r="C107" s="35" t="s">
        <v>49</v>
      </c>
      <c r="D107" s="34" t="s">
        <v>124</v>
      </c>
      <c r="E107" s="35" t="s">
        <v>47</v>
      </c>
      <c r="F107" s="34" t="s">
        <v>123</v>
      </c>
      <c r="G107" s="35" t="s">
        <v>122</v>
      </c>
      <c r="H107" s="35">
        <v>2000</v>
      </c>
      <c r="I107" s="35">
        <v>100</v>
      </c>
      <c r="J107" s="38">
        <v>21605.314297437599</v>
      </c>
      <c r="K107" s="56">
        <f t="shared" si="3"/>
        <v>6.0014761937326666</v>
      </c>
      <c r="L107" s="73">
        <v>3.28010526061125E-4</v>
      </c>
      <c r="M107" s="89"/>
    </row>
    <row r="108" spans="1:14" x14ac:dyDescent="0.3">
      <c r="A108" s="36"/>
      <c r="B108" s="35"/>
      <c r="C108" s="35" t="s">
        <v>49</v>
      </c>
      <c r="D108" s="34" t="s">
        <v>124</v>
      </c>
      <c r="E108" s="35" t="s">
        <v>47</v>
      </c>
      <c r="F108" s="34" t="s">
        <v>123</v>
      </c>
      <c r="G108" s="35" t="s">
        <v>122</v>
      </c>
      <c r="H108" s="35">
        <v>2000</v>
      </c>
      <c r="I108" s="35">
        <v>100</v>
      </c>
      <c r="J108" s="38">
        <v>22616.563446521701</v>
      </c>
      <c r="K108" s="56">
        <f t="shared" si="3"/>
        <v>6.282378735144917</v>
      </c>
      <c r="L108" s="73">
        <v>4.43324472924207E-4</v>
      </c>
      <c r="M108" s="89"/>
    </row>
    <row r="109" spans="1:14" x14ac:dyDescent="0.3">
      <c r="A109" s="36"/>
      <c r="B109" s="35"/>
      <c r="C109" s="35" t="s">
        <v>49</v>
      </c>
      <c r="D109" s="34" t="s">
        <v>124</v>
      </c>
      <c r="E109" s="35" t="s">
        <v>47</v>
      </c>
      <c r="F109" s="34" t="s">
        <v>123</v>
      </c>
      <c r="G109" s="35" t="s">
        <v>122</v>
      </c>
      <c r="H109" s="35">
        <v>2000</v>
      </c>
      <c r="I109" s="35">
        <v>100</v>
      </c>
      <c r="J109" s="38">
        <v>22887.4088261127</v>
      </c>
      <c r="K109" s="56">
        <f t="shared" si="3"/>
        <v>6.3576135628090835</v>
      </c>
      <c r="L109" s="73">
        <v>3.41737274361025E-4</v>
      </c>
      <c r="M109" s="89"/>
    </row>
    <row r="110" spans="1:14" x14ac:dyDescent="0.3">
      <c r="A110" s="36"/>
      <c r="B110" s="35"/>
      <c r="C110" s="35" t="s">
        <v>49</v>
      </c>
      <c r="D110" s="34" t="s">
        <v>124</v>
      </c>
      <c r="E110" s="35" t="s">
        <v>47</v>
      </c>
      <c r="F110" s="34" t="s">
        <v>123</v>
      </c>
      <c r="G110" s="35" t="s">
        <v>122</v>
      </c>
      <c r="H110" s="35">
        <v>2000</v>
      </c>
      <c r="I110" s="35">
        <v>100</v>
      </c>
      <c r="J110" s="38">
        <v>23867.5247731208</v>
      </c>
      <c r="K110" s="56">
        <f t="shared" si="3"/>
        <v>6.6298679925335557</v>
      </c>
      <c r="L110" s="73">
        <v>5.0672235918858895E-4</v>
      </c>
      <c r="M110" s="89"/>
    </row>
    <row r="111" spans="1:14" x14ac:dyDescent="0.3">
      <c r="A111" s="36"/>
      <c r="B111" s="35"/>
      <c r="C111" s="35" t="s">
        <v>49</v>
      </c>
      <c r="D111" s="34" t="s">
        <v>124</v>
      </c>
      <c r="E111" s="35" t="s">
        <v>47</v>
      </c>
      <c r="F111" s="34" t="s">
        <v>123</v>
      </c>
      <c r="G111" s="35" t="s">
        <v>122</v>
      </c>
      <c r="H111" s="35">
        <v>2000</v>
      </c>
      <c r="I111" s="35">
        <v>100</v>
      </c>
      <c r="J111" s="38">
        <v>23926.7122197151</v>
      </c>
      <c r="K111" s="56">
        <f t="shared" si="3"/>
        <v>6.6463089499208614</v>
      </c>
      <c r="L111" s="73">
        <v>7.9407639236633702E-4</v>
      </c>
      <c r="M111" s="89"/>
    </row>
    <row r="112" spans="1:14" x14ac:dyDescent="0.3">
      <c r="A112" s="36"/>
      <c r="B112" s="35"/>
      <c r="C112" s="35" t="s">
        <v>49</v>
      </c>
      <c r="D112" s="34" t="s">
        <v>124</v>
      </c>
      <c r="E112" s="35" t="s">
        <v>47</v>
      </c>
      <c r="F112" s="34" t="s">
        <v>123</v>
      </c>
      <c r="G112" s="35" t="s">
        <v>122</v>
      </c>
      <c r="H112" s="35">
        <v>2000</v>
      </c>
      <c r="I112" s="35">
        <v>100</v>
      </c>
      <c r="J112" s="38">
        <v>24230.030735731099</v>
      </c>
      <c r="K112" s="56">
        <f t="shared" si="3"/>
        <v>6.7305640932586384</v>
      </c>
      <c r="L112" s="73">
        <v>4.4458090569843999E-4</v>
      </c>
      <c r="M112" s="89"/>
    </row>
    <row r="113" spans="1:13" x14ac:dyDescent="0.3">
      <c r="A113" s="36"/>
      <c r="B113" s="35"/>
      <c r="C113" s="35" t="s">
        <v>49</v>
      </c>
      <c r="D113" s="34" t="s">
        <v>124</v>
      </c>
      <c r="E113" s="35" t="s">
        <v>47</v>
      </c>
      <c r="F113" s="34" t="s">
        <v>123</v>
      </c>
      <c r="G113" s="35" t="s">
        <v>122</v>
      </c>
      <c r="H113" s="35">
        <v>2000</v>
      </c>
      <c r="I113" s="35">
        <v>100</v>
      </c>
      <c r="J113" s="38">
        <v>24308.4595673084</v>
      </c>
      <c r="K113" s="56">
        <f t="shared" si="3"/>
        <v>6.7523498798078894</v>
      </c>
      <c r="L113" s="73">
        <v>6.9571021551487297E-4</v>
      </c>
      <c r="M113" s="89"/>
    </row>
    <row r="114" spans="1:13" ht="15" thickBot="1" x14ac:dyDescent="0.35">
      <c r="A114" s="79"/>
      <c r="B114" s="78"/>
      <c r="C114" s="35" t="s">
        <v>49</v>
      </c>
      <c r="D114" s="34" t="s">
        <v>124</v>
      </c>
      <c r="E114" s="35" t="s">
        <v>47</v>
      </c>
      <c r="F114" s="34" t="s">
        <v>123</v>
      </c>
      <c r="G114" s="35" t="s">
        <v>122</v>
      </c>
      <c r="H114" s="35">
        <v>2000</v>
      </c>
      <c r="I114" s="35">
        <v>100</v>
      </c>
      <c r="J114" s="72">
        <v>27482.2962856292</v>
      </c>
      <c r="K114" s="56">
        <f t="shared" si="3"/>
        <v>7.6339711904525558</v>
      </c>
      <c r="L114" s="71">
        <v>2.4961672703078202E-4</v>
      </c>
      <c r="M114" s="89"/>
    </row>
    <row r="115" spans="1:13" ht="15" thickBot="1" x14ac:dyDescent="0.35">
      <c r="A115" s="29"/>
      <c r="B115" s="28"/>
      <c r="C115" s="28"/>
      <c r="D115" s="28"/>
      <c r="E115" s="28"/>
      <c r="F115" s="28"/>
      <c r="G115" s="28"/>
      <c r="H115" s="28"/>
      <c r="I115" s="28"/>
      <c r="J115" s="37">
        <f>AVERAGE(J105:J114)</f>
        <v>21398.890902233077</v>
      </c>
      <c r="K115" s="52">
        <f>AVERAGE(K105:K114)</f>
        <v>5.9441363617314105</v>
      </c>
      <c r="L115" s="88">
        <f>AVERAGE(L105:L114)</f>
        <v>4.9315371656823257E-4</v>
      </c>
      <c r="M115" s="87">
        <f>_xlfn.STDEV.P(L105:L114)</f>
        <v>1.6975951420033131E-4</v>
      </c>
    </row>
    <row r="138" spans="12:13" x14ac:dyDescent="0.3">
      <c r="L138" s="67"/>
    </row>
    <row r="139" spans="12:13" x14ac:dyDescent="0.3">
      <c r="L139" s="67"/>
    </row>
    <row r="140" spans="12:13" x14ac:dyDescent="0.3">
      <c r="L140" s="67"/>
    </row>
    <row r="141" spans="12:13" x14ac:dyDescent="0.3">
      <c r="L141" s="67"/>
      <c r="M141"/>
    </row>
    <row r="142" spans="12:13" x14ac:dyDescent="0.3">
      <c r="L142" s="67"/>
      <c r="M142"/>
    </row>
    <row r="143" spans="12:13" x14ac:dyDescent="0.3">
      <c r="L143" s="67"/>
      <c r="M143"/>
    </row>
    <row r="144" spans="12:13" x14ac:dyDescent="0.3">
      <c r="L144" s="67"/>
      <c r="M144"/>
    </row>
    <row r="145" spans="12:13" x14ac:dyDescent="0.3">
      <c r="L145" s="67"/>
      <c r="M145"/>
    </row>
    <row r="146" spans="12:13" x14ac:dyDescent="0.3">
      <c r="L146" s="67"/>
      <c r="M146"/>
    </row>
    <row r="147" spans="12:13" x14ac:dyDescent="0.3">
      <c r="L147" s="67"/>
      <c r="M147"/>
    </row>
    <row r="148" spans="12:13" x14ac:dyDescent="0.3">
      <c r="L148" s="67"/>
      <c r="M148"/>
    </row>
    <row r="149" spans="12:13" x14ac:dyDescent="0.3">
      <c r="L149" s="67"/>
      <c r="M149"/>
    </row>
    <row r="150" spans="12:13" x14ac:dyDescent="0.3">
      <c r="L150" s="67"/>
      <c r="M150"/>
    </row>
    <row r="151" spans="12:13" x14ac:dyDescent="0.3">
      <c r="L151" s="67"/>
      <c r="M151"/>
    </row>
    <row r="152" spans="12:13" x14ac:dyDescent="0.3">
      <c r="L152" s="67"/>
      <c r="M152"/>
    </row>
    <row r="153" spans="12:13" x14ac:dyDescent="0.3">
      <c r="L153" s="67"/>
      <c r="M153"/>
    </row>
    <row r="154" spans="12:13" x14ac:dyDescent="0.3">
      <c r="L154" s="67"/>
      <c r="M154"/>
    </row>
    <row r="155" spans="12:13" x14ac:dyDescent="0.3">
      <c r="L155" s="67"/>
      <c r="M155"/>
    </row>
    <row r="156" spans="12:13" x14ac:dyDescent="0.3">
      <c r="L156" s="67"/>
      <c r="M156"/>
    </row>
    <row r="157" spans="12:13" x14ac:dyDescent="0.3">
      <c r="L157" s="67"/>
      <c r="M157"/>
    </row>
    <row r="158" spans="12:13" x14ac:dyDescent="0.3">
      <c r="L158" s="67"/>
      <c r="M158"/>
    </row>
    <row r="159" spans="12:13" x14ac:dyDescent="0.3">
      <c r="L159" s="67"/>
      <c r="M159"/>
    </row>
    <row r="160" spans="12:13" x14ac:dyDescent="0.3">
      <c r="L160" s="67"/>
      <c r="M160"/>
    </row>
    <row r="161" spans="12:13" x14ac:dyDescent="0.3">
      <c r="L161" s="67"/>
      <c r="M161"/>
    </row>
    <row r="162" spans="12:13" x14ac:dyDescent="0.3">
      <c r="L162" s="67"/>
      <c r="M162"/>
    </row>
    <row r="163" spans="12:13" x14ac:dyDescent="0.3">
      <c r="L163" s="67"/>
      <c r="M163"/>
    </row>
    <row r="164" spans="12:13" x14ac:dyDescent="0.3">
      <c r="L164" s="67"/>
      <c r="M164"/>
    </row>
    <row r="165" spans="12:13" x14ac:dyDescent="0.3">
      <c r="L165" s="67"/>
      <c r="M165"/>
    </row>
    <row r="166" spans="12:13" x14ac:dyDescent="0.3">
      <c r="L166" s="67"/>
      <c r="M166"/>
    </row>
    <row r="167" spans="12:13" x14ac:dyDescent="0.3">
      <c r="L167" s="67"/>
      <c r="M167"/>
    </row>
    <row r="168" spans="12:13" x14ac:dyDescent="0.3">
      <c r="L168" s="67"/>
      <c r="M168"/>
    </row>
    <row r="169" spans="12:13" x14ac:dyDescent="0.3">
      <c r="L169" s="67"/>
      <c r="M169"/>
    </row>
    <row r="170" spans="12:13" x14ac:dyDescent="0.3">
      <c r="L170" s="67"/>
      <c r="M170"/>
    </row>
    <row r="171" spans="12:13" x14ac:dyDescent="0.3">
      <c r="L171" s="67"/>
      <c r="M171"/>
    </row>
    <row r="172" spans="12:13" x14ac:dyDescent="0.3">
      <c r="L172" s="67"/>
      <c r="M172"/>
    </row>
    <row r="173" spans="12:13" x14ac:dyDescent="0.3">
      <c r="L173" s="67"/>
      <c r="M173"/>
    </row>
    <row r="174" spans="12:13" x14ac:dyDescent="0.3">
      <c r="L174" s="67"/>
      <c r="M174"/>
    </row>
    <row r="175" spans="12:13" x14ac:dyDescent="0.3">
      <c r="L175" s="67"/>
      <c r="M175"/>
    </row>
    <row r="176" spans="12:13" x14ac:dyDescent="0.3">
      <c r="L176" s="67"/>
      <c r="M176"/>
    </row>
    <row r="177" spans="12:13" x14ac:dyDescent="0.3">
      <c r="L177" s="67"/>
      <c r="M177"/>
    </row>
    <row r="178" spans="12:13" x14ac:dyDescent="0.3">
      <c r="L178" s="67"/>
      <c r="M178"/>
    </row>
    <row r="179" spans="12:13" x14ac:dyDescent="0.3">
      <c r="L179" s="67"/>
      <c r="M179"/>
    </row>
    <row r="180" spans="12:13" x14ac:dyDescent="0.3">
      <c r="L180" s="67"/>
      <c r="M180"/>
    </row>
    <row r="181" spans="12:13" x14ac:dyDescent="0.3">
      <c r="L181" s="67"/>
      <c r="M181"/>
    </row>
    <row r="182" spans="12:13" x14ac:dyDescent="0.3">
      <c r="L182" s="67"/>
      <c r="M182"/>
    </row>
    <row r="183" spans="12:13" x14ac:dyDescent="0.3">
      <c r="L183" s="67"/>
      <c r="M183"/>
    </row>
    <row r="184" spans="12:13" x14ac:dyDescent="0.3">
      <c r="L184" s="67"/>
      <c r="M184"/>
    </row>
    <row r="185" spans="12:13" x14ac:dyDescent="0.3">
      <c r="L185" s="67"/>
      <c r="M185"/>
    </row>
    <row r="186" spans="12:13" x14ac:dyDescent="0.3">
      <c r="L186" s="67"/>
      <c r="M186"/>
    </row>
    <row r="187" spans="12:13" x14ac:dyDescent="0.3">
      <c r="L187" s="67"/>
      <c r="M187"/>
    </row>
    <row r="188" spans="12:13" x14ac:dyDescent="0.3">
      <c r="L188" s="67"/>
      <c r="M188"/>
    </row>
    <row r="189" spans="12:13" x14ac:dyDescent="0.3">
      <c r="L189" s="67"/>
      <c r="M189"/>
    </row>
    <row r="190" spans="12:13" x14ac:dyDescent="0.3">
      <c r="L190" s="67"/>
      <c r="M190"/>
    </row>
    <row r="191" spans="12:13" x14ac:dyDescent="0.3">
      <c r="L191" s="67"/>
      <c r="M191"/>
    </row>
    <row r="192" spans="12:13" x14ac:dyDescent="0.3">
      <c r="L192" s="67"/>
      <c r="M192"/>
    </row>
    <row r="193" spans="12:13" x14ac:dyDescent="0.3">
      <c r="L193" s="67"/>
      <c r="M193"/>
    </row>
    <row r="194" spans="12:13" x14ac:dyDescent="0.3">
      <c r="L194" s="67"/>
      <c r="M194"/>
    </row>
    <row r="195" spans="12:13" x14ac:dyDescent="0.3">
      <c r="L195" s="67"/>
      <c r="M195"/>
    </row>
    <row r="196" spans="12:13" x14ac:dyDescent="0.3">
      <c r="L196" s="67"/>
      <c r="M196"/>
    </row>
    <row r="197" spans="12:13" x14ac:dyDescent="0.3">
      <c r="L197" s="67"/>
      <c r="M197"/>
    </row>
    <row r="198" spans="12:13" x14ac:dyDescent="0.3">
      <c r="L198" s="67"/>
      <c r="M198"/>
    </row>
    <row r="199" spans="12:13" x14ac:dyDescent="0.3">
      <c r="L199" s="67"/>
      <c r="M199"/>
    </row>
    <row r="200" spans="12:13" x14ac:dyDescent="0.3">
      <c r="L200" s="67"/>
      <c r="M200"/>
    </row>
    <row r="201" spans="12:13" x14ac:dyDescent="0.3">
      <c r="L201" s="67"/>
      <c r="M201"/>
    </row>
    <row r="202" spans="12:13" x14ac:dyDescent="0.3">
      <c r="L202" s="67"/>
      <c r="M202"/>
    </row>
    <row r="203" spans="12:13" x14ac:dyDescent="0.3">
      <c r="L203" s="67"/>
      <c r="M203"/>
    </row>
    <row r="204" spans="12:13" x14ac:dyDescent="0.3">
      <c r="L204" s="67"/>
      <c r="M204"/>
    </row>
    <row r="205" spans="12:13" x14ac:dyDescent="0.3">
      <c r="L205" s="67"/>
      <c r="M205"/>
    </row>
    <row r="206" spans="12:13" x14ac:dyDescent="0.3">
      <c r="L206" s="67"/>
      <c r="M206"/>
    </row>
    <row r="207" spans="12:13" x14ac:dyDescent="0.3">
      <c r="L207" s="67"/>
      <c r="M207"/>
    </row>
    <row r="208" spans="12:13" x14ac:dyDescent="0.3">
      <c r="L208" s="67"/>
      <c r="M208"/>
    </row>
    <row r="209" spans="12:13" x14ac:dyDescent="0.3">
      <c r="L209" s="67"/>
      <c r="M209"/>
    </row>
    <row r="210" spans="12:13" x14ac:dyDescent="0.3">
      <c r="L210" s="67"/>
      <c r="M210"/>
    </row>
    <row r="211" spans="12:13" x14ac:dyDescent="0.3">
      <c r="L211" s="67"/>
      <c r="M211"/>
    </row>
    <row r="212" spans="12:13" x14ac:dyDescent="0.3">
      <c r="L212" s="67"/>
      <c r="M212"/>
    </row>
    <row r="213" spans="12:13" x14ac:dyDescent="0.3">
      <c r="L213" s="67"/>
      <c r="M213"/>
    </row>
    <row r="214" spans="12:13" x14ac:dyDescent="0.3">
      <c r="L214" s="67"/>
      <c r="M214"/>
    </row>
    <row r="215" spans="12:13" x14ac:dyDescent="0.3">
      <c r="L215" s="67"/>
      <c r="M215"/>
    </row>
    <row r="216" spans="12:13" x14ac:dyDescent="0.3">
      <c r="L216" s="67"/>
      <c r="M216"/>
    </row>
    <row r="217" spans="12:13" x14ac:dyDescent="0.3">
      <c r="L217" s="67"/>
      <c r="M217"/>
    </row>
    <row r="218" spans="12:13" x14ac:dyDescent="0.3">
      <c r="L218" s="67"/>
      <c r="M218"/>
    </row>
    <row r="219" spans="12:13" x14ac:dyDescent="0.3">
      <c r="L219" s="67"/>
      <c r="M219"/>
    </row>
    <row r="220" spans="12:13" x14ac:dyDescent="0.3">
      <c r="L220" s="67"/>
      <c r="M220"/>
    </row>
    <row r="221" spans="12:13" x14ac:dyDescent="0.3">
      <c r="L221" s="67"/>
      <c r="M221"/>
    </row>
    <row r="222" spans="12:13" x14ac:dyDescent="0.3">
      <c r="L222" s="67"/>
      <c r="M222"/>
    </row>
    <row r="223" spans="12:13" x14ac:dyDescent="0.3">
      <c r="L223" s="67"/>
      <c r="M223"/>
    </row>
    <row r="224" spans="12:13" x14ac:dyDescent="0.3">
      <c r="L224" s="67"/>
      <c r="M224"/>
    </row>
    <row r="225" spans="12:13" x14ac:dyDescent="0.3">
      <c r="L225" s="67"/>
      <c r="M225"/>
    </row>
    <row r="226" spans="12:13" x14ac:dyDescent="0.3">
      <c r="L226" s="67"/>
      <c r="M226"/>
    </row>
    <row r="227" spans="12:13" x14ac:dyDescent="0.3">
      <c r="L227" s="67"/>
      <c r="M227"/>
    </row>
    <row r="228" spans="12:13" x14ac:dyDescent="0.3">
      <c r="L228" s="67"/>
      <c r="M228"/>
    </row>
    <row r="229" spans="12:13" x14ac:dyDescent="0.3">
      <c r="L229" s="67"/>
      <c r="M229"/>
    </row>
    <row r="230" spans="12:13" x14ac:dyDescent="0.3">
      <c r="L230" s="67"/>
      <c r="M230"/>
    </row>
    <row r="231" spans="12:13" x14ac:dyDescent="0.3">
      <c r="L231" s="67"/>
      <c r="M231"/>
    </row>
    <row r="232" spans="12:13" x14ac:dyDescent="0.3">
      <c r="L232" s="67"/>
      <c r="M232"/>
    </row>
    <row r="233" spans="12:13" x14ac:dyDescent="0.3">
      <c r="L233" s="67"/>
      <c r="M233"/>
    </row>
    <row r="234" spans="12:13" x14ac:dyDescent="0.3">
      <c r="L234" s="67"/>
      <c r="M234"/>
    </row>
    <row r="235" spans="12:13" x14ac:dyDescent="0.3">
      <c r="L235" s="67"/>
      <c r="M235"/>
    </row>
    <row r="236" spans="12:13" x14ac:dyDescent="0.3">
      <c r="L236" s="67"/>
      <c r="M236"/>
    </row>
    <row r="237" spans="12:13" x14ac:dyDescent="0.3">
      <c r="L237" s="67"/>
      <c r="M237"/>
    </row>
    <row r="238" spans="12:13" x14ac:dyDescent="0.3">
      <c r="L238" s="67"/>
      <c r="M238"/>
    </row>
    <row r="239" spans="12:13" x14ac:dyDescent="0.3">
      <c r="L239" s="67"/>
      <c r="M239"/>
    </row>
    <row r="240" spans="12:13" x14ac:dyDescent="0.3">
      <c r="L240" s="67"/>
      <c r="M240"/>
    </row>
    <row r="241" spans="12:13" x14ac:dyDescent="0.3">
      <c r="L241" s="67"/>
      <c r="M241"/>
    </row>
    <row r="242" spans="12:13" x14ac:dyDescent="0.3">
      <c r="L242" s="67"/>
      <c r="M242"/>
    </row>
    <row r="243" spans="12:13" x14ac:dyDescent="0.3">
      <c r="L243" s="67"/>
      <c r="M243"/>
    </row>
    <row r="244" spans="12:13" x14ac:dyDescent="0.3">
      <c r="L244" s="67"/>
      <c r="M244"/>
    </row>
    <row r="245" spans="12:13" x14ac:dyDescent="0.3">
      <c r="L245" s="67"/>
      <c r="M245"/>
    </row>
    <row r="246" spans="12:13" x14ac:dyDescent="0.3">
      <c r="L246" s="67"/>
      <c r="M246"/>
    </row>
    <row r="247" spans="12:13" x14ac:dyDescent="0.3">
      <c r="L247" s="67"/>
      <c r="M247"/>
    </row>
    <row r="248" spans="12:13" x14ac:dyDescent="0.3">
      <c r="L248" s="67"/>
      <c r="M248"/>
    </row>
    <row r="249" spans="12:13" x14ac:dyDescent="0.3">
      <c r="L249" s="67"/>
      <c r="M249"/>
    </row>
    <row r="250" spans="12:13" x14ac:dyDescent="0.3">
      <c r="L250" s="67"/>
      <c r="M250"/>
    </row>
    <row r="251" spans="12:13" x14ac:dyDescent="0.3">
      <c r="L251" s="67"/>
      <c r="M251"/>
    </row>
    <row r="252" spans="12:13" x14ac:dyDescent="0.3">
      <c r="L252" s="67"/>
      <c r="M252"/>
    </row>
    <row r="253" spans="12:13" x14ac:dyDescent="0.3">
      <c r="L253" s="67"/>
      <c r="M253"/>
    </row>
    <row r="254" spans="12:13" x14ac:dyDescent="0.3">
      <c r="L254" s="67"/>
      <c r="M254"/>
    </row>
    <row r="255" spans="12:13" x14ac:dyDescent="0.3">
      <c r="L255" s="67"/>
      <c r="M255"/>
    </row>
    <row r="256" spans="12:13" x14ac:dyDescent="0.3">
      <c r="L256" s="67"/>
      <c r="M256"/>
    </row>
    <row r="257" spans="12:13" x14ac:dyDescent="0.3">
      <c r="L257" s="67"/>
      <c r="M257"/>
    </row>
    <row r="258" spans="12:13" x14ac:dyDescent="0.3">
      <c r="L258" s="67"/>
      <c r="M258"/>
    </row>
    <row r="259" spans="12:13" x14ac:dyDescent="0.3">
      <c r="L259" s="67"/>
      <c r="M259"/>
    </row>
    <row r="260" spans="12:13" x14ac:dyDescent="0.3">
      <c r="L260" s="67"/>
      <c r="M260"/>
    </row>
    <row r="261" spans="12:13" x14ac:dyDescent="0.3">
      <c r="L261" s="67"/>
      <c r="M261"/>
    </row>
    <row r="262" spans="12:13" x14ac:dyDescent="0.3">
      <c r="L262" s="67"/>
      <c r="M262"/>
    </row>
    <row r="263" spans="12:13" x14ac:dyDescent="0.3">
      <c r="L263" s="67"/>
      <c r="M263"/>
    </row>
    <row r="264" spans="12:13" x14ac:dyDescent="0.3">
      <c r="L264" s="67"/>
      <c r="M264"/>
    </row>
    <row r="265" spans="12:13" x14ac:dyDescent="0.3">
      <c r="L265" s="67"/>
      <c r="M265"/>
    </row>
    <row r="266" spans="12:13" x14ac:dyDescent="0.3">
      <c r="L266" s="67"/>
      <c r="M266"/>
    </row>
    <row r="267" spans="12:13" x14ac:dyDescent="0.3">
      <c r="L267" s="67"/>
      <c r="M267"/>
    </row>
    <row r="268" spans="12:13" x14ac:dyDescent="0.3">
      <c r="L268" s="67"/>
      <c r="M268"/>
    </row>
    <row r="269" spans="12:13" x14ac:dyDescent="0.3">
      <c r="L269" s="67"/>
      <c r="M269"/>
    </row>
    <row r="270" spans="12:13" x14ac:dyDescent="0.3">
      <c r="L270" s="67"/>
      <c r="M270"/>
    </row>
    <row r="271" spans="12:13" x14ac:dyDescent="0.3">
      <c r="L271" s="67"/>
      <c r="M271"/>
    </row>
    <row r="272" spans="12:13" x14ac:dyDescent="0.3">
      <c r="L272" s="67"/>
      <c r="M272"/>
    </row>
    <row r="273" spans="12:13" x14ac:dyDescent="0.3">
      <c r="L273" s="67"/>
      <c r="M273"/>
    </row>
    <row r="274" spans="12:13" x14ac:dyDescent="0.3">
      <c r="L274" s="67"/>
      <c r="M274"/>
    </row>
    <row r="275" spans="12:13" x14ac:dyDescent="0.3">
      <c r="L275" s="67"/>
      <c r="M275"/>
    </row>
    <row r="276" spans="12:13" x14ac:dyDescent="0.3">
      <c r="L276" s="67"/>
      <c r="M276"/>
    </row>
    <row r="277" spans="12:13" x14ac:dyDescent="0.3">
      <c r="L277" s="67"/>
      <c r="M277"/>
    </row>
    <row r="278" spans="12:13" x14ac:dyDescent="0.3">
      <c r="L278" s="67"/>
      <c r="M278"/>
    </row>
    <row r="279" spans="12:13" x14ac:dyDescent="0.3">
      <c r="L279" s="67"/>
      <c r="M279"/>
    </row>
    <row r="280" spans="12:13" x14ac:dyDescent="0.3">
      <c r="L280" s="67"/>
      <c r="M280"/>
    </row>
    <row r="281" spans="12:13" x14ac:dyDescent="0.3">
      <c r="L281" s="67"/>
      <c r="M281"/>
    </row>
    <row r="282" spans="12:13" x14ac:dyDescent="0.3">
      <c r="L282" s="67"/>
      <c r="M282"/>
    </row>
    <row r="283" spans="12:13" x14ac:dyDescent="0.3">
      <c r="L283" s="67"/>
      <c r="M283"/>
    </row>
    <row r="284" spans="12:13" x14ac:dyDescent="0.3">
      <c r="L284" s="67"/>
      <c r="M284"/>
    </row>
    <row r="285" spans="12:13" x14ac:dyDescent="0.3">
      <c r="L285" s="67"/>
      <c r="M285"/>
    </row>
    <row r="286" spans="12:13" x14ac:dyDescent="0.3">
      <c r="L286" s="67"/>
      <c r="M286"/>
    </row>
    <row r="287" spans="12:13" x14ac:dyDescent="0.3">
      <c r="L287" s="67"/>
      <c r="M287"/>
    </row>
    <row r="288" spans="12:13" x14ac:dyDescent="0.3">
      <c r="L288" s="67"/>
      <c r="M288"/>
    </row>
    <row r="289" spans="12:13" x14ac:dyDescent="0.3">
      <c r="L289" s="67"/>
      <c r="M289"/>
    </row>
    <row r="290" spans="12:13" x14ac:dyDescent="0.3">
      <c r="L290" s="67"/>
      <c r="M290"/>
    </row>
    <row r="291" spans="12:13" x14ac:dyDescent="0.3">
      <c r="L291" s="67"/>
      <c r="M291"/>
    </row>
    <row r="292" spans="12:13" x14ac:dyDescent="0.3">
      <c r="L292" s="67"/>
      <c r="M292"/>
    </row>
    <row r="293" spans="12:13" x14ac:dyDescent="0.3">
      <c r="L293" s="67"/>
      <c r="M293"/>
    </row>
    <row r="294" spans="12:13" x14ac:dyDescent="0.3">
      <c r="L294" s="67"/>
      <c r="M294"/>
    </row>
    <row r="295" spans="12:13" x14ac:dyDescent="0.3">
      <c r="L295" s="67"/>
      <c r="M295"/>
    </row>
    <row r="296" spans="12:13" x14ac:dyDescent="0.3">
      <c r="L296" s="67"/>
      <c r="M296"/>
    </row>
    <row r="297" spans="12:13" x14ac:dyDescent="0.3">
      <c r="L297" s="67"/>
      <c r="M297"/>
    </row>
    <row r="298" spans="12:13" x14ac:dyDescent="0.3">
      <c r="L298" s="67"/>
      <c r="M298"/>
    </row>
    <row r="299" spans="12:13" x14ac:dyDescent="0.3">
      <c r="L299" s="67"/>
      <c r="M299"/>
    </row>
    <row r="300" spans="12:13" x14ac:dyDescent="0.3">
      <c r="L300" s="67"/>
      <c r="M300"/>
    </row>
    <row r="301" spans="12:13" x14ac:dyDescent="0.3">
      <c r="L301" s="67"/>
      <c r="M301"/>
    </row>
    <row r="302" spans="12:13" x14ac:dyDescent="0.3">
      <c r="L302" s="67"/>
      <c r="M302"/>
    </row>
    <row r="303" spans="12:13" x14ac:dyDescent="0.3">
      <c r="L303" s="67"/>
      <c r="M303"/>
    </row>
    <row r="304" spans="12:13" x14ac:dyDescent="0.3">
      <c r="L304" s="67"/>
      <c r="M304"/>
    </row>
    <row r="305" spans="12:13" x14ac:dyDescent="0.3">
      <c r="L305" s="67"/>
      <c r="M305"/>
    </row>
    <row r="306" spans="12:13" x14ac:dyDescent="0.3">
      <c r="L306" s="67"/>
      <c r="M306"/>
    </row>
    <row r="307" spans="12:13" x14ac:dyDescent="0.3">
      <c r="L307" s="67"/>
      <c r="M307"/>
    </row>
    <row r="308" spans="12:13" x14ac:dyDescent="0.3">
      <c r="L308" s="67"/>
      <c r="M308"/>
    </row>
    <row r="309" spans="12:13" x14ac:dyDescent="0.3">
      <c r="L309" s="67"/>
      <c r="M309"/>
    </row>
    <row r="310" spans="12:13" x14ac:dyDescent="0.3">
      <c r="L310" s="67"/>
      <c r="M310"/>
    </row>
    <row r="311" spans="12:13" x14ac:dyDescent="0.3">
      <c r="L311" s="67"/>
      <c r="M311"/>
    </row>
    <row r="312" spans="12:13" x14ac:dyDescent="0.3">
      <c r="L312" s="67"/>
      <c r="M312"/>
    </row>
    <row r="313" spans="12:13" x14ac:dyDescent="0.3">
      <c r="L313" s="67"/>
      <c r="M313"/>
    </row>
    <row r="314" spans="12:13" x14ac:dyDescent="0.3">
      <c r="L314" s="67"/>
      <c r="M314"/>
    </row>
    <row r="315" spans="12:13" x14ac:dyDescent="0.3">
      <c r="L315" s="67"/>
      <c r="M315"/>
    </row>
    <row r="316" spans="12:13" x14ac:dyDescent="0.3">
      <c r="L316" s="67"/>
      <c r="M316"/>
    </row>
    <row r="317" spans="12:13" x14ac:dyDescent="0.3">
      <c r="L317" s="67"/>
      <c r="M317"/>
    </row>
    <row r="318" spans="12:13" x14ac:dyDescent="0.3">
      <c r="L318" s="67"/>
      <c r="M318"/>
    </row>
    <row r="319" spans="12:13" x14ac:dyDescent="0.3">
      <c r="L319" s="67"/>
      <c r="M319"/>
    </row>
    <row r="320" spans="12:13" x14ac:dyDescent="0.3">
      <c r="L320" s="67"/>
      <c r="M320"/>
    </row>
    <row r="321" spans="12:13" x14ac:dyDescent="0.3">
      <c r="L321" s="67"/>
      <c r="M321"/>
    </row>
    <row r="322" spans="12:13" x14ac:dyDescent="0.3">
      <c r="L322" s="67"/>
      <c r="M322"/>
    </row>
    <row r="323" spans="12:13" x14ac:dyDescent="0.3">
      <c r="L323" s="67"/>
      <c r="M323"/>
    </row>
    <row r="324" spans="12:13" x14ac:dyDescent="0.3">
      <c r="L324" s="67"/>
      <c r="M324"/>
    </row>
    <row r="325" spans="12:13" x14ac:dyDescent="0.3">
      <c r="L325" s="67"/>
      <c r="M325"/>
    </row>
    <row r="326" spans="12:13" x14ac:dyDescent="0.3">
      <c r="L326" s="67"/>
      <c r="M326"/>
    </row>
    <row r="327" spans="12:13" x14ac:dyDescent="0.3">
      <c r="L327" s="67"/>
      <c r="M327"/>
    </row>
    <row r="328" spans="12:13" x14ac:dyDescent="0.3">
      <c r="L328" s="67"/>
      <c r="M328"/>
    </row>
    <row r="329" spans="12:13" x14ac:dyDescent="0.3">
      <c r="L329" s="67"/>
      <c r="M329"/>
    </row>
    <row r="330" spans="12:13" x14ac:dyDescent="0.3">
      <c r="L330" s="67"/>
      <c r="M330"/>
    </row>
    <row r="331" spans="12:13" x14ac:dyDescent="0.3">
      <c r="L331" s="67"/>
      <c r="M331"/>
    </row>
    <row r="332" spans="12:13" x14ac:dyDescent="0.3">
      <c r="L332" s="67"/>
      <c r="M332"/>
    </row>
    <row r="333" spans="12:13" x14ac:dyDescent="0.3">
      <c r="L333" s="67"/>
      <c r="M333"/>
    </row>
    <row r="334" spans="12:13" x14ac:dyDescent="0.3">
      <c r="L334" s="67"/>
      <c r="M334"/>
    </row>
    <row r="335" spans="12:13" x14ac:dyDescent="0.3">
      <c r="L335" s="67"/>
      <c r="M335"/>
    </row>
    <row r="336" spans="12:13" x14ac:dyDescent="0.3">
      <c r="L336" s="67"/>
      <c r="M336"/>
    </row>
    <row r="337" spans="12:13" x14ac:dyDescent="0.3">
      <c r="L337" s="67"/>
      <c r="M337"/>
    </row>
    <row r="338" spans="12:13" x14ac:dyDescent="0.3">
      <c r="L338" s="67"/>
      <c r="M338"/>
    </row>
    <row r="339" spans="12:13" x14ac:dyDescent="0.3">
      <c r="L339" s="67"/>
      <c r="M339"/>
    </row>
    <row r="340" spans="12:13" x14ac:dyDescent="0.3">
      <c r="L340" s="67"/>
      <c r="M340"/>
    </row>
    <row r="341" spans="12:13" x14ac:dyDescent="0.3">
      <c r="L341" s="67"/>
      <c r="M341"/>
    </row>
    <row r="342" spans="12:13" x14ac:dyDescent="0.3">
      <c r="L342" s="67"/>
      <c r="M342"/>
    </row>
    <row r="343" spans="12:13" x14ac:dyDescent="0.3">
      <c r="L343" s="67"/>
      <c r="M343"/>
    </row>
    <row r="344" spans="12:13" x14ac:dyDescent="0.3">
      <c r="L344" s="67"/>
      <c r="M344"/>
    </row>
    <row r="345" spans="12:13" x14ac:dyDescent="0.3">
      <c r="L345" s="67"/>
      <c r="M345"/>
    </row>
    <row r="346" spans="12:13" x14ac:dyDescent="0.3">
      <c r="L346" s="67"/>
      <c r="M346"/>
    </row>
    <row r="347" spans="12:13" x14ac:dyDescent="0.3">
      <c r="L347" s="67"/>
      <c r="M347"/>
    </row>
    <row r="348" spans="12:13" x14ac:dyDescent="0.3">
      <c r="L348" s="67"/>
      <c r="M348"/>
    </row>
    <row r="349" spans="12:13" x14ac:dyDescent="0.3">
      <c r="L349" s="67"/>
      <c r="M349"/>
    </row>
    <row r="350" spans="12:13" x14ac:dyDescent="0.3">
      <c r="L350" s="67"/>
      <c r="M350"/>
    </row>
    <row r="351" spans="12:13" x14ac:dyDescent="0.3">
      <c r="L351" s="67"/>
      <c r="M351"/>
    </row>
    <row r="352" spans="12:13" x14ac:dyDescent="0.3">
      <c r="L352" s="67"/>
      <c r="M352"/>
    </row>
    <row r="353" spans="12:13" x14ac:dyDescent="0.3">
      <c r="L353" s="67"/>
      <c r="M353"/>
    </row>
    <row r="354" spans="12:13" x14ac:dyDescent="0.3">
      <c r="L354" s="67"/>
      <c r="M354"/>
    </row>
    <row r="355" spans="12:13" x14ac:dyDescent="0.3">
      <c r="L355" s="67"/>
      <c r="M355"/>
    </row>
    <row r="356" spans="12:13" x14ac:dyDescent="0.3">
      <c r="L356" s="67"/>
      <c r="M356"/>
    </row>
    <row r="357" spans="12:13" x14ac:dyDescent="0.3">
      <c r="L357" s="67"/>
      <c r="M357"/>
    </row>
    <row r="358" spans="12:13" x14ac:dyDescent="0.3">
      <c r="L358" s="67"/>
      <c r="M358"/>
    </row>
    <row r="359" spans="12:13" x14ac:dyDescent="0.3">
      <c r="L359" s="67"/>
      <c r="M359"/>
    </row>
    <row r="360" spans="12:13" x14ac:dyDescent="0.3">
      <c r="L360" s="67"/>
      <c r="M360"/>
    </row>
    <row r="361" spans="12:13" x14ac:dyDescent="0.3">
      <c r="L361" s="67"/>
      <c r="M361"/>
    </row>
    <row r="362" spans="12:13" x14ac:dyDescent="0.3">
      <c r="L362" s="67"/>
      <c r="M362"/>
    </row>
    <row r="363" spans="12:13" x14ac:dyDescent="0.3">
      <c r="L363" s="67"/>
      <c r="M363"/>
    </row>
    <row r="364" spans="12:13" x14ac:dyDescent="0.3">
      <c r="L364" s="67"/>
      <c r="M364"/>
    </row>
    <row r="365" spans="12:13" x14ac:dyDescent="0.3">
      <c r="L365" s="67"/>
      <c r="M365"/>
    </row>
    <row r="366" spans="12:13" x14ac:dyDescent="0.3">
      <c r="L366" s="67"/>
      <c r="M366"/>
    </row>
    <row r="367" spans="12:13" x14ac:dyDescent="0.3">
      <c r="L367" s="67"/>
      <c r="M367"/>
    </row>
    <row r="368" spans="12:13" x14ac:dyDescent="0.3">
      <c r="L368" s="67"/>
      <c r="M368"/>
    </row>
    <row r="369" spans="12:13" x14ac:dyDescent="0.3">
      <c r="L369" s="67"/>
      <c r="M369"/>
    </row>
    <row r="370" spans="12:13" x14ac:dyDescent="0.3">
      <c r="L370" s="67"/>
      <c r="M370"/>
    </row>
    <row r="371" spans="12:13" x14ac:dyDescent="0.3">
      <c r="L371" s="67"/>
      <c r="M371"/>
    </row>
    <row r="372" spans="12:13" x14ac:dyDescent="0.3">
      <c r="L372" s="67"/>
      <c r="M372"/>
    </row>
    <row r="373" spans="12:13" x14ac:dyDescent="0.3">
      <c r="L373" s="67"/>
      <c r="M373"/>
    </row>
    <row r="374" spans="12:13" x14ac:dyDescent="0.3">
      <c r="L374" s="67"/>
      <c r="M374"/>
    </row>
    <row r="375" spans="12:13" x14ac:dyDescent="0.3">
      <c r="L375" s="67"/>
      <c r="M375"/>
    </row>
    <row r="376" spans="12:13" x14ac:dyDescent="0.3">
      <c r="L376" s="67"/>
      <c r="M376"/>
    </row>
    <row r="377" spans="12:13" x14ac:dyDescent="0.3">
      <c r="L377" s="67"/>
      <c r="M377"/>
    </row>
    <row r="378" spans="12:13" x14ac:dyDescent="0.3">
      <c r="L378" s="67"/>
      <c r="M378"/>
    </row>
    <row r="379" spans="12:13" x14ac:dyDescent="0.3">
      <c r="L379" s="67"/>
      <c r="M379"/>
    </row>
    <row r="380" spans="12:13" x14ac:dyDescent="0.3">
      <c r="L380" s="67"/>
      <c r="M380"/>
    </row>
    <row r="381" spans="12:13" x14ac:dyDescent="0.3">
      <c r="L381" s="67"/>
      <c r="M381"/>
    </row>
    <row r="382" spans="12:13" x14ac:dyDescent="0.3">
      <c r="L382" s="67"/>
      <c r="M382"/>
    </row>
    <row r="383" spans="12:13" x14ac:dyDescent="0.3">
      <c r="L383" s="67"/>
      <c r="M383"/>
    </row>
    <row r="384" spans="12:13" x14ac:dyDescent="0.3">
      <c r="L384" s="67"/>
      <c r="M384"/>
    </row>
    <row r="385" spans="12:13" x14ac:dyDescent="0.3">
      <c r="L385" s="67"/>
      <c r="M385"/>
    </row>
    <row r="386" spans="12:13" x14ac:dyDescent="0.3">
      <c r="L386" s="67"/>
      <c r="M386"/>
    </row>
    <row r="387" spans="12:13" x14ac:dyDescent="0.3">
      <c r="L387" s="67"/>
      <c r="M387"/>
    </row>
    <row r="388" spans="12:13" x14ac:dyDescent="0.3">
      <c r="L388" s="67"/>
      <c r="M388"/>
    </row>
    <row r="389" spans="12:13" x14ac:dyDescent="0.3">
      <c r="L389" s="67"/>
      <c r="M389"/>
    </row>
    <row r="390" spans="12:13" x14ac:dyDescent="0.3">
      <c r="L390" s="67"/>
      <c r="M390"/>
    </row>
    <row r="391" spans="12:13" x14ac:dyDescent="0.3">
      <c r="L391" s="67"/>
      <c r="M391"/>
    </row>
    <row r="392" spans="12:13" x14ac:dyDescent="0.3">
      <c r="L392" s="67"/>
      <c r="M392"/>
    </row>
    <row r="393" spans="12:13" x14ac:dyDescent="0.3">
      <c r="L393" s="67"/>
      <c r="M393"/>
    </row>
    <row r="394" spans="12:13" x14ac:dyDescent="0.3">
      <c r="L394" s="67"/>
      <c r="M394"/>
    </row>
    <row r="395" spans="12:13" x14ac:dyDescent="0.3">
      <c r="L395" s="67"/>
      <c r="M395"/>
    </row>
    <row r="396" spans="12:13" x14ac:dyDescent="0.3">
      <c r="L396" s="67"/>
      <c r="M396"/>
    </row>
    <row r="397" spans="12:13" x14ac:dyDescent="0.3">
      <c r="L397" s="67"/>
      <c r="M397"/>
    </row>
    <row r="398" spans="12:13" x14ac:dyDescent="0.3">
      <c r="L398" s="67"/>
      <c r="M398"/>
    </row>
    <row r="399" spans="12:13" x14ac:dyDescent="0.3">
      <c r="L399" s="67"/>
      <c r="M399"/>
    </row>
    <row r="400" spans="12:13" x14ac:dyDescent="0.3">
      <c r="L400" s="67"/>
      <c r="M400"/>
    </row>
    <row r="401" spans="12:13" x14ac:dyDescent="0.3">
      <c r="L401" s="67"/>
      <c r="M401"/>
    </row>
    <row r="402" spans="12:13" x14ac:dyDescent="0.3">
      <c r="L402" s="67"/>
      <c r="M402"/>
    </row>
    <row r="403" spans="12:13" x14ac:dyDescent="0.3">
      <c r="L403" s="67"/>
      <c r="M403"/>
    </row>
    <row r="404" spans="12:13" x14ac:dyDescent="0.3">
      <c r="L404" s="67"/>
      <c r="M404"/>
    </row>
    <row r="405" spans="12:13" x14ac:dyDescent="0.3">
      <c r="L405" s="67"/>
      <c r="M405"/>
    </row>
    <row r="406" spans="12:13" x14ac:dyDescent="0.3">
      <c r="L406" s="67"/>
      <c r="M406"/>
    </row>
    <row r="407" spans="12:13" x14ac:dyDescent="0.3">
      <c r="L407" s="67"/>
      <c r="M407"/>
    </row>
    <row r="408" spans="12:13" x14ac:dyDescent="0.3">
      <c r="L408" s="67"/>
      <c r="M408"/>
    </row>
    <row r="409" spans="12:13" x14ac:dyDescent="0.3">
      <c r="L409" s="67"/>
      <c r="M409"/>
    </row>
    <row r="410" spans="12:13" x14ac:dyDescent="0.3">
      <c r="L410" s="67"/>
      <c r="M410"/>
    </row>
    <row r="411" spans="12:13" x14ac:dyDescent="0.3">
      <c r="L411" s="67"/>
      <c r="M411"/>
    </row>
    <row r="412" spans="12:13" x14ac:dyDescent="0.3">
      <c r="L412" s="67"/>
      <c r="M412"/>
    </row>
    <row r="413" spans="12:13" x14ac:dyDescent="0.3">
      <c r="L413" s="67"/>
      <c r="M413"/>
    </row>
    <row r="414" spans="12:13" x14ac:dyDescent="0.3">
      <c r="L414" s="67"/>
      <c r="M414"/>
    </row>
    <row r="415" spans="12:13" x14ac:dyDescent="0.3">
      <c r="L415" s="67"/>
      <c r="M415"/>
    </row>
    <row r="416" spans="12:13" x14ac:dyDescent="0.3">
      <c r="L416" s="67"/>
      <c r="M416"/>
    </row>
    <row r="417" spans="12:13" x14ac:dyDescent="0.3">
      <c r="L417" s="67"/>
      <c r="M417"/>
    </row>
    <row r="418" spans="12:13" x14ac:dyDescent="0.3">
      <c r="L418" s="67"/>
      <c r="M418"/>
    </row>
    <row r="419" spans="12:13" x14ac:dyDescent="0.3">
      <c r="L419" s="67"/>
      <c r="M419"/>
    </row>
    <row r="420" spans="12:13" x14ac:dyDescent="0.3">
      <c r="L420" s="67"/>
      <c r="M420"/>
    </row>
    <row r="421" spans="12:13" x14ac:dyDescent="0.3">
      <c r="L421" s="67"/>
      <c r="M421"/>
    </row>
    <row r="422" spans="12:13" x14ac:dyDescent="0.3">
      <c r="L422" s="67"/>
      <c r="M422"/>
    </row>
    <row r="423" spans="12:13" x14ac:dyDescent="0.3">
      <c r="L423" s="67"/>
      <c r="M423"/>
    </row>
    <row r="424" spans="12:13" x14ac:dyDescent="0.3">
      <c r="L424" s="67"/>
      <c r="M424"/>
    </row>
    <row r="425" spans="12:13" x14ac:dyDescent="0.3">
      <c r="L425" s="67"/>
      <c r="M425"/>
    </row>
    <row r="426" spans="12:13" x14ac:dyDescent="0.3">
      <c r="L426" s="67"/>
      <c r="M426"/>
    </row>
    <row r="427" spans="12:13" x14ac:dyDescent="0.3">
      <c r="L427" s="67"/>
      <c r="M427"/>
    </row>
    <row r="428" spans="12:13" x14ac:dyDescent="0.3">
      <c r="L428" s="67"/>
      <c r="M428"/>
    </row>
    <row r="429" spans="12:13" x14ac:dyDescent="0.3">
      <c r="L429" s="67"/>
      <c r="M429"/>
    </row>
    <row r="430" spans="12:13" x14ac:dyDescent="0.3">
      <c r="L430" s="67"/>
      <c r="M430"/>
    </row>
    <row r="431" spans="12:13" x14ac:dyDescent="0.3">
      <c r="L431" s="67"/>
      <c r="M431"/>
    </row>
    <row r="432" spans="12:13" x14ac:dyDescent="0.3">
      <c r="L432" s="67"/>
      <c r="M432"/>
    </row>
    <row r="433" spans="12:13" x14ac:dyDescent="0.3">
      <c r="L433" s="67"/>
      <c r="M433"/>
    </row>
    <row r="434" spans="12:13" x14ac:dyDescent="0.3">
      <c r="L434" s="67"/>
      <c r="M434"/>
    </row>
    <row r="435" spans="12:13" x14ac:dyDescent="0.3">
      <c r="L435" s="67"/>
      <c r="M435"/>
    </row>
    <row r="436" spans="12:13" x14ac:dyDescent="0.3">
      <c r="L436" s="67"/>
      <c r="M436"/>
    </row>
    <row r="437" spans="12:13" x14ac:dyDescent="0.3">
      <c r="L437" s="67"/>
      <c r="M437"/>
    </row>
  </sheetData>
  <mergeCells count="6">
    <mergeCell ref="M1:M2"/>
    <mergeCell ref="A3:A52"/>
    <mergeCell ref="A1:A2"/>
    <mergeCell ref="B1:B2"/>
    <mergeCell ref="C1:I1"/>
    <mergeCell ref="J1:L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0"/>
  <sheetViews>
    <sheetView zoomScaleNormal="100" workbookViewId="0">
      <pane ySplit="5" topLeftCell="A81" activePane="bottomLeft" state="frozen"/>
      <selection pane="bottomLeft" activeCell="H91" sqref="H91"/>
    </sheetView>
  </sheetViews>
  <sheetFormatPr defaultRowHeight="14.4" x14ac:dyDescent="0.3"/>
  <cols>
    <col min="1" max="1" width="13" customWidth="1"/>
    <col min="2" max="2" width="30" customWidth="1"/>
    <col min="3" max="3" width="10.109375" customWidth="1"/>
    <col min="4" max="4" width="15.6640625" customWidth="1"/>
    <col min="5" max="5" width="12.109375" bestFit="1" customWidth="1"/>
    <col min="10" max="10" width="9.109375" style="95"/>
    <col min="12" max="12" width="9.88671875" style="86" customWidth="1"/>
    <col min="14" max="14" width="12.33203125" bestFit="1" customWidth="1"/>
    <col min="16" max="16" width="11.109375" bestFit="1" customWidth="1"/>
    <col min="19" max="19" width="10.5546875" bestFit="1" customWidth="1"/>
    <col min="20" max="20" width="14.88671875" bestFit="1" customWidth="1"/>
    <col min="22" max="22" width="10.109375" customWidth="1"/>
  </cols>
  <sheetData>
    <row r="1" spans="1:30" x14ac:dyDescent="0.3">
      <c r="A1" s="211" t="s">
        <v>209</v>
      </c>
      <c r="B1" s="211"/>
      <c r="C1" s="211"/>
      <c r="D1" s="211"/>
      <c r="E1" s="211"/>
    </row>
    <row r="2" spans="1:30" x14ac:dyDescent="0.3">
      <c r="A2" s="211"/>
      <c r="B2" s="211"/>
      <c r="C2" s="211"/>
      <c r="D2" s="211"/>
      <c r="E2" s="211"/>
    </row>
    <row r="3" spans="1:30" ht="15" thickBot="1" x14ac:dyDescent="0.35"/>
    <row r="4" spans="1:30" x14ac:dyDescent="0.3">
      <c r="A4" s="191" t="s">
        <v>79</v>
      </c>
      <c r="B4" s="193" t="s">
        <v>78</v>
      </c>
      <c r="C4" s="195" t="s">
        <v>77</v>
      </c>
      <c r="D4" s="196"/>
      <c r="E4" s="196"/>
      <c r="F4" s="196"/>
      <c r="G4" s="196"/>
      <c r="H4" s="196"/>
      <c r="I4" s="197"/>
      <c r="J4" s="198" t="s">
        <v>76</v>
      </c>
      <c r="K4" s="198"/>
      <c r="L4" s="199"/>
      <c r="M4" s="200"/>
      <c r="N4" s="202" t="s">
        <v>102</v>
      </c>
      <c r="O4" s="198"/>
      <c r="P4" s="203"/>
    </row>
    <row r="5" spans="1:30" ht="29.4" thickBot="1" x14ac:dyDescent="0.35">
      <c r="A5" s="192"/>
      <c r="B5" s="194"/>
      <c r="C5" s="48" t="s">
        <v>75</v>
      </c>
      <c r="D5" s="48" t="s">
        <v>74</v>
      </c>
      <c r="E5" s="48" t="s">
        <v>73</v>
      </c>
      <c r="F5" s="48" t="s">
        <v>71</v>
      </c>
      <c r="G5" s="48" t="s">
        <v>72</v>
      </c>
      <c r="H5" s="48" t="s">
        <v>70</v>
      </c>
      <c r="I5" s="48" t="s">
        <v>69</v>
      </c>
      <c r="J5" s="165" t="s">
        <v>68</v>
      </c>
      <c r="K5" s="46" t="s">
        <v>67</v>
      </c>
      <c r="L5" s="164" t="s">
        <v>66</v>
      </c>
      <c r="M5" s="201"/>
      <c r="N5" s="65" t="s">
        <v>101</v>
      </c>
      <c r="O5" s="64" t="s">
        <v>100</v>
      </c>
      <c r="P5" s="63" t="s">
        <v>99</v>
      </c>
      <c r="R5" s="85" t="s">
        <v>208</v>
      </c>
      <c r="S5" s="85"/>
      <c r="T5" s="84"/>
      <c r="U5" s="84" t="s">
        <v>10</v>
      </c>
      <c r="V5" s="83" t="s">
        <v>65</v>
      </c>
    </row>
    <row r="6" spans="1:30" ht="15" customHeight="1" x14ac:dyDescent="0.3">
      <c r="A6" s="36" t="s">
        <v>195</v>
      </c>
      <c r="B6" s="209" t="s">
        <v>207</v>
      </c>
      <c r="C6" s="35" t="s">
        <v>49</v>
      </c>
      <c r="D6" s="35" t="s">
        <v>103</v>
      </c>
      <c r="E6" s="35" t="s">
        <v>205</v>
      </c>
      <c r="F6" s="35">
        <v>1</v>
      </c>
      <c r="G6" s="35">
        <v>1</v>
      </c>
      <c r="H6" s="35">
        <v>2000</v>
      </c>
      <c r="I6" s="34">
        <v>100</v>
      </c>
      <c r="J6" s="39">
        <v>18612.169651269902</v>
      </c>
      <c r="K6" s="45">
        <f>J6/3600</f>
        <v>5.1700471253527507</v>
      </c>
      <c r="L6" s="38">
        <v>2.40840527627044E-4</v>
      </c>
      <c r="M6" s="41"/>
      <c r="N6" s="35"/>
      <c r="O6" s="35"/>
      <c r="P6" s="53"/>
      <c r="Q6" s="75"/>
      <c r="R6" s="128">
        <v>1</v>
      </c>
      <c r="S6" s="128" t="s">
        <v>191</v>
      </c>
      <c r="T6" s="134" t="s">
        <v>103</v>
      </c>
      <c r="U6" s="133">
        <f>K39</f>
        <v>4.2292856827311915</v>
      </c>
      <c r="V6" s="132">
        <f>L39</f>
        <v>2.2228168797886359E-3</v>
      </c>
    </row>
    <row r="7" spans="1:30" x14ac:dyDescent="0.3">
      <c r="A7" s="36" t="s">
        <v>194</v>
      </c>
      <c r="B7" s="210"/>
      <c r="C7" s="35" t="s">
        <v>184</v>
      </c>
      <c r="D7" s="35" t="s">
        <v>103</v>
      </c>
      <c r="E7" s="35" t="s">
        <v>205</v>
      </c>
      <c r="F7" s="35">
        <v>1</v>
      </c>
      <c r="G7" s="35">
        <v>1</v>
      </c>
      <c r="H7" s="35">
        <v>2000</v>
      </c>
      <c r="I7" s="34">
        <v>100</v>
      </c>
      <c r="J7" s="39">
        <v>13051.5598530769</v>
      </c>
      <c r="K7" s="45">
        <f>J7/3600</f>
        <v>3.625433292521361</v>
      </c>
      <c r="L7" s="38">
        <v>1.5008981467520301E-3</v>
      </c>
      <c r="M7" s="30"/>
      <c r="N7" s="35"/>
      <c r="O7" s="35"/>
      <c r="P7" s="53"/>
      <c r="Q7" s="75"/>
      <c r="R7" s="147">
        <v>2</v>
      </c>
      <c r="S7" s="147" t="s">
        <v>190</v>
      </c>
      <c r="T7" s="146" t="s">
        <v>103</v>
      </c>
      <c r="U7" s="145">
        <f>K50</f>
        <v>6.4866828060944766</v>
      </c>
      <c r="V7" s="144">
        <f>L50</f>
        <v>3.5426655966288982E-4</v>
      </c>
      <c r="X7" t="s">
        <v>206</v>
      </c>
    </row>
    <row r="8" spans="1:30" x14ac:dyDescent="0.3">
      <c r="A8" s="36" t="s">
        <v>193</v>
      </c>
      <c r="B8" s="210"/>
      <c r="C8" s="34" t="s">
        <v>178</v>
      </c>
      <c r="D8" s="35" t="s">
        <v>103</v>
      </c>
      <c r="E8" s="35" t="s">
        <v>205</v>
      </c>
      <c r="F8" s="35">
        <v>1</v>
      </c>
      <c r="G8" s="35">
        <v>1</v>
      </c>
      <c r="H8" s="35">
        <v>2000</v>
      </c>
      <c r="I8" s="34">
        <v>100</v>
      </c>
      <c r="J8" s="39">
        <v>38342.661390781403</v>
      </c>
      <c r="K8" s="45">
        <f>J8/3600</f>
        <v>10.650739275217056</v>
      </c>
      <c r="L8" s="38">
        <v>0.155738857684561</v>
      </c>
      <c r="M8" s="30"/>
      <c r="N8" s="35"/>
      <c r="O8" s="35"/>
      <c r="P8" s="53"/>
      <c r="Q8" s="75"/>
      <c r="R8" s="115">
        <v>3</v>
      </c>
      <c r="S8" s="115" t="s">
        <v>188</v>
      </c>
      <c r="T8" s="34" t="s">
        <v>103</v>
      </c>
      <c r="U8" s="129">
        <f>K61</f>
        <v>8.8077260146670753</v>
      </c>
      <c r="V8" s="135">
        <f>L61</f>
        <v>0.13549919027563154</v>
      </c>
      <c r="X8" s="208" t="s">
        <v>204</v>
      </c>
      <c r="Y8" s="208"/>
      <c r="Z8" s="208"/>
      <c r="AA8" s="208"/>
      <c r="AB8" s="208"/>
      <c r="AC8" s="208"/>
      <c r="AD8" s="208"/>
    </row>
    <row r="9" spans="1:30" x14ac:dyDescent="0.3">
      <c r="A9" s="36"/>
      <c r="B9" s="34"/>
      <c r="C9" s="34"/>
      <c r="D9" s="34"/>
      <c r="E9" s="34"/>
      <c r="F9" s="34"/>
      <c r="G9" s="34"/>
      <c r="H9" s="34"/>
      <c r="I9" s="34"/>
      <c r="J9" s="39"/>
      <c r="K9" s="45"/>
      <c r="L9" s="38"/>
      <c r="M9" s="30"/>
      <c r="N9" s="35"/>
      <c r="O9" s="35"/>
      <c r="P9" s="53"/>
      <c r="Q9" s="75"/>
      <c r="R9" s="114">
        <v>4</v>
      </c>
      <c r="S9" s="114" t="s">
        <v>187</v>
      </c>
      <c r="T9" s="172" t="s">
        <v>103</v>
      </c>
      <c r="U9" s="171">
        <f>K72</f>
        <v>10.998802390595262</v>
      </c>
      <c r="V9" s="170">
        <f>L72</f>
        <v>0.14840999326506549</v>
      </c>
      <c r="X9" s="208"/>
      <c r="Y9" s="208"/>
      <c r="Z9" s="208"/>
      <c r="AA9" s="208"/>
      <c r="AB9" s="208"/>
      <c r="AC9" s="208"/>
      <c r="AD9" s="208"/>
    </row>
    <row r="10" spans="1:30" x14ac:dyDescent="0.3">
      <c r="A10" s="36" t="s">
        <v>195</v>
      </c>
      <c r="B10" s="34" t="s">
        <v>203</v>
      </c>
      <c r="C10" s="34" t="s">
        <v>182</v>
      </c>
      <c r="D10" s="34" t="s">
        <v>103</v>
      </c>
      <c r="E10" s="34" t="s">
        <v>47</v>
      </c>
      <c r="F10" s="34">
        <v>1</v>
      </c>
      <c r="G10" s="34">
        <v>1</v>
      </c>
      <c r="H10" s="34">
        <v>2000</v>
      </c>
      <c r="I10" s="34">
        <v>100</v>
      </c>
      <c r="J10" s="39">
        <v>27023.110618829702</v>
      </c>
      <c r="K10" s="45">
        <f>J10/3600</f>
        <v>7.5064196163415842</v>
      </c>
      <c r="L10" s="38">
        <v>4.3271904493775298E-4</v>
      </c>
      <c r="M10" s="30"/>
      <c r="N10" s="35"/>
      <c r="O10" s="35"/>
      <c r="P10" s="53"/>
      <c r="Q10" s="75"/>
      <c r="R10" s="128">
        <v>5</v>
      </c>
      <c r="S10" s="128" t="s">
        <v>191</v>
      </c>
      <c r="T10" s="134" t="s">
        <v>64</v>
      </c>
      <c r="U10" s="133">
        <f>K83</f>
        <v>4.2340482552382586</v>
      </c>
      <c r="V10" s="132">
        <f>L83</f>
        <v>1.86604095933873E-3</v>
      </c>
      <c r="X10" s="208"/>
      <c r="Y10" s="208"/>
      <c r="Z10" s="208"/>
      <c r="AA10" s="208"/>
      <c r="AB10" s="208"/>
      <c r="AC10" s="208"/>
      <c r="AD10" s="208"/>
    </row>
    <row r="11" spans="1:30" ht="15" customHeight="1" x14ac:dyDescent="0.3">
      <c r="A11" s="36" t="s">
        <v>194</v>
      </c>
      <c r="B11" s="34" t="s">
        <v>202</v>
      </c>
      <c r="C11" s="35" t="s">
        <v>184</v>
      </c>
      <c r="D11" s="34" t="s">
        <v>103</v>
      </c>
      <c r="E11" s="34" t="s">
        <v>47</v>
      </c>
      <c r="F11" s="34">
        <v>1</v>
      </c>
      <c r="G11" s="34">
        <v>1</v>
      </c>
      <c r="H11" s="34">
        <v>2000</v>
      </c>
      <c r="I11" s="34">
        <v>100</v>
      </c>
      <c r="J11" s="39">
        <v>17423.600595235799</v>
      </c>
      <c r="K11" s="45">
        <f>J11/3600</f>
        <v>4.8398890542321666</v>
      </c>
      <c r="L11" s="38">
        <v>1.2487946658136699E-3</v>
      </c>
      <c r="M11" s="30"/>
      <c r="N11" s="35"/>
      <c r="O11" s="35"/>
      <c r="P11" s="53"/>
      <c r="Q11" s="75"/>
      <c r="R11" s="119">
        <v>6</v>
      </c>
      <c r="S11" s="119" t="s">
        <v>190</v>
      </c>
      <c r="T11" s="118" t="s">
        <v>64</v>
      </c>
      <c r="U11" s="143">
        <f>K94</f>
        <v>6.6275802447530801</v>
      </c>
      <c r="V11" s="116">
        <f>L94</f>
        <v>5.0534780998281342E-4</v>
      </c>
      <c r="X11" s="208"/>
      <c r="Y11" s="208"/>
      <c r="Z11" s="208"/>
      <c r="AA11" s="208"/>
      <c r="AB11" s="208"/>
      <c r="AC11" s="208"/>
      <c r="AD11" s="208"/>
    </row>
    <row r="12" spans="1:30" x14ac:dyDescent="0.3">
      <c r="A12" s="36" t="s">
        <v>179</v>
      </c>
      <c r="B12" s="35" t="s">
        <v>201</v>
      </c>
      <c r="C12" s="34" t="s">
        <v>178</v>
      </c>
      <c r="D12" s="34" t="s">
        <v>103</v>
      </c>
      <c r="E12" s="34" t="s">
        <v>47</v>
      </c>
      <c r="F12" s="34">
        <v>1</v>
      </c>
      <c r="G12" s="34">
        <v>1</v>
      </c>
      <c r="H12" s="34">
        <v>2000</v>
      </c>
      <c r="I12" s="34">
        <v>100</v>
      </c>
      <c r="J12" s="39">
        <v>40250.774930000298</v>
      </c>
      <c r="K12" s="45">
        <f>J12/3600</f>
        <v>11.180770813888971</v>
      </c>
      <c r="L12" s="38">
        <v>0.36672823910279101</v>
      </c>
      <c r="M12" s="30"/>
      <c r="N12" s="35"/>
      <c r="O12" s="35"/>
      <c r="P12" s="53"/>
      <c r="Q12" s="75"/>
      <c r="R12" s="119">
        <v>7</v>
      </c>
      <c r="S12" s="119" t="s">
        <v>188</v>
      </c>
      <c r="T12" s="118" t="s">
        <v>64</v>
      </c>
      <c r="U12" s="143">
        <f>K105</f>
        <v>8.9645049085616879</v>
      </c>
      <c r="V12" s="116">
        <f>L105</f>
        <v>3.6410649972467202E-4</v>
      </c>
    </row>
    <row r="13" spans="1:30" x14ac:dyDescent="0.3">
      <c r="M13" s="30"/>
      <c r="N13" s="35"/>
      <c r="O13" s="35"/>
      <c r="P13" s="53"/>
      <c r="Q13" s="75"/>
      <c r="R13" s="114">
        <v>8</v>
      </c>
      <c r="S13" s="114" t="s">
        <v>187</v>
      </c>
      <c r="T13" s="172" t="s">
        <v>64</v>
      </c>
      <c r="U13" s="171">
        <f>K116</f>
        <v>10.169948599027245</v>
      </c>
      <c r="V13" s="170">
        <f>L116</f>
        <v>2.0453783229385659E-2</v>
      </c>
    </row>
    <row r="14" spans="1:30" x14ac:dyDescent="0.3">
      <c r="A14" s="36" t="s">
        <v>195</v>
      </c>
      <c r="B14" s="34" t="s">
        <v>200</v>
      </c>
      <c r="C14" s="34" t="s">
        <v>182</v>
      </c>
      <c r="D14" s="34" t="s">
        <v>103</v>
      </c>
      <c r="E14" s="34" t="s">
        <v>47</v>
      </c>
      <c r="F14" s="34">
        <v>1</v>
      </c>
      <c r="G14" s="34">
        <v>1</v>
      </c>
      <c r="H14" s="34">
        <v>2000</v>
      </c>
      <c r="I14" s="34">
        <v>100</v>
      </c>
      <c r="J14" s="39">
        <v>29069.6684513092</v>
      </c>
      <c r="K14" s="45">
        <f>J14/3600</f>
        <v>8.0749079031414439</v>
      </c>
      <c r="L14" s="38">
        <v>3.2107759598317803E-4</v>
      </c>
      <c r="M14" s="30"/>
      <c r="N14" s="35"/>
      <c r="O14" s="35"/>
      <c r="P14" s="53"/>
      <c r="Q14" s="75"/>
      <c r="R14" s="128">
        <v>9</v>
      </c>
      <c r="S14" s="128" t="s">
        <v>191</v>
      </c>
      <c r="T14" s="134" t="s">
        <v>186</v>
      </c>
      <c r="U14" s="133">
        <f>K127</f>
        <v>4.4248023403419223</v>
      </c>
      <c r="V14" s="132">
        <f>L127</f>
        <v>1.993586482903353E-3</v>
      </c>
    </row>
    <row r="15" spans="1:30" x14ac:dyDescent="0.3">
      <c r="A15" s="36" t="s">
        <v>194</v>
      </c>
      <c r="B15" s="34" t="s">
        <v>199</v>
      </c>
      <c r="C15" s="34" t="s">
        <v>184</v>
      </c>
      <c r="D15" s="34" t="s">
        <v>103</v>
      </c>
      <c r="E15" s="34" t="s">
        <v>47</v>
      </c>
      <c r="F15" s="34">
        <v>1</v>
      </c>
      <c r="G15" s="34">
        <v>1</v>
      </c>
      <c r="H15" s="34">
        <v>2000</v>
      </c>
      <c r="I15" s="34">
        <v>100</v>
      </c>
      <c r="J15" s="39">
        <v>18457.330458164201</v>
      </c>
      <c r="K15" s="45">
        <f>J15/3600</f>
        <v>5.1270362383789445</v>
      </c>
      <c r="L15" s="38">
        <v>5.6005520520367497E-4</v>
      </c>
      <c r="M15" s="30"/>
      <c r="N15" s="35"/>
      <c r="O15" s="35"/>
      <c r="P15" s="53"/>
      <c r="Q15" s="75"/>
      <c r="R15" s="119">
        <v>10</v>
      </c>
      <c r="S15" s="119" t="s">
        <v>190</v>
      </c>
      <c r="T15" s="118" t="s">
        <v>186</v>
      </c>
      <c r="U15" s="143">
        <f>K138</f>
        <v>6.4976865349411836</v>
      </c>
      <c r="V15" s="116">
        <f>L138</f>
        <v>5.0133475100998758E-4</v>
      </c>
      <c r="X15" t="s">
        <v>198</v>
      </c>
    </row>
    <row r="16" spans="1:30" x14ac:dyDescent="0.3">
      <c r="A16" s="36" t="s">
        <v>193</v>
      </c>
      <c r="B16" s="34" t="s">
        <v>197</v>
      </c>
      <c r="C16" s="34" t="s">
        <v>178</v>
      </c>
      <c r="D16" s="34" t="s">
        <v>103</v>
      </c>
      <c r="E16" s="34" t="s">
        <v>47</v>
      </c>
      <c r="F16" s="34">
        <v>1</v>
      </c>
      <c r="G16" s="34">
        <v>1</v>
      </c>
      <c r="H16" s="34">
        <v>2000</v>
      </c>
      <c r="I16" s="34">
        <v>100</v>
      </c>
      <c r="J16" s="39">
        <v>18820.972458362499</v>
      </c>
      <c r="K16" s="45">
        <f>J16/3600</f>
        <v>5.2280479051006941</v>
      </c>
      <c r="L16" s="38">
        <v>0.38355015766331502</v>
      </c>
      <c r="M16" s="30"/>
      <c r="N16" s="35"/>
      <c r="O16" s="35"/>
      <c r="P16" s="53"/>
      <c r="Q16" s="75"/>
      <c r="R16" s="115">
        <v>11</v>
      </c>
      <c r="S16" s="115" t="s">
        <v>188</v>
      </c>
      <c r="T16" s="34" t="s">
        <v>186</v>
      </c>
      <c r="U16" s="129">
        <f>K149</f>
        <v>7.259584323419455</v>
      </c>
      <c r="V16" s="135">
        <f>L149</f>
        <v>4.9938777644221019E-3</v>
      </c>
    </row>
    <row r="17" spans="1:22" x14ac:dyDescent="0.3">
      <c r="A17" s="36"/>
      <c r="B17" s="34"/>
      <c r="C17" s="34"/>
      <c r="D17" s="34"/>
      <c r="E17" s="34"/>
      <c r="F17" s="34"/>
      <c r="G17" s="34"/>
      <c r="H17" s="34"/>
      <c r="I17" s="34"/>
      <c r="J17" s="39"/>
      <c r="K17" s="45"/>
      <c r="L17" s="38"/>
      <c r="M17" s="30"/>
      <c r="N17" s="35"/>
      <c r="O17" s="35"/>
      <c r="P17" s="53"/>
      <c r="Q17" s="75"/>
      <c r="R17" s="114">
        <v>12</v>
      </c>
      <c r="S17" s="114" t="s">
        <v>187</v>
      </c>
      <c r="T17" s="172" t="s">
        <v>186</v>
      </c>
      <c r="U17" s="171">
        <f>K160</f>
        <v>10.477395608736396</v>
      </c>
      <c r="V17" s="170">
        <f>L160</f>
        <v>4.5172353443163678E-2</v>
      </c>
    </row>
    <row r="18" spans="1:22" x14ac:dyDescent="0.3">
      <c r="A18" s="36" t="s">
        <v>195</v>
      </c>
      <c r="B18" s="34" t="s">
        <v>196</v>
      </c>
      <c r="C18" s="34" t="s">
        <v>182</v>
      </c>
      <c r="D18" s="34" t="s">
        <v>64</v>
      </c>
      <c r="E18" s="34" t="s">
        <v>47</v>
      </c>
      <c r="F18" s="34">
        <v>0.5</v>
      </c>
      <c r="G18" s="34">
        <v>1</v>
      </c>
      <c r="H18" s="34">
        <v>2000</v>
      </c>
      <c r="I18" s="34">
        <v>100</v>
      </c>
      <c r="J18" s="39"/>
      <c r="K18" s="45"/>
      <c r="L18" s="38">
        <v>3.22085980509721E-4</v>
      </c>
      <c r="M18" s="30"/>
      <c r="N18" s="35"/>
      <c r="O18" s="35"/>
      <c r="P18" s="53"/>
      <c r="Q18" s="75"/>
      <c r="R18" s="128">
        <v>13</v>
      </c>
      <c r="S18" s="128" t="s">
        <v>191</v>
      </c>
      <c r="T18" s="134" t="s">
        <v>138</v>
      </c>
      <c r="U18" s="133">
        <f>K171</f>
        <v>4.3150169482429694</v>
      </c>
      <c r="V18" s="132">
        <f>L171</f>
        <v>1.7515153109936802E-3</v>
      </c>
    </row>
    <row r="19" spans="1:22" x14ac:dyDescent="0.3">
      <c r="A19" s="36" t="s">
        <v>194</v>
      </c>
      <c r="B19" s="34" t="s">
        <v>64</v>
      </c>
      <c r="C19" s="34" t="s">
        <v>184</v>
      </c>
      <c r="D19" s="34" t="s">
        <v>64</v>
      </c>
      <c r="E19" s="34" t="s">
        <v>47</v>
      </c>
      <c r="F19" s="34">
        <v>0.5</v>
      </c>
      <c r="G19" s="34">
        <v>1</v>
      </c>
      <c r="H19" s="34">
        <v>2000</v>
      </c>
      <c r="I19" s="34">
        <v>100</v>
      </c>
      <c r="J19" s="39"/>
      <c r="K19" s="45"/>
      <c r="L19" s="38">
        <v>2.45348043112258E-3</v>
      </c>
      <c r="M19" s="30"/>
      <c r="N19" s="35"/>
      <c r="O19" s="35"/>
      <c r="P19" s="53"/>
      <c r="Q19" s="75"/>
      <c r="R19" s="119">
        <v>14</v>
      </c>
      <c r="S19" s="119" t="s">
        <v>190</v>
      </c>
      <c r="T19" s="118" t="s">
        <v>138</v>
      </c>
      <c r="U19" s="143">
        <f>K182</f>
        <v>6.7696160019106202</v>
      </c>
      <c r="V19" s="116">
        <f>L182</f>
        <v>4.4333458315491621E-4</v>
      </c>
    </row>
    <row r="20" spans="1:22" x14ac:dyDescent="0.3">
      <c r="A20" s="36" t="s">
        <v>193</v>
      </c>
      <c r="B20" s="34" t="s">
        <v>64</v>
      </c>
      <c r="C20" s="34" t="s">
        <v>178</v>
      </c>
      <c r="D20" s="34" t="s">
        <v>64</v>
      </c>
      <c r="E20" s="34" t="s">
        <v>47</v>
      </c>
      <c r="F20" s="34">
        <v>0.5</v>
      </c>
      <c r="G20" s="34">
        <v>1</v>
      </c>
      <c r="H20" s="34">
        <v>2000</v>
      </c>
      <c r="I20" s="34">
        <v>100</v>
      </c>
      <c r="J20" s="39"/>
      <c r="K20" s="45"/>
      <c r="L20" s="38">
        <v>1.54348745735529E-3</v>
      </c>
      <c r="M20" s="30"/>
      <c r="N20" s="35"/>
      <c r="O20" s="35"/>
      <c r="P20" s="53"/>
      <c r="Q20" s="75"/>
      <c r="R20" s="115">
        <v>15</v>
      </c>
      <c r="S20" s="115" t="s">
        <v>188</v>
      </c>
      <c r="T20" s="34" t="s">
        <v>138</v>
      </c>
      <c r="U20" s="129">
        <f>K193</f>
        <v>9.3713192144830852</v>
      </c>
      <c r="V20" s="135">
        <f>L193</f>
        <v>8.7288540140798121E-2</v>
      </c>
    </row>
    <row r="21" spans="1:22" x14ac:dyDescent="0.3">
      <c r="A21" s="36" t="s">
        <v>195</v>
      </c>
      <c r="B21" s="34" t="s">
        <v>139</v>
      </c>
      <c r="C21" s="34" t="s">
        <v>182</v>
      </c>
      <c r="D21" s="34" t="s">
        <v>124</v>
      </c>
      <c r="E21" s="34" t="s">
        <v>47</v>
      </c>
      <c r="F21" s="34">
        <v>0.5</v>
      </c>
      <c r="G21" s="34">
        <v>1</v>
      </c>
      <c r="H21" s="34">
        <v>2000</v>
      </c>
      <c r="I21" s="34">
        <v>100</v>
      </c>
      <c r="J21" s="39"/>
      <c r="K21" s="45"/>
      <c r="L21" s="38">
        <v>3.2851775948800099E-4</v>
      </c>
      <c r="M21" s="30"/>
      <c r="N21" s="35"/>
      <c r="O21" s="35"/>
      <c r="P21" s="53"/>
      <c r="Q21" s="75"/>
      <c r="R21" s="114">
        <v>16</v>
      </c>
      <c r="S21" s="114" t="s">
        <v>187</v>
      </c>
      <c r="T21" s="172" t="s">
        <v>138</v>
      </c>
      <c r="U21" s="171">
        <f>K204</f>
        <v>10.551886813627339</v>
      </c>
      <c r="V21" s="170">
        <f>L204</f>
        <v>0.15251569491462647</v>
      </c>
    </row>
    <row r="22" spans="1:22" x14ac:dyDescent="0.3">
      <c r="A22" s="36" t="s">
        <v>194</v>
      </c>
      <c r="B22" s="34" t="s">
        <v>139</v>
      </c>
      <c r="C22" s="34" t="s">
        <v>184</v>
      </c>
      <c r="D22" s="34" t="s">
        <v>124</v>
      </c>
      <c r="E22" s="34" t="s">
        <v>47</v>
      </c>
      <c r="F22" s="34">
        <v>0.5</v>
      </c>
      <c r="G22" s="34">
        <v>1</v>
      </c>
      <c r="H22" s="34">
        <v>2000</v>
      </c>
      <c r="I22" s="34">
        <v>100</v>
      </c>
      <c r="J22" s="39"/>
      <c r="K22" s="45"/>
      <c r="L22" s="38">
        <v>1.15770008728355E-3</v>
      </c>
      <c r="M22" s="30"/>
      <c r="N22" s="35"/>
      <c r="O22" s="35"/>
      <c r="P22" s="53"/>
      <c r="Q22" s="75"/>
      <c r="R22" s="128">
        <v>17</v>
      </c>
      <c r="S22" s="128" t="s">
        <v>191</v>
      </c>
      <c r="T22" s="134" t="s">
        <v>146</v>
      </c>
      <c r="U22" s="133">
        <f>K215</f>
        <v>4.4206179184648553</v>
      </c>
      <c r="V22" s="132">
        <f>L215</f>
        <v>2.1560056705570698E-3</v>
      </c>
    </row>
    <row r="23" spans="1:22" x14ac:dyDescent="0.3">
      <c r="A23" s="36" t="s">
        <v>193</v>
      </c>
      <c r="B23" s="34" t="s">
        <v>139</v>
      </c>
      <c r="C23" s="34" t="s">
        <v>178</v>
      </c>
      <c r="D23" s="34" t="s">
        <v>124</v>
      </c>
      <c r="E23" s="34" t="s">
        <v>47</v>
      </c>
      <c r="F23" s="34">
        <v>0.5</v>
      </c>
      <c r="G23" s="34">
        <v>1</v>
      </c>
      <c r="H23" s="34">
        <v>2000</v>
      </c>
      <c r="I23" s="34">
        <v>100</v>
      </c>
      <c r="J23" s="39"/>
      <c r="K23" s="45"/>
      <c r="L23" s="38">
        <v>3.4134095276102902E-4</v>
      </c>
      <c r="M23" s="30"/>
      <c r="N23" s="35"/>
      <c r="O23" s="35"/>
      <c r="P23" s="53"/>
      <c r="Q23" s="75"/>
      <c r="R23" s="119">
        <v>18</v>
      </c>
      <c r="S23" s="119" t="s">
        <v>190</v>
      </c>
      <c r="T23" s="118" t="s">
        <v>146</v>
      </c>
      <c r="U23" s="143">
        <f>K226</f>
        <v>6.763076862865006</v>
      </c>
      <c r="V23" s="116">
        <f>L226</f>
        <v>5.0333609890675297E-4</v>
      </c>
    </row>
    <row r="24" spans="1:22" x14ac:dyDescent="0.3">
      <c r="A24" s="36" t="s">
        <v>195</v>
      </c>
      <c r="B24" s="34" t="s">
        <v>148</v>
      </c>
      <c r="C24" s="34" t="s">
        <v>182</v>
      </c>
      <c r="D24" s="34" t="s">
        <v>192</v>
      </c>
      <c r="E24" s="34" t="s">
        <v>47</v>
      </c>
      <c r="F24" s="34">
        <v>0.5</v>
      </c>
      <c r="G24" s="34">
        <v>1</v>
      </c>
      <c r="H24" s="34">
        <v>2000</v>
      </c>
      <c r="I24" s="34">
        <v>100</v>
      </c>
      <c r="J24" s="39"/>
      <c r="K24" s="45"/>
      <c r="L24" s="38">
        <v>3.9715606997173101E-4</v>
      </c>
      <c r="M24" s="30"/>
      <c r="N24" s="35"/>
      <c r="O24" s="35"/>
      <c r="P24" s="53"/>
      <c r="Q24" s="75"/>
      <c r="R24" s="115">
        <v>19</v>
      </c>
      <c r="S24" s="115" t="s">
        <v>188</v>
      </c>
      <c r="T24" s="34" t="s">
        <v>146</v>
      </c>
      <c r="U24" s="129">
        <f>K237</f>
        <v>9.2122182491885152</v>
      </c>
      <c r="V24" s="135">
        <f>L237</f>
        <v>0.14395552438786893</v>
      </c>
    </row>
    <row r="25" spans="1:22" x14ac:dyDescent="0.3">
      <c r="A25" s="36" t="s">
        <v>194</v>
      </c>
      <c r="B25" s="34" t="s">
        <v>148</v>
      </c>
      <c r="C25" s="34" t="s">
        <v>184</v>
      </c>
      <c r="D25" s="34" t="s">
        <v>192</v>
      </c>
      <c r="E25" s="34" t="s">
        <v>47</v>
      </c>
      <c r="F25" s="34">
        <v>0.5</v>
      </c>
      <c r="G25" s="34">
        <v>1</v>
      </c>
      <c r="H25" s="34">
        <v>2000</v>
      </c>
      <c r="I25" s="34">
        <v>100</v>
      </c>
      <c r="J25" s="39"/>
      <c r="K25" s="45"/>
      <c r="L25" s="38">
        <v>1.67750811628927E-3</v>
      </c>
      <c r="M25" s="30"/>
      <c r="N25" s="35"/>
      <c r="O25" s="35"/>
      <c r="P25" s="53"/>
      <c r="Q25" s="75"/>
      <c r="R25" s="114">
        <v>20</v>
      </c>
      <c r="S25" s="114" t="s">
        <v>187</v>
      </c>
      <c r="T25" s="172" t="s">
        <v>146</v>
      </c>
      <c r="U25" s="171">
        <f>K248</f>
        <v>11.731441117578068</v>
      </c>
      <c r="V25" s="170">
        <f>L248</f>
        <v>0.2616243811100688</v>
      </c>
    </row>
    <row r="26" spans="1:22" x14ac:dyDescent="0.3">
      <c r="A26" s="36" t="s">
        <v>193</v>
      </c>
      <c r="B26" s="34" t="s">
        <v>148</v>
      </c>
      <c r="C26" s="34" t="s">
        <v>178</v>
      </c>
      <c r="D26" s="34" t="s">
        <v>192</v>
      </c>
      <c r="E26" s="34" t="s">
        <v>47</v>
      </c>
      <c r="F26" s="34">
        <v>0.5</v>
      </c>
      <c r="G26" s="34">
        <v>1</v>
      </c>
      <c r="H26" s="34">
        <v>2000</v>
      </c>
      <c r="I26" s="34">
        <v>100</v>
      </c>
      <c r="J26" s="39"/>
      <c r="K26" s="45"/>
      <c r="L26" s="38">
        <v>0.358622790982072</v>
      </c>
      <c r="M26" s="30"/>
      <c r="N26" s="35"/>
      <c r="O26" s="35"/>
      <c r="P26" s="53"/>
      <c r="Q26" s="75"/>
      <c r="R26" s="128">
        <v>21</v>
      </c>
      <c r="S26" s="128" t="s">
        <v>191</v>
      </c>
      <c r="T26" s="134" t="s">
        <v>144</v>
      </c>
      <c r="U26" s="133">
        <f>K259</f>
        <v>4.3797820828027056</v>
      </c>
      <c r="V26" s="132">
        <f>L259</f>
        <v>2.142723790257023E-3</v>
      </c>
    </row>
    <row r="27" spans="1:22" ht="15" thickBot="1" x14ac:dyDescent="0.35">
      <c r="A27" s="36"/>
      <c r="B27" s="34"/>
      <c r="C27" s="34"/>
      <c r="D27" s="34"/>
      <c r="E27" s="34"/>
      <c r="F27" s="34"/>
      <c r="G27" s="34"/>
      <c r="H27" s="34"/>
      <c r="I27" s="34"/>
      <c r="J27" s="39"/>
      <c r="K27" s="45"/>
      <c r="L27" s="38"/>
      <c r="M27" s="30"/>
      <c r="N27" s="35"/>
      <c r="O27" s="35"/>
      <c r="P27" s="53"/>
      <c r="Q27" s="75"/>
      <c r="R27" s="119">
        <v>22</v>
      </c>
      <c r="S27" s="119" t="s">
        <v>190</v>
      </c>
      <c r="T27" s="118" t="s">
        <v>144</v>
      </c>
      <c r="U27" s="143">
        <f>K270</f>
        <v>6.7126160448590779</v>
      </c>
      <c r="V27" s="116">
        <f>L270</f>
        <v>6.6761081645879945E-4</v>
      </c>
    </row>
    <row r="28" spans="1:22" ht="15" thickBot="1" x14ac:dyDescent="0.35">
      <c r="A28" s="102" t="s">
        <v>189</v>
      </c>
      <c r="B28" s="97"/>
      <c r="C28" s="97"/>
      <c r="D28" s="97"/>
      <c r="E28" s="97"/>
      <c r="F28" s="97"/>
      <c r="G28" s="97"/>
      <c r="H28" s="97"/>
      <c r="I28" s="97"/>
      <c r="J28" s="101"/>
      <c r="K28" s="148"/>
      <c r="L28" s="99"/>
      <c r="M28" s="98"/>
      <c r="N28" s="97"/>
      <c r="O28" s="97"/>
      <c r="P28" s="96"/>
      <c r="Q28" s="75"/>
      <c r="R28" s="115">
        <v>23</v>
      </c>
      <c r="S28" s="115" t="s">
        <v>188</v>
      </c>
      <c r="T28" s="34" t="s">
        <v>144</v>
      </c>
      <c r="U28" s="129">
        <f>K281</f>
        <v>9.0749365697436772</v>
      </c>
      <c r="V28" s="135">
        <f>L281</f>
        <v>0.11630624285920385</v>
      </c>
    </row>
    <row r="29" spans="1:22" x14ac:dyDescent="0.3">
      <c r="A29" s="36" t="s">
        <v>185</v>
      </c>
      <c r="B29" s="35"/>
      <c r="C29" s="35" t="s">
        <v>184</v>
      </c>
      <c r="D29" s="35" t="s">
        <v>103</v>
      </c>
      <c r="E29" s="35" t="s">
        <v>47</v>
      </c>
      <c r="F29" s="35">
        <v>1</v>
      </c>
      <c r="G29" s="35">
        <v>1</v>
      </c>
      <c r="H29" s="35">
        <v>2000</v>
      </c>
      <c r="I29" s="34">
        <v>100</v>
      </c>
      <c r="J29" s="39">
        <v>14836.474603414499</v>
      </c>
      <c r="K29" s="45">
        <f t="shared" ref="K29:K92" si="0">J29/3600</f>
        <v>4.1212429453929165</v>
      </c>
      <c r="L29" s="38">
        <v>2.1791001549532102E-3</v>
      </c>
      <c r="Q29" s="75"/>
      <c r="R29" s="114">
        <v>24</v>
      </c>
      <c r="S29" s="114" t="s">
        <v>187</v>
      </c>
      <c r="T29" s="172" t="s">
        <v>144</v>
      </c>
      <c r="U29" s="171">
        <f>K292</f>
        <v>12.17818824011748</v>
      </c>
      <c r="V29" s="170">
        <f>L292</f>
        <v>0.2119134557048214</v>
      </c>
    </row>
    <row r="30" spans="1:22" x14ac:dyDescent="0.3">
      <c r="A30" s="36"/>
      <c r="B30" s="35"/>
      <c r="C30" s="35" t="s">
        <v>184</v>
      </c>
      <c r="D30" s="35" t="s">
        <v>103</v>
      </c>
      <c r="E30" s="35" t="s">
        <v>47</v>
      </c>
      <c r="F30" s="35">
        <v>1</v>
      </c>
      <c r="G30" s="35">
        <v>1</v>
      </c>
      <c r="H30" s="35">
        <v>2000</v>
      </c>
      <c r="I30" s="34">
        <v>100</v>
      </c>
      <c r="J30" s="39">
        <v>14881.7153394222</v>
      </c>
      <c r="K30" s="45">
        <f t="shared" si="0"/>
        <v>4.133809816506167</v>
      </c>
      <c r="L30" s="38">
        <v>2.5533314556648598E-3</v>
      </c>
      <c r="Q30" s="75"/>
      <c r="R30" s="75"/>
    </row>
    <row r="31" spans="1:22" x14ac:dyDescent="0.3">
      <c r="A31" s="36"/>
      <c r="B31" s="35"/>
      <c r="C31" s="35" t="s">
        <v>184</v>
      </c>
      <c r="D31" s="35" t="s">
        <v>103</v>
      </c>
      <c r="E31" s="35" t="s">
        <v>47</v>
      </c>
      <c r="F31" s="35">
        <v>1</v>
      </c>
      <c r="G31" s="35">
        <v>1</v>
      </c>
      <c r="H31" s="35">
        <v>2000</v>
      </c>
      <c r="I31" s="34">
        <v>100</v>
      </c>
      <c r="J31" s="39">
        <v>15176.966675043101</v>
      </c>
      <c r="K31" s="45">
        <f t="shared" si="0"/>
        <v>4.2158240764008612</v>
      </c>
      <c r="L31" s="38">
        <v>1.0047742161323099E-3</v>
      </c>
      <c r="Q31" s="75"/>
      <c r="R31" s="75"/>
    </row>
    <row r="32" spans="1:22" x14ac:dyDescent="0.3">
      <c r="A32" s="36"/>
      <c r="B32" s="35"/>
      <c r="C32" s="35" t="s">
        <v>184</v>
      </c>
      <c r="D32" s="35" t="s">
        <v>103</v>
      </c>
      <c r="E32" s="35" t="s">
        <v>47</v>
      </c>
      <c r="F32" s="35">
        <v>1</v>
      </c>
      <c r="G32" s="35">
        <v>1</v>
      </c>
      <c r="H32" s="35">
        <v>2000</v>
      </c>
      <c r="I32" s="34">
        <v>100</v>
      </c>
      <c r="J32" s="39">
        <v>15134.965241432101</v>
      </c>
      <c r="K32" s="45">
        <f t="shared" si="0"/>
        <v>4.2041570115089169</v>
      </c>
      <c r="L32" s="38">
        <v>1.4130645748099901E-3</v>
      </c>
      <c r="Q32" s="75"/>
      <c r="R32" s="75"/>
    </row>
    <row r="33" spans="1:18" x14ac:dyDescent="0.3">
      <c r="A33" s="36"/>
      <c r="B33" s="35"/>
      <c r="C33" s="35" t="s">
        <v>184</v>
      </c>
      <c r="D33" s="35" t="s">
        <v>103</v>
      </c>
      <c r="E33" s="35" t="s">
        <v>47</v>
      </c>
      <c r="F33" s="35">
        <v>1</v>
      </c>
      <c r="G33" s="35">
        <v>1</v>
      </c>
      <c r="H33" s="35">
        <v>2000</v>
      </c>
      <c r="I33" s="34">
        <v>100</v>
      </c>
      <c r="J33" s="39">
        <v>15135.434094190499</v>
      </c>
      <c r="K33" s="45">
        <f t="shared" si="0"/>
        <v>4.2042872483862501</v>
      </c>
      <c r="L33" s="38">
        <v>5.8060647987453603E-3</v>
      </c>
      <c r="Q33" s="75"/>
      <c r="R33" s="75"/>
    </row>
    <row r="34" spans="1:18" x14ac:dyDescent="0.3">
      <c r="A34" s="36"/>
      <c r="B34" s="35"/>
      <c r="C34" s="35" t="s">
        <v>184</v>
      </c>
      <c r="D34" s="35" t="s">
        <v>103</v>
      </c>
      <c r="E34" s="35" t="s">
        <v>47</v>
      </c>
      <c r="F34" s="35">
        <v>1</v>
      </c>
      <c r="G34" s="35">
        <v>1</v>
      </c>
      <c r="H34" s="35">
        <v>2000</v>
      </c>
      <c r="I34" s="34">
        <v>100</v>
      </c>
      <c r="J34" s="39">
        <v>15147.426860809301</v>
      </c>
      <c r="K34" s="45">
        <f t="shared" si="0"/>
        <v>4.2076185724470276</v>
      </c>
      <c r="L34" s="38">
        <v>2.3109080175796599E-3</v>
      </c>
      <c r="Q34" s="75"/>
      <c r="R34" s="75"/>
    </row>
    <row r="35" spans="1:18" x14ac:dyDescent="0.3">
      <c r="A35" s="36"/>
      <c r="B35" s="35"/>
      <c r="C35" s="35" t="s">
        <v>184</v>
      </c>
      <c r="D35" s="35" t="s">
        <v>103</v>
      </c>
      <c r="E35" s="35" t="s">
        <v>47</v>
      </c>
      <c r="F35" s="35">
        <v>1</v>
      </c>
      <c r="G35" s="35">
        <v>1</v>
      </c>
      <c r="H35" s="35">
        <v>2000</v>
      </c>
      <c r="I35" s="34">
        <v>100</v>
      </c>
      <c r="J35" s="39">
        <v>15151.8656978607</v>
      </c>
      <c r="K35" s="45">
        <f t="shared" si="0"/>
        <v>4.2088515827390829</v>
      </c>
      <c r="L35" s="38">
        <v>1.6017102010826101E-3</v>
      </c>
      <c r="Q35" s="75"/>
      <c r="R35" s="75"/>
    </row>
    <row r="36" spans="1:18" x14ac:dyDescent="0.3">
      <c r="A36" s="36"/>
      <c r="B36" s="35"/>
      <c r="C36" s="35" t="s">
        <v>184</v>
      </c>
      <c r="D36" s="35" t="s">
        <v>103</v>
      </c>
      <c r="E36" s="35" t="s">
        <v>47</v>
      </c>
      <c r="F36" s="35">
        <v>1</v>
      </c>
      <c r="G36" s="35">
        <v>1</v>
      </c>
      <c r="H36" s="35">
        <v>2000</v>
      </c>
      <c r="I36" s="34">
        <v>100</v>
      </c>
      <c r="J36" s="39">
        <v>15290.4946393966</v>
      </c>
      <c r="K36" s="45">
        <f t="shared" si="0"/>
        <v>4.2473596220546108</v>
      </c>
      <c r="L36" s="38">
        <v>1.7131224457440899E-3</v>
      </c>
      <c r="N36" s="86"/>
    </row>
    <row r="37" spans="1:18" x14ac:dyDescent="0.3">
      <c r="A37" s="36"/>
      <c r="B37" s="35"/>
      <c r="C37" s="35" t="s">
        <v>184</v>
      </c>
      <c r="D37" s="35" t="s">
        <v>103</v>
      </c>
      <c r="E37" s="35" t="s">
        <v>47</v>
      </c>
      <c r="F37" s="35">
        <v>1</v>
      </c>
      <c r="G37" s="35">
        <v>1</v>
      </c>
      <c r="H37" s="35">
        <v>2000</v>
      </c>
      <c r="I37" s="34">
        <v>100</v>
      </c>
      <c r="J37" s="39">
        <v>15716.922601222899</v>
      </c>
      <c r="K37" s="45">
        <f t="shared" si="0"/>
        <v>4.3658118336730274</v>
      </c>
      <c r="L37" s="38">
        <v>1.50661905059853E-3</v>
      </c>
      <c r="N37" s="86"/>
    </row>
    <row r="38" spans="1:18" ht="15" thickBot="1" x14ac:dyDescent="0.35">
      <c r="A38" s="36"/>
      <c r="B38" s="35"/>
      <c r="C38" s="35" t="s">
        <v>184</v>
      </c>
      <c r="D38" s="35" t="s">
        <v>103</v>
      </c>
      <c r="E38" s="35" t="s">
        <v>47</v>
      </c>
      <c r="F38" s="35">
        <v>1</v>
      </c>
      <c r="G38" s="35">
        <v>1</v>
      </c>
      <c r="H38" s="35">
        <v>2000</v>
      </c>
      <c r="I38" s="34">
        <v>100</v>
      </c>
      <c r="J38" s="39">
        <v>15782.018825531</v>
      </c>
      <c r="K38" s="45">
        <f t="shared" si="0"/>
        <v>4.383894118203056</v>
      </c>
      <c r="L38" s="38">
        <v>2.1394738825757402E-3</v>
      </c>
      <c r="N38" s="86"/>
    </row>
    <row r="39" spans="1:18" ht="15" thickBot="1" x14ac:dyDescent="0.35">
      <c r="A39" s="102" t="s">
        <v>46</v>
      </c>
      <c r="B39" s="97"/>
      <c r="C39" s="97"/>
      <c r="D39" s="97"/>
      <c r="E39" s="97"/>
      <c r="F39" s="97"/>
      <c r="G39" s="97"/>
      <c r="H39" s="97"/>
      <c r="I39" s="97"/>
      <c r="J39" s="101">
        <f>AVERAGE(J29:J38)</f>
        <v>15225.428457832289</v>
      </c>
      <c r="K39" s="148">
        <f t="shared" si="0"/>
        <v>4.2292856827311915</v>
      </c>
      <c r="L39" s="99">
        <f>AVERAGE(L29:L38)</f>
        <v>2.2228168797886359E-3</v>
      </c>
      <c r="N39" s="86"/>
    </row>
    <row r="40" spans="1:18" x14ac:dyDescent="0.3">
      <c r="A40" s="36" t="s">
        <v>183</v>
      </c>
      <c r="B40" s="35"/>
      <c r="C40" s="34" t="s">
        <v>182</v>
      </c>
      <c r="D40" s="35" t="s">
        <v>103</v>
      </c>
      <c r="E40" s="35" t="s">
        <v>47</v>
      </c>
      <c r="F40" s="35">
        <v>1</v>
      </c>
      <c r="G40" s="35">
        <v>1</v>
      </c>
      <c r="H40" s="35">
        <v>2000</v>
      </c>
      <c r="I40" s="34">
        <v>100</v>
      </c>
      <c r="J40" s="39">
        <v>21450.523891687299</v>
      </c>
      <c r="K40" s="45">
        <f t="shared" si="0"/>
        <v>5.9584788588020272</v>
      </c>
      <c r="L40" s="38">
        <v>5.00275075028053E-4</v>
      </c>
    </row>
    <row r="41" spans="1:18" x14ac:dyDescent="0.3">
      <c r="A41" s="36"/>
      <c r="B41" s="35"/>
      <c r="C41" s="34" t="s">
        <v>182</v>
      </c>
      <c r="D41" s="35" t="s">
        <v>103</v>
      </c>
      <c r="E41" s="35" t="s">
        <v>47</v>
      </c>
      <c r="F41" s="35">
        <v>1</v>
      </c>
      <c r="G41" s="35">
        <v>1</v>
      </c>
      <c r="H41" s="35">
        <v>2000</v>
      </c>
      <c r="I41" s="34">
        <v>100</v>
      </c>
      <c r="J41" s="39">
        <v>23333.771049737901</v>
      </c>
      <c r="K41" s="45">
        <f t="shared" si="0"/>
        <v>6.4816030693716389</v>
      </c>
      <c r="L41" s="38">
        <v>2.8560088277150201E-4</v>
      </c>
    </row>
    <row r="42" spans="1:18" x14ac:dyDescent="0.3">
      <c r="A42" s="36"/>
      <c r="B42" s="35"/>
      <c r="C42" s="34" t="s">
        <v>182</v>
      </c>
      <c r="D42" s="35" t="s">
        <v>103</v>
      </c>
      <c r="E42" s="35" t="s">
        <v>47</v>
      </c>
      <c r="F42" s="35">
        <v>1</v>
      </c>
      <c r="G42" s="35">
        <v>1</v>
      </c>
      <c r="H42" s="35">
        <v>2000</v>
      </c>
      <c r="I42" s="34">
        <v>100</v>
      </c>
      <c r="J42" s="39">
        <v>23374.4940936565</v>
      </c>
      <c r="K42" s="45">
        <f t="shared" si="0"/>
        <v>6.4929150260156945</v>
      </c>
      <c r="L42" s="38">
        <v>3.9979989061867299E-4</v>
      </c>
    </row>
    <row r="43" spans="1:18" x14ac:dyDescent="0.3">
      <c r="A43" s="36"/>
      <c r="B43" s="35"/>
      <c r="C43" s="34" t="s">
        <v>182</v>
      </c>
      <c r="D43" s="35" t="s">
        <v>103</v>
      </c>
      <c r="E43" s="35" t="s">
        <v>47</v>
      </c>
      <c r="F43" s="35">
        <v>1</v>
      </c>
      <c r="G43" s="35">
        <v>1</v>
      </c>
      <c r="H43" s="35">
        <v>2000</v>
      </c>
      <c r="I43" s="34">
        <v>100</v>
      </c>
      <c r="J43" s="39">
        <v>23504.484555006002</v>
      </c>
      <c r="K43" s="45">
        <f t="shared" si="0"/>
        <v>6.5290234875016671</v>
      </c>
      <c r="L43" s="38">
        <v>2.0360953645482801E-4</v>
      </c>
    </row>
    <row r="44" spans="1:18" x14ac:dyDescent="0.3">
      <c r="A44" s="36"/>
      <c r="B44" s="35"/>
      <c r="C44" s="34" t="s">
        <v>182</v>
      </c>
      <c r="D44" s="35" t="s">
        <v>103</v>
      </c>
      <c r="E44" s="35" t="s">
        <v>47</v>
      </c>
      <c r="F44" s="35">
        <v>1</v>
      </c>
      <c r="G44" s="35">
        <v>1</v>
      </c>
      <c r="H44" s="35">
        <v>2000</v>
      </c>
      <c r="I44" s="34">
        <v>100</v>
      </c>
      <c r="J44" s="39">
        <v>23559.366172552101</v>
      </c>
      <c r="K44" s="45">
        <f t="shared" si="0"/>
        <v>6.5442683812644731</v>
      </c>
      <c r="L44" s="38">
        <v>6.6348345003550504E-4</v>
      </c>
    </row>
    <row r="45" spans="1:18" x14ac:dyDescent="0.3">
      <c r="A45" s="36"/>
      <c r="B45" s="35"/>
      <c r="C45" s="34" t="s">
        <v>182</v>
      </c>
      <c r="D45" s="35" t="s">
        <v>103</v>
      </c>
      <c r="E45" s="35" t="s">
        <v>47</v>
      </c>
      <c r="F45" s="35">
        <v>1</v>
      </c>
      <c r="G45" s="35">
        <v>1</v>
      </c>
      <c r="H45" s="35">
        <v>2000</v>
      </c>
      <c r="I45" s="34">
        <v>100</v>
      </c>
      <c r="J45" s="39">
        <v>23588.252247810298</v>
      </c>
      <c r="K45" s="45">
        <f t="shared" si="0"/>
        <v>6.552292291058416</v>
      </c>
      <c r="L45" s="38">
        <v>5.1578890378789998E-4</v>
      </c>
    </row>
    <row r="46" spans="1:18" x14ac:dyDescent="0.3">
      <c r="A46" s="36"/>
      <c r="B46" s="35"/>
      <c r="C46" s="34" t="s">
        <v>182</v>
      </c>
      <c r="D46" s="35" t="s">
        <v>103</v>
      </c>
      <c r="E46" s="35" t="s">
        <v>47</v>
      </c>
      <c r="F46" s="35">
        <v>1</v>
      </c>
      <c r="G46" s="35">
        <v>1</v>
      </c>
      <c r="H46" s="35">
        <v>2000</v>
      </c>
      <c r="I46" s="34">
        <v>100</v>
      </c>
      <c r="J46" s="39">
        <v>23608.834432363499</v>
      </c>
      <c r="K46" s="45">
        <f t="shared" si="0"/>
        <v>6.5580095645454168</v>
      </c>
      <c r="L46" s="38">
        <v>3.0374115157682803E-4</v>
      </c>
    </row>
    <row r="47" spans="1:18" x14ac:dyDescent="0.3">
      <c r="A47" s="36"/>
      <c r="B47" s="35"/>
      <c r="C47" s="34" t="s">
        <v>182</v>
      </c>
      <c r="D47" s="35" t="s">
        <v>103</v>
      </c>
      <c r="E47" s="35" t="s">
        <v>47</v>
      </c>
      <c r="F47" s="35">
        <v>1</v>
      </c>
      <c r="G47" s="35">
        <v>1</v>
      </c>
      <c r="H47" s="35">
        <v>2000</v>
      </c>
      <c r="I47" s="34">
        <v>100</v>
      </c>
      <c r="J47" s="39">
        <v>23688.2411193847</v>
      </c>
      <c r="K47" s="45">
        <f t="shared" si="0"/>
        <v>6.5800669776068608</v>
      </c>
      <c r="L47" s="38">
        <v>2.5007336471744598E-4</v>
      </c>
    </row>
    <row r="48" spans="1:18" x14ac:dyDescent="0.3">
      <c r="A48" s="36"/>
      <c r="B48" s="35"/>
      <c r="C48" s="34" t="s">
        <v>182</v>
      </c>
      <c r="D48" s="35" t="s">
        <v>103</v>
      </c>
      <c r="E48" s="35" t="s">
        <v>47</v>
      </c>
      <c r="F48" s="35">
        <v>1</v>
      </c>
      <c r="G48" s="35">
        <v>1</v>
      </c>
      <c r="H48" s="35">
        <v>2000</v>
      </c>
      <c r="I48" s="34">
        <v>100</v>
      </c>
      <c r="J48" s="39">
        <v>23698.909826993899</v>
      </c>
      <c r="K48" s="45">
        <f t="shared" si="0"/>
        <v>6.5830305074983055</v>
      </c>
      <c r="L48" s="38">
        <v>2.2612969782818899E-4</v>
      </c>
    </row>
    <row r="49" spans="1:13" ht="15" thickBot="1" x14ac:dyDescent="0.35">
      <c r="A49" s="36"/>
      <c r="B49" s="35"/>
      <c r="C49" s="34" t="s">
        <v>182</v>
      </c>
      <c r="D49" s="35" t="s">
        <v>103</v>
      </c>
      <c r="E49" s="35" t="s">
        <v>47</v>
      </c>
      <c r="F49" s="35">
        <v>1</v>
      </c>
      <c r="G49" s="35">
        <v>1</v>
      </c>
      <c r="H49" s="35">
        <v>2000</v>
      </c>
      <c r="I49" s="34">
        <v>100</v>
      </c>
      <c r="J49" s="39">
        <v>23713.7036302089</v>
      </c>
      <c r="K49" s="45">
        <f t="shared" si="0"/>
        <v>6.5871398972802497</v>
      </c>
      <c r="L49" s="38">
        <v>1.9416364380997399E-4</v>
      </c>
    </row>
    <row r="50" spans="1:13" ht="15" thickBot="1" x14ac:dyDescent="0.35">
      <c r="A50" s="102" t="s">
        <v>46</v>
      </c>
      <c r="B50" s="97"/>
      <c r="C50" s="97"/>
      <c r="D50" s="97"/>
      <c r="E50" s="97"/>
      <c r="F50" s="97"/>
      <c r="G50" s="97"/>
      <c r="H50" s="97"/>
      <c r="I50" s="97"/>
      <c r="J50" s="101">
        <f>AVERAGE(J40:J49)</f>
        <v>23352.058101940114</v>
      </c>
      <c r="K50" s="148">
        <f t="shared" si="0"/>
        <v>6.4866828060944766</v>
      </c>
      <c r="L50" s="99">
        <f>AVERAGE(L40:L49)</f>
        <v>3.5426655966288982E-4</v>
      </c>
      <c r="M50" s="86">
        <f>_xlfn.STDEV.P(L40:L49)</f>
        <v>1.5098671309619815E-4</v>
      </c>
    </row>
    <row r="51" spans="1:13" x14ac:dyDescent="0.3">
      <c r="A51" s="36" t="s">
        <v>181</v>
      </c>
      <c r="B51" s="35"/>
      <c r="C51" s="34" t="s">
        <v>180</v>
      </c>
      <c r="D51" s="35" t="s">
        <v>103</v>
      </c>
      <c r="E51" s="35" t="s">
        <v>47</v>
      </c>
      <c r="F51" s="35">
        <v>1</v>
      </c>
      <c r="G51" s="35">
        <v>1</v>
      </c>
      <c r="H51" s="35">
        <v>2000</v>
      </c>
      <c r="I51" s="34">
        <v>100</v>
      </c>
      <c r="J51" s="39">
        <v>31123.934547424298</v>
      </c>
      <c r="K51" s="45">
        <f t="shared" si="0"/>
        <v>8.6455373742845278</v>
      </c>
      <c r="L51" s="38">
        <v>0.345262345486125</v>
      </c>
    </row>
    <row r="52" spans="1:13" x14ac:dyDescent="0.3">
      <c r="A52" s="36"/>
      <c r="B52" s="35"/>
      <c r="C52" s="34" t="s">
        <v>180</v>
      </c>
      <c r="D52" s="35" t="s">
        <v>103</v>
      </c>
      <c r="E52" s="35" t="s">
        <v>47</v>
      </c>
      <c r="F52" s="35">
        <v>1</v>
      </c>
      <c r="G52" s="35">
        <v>1</v>
      </c>
      <c r="H52" s="35">
        <v>2000</v>
      </c>
      <c r="I52" s="34">
        <v>100</v>
      </c>
      <c r="J52" s="39">
        <v>31147.552442312201</v>
      </c>
      <c r="K52" s="45">
        <f t="shared" si="0"/>
        <v>8.6520979006422785</v>
      </c>
      <c r="L52" s="38">
        <v>5.4442279684470803E-2</v>
      </c>
    </row>
    <row r="53" spans="1:13" x14ac:dyDescent="0.3">
      <c r="A53" s="36"/>
      <c r="B53" s="35"/>
      <c r="C53" s="34" t="s">
        <v>180</v>
      </c>
      <c r="D53" s="35" t="s">
        <v>103</v>
      </c>
      <c r="E53" s="35" t="s">
        <v>47</v>
      </c>
      <c r="F53" s="35">
        <v>1</v>
      </c>
      <c r="G53" s="35">
        <v>1</v>
      </c>
      <c r="H53" s="35">
        <v>2000</v>
      </c>
      <c r="I53" s="34">
        <v>100</v>
      </c>
      <c r="J53" s="39">
        <v>31287.171644687602</v>
      </c>
      <c r="K53" s="45">
        <f t="shared" si="0"/>
        <v>8.6908810124132234</v>
      </c>
      <c r="L53" s="38">
        <v>3.5346878813656497E-4</v>
      </c>
    </row>
    <row r="54" spans="1:13" x14ac:dyDescent="0.3">
      <c r="A54" s="36"/>
      <c r="B54" s="35"/>
      <c r="C54" s="34" t="s">
        <v>180</v>
      </c>
      <c r="D54" s="35" t="s">
        <v>103</v>
      </c>
      <c r="E54" s="35" t="s">
        <v>47</v>
      </c>
      <c r="F54" s="35">
        <v>1</v>
      </c>
      <c r="G54" s="35">
        <v>1</v>
      </c>
      <c r="H54" s="35">
        <v>2000</v>
      </c>
      <c r="I54" s="34">
        <v>100</v>
      </c>
      <c r="J54" s="39">
        <v>31736.337326049801</v>
      </c>
      <c r="K54" s="45">
        <f t="shared" si="0"/>
        <v>8.8156492572360552</v>
      </c>
      <c r="L54" s="38">
        <v>1.8682963442826502E-2</v>
      </c>
    </row>
    <row r="55" spans="1:13" x14ac:dyDescent="0.3">
      <c r="A55" s="36"/>
      <c r="B55" s="35"/>
      <c r="C55" s="34" t="s">
        <v>180</v>
      </c>
      <c r="D55" s="35" t="s">
        <v>103</v>
      </c>
      <c r="E55" s="35" t="s">
        <v>47</v>
      </c>
      <c r="F55" s="35">
        <v>1</v>
      </c>
      <c r="G55" s="35">
        <v>1</v>
      </c>
      <c r="H55" s="35">
        <v>2000</v>
      </c>
      <c r="I55" s="34">
        <v>100</v>
      </c>
      <c r="J55" s="39">
        <v>31832.5575549602</v>
      </c>
      <c r="K55" s="45">
        <f t="shared" si="0"/>
        <v>8.8423770986000552</v>
      </c>
      <c r="L55" s="38">
        <v>0.421473687221113</v>
      </c>
    </row>
    <row r="56" spans="1:13" x14ac:dyDescent="0.3">
      <c r="A56" s="36"/>
      <c r="B56" s="35"/>
      <c r="C56" s="34" t="s">
        <v>180</v>
      </c>
      <c r="D56" s="35" t="s">
        <v>103</v>
      </c>
      <c r="E56" s="35" t="s">
        <v>47</v>
      </c>
      <c r="F56" s="35">
        <v>1</v>
      </c>
      <c r="G56" s="35">
        <v>1</v>
      </c>
      <c r="H56" s="35">
        <v>2000</v>
      </c>
      <c r="I56" s="34">
        <v>100</v>
      </c>
      <c r="J56" s="39">
        <v>31841.1124441623</v>
      </c>
      <c r="K56" s="45">
        <f t="shared" si="0"/>
        <v>8.8447534567117501</v>
      </c>
      <c r="L56" s="38">
        <v>8.9421281707431702E-3</v>
      </c>
    </row>
    <row r="57" spans="1:13" x14ac:dyDescent="0.3">
      <c r="A57" s="36"/>
      <c r="B57" s="35"/>
      <c r="C57" s="34" t="s">
        <v>180</v>
      </c>
      <c r="D57" s="35" t="s">
        <v>103</v>
      </c>
      <c r="E57" s="35" t="s">
        <v>47</v>
      </c>
      <c r="F57" s="35">
        <v>1</v>
      </c>
      <c r="G57" s="35">
        <v>1</v>
      </c>
      <c r="H57" s="35">
        <v>2000</v>
      </c>
      <c r="I57" s="34">
        <v>100</v>
      </c>
      <c r="J57" s="39">
        <v>31926.2202613353</v>
      </c>
      <c r="K57" s="45">
        <f t="shared" si="0"/>
        <v>8.8683945170375829</v>
      </c>
      <c r="L57" s="38">
        <v>1.7047951259742001E-3</v>
      </c>
    </row>
    <row r="58" spans="1:13" x14ac:dyDescent="0.3">
      <c r="A58" s="36"/>
      <c r="B58" s="35"/>
      <c r="C58" s="34" t="s">
        <v>180</v>
      </c>
      <c r="D58" s="35" t="s">
        <v>103</v>
      </c>
      <c r="E58" s="35" t="s">
        <v>47</v>
      </c>
      <c r="F58" s="35">
        <v>1</v>
      </c>
      <c r="G58" s="35">
        <v>1</v>
      </c>
      <c r="H58" s="35">
        <v>2000</v>
      </c>
      <c r="I58" s="34">
        <v>100</v>
      </c>
      <c r="J58" s="39">
        <v>32008.7821938991</v>
      </c>
      <c r="K58" s="45">
        <f t="shared" si="0"/>
        <v>8.8913283871941946</v>
      </c>
      <c r="L58" s="38">
        <v>0.43824772750999103</v>
      </c>
    </row>
    <row r="59" spans="1:13" x14ac:dyDescent="0.3">
      <c r="A59" s="36"/>
      <c r="B59" s="35"/>
      <c r="C59" s="34" t="s">
        <v>180</v>
      </c>
      <c r="D59" s="35" t="s">
        <v>103</v>
      </c>
      <c r="E59" s="35" t="s">
        <v>47</v>
      </c>
      <c r="F59" s="35">
        <v>1</v>
      </c>
      <c r="G59" s="35">
        <v>1</v>
      </c>
      <c r="H59" s="35">
        <v>2000</v>
      </c>
      <c r="I59" s="34">
        <v>100</v>
      </c>
      <c r="J59" s="39">
        <v>32017.058657407699</v>
      </c>
      <c r="K59" s="45">
        <f t="shared" si="0"/>
        <v>8.8936274048354722</v>
      </c>
      <c r="L59" s="38">
        <v>2.2478982117861701E-3</v>
      </c>
    </row>
    <row r="60" spans="1:13" ht="15" thickBot="1" x14ac:dyDescent="0.35">
      <c r="A60" s="36"/>
      <c r="B60" s="35"/>
      <c r="C60" s="34" t="s">
        <v>180</v>
      </c>
      <c r="D60" s="35" t="s">
        <v>103</v>
      </c>
      <c r="E60" s="35" t="s">
        <v>47</v>
      </c>
      <c r="F60" s="35">
        <v>1</v>
      </c>
      <c r="G60" s="35">
        <v>1</v>
      </c>
      <c r="H60" s="35">
        <v>2000</v>
      </c>
      <c r="I60" s="34">
        <v>100</v>
      </c>
      <c r="J60" s="39">
        <v>32157.4094557762</v>
      </c>
      <c r="K60" s="45">
        <f t="shared" si="0"/>
        <v>8.9326137377156112</v>
      </c>
      <c r="L60" s="38">
        <v>6.3634609115148996E-2</v>
      </c>
    </row>
    <row r="61" spans="1:13" ht="15" thickBot="1" x14ac:dyDescent="0.35">
      <c r="A61" s="102" t="s">
        <v>46</v>
      </c>
      <c r="B61" s="97"/>
      <c r="C61" s="97"/>
      <c r="D61" s="97"/>
      <c r="E61" s="97"/>
      <c r="F61" s="97"/>
      <c r="G61" s="97"/>
      <c r="H61" s="97"/>
      <c r="I61" s="97"/>
      <c r="J61" s="101">
        <f>AVERAGE(J51:J60)</f>
        <v>31707.813652801473</v>
      </c>
      <c r="K61" s="148">
        <f t="shared" si="0"/>
        <v>8.8077260146670753</v>
      </c>
      <c r="L61" s="99">
        <f>AVERAGE(L51:L60)</f>
        <v>0.13549919027563154</v>
      </c>
    </row>
    <row r="62" spans="1:13" x14ac:dyDescent="0.3">
      <c r="A62" s="36" t="s">
        <v>179</v>
      </c>
      <c r="B62" s="35"/>
      <c r="C62" s="34" t="s">
        <v>178</v>
      </c>
      <c r="D62" s="35" t="s">
        <v>103</v>
      </c>
      <c r="E62" s="35" t="s">
        <v>47</v>
      </c>
      <c r="F62" s="35">
        <v>1</v>
      </c>
      <c r="G62" s="35">
        <v>1</v>
      </c>
      <c r="H62" s="35">
        <v>2000</v>
      </c>
      <c r="I62" s="34">
        <v>100</v>
      </c>
      <c r="J62" s="39">
        <v>38237.205636501298</v>
      </c>
      <c r="K62" s="45">
        <f t="shared" si="0"/>
        <v>10.62144601013925</v>
      </c>
      <c r="L62" s="38">
        <v>4.9588233733063598E-2</v>
      </c>
    </row>
    <row r="63" spans="1:13" x14ac:dyDescent="0.3">
      <c r="A63" s="36"/>
      <c r="B63" s="35"/>
      <c r="C63" s="34" t="s">
        <v>178</v>
      </c>
      <c r="D63" s="35" t="s">
        <v>103</v>
      </c>
      <c r="E63" s="35" t="s">
        <v>47</v>
      </c>
      <c r="F63" s="35">
        <v>1</v>
      </c>
      <c r="G63" s="35">
        <v>1</v>
      </c>
      <c r="H63" s="35">
        <v>2000</v>
      </c>
      <c r="I63" s="34">
        <v>100</v>
      </c>
      <c r="J63" s="39">
        <v>38267.779163599</v>
      </c>
      <c r="K63" s="45">
        <f t="shared" si="0"/>
        <v>10.629938656555277</v>
      </c>
      <c r="L63" s="38">
        <v>1.94136145532776E-2</v>
      </c>
    </row>
    <row r="64" spans="1:13" x14ac:dyDescent="0.3">
      <c r="A64" s="36"/>
      <c r="B64" s="35"/>
      <c r="C64" s="34" t="s">
        <v>178</v>
      </c>
      <c r="D64" s="35" t="s">
        <v>103</v>
      </c>
      <c r="E64" s="35" t="s">
        <v>47</v>
      </c>
      <c r="F64" s="35">
        <v>1</v>
      </c>
      <c r="G64" s="35">
        <v>1</v>
      </c>
      <c r="H64" s="35">
        <v>2000</v>
      </c>
      <c r="I64" s="34">
        <v>100</v>
      </c>
      <c r="J64" s="39">
        <v>38296.742977380702</v>
      </c>
      <c r="K64" s="45">
        <f t="shared" si="0"/>
        <v>10.637984160383528</v>
      </c>
      <c r="L64" s="38">
        <v>0.31531622483594601</v>
      </c>
    </row>
    <row r="65" spans="1:12" x14ac:dyDescent="0.3">
      <c r="A65" s="36"/>
      <c r="B65" s="35"/>
      <c r="C65" s="34" t="s">
        <v>178</v>
      </c>
      <c r="D65" s="35" t="s">
        <v>103</v>
      </c>
      <c r="E65" s="35" t="s">
        <v>47</v>
      </c>
      <c r="F65" s="35">
        <v>1</v>
      </c>
      <c r="G65" s="35">
        <v>1</v>
      </c>
      <c r="H65" s="35">
        <v>2000</v>
      </c>
      <c r="I65" s="34">
        <v>100</v>
      </c>
      <c r="J65" s="39">
        <v>39906.657033920201</v>
      </c>
      <c r="K65" s="45">
        <f t="shared" si="0"/>
        <v>11.085182509422278</v>
      </c>
      <c r="L65" s="38">
        <v>0.35486494588097001</v>
      </c>
    </row>
    <row r="66" spans="1:12" x14ac:dyDescent="0.3">
      <c r="A66" s="36"/>
      <c r="B66" s="35"/>
      <c r="C66" s="34" t="s">
        <v>178</v>
      </c>
      <c r="D66" s="35" t="s">
        <v>103</v>
      </c>
      <c r="E66" s="35" t="s">
        <v>47</v>
      </c>
      <c r="F66" s="35">
        <v>1</v>
      </c>
      <c r="G66" s="35">
        <v>1</v>
      </c>
      <c r="H66" s="35">
        <v>2000</v>
      </c>
      <c r="I66" s="34">
        <v>100</v>
      </c>
      <c r="J66" s="39">
        <v>40057.127551794001</v>
      </c>
      <c r="K66" s="45">
        <f t="shared" si="0"/>
        <v>11.126979875498334</v>
      </c>
      <c r="L66" s="38">
        <v>4.0706399155992301E-3</v>
      </c>
    </row>
    <row r="67" spans="1:12" x14ac:dyDescent="0.3">
      <c r="A67" s="36"/>
      <c r="B67" s="35"/>
      <c r="C67" s="34" t="s">
        <v>178</v>
      </c>
      <c r="D67" s="35" t="s">
        <v>103</v>
      </c>
      <c r="E67" s="35" t="s">
        <v>47</v>
      </c>
      <c r="F67" s="35">
        <v>1</v>
      </c>
      <c r="G67" s="35">
        <v>1</v>
      </c>
      <c r="H67" s="35">
        <v>2000</v>
      </c>
      <c r="I67" s="34">
        <v>100</v>
      </c>
      <c r="J67" s="39">
        <v>40081.550772189999</v>
      </c>
      <c r="K67" s="45">
        <f t="shared" si="0"/>
        <v>11.133764103386111</v>
      </c>
      <c r="L67" s="38">
        <v>0.208561971031789</v>
      </c>
    </row>
    <row r="68" spans="1:12" x14ac:dyDescent="0.3">
      <c r="A68" s="36"/>
      <c r="B68" s="35"/>
      <c r="C68" s="34" t="s">
        <v>178</v>
      </c>
      <c r="D68" s="35" t="s">
        <v>103</v>
      </c>
      <c r="E68" s="35" t="s">
        <v>47</v>
      </c>
      <c r="F68" s="35">
        <v>1</v>
      </c>
      <c r="G68" s="35">
        <v>1</v>
      </c>
      <c r="H68" s="35">
        <v>2000</v>
      </c>
      <c r="I68" s="34">
        <v>100</v>
      </c>
      <c r="J68" s="39">
        <v>40194.020557641903</v>
      </c>
      <c r="K68" s="45">
        <f t="shared" si="0"/>
        <v>11.165005710456084</v>
      </c>
      <c r="L68" s="38">
        <v>0.18575566486123199</v>
      </c>
    </row>
    <row r="69" spans="1:12" x14ac:dyDescent="0.3">
      <c r="A69" s="36"/>
      <c r="B69" s="35"/>
      <c r="C69" s="34" t="s">
        <v>178</v>
      </c>
      <c r="D69" s="35" t="s">
        <v>103</v>
      </c>
      <c r="E69" s="35" t="s">
        <v>47</v>
      </c>
      <c r="F69" s="35">
        <v>1</v>
      </c>
      <c r="G69" s="35">
        <v>1</v>
      </c>
      <c r="H69" s="35">
        <v>2000</v>
      </c>
      <c r="I69" s="34">
        <v>100</v>
      </c>
      <c r="J69" s="39">
        <v>40265.071145772898</v>
      </c>
      <c r="K69" s="45">
        <f t="shared" si="0"/>
        <v>11.184741984936917</v>
      </c>
      <c r="L69" s="38">
        <v>3.4663716676324403E-2</v>
      </c>
    </row>
    <row r="70" spans="1:12" x14ac:dyDescent="0.3">
      <c r="A70" s="36"/>
      <c r="B70" s="35"/>
      <c r="C70" s="34" t="s">
        <v>178</v>
      </c>
      <c r="D70" s="35" t="s">
        <v>103</v>
      </c>
      <c r="E70" s="35" t="s">
        <v>47</v>
      </c>
      <c r="F70" s="35">
        <v>1</v>
      </c>
      <c r="G70" s="35">
        <v>1</v>
      </c>
      <c r="H70" s="35">
        <v>2000</v>
      </c>
      <c r="I70" s="34">
        <v>100</v>
      </c>
      <c r="J70" s="39">
        <v>40311.237334728197</v>
      </c>
      <c r="K70" s="45">
        <f t="shared" si="0"/>
        <v>11.197565926313388</v>
      </c>
      <c r="L70" s="38">
        <v>0.20034878407457199</v>
      </c>
    </row>
    <row r="71" spans="1:12" ht="15" thickBot="1" x14ac:dyDescent="0.35">
      <c r="A71" s="36"/>
      <c r="B71" s="35"/>
      <c r="C71" s="34" t="s">
        <v>178</v>
      </c>
      <c r="D71" s="35" t="s">
        <v>103</v>
      </c>
      <c r="E71" s="35" t="s">
        <v>47</v>
      </c>
      <c r="F71" s="35">
        <v>1</v>
      </c>
      <c r="G71" s="35">
        <v>1</v>
      </c>
      <c r="H71" s="35">
        <v>2000</v>
      </c>
      <c r="I71" s="34">
        <v>100</v>
      </c>
      <c r="J71" s="39">
        <v>40339.493887901299</v>
      </c>
      <c r="K71" s="45">
        <f t="shared" si="0"/>
        <v>11.205414968861472</v>
      </c>
      <c r="L71" s="38">
        <v>0.111516137087881</v>
      </c>
    </row>
    <row r="72" spans="1:12" ht="15" thickBot="1" x14ac:dyDescent="0.35">
      <c r="A72" s="102" t="s">
        <v>46</v>
      </c>
      <c r="B72" s="97"/>
      <c r="C72" s="97"/>
      <c r="D72" s="97"/>
      <c r="E72" s="97"/>
      <c r="F72" s="97"/>
      <c r="G72" s="97"/>
      <c r="H72" s="97"/>
      <c r="I72" s="97"/>
      <c r="J72" s="101">
        <f>AVERAGE(J62:J71)</f>
        <v>39595.688606142947</v>
      </c>
      <c r="K72" s="148">
        <f t="shared" si="0"/>
        <v>10.998802390595262</v>
      </c>
      <c r="L72" s="99">
        <f>AVERAGE(L62:L71)</f>
        <v>0.14840999326506549</v>
      </c>
    </row>
    <row r="73" spans="1:12" x14ac:dyDescent="0.3">
      <c r="A73" s="36" t="s">
        <v>185</v>
      </c>
      <c r="B73" s="35"/>
      <c r="C73" s="35" t="s">
        <v>184</v>
      </c>
      <c r="D73" s="35" t="s">
        <v>64</v>
      </c>
      <c r="E73" s="35" t="s">
        <v>47</v>
      </c>
      <c r="F73" s="35">
        <v>0.5</v>
      </c>
      <c r="G73" s="35">
        <v>1</v>
      </c>
      <c r="H73" s="35">
        <v>2000</v>
      </c>
      <c r="I73" s="34">
        <v>100</v>
      </c>
      <c r="J73" s="39">
        <v>13113.2803497314</v>
      </c>
      <c r="K73" s="45">
        <f t="shared" si="0"/>
        <v>3.6425778749253888</v>
      </c>
      <c r="L73" s="38">
        <v>1.9313101424164199E-3</v>
      </c>
    </row>
    <row r="74" spans="1:12" x14ac:dyDescent="0.3">
      <c r="A74" s="36"/>
      <c r="B74" s="35"/>
      <c r="C74" s="35" t="s">
        <v>184</v>
      </c>
      <c r="D74" s="35" t="s">
        <v>64</v>
      </c>
      <c r="E74" s="35" t="s">
        <v>47</v>
      </c>
      <c r="F74" s="35">
        <v>0.5</v>
      </c>
      <c r="G74" s="35">
        <v>1</v>
      </c>
      <c r="H74" s="35">
        <v>2000</v>
      </c>
      <c r="I74" s="34">
        <v>100</v>
      </c>
      <c r="J74" s="39">
        <v>13491.6677188873</v>
      </c>
      <c r="K74" s="45">
        <f t="shared" si="0"/>
        <v>3.7476854774686945</v>
      </c>
      <c r="L74" s="38">
        <v>1.6062150026663201E-3</v>
      </c>
    </row>
    <row r="75" spans="1:12" x14ac:dyDescent="0.3">
      <c r="A75" s="36"/>
      <c r="B75" s="35"/>
      <c r="C75" s="35" t="s">
        <v>184</v>
      </c>
      <c r="D75" s="35" t="s">
        <v>64</v>
      </c>
      <c r="E75" s="35" t="s">
        <v>47</v>
      </c>
      <c r="F75" s="35">
        <v>0.5</v>
      </c>
      <c r="G75" s="35">
        <v>1</v>
      </c>
      <c r="H75" s="35">
        <v>2000</v>
      </c>
      <c r="I75" s="34">
        <v>100</v>
      </c>
      <c r="J75" s="39">
        <v>15028.975425004901</v>
      </c>
      <c r="K75" s="45">
        <f t="shared" si="0"/>
        <v>4.1747153958346948</v>
      </c>
      <c r="L75" s="38">
        <v>1.75970290301727E-3</v>
      </c>
    </row>
    <row r="76" spans="1:12" x14ac:dyDescent="0.3">
      <c r="A76" s="36"/>
      <c r="B76" s="35"/>
      <c r="C76" s="35" t="s">
        <v>184</v>
      </c>
      <c r="D76" s="35" t="s">
        <v>64</v>
      </c>
      <c r="E76" s="35" t="s">
        <v>47</v>
      </c>
      <c r="F76" s="35">
        <v>0.5</v>
      </c>
      <c r="G76" s="35">
        <v>1</v>
      </c>
      <c r="H76" s="35">
        <v>2000</v>
      </c>
      <c r="I76" s="34">
        <v>100</v>
      </c>
      <c r="J76" s="39">
        <v>15276.5730578899</v>
      </c>
      <c r="K76" s="45">
        <f t="shared" si="0"/>
        <v>4.2434925160805275</v>
      </c>
      <c r="L76" s="38">
        <v>2.84304813942658E-3</v>
      </c>
    </row>
    <row r="77" spans="1:12" x14ac:dyDescent="0.3">
      <c r="A77" s="36"/>
      <c r="B77" s="35"/>
      <c r="C77" s="35" t="s">
        <v>184</v>
      </c>
      <c r="D77" s="35" t="s">
        <v>64</v>
      </c>
      <c r="E77" s="35" t="s">
        <v>47</v>
      </c>
      <c r="F77" s="35">
        <v>0.5</v>
      </c>
      <c r="G77" s="35">
        <v>1</v>
      </c>
      <c r="H77" s="35">
        <v>2000</v>
      </c>
      <c r="I77" s="34">
        <v>100</v>
      </c>
      <c r="J77" s="39">
        <v>15288.1056194305</v>
      </c>
      <c r="K77" s="45">
        <f t="shared" si="0"/>
        <v>4.2466960053973608</v>
      </c>
      <c r="L77" s="38">
        <v>2.4453632988179399E-3</v>
      </c>
    </row>
    <row r="78" spans="1:12" x14ac:dyDescent="0.3">
      <c r="A78" s="36"/>
      <c r="B78" s="35"/>
      <c r="C78" s="35" t="s">
        <v>184</v>
      </c>
      <c r="D78" s="35" t="s">
        <v>64</v>
      </c>
      <c r="E78" s="35" t="s">
        <v>47</v>
      </c>
      <c r="F78" s="35">
        <v>0.5</v>
      </c>
      <c r="G78" s="35">
        <v>1</v>
      </c>
      <c r="H78" s="35">
        <v>2000</v>
      </c>
      <c r="I78" s="34">
        <v>100</v>
      </c>
      <c r="J78" s="39">
        <v>15278.863494396201</v>
      </c>
      <c r="K78" s="45">
        <f t="shared" si="0"/>
        <v>4.2441287484433889</v>
      </c>
      <c r="L78" s="38">
        <v>9.1415218569260105E-4</v>
      </c>
    </row>
    <row r="79" spans="1:12" x14ac:dyDescent="0.3">
      <c r="A79" s="36"/>
      <c r="B79" s="35"/>
      <c r="C79" s="35" t="s">
        <v>184</v>
      </c>
      <c r="D79" s="35" t="s">
        <v>64</v>
      </c>
      <c r="E79" s="35" t="s">
        <v>47</v>
      </c>
      <c r="F79" s="35">
        <v>0.5</v>
      </c>
      <c r="G79" s="35">
        <v>1</v>
      </c>
      <c r="H79" s="35">
        <v>2000</v>
      </c>
      <c r="I79" s="34">
        <v>100</v>
      </c>
      <c r="J79" s="39">
        <v>15257.623433828299</v>
      </c>
      <c r="K79" s="45">
        <f t="shared" si="0"/>
        <v>4.238228731618972</v>
      </c>
      <c r="L79" s="38">
        <v>2.3074844614208502E-3</v>
      </c>
    </row>
    <row r="80" spans="1:12" x14ac:dyDescent="0.3">
      <c r="A80" s="36"/>
      <c r="B80" s="35"/>
      <c r="C80" s="35" t="s">
        <v>184</v>
      </c>
      <c r="D80" s="35" t="s">
        <v>64</v>
      </c>
      <c r="E80" s="35" t="s">
        <v>47</v>
      </c>
      <c r="F80" s="35">
        <v>0.5</v>
      </c>
      <c r="G80" s="35">
        <v>1</v>
      </c>
      <c r="H80" s="35">
        <v>2000</v>
      </c>
      <c r="I80" s="34">
        <v>100</v>
      </c>
      <c r="J80" s="39">
        <v>15297.5168833732</v>
      </c>
      <c r="K80" s="45">
        <f t="shared" si="0"/>
        <v>4.2493102453814444</v>
      </c>
      <c r="L80" s="38">
        <v>2.17518360392332E-3</v>
      </c>
    </row>
    <row r="81" spans="1:14" x14ac:dyDescent="0.3">
      <c r="A81" s="36"/>
      <c r="B81" s="35"/>
      <c r="C81" s="35" t="s">
        <v>184</v>
      </c>
      <c r="D81" s="35" t="s">
        <v>64</v>
      </c>
      <c r="E81" s="35" t="s">
        <v>47</v>
      </c>
      <c r="F81" s="35">
        <v>0.5</v>
      </c>
      <c r="G81" s="35">
        <v>1</v>
      </c>
      <c r="H81" s="35">
        <v>2000</v>
      </c>
      <c r="I81" s="34">
        <v>100</v>
      </c>
      <c r="J81" s="39">
        <v>17179.334269285198</v>
      </c>
      <c r="K81" s="45">
        <f t="shared" si="0"/>
        <v>4.7720372970236662</v>
      </c>
      <c r="L81" s="38">
        <v>1.7165264969458999E-3</v>
      </c>
    </row>
    <row r="82" spans="1:14" ht="15" thickBot="1" x14ac:dyDescent="0.35">
      <c r="A82" s="36"/>
      <c r="B82" s="35"/>
      <c r="C82" s="35" t="s">
        <v>184</v>
      </c>
      <c r="D82" s="35" t="s">
        <v>64</v>
      </c>
      <c r="E82" s="35" t="s">
        <v>47</v>
      </c>
      <c r="F82" s="35">
        <v>0.5</v>
      </c>
      <c r="G82" s="35">
        <v>1</v>
      </c>
      <c r="H82" s="35">
        <v>2000</v>
      </c>
      <c r="I82" s="34">
        <v>100</v>
      </c>
      <c r="J82" s="39">
        <v>17213.796936750401</v>
      </c>
      <c r="K82" s="45">
        <f t="shared" si="0"/>
        <v>4.7816102602084447</v>
      </c>
      <c r="L82" s="38">
        <v>9.6142335906010195E-4</v>
      </c>
    </row>
    <row r="83" spans="1:14" ht="15" thickBot="1" x14ac:dyDescent="0.35">
      <c r="A83" s="102" t="s">
        <v>46</v>
      </c>
      <c r="B83" s="97"/>
      <c r="C83" s="97"/>
      <c r="D83" s="97"/>
      <c r="E83" s="97"/>
      <c r="F83" s="97"/>
      <c r="G83" s="97"/>
      <c r="H83" s="97"/>
      <c r="I83" s="97"/>
      <c r="J83" s="101">
        <f>AVERAGE(J73:J82)</f>
        <v>15242.57371885773</v>
      </c>
      <c r="K83" s="148">
        <f t="shared" si="0"/>
        <v>4.2340482552382586</v>
      </c>
      <c r="L83" s="99">
        <f>AVERAGE(L73:L82)</f>
        <v>1.86604095933873E-3</v>
      </c>
    </row>
    <row r="84" spans="1:14" x14ac:dyDescent="0.3">
      <c r="A84" s="36" t="s">
        <v>183</v>
      </c>
      <c r="B84" s="35"/>
      <c r="C84" s="34" t="s">
        <v>182</v>
      </c>
      <c r="D84" s="35" t="s">
        <v>64</v>
      </c>
      <c r="E84" s="35" t="s">
        <v>47</v>
      </c>
      <c r="F84" s="35">
        <v>0.5</v>
      </c>
      <c r="G84" s="35">
        <v>1</v>
      </c>
      <c r="H84" s="35">
        <v>2000</v>
      </c>
      <c r="I84" s="34">
        <v>100</v>
      </c>
      <c r="J84" s="39">
        <v>22223.363558769201</v>
      </c>
      <c r="K84" s="45">
        <f t="shared" si="0"/>
        <v>6.1731565441025555</v>
      </c>
      <c r="L84" s="38">
        <v>2.2125179173790099E-4</v>
      </c>
    </row>
    <row r="85" spans="1:14" x14ac:dyDescent="0.3">
      <c r="A85" s="36"/>
      <c r="B85" s="35"/>
      <c r="C85" s="34" t="s">
        <v>182</v>
      </c>
      <c r="D85" s="35" t="s">
        <v>64</v>
      </c>
      <c r="E85" s="35" t="s">
        <v>47</v>
      </c>
      <c r="F85" s="35">
        <v>0.5</v>
      </c>
      <c r="G85" s="35">
        <v>1</v>
      </c>
      <c r="H85" s="35">
        <v>2000</v>
      </c>
      <c r="I85" s="34">
        <v>100</v>
      </c>
      <c r="J85" s="39">
        <v>22892.6508412361</v>
      </c>
      <c r="K85" s="45">
        <f t="shared" si="0"/>
        <v>6.3590696781211387</v>
      </c>
      <c r="L85" s="38">
        <v>4.1928858078269898E-4</v>
      </c>
    </row>
    <row r="86" spans="1:14" x14ac:dyDescent="0.3">
      <c r="A86" s="36"/>
      <c r="B86" s="35"/>
      <c r="C86" s="34" t="s">
        <v>182</v>
      </c>
      <c r="D86" s="35" t="s">
        <v>64</v>
      </c>
      <c r="E86" s="35" t="s">
        <v>47</v>
      </c>
      <c r="F86" s="35">
        <v>0.5</v>
      </c>
      <c r="G86" s="35">
        <v>1</v>
      </c>
      <c r="H86" s="35">
        <v>2000</v>
      </c>
      <c r="I86" s="34">
        <v>100</v>
      </c>
      <c r="J86" s="39">
        <v>23588.335337877201</v>
      </c>
      <c r="K86" s="45">
        <f t="shared" si="0"/>
        <v>6.552315371632556</v>
      </c>
      <c r="L86" s="38">
        <v>5.4766278154236899E-4</v>
      </c>
    </row>
    <row r="87" spans="1:14" x14ac:dyDescent="0.3">
      <c r="A87" s="36"/>
      <c r="B87" s="35"/>
      <c r="C87" s="34" t="s">
        <v>182</v>
      </c>
      <c r="D87" s="35" t="s">
        <v>64</v>
      </c>
      <c r="E87" s="35" t="s">
        <v>47</v>
      </c>
      <c r="F87" s="35">
        <v>0.5</v>
      </c>
      <c r="G87" s="35">
        <v>1</v>
      </c>
      <c r="H87" s="35">
        <v>2000</v>
      </c>
      <c r="I87" s="34">
        <v>100</v>
      </c>
      <c r="J87" s="39">
        <v>23761.446275711001</v>
      </c>
      <c r="K87" s="45">
        <f t="shared" si="0"/>
        <v>6.6004017432530562</v>
      </c>
      <c r="L87" s="38">
        <v>3.89746985859961E-4</v>
      </c>
    </row>
    <row r="88" spans="1:14" x14ac:dyDescent="0.3">
      <c r="A88" s="36"/>
      <c r="B88" s="35"/>
      <c r="C88" s="34" t="s">
        <v>182</v>
      </c>
      <c r="D88" s="35" t="s">
        <v>64</v>
      </c>
      <c r="E88" s="35" t="s">
        <v>47</v>
      </c>
      <c r="F88" s="35">
        <v>0.5</v>
      </c>
      <c r="G88" s="35">
        <v>1</v>
      </c>
      <c r="H88" s="35">
        <v>2000</v>
      </c>
      <c r="I88" s="34">
        <v>100</v>
      </c>
      <c r="J88" s="39">
        <v>23519.9177353382</v>
      </c>
      <c r="K88" s="45">
        <f t="shared" si="0"/>
        <v>6.5333104820383889</v>
      </c>
      <c r="L88" s="38">
        <v>5.1582417986924104E-4</v>
      </c>
    </row>
    <row r="89" spans="1:14" x14ac:dyDescent="0.3">
      <c r="A89" s="36"/>
      <c r="B89" s="35"/>
      <c r="C89" s="34" t="s">
        <v>182</v>
      </c>
      <c r="D89" s="35" t="s">
        <v>64</v>
      </c>
      <c r="E89" s="35" t="s">
        <v>47</v>
      </c>
      <c r="F89" s="35">
        <v>0.5</v>
      </c>
      <c r="G89" s="35">
        <v>1</v>
      </c>
      <c r="H89" s="35">
        <v>2000</v>
      </c>
      <c r="I89" s="34">
        <v>100</v>
      </c>
      <c r="J89" s="39">
        <v>23783.6571207046</v>
      </c>
      <c r="K89" s="45">
        <f t="shared" si="0"/>
        <v>6.6065714224179448</v>
      </c>
      <c r="L89" s="38">
        <v>3.6643612383187199E-4</v>
      </c>
    </row>
    <row r="90" spans="1:14" x14ac:dyDescent="0.3">
      <c r="A90" s="36"/>
      <c r="B90" s="35"/>
      <c r="C90" s="34" t="s">
        <v>182</v>
      </c>
      <c r="D90" s="35" t="s">
        <v>64</v>
      </c>
      <c r="E90" s="35" t="s">
        <v>47</v>
      </c>
      <c r="F90" s="35">
        <v>0.5</v>
      </c>
      <c r="G90" s="35">
        <v>1</v>
      </c>
      <c r="H90" s="35">
        <v>2000</v>
      </c>
      <c r="I90" s="34">
        <v>100</v>
      </c>
      <c r="J90" s="39">
        <v>23726.889083147002</v>
      </c>
      <c r="K90" s="45">
        <f t="shared" si="0"/>
        <v>6.5908025230963894</v>
      </c>
      <c r="L90" s="38">
        <v>6.8189578050497897E-4</v>
      </c>
    </row>
    <row r="91" spans="1:14" x14ac:dyDescent="0.3">
      <c r="A91" s="36"/>
      <c r="B91" s="35"/>
      <c r="C91" s="34" t="s">
        <v>182</v>
      </c>
      <c r="D91" s="35" t="s">
        <v>64</v>
      </c>
      <c r="E91" s="35" t="s">
        <v>47</v>
      </c>
      <c r="F91" s="35">
        <v>0.5</v>
      </c>
      <c r="G91" s="35">
        <v>1</v>
      </c>
      <c r="H91" s="35">
        <v>2000</v>
      </c>
      <c r="I91" s="34">
        <v>100</v>
      </c>
      <c r="J91" s="39">
        <v>24272.128935575402</v>
      </c>
      <c r="K91" s="45">
        <f t="shared" si="0"/>
        <v>6.742258037659834</v>
      </c>
      <c r="L91" s="38">
        <v>4.9683289629334196E-4</v>
      </c>
    </row>
    <row r="92" spans="1:14" x14ac:dyDescent="0.3">
      <c r="A92" s="36"/>
      <c r="B92" s="35"/>
      <c r="C92" s="34" t="s">
        <v>182</v>
      </c>
      <c r="D92" s="35" t="s">
        <v>64</v>
      </c>
      <c r="E92" s="35" t="s">
        <v>47</v>
      </c>
      <c r="F92" s="35">
        <v>0.5</v>
      </c>
      <c r="G92" s="35">
        <v>1</v>
      </c>
      <c r="H92" s="35">
        <v>2000</v>
      </c>
      <c r="I92" s="34">
        <v>100</v>
      </c>
      <c r="J92" s="39">
        <v>24665.056933164498</v>
      </c>
      <c r="K92" s="45">
        <f t="shared" si="0"/>
        <v>6.8514047036568053</v>
      </c>
      <c r="L92" s="38">
        <v>5.3149880271938796E-4</v>
      </c>
    </row>
    <row r="93" spans="1:14" ht="15" thickBot="1" x14ac:dyDescent="0.35">
      <c r="A93" s="36"/>
      <c r="B93" s="35"/>
      <c r="C93" s="34" t="s">
        <v>182</v>
      </c>
      <c r="D93" s="35" t="s">
        <v>64</v>
      </c>
      <c r="E93" s="35" t="s">
        <v>47</v>
      </c>
      <c r="F93" s="35">
        <v>0.5</v>
      </c>
      <c r="G93" s="35">
        <v>1</v>
      </c>
      <c r="H93" s="35">
        <v>2000</v>
      </c>
      <c r="I93" s="34">
        <v>100</v>
      </c>
      <c r="J93" s="39">
        <v>26159.4429895877</v>
      </c>
      <c r="K93" s="45">
        <f t="shared" ref="K93:K156" si="1">J93/3600</f>
        <v>7.2665119415521389</v>
      </c>
      <c r="L93" s="38">
        <v>8.8304017668638295E-4</v>
      </c>
    </row>
    <row r="94" spans="1:14" ht="15" thickBot="1" x14ac:dyDescent="0.35">
      <c r="A94" s="102" t="s">
        <v>46</v>
      </c>
      <c r="B94" s="97"/>
      <c r="C94" s="97"/>
      <c r="D94" s="97"/>
      <c r="E94" s="97"/>
      <c r="F94" s="97"/>
      <c r="G94" s="97"/>
      <c r="H94" s="97"/>
      <c r="I94" s="97"/>
      <c r="J94" s="101">
        <f>AVERAGE(J84:J93)</f>
        <v>23859.28888111109</v>
      </c>
      <c r="K94" s="148">
        <f t="shared" si="1"/>
        <v>6.6275802447530801</v>
      </c>
      <c r="L94" s="99">
        <f>AVERAGE(L84:L93)</f>
        <v>5.0534780998281342E-4</v>
      </c>
      <c r="M94" s="86">
        <f>_xlfn.STDEV.P(L84:L93)</f>
        <v>1.7241059847998951E-4</v>
      </c>
    </row>
    <row r="95" spans="1:14" x14ac:dyDescent="0.3">
      <c r="A95" s="36" t="s">
        <v>181</v>
      </c>
      <c r="B95" s="35"/>
      <c r="C95" s="34" t="s">
        <v>180</v>
      </c>
      <c r="D95" s="35" t="s">
        <v>64</v>
      </c>
      <c r="E95" s="35" t="s">
        <v>47</v>
      </c>
      <c r="F95" s="35">
        <v>0.5</v>
      </c>
      <c r="G95" s="35">
        <v>1</v>
      </c>
      <c r="H95" s="35">
        <v>2000</v>
      </c>
      <c r="I95" s="34">
        <v>100</v>
      </c>
      <c r="J95" s="39">
        <v>28500.761358499502</v>
      </c>
      <c r="K95" s="45">
        <f t="shared" si="1"/>
        <v>7.9168781551387504</v>
      </c>
      <c r="L95" s="38">
        <v>3.6918405993442601E-4</v>
      </c>
      <c r="N95" s="86">
        <f>AVERAGE($L$95:L95)</f>
        <v>3.6918405993442601E-4</v>
      </c>
    </row>
    <row r="96" spans="1:14" x14ac:dyDescent="0.3">
      <c r="A96" s="36"/>
      <c r="B96" s="35"/>
      <c r="C96" s="34" t="s">
        <v>180</v>
      </c>
      <c r="D96" s="35" t="s">
        <v>64</v>
      </c>
      <c r="E96" s="35" t="s">
        <v>47</v>
      </c>
      <c r="F96" s="35">
        <v>0.5</v>
      </c>
      <c r="G96" s="35">
        <v>1</v>
      </c>
      <c r="H96" s="35">
        <v>2000</v>
      </c>
      <c r="I96" s="34">
        <v>100</v>
      </c>
      <c r="J96" s="39">
        <v>28535.852107286399</v>
      </c>
      <c r="K96" s="45">
        <f t="shared" si="1"/>
        <v>7.9266255853573329</v>
      </c>
      <c r="L96" s="38">
        <v>3.1080286097068602E-4</v>
      </c>
      <c r="N96" s="86">
        <f>AVERAGE($L$95:L96)</f>
        <v>3.3999346045255599E-4</v>
      </c>
    </row>
    <row r="97" spans="1:14" x14ac:dyDescent="0.3">
      <c r="A97" s="36"/>
      <c r="B97" s="35"/>
      <c r="C97" s="34" t="s">
        <v>180</v>
      </c>
      <c r="D97" s="35" t="s">
        <v>64</v>
      </c>
      <c r="E97" s="35" t="s">
        <v>47</v>
      </c>
      <c r="F97" s="35">
        <v>0.5</v>
      </c>
      <c r="G97" s="35">
        <v>1</v>
      </c>
      <c r="H97" s="35">
        <v>2000</v>
      </c>
      <c r="I97" s="34">
        <v>100</v>
      </c>
      <c r="J97" s="39">
        <v>28639.7447471618</v>
      </c>
      <c r="K97" s="45">
        <f t="shared" si="1"/>
        <v>7.9554846519893889</v>
      </c>
      <c r="L97" s="38">
        <v>2.7342147142348302E-4</v>
      </c>
      <c r="N97" s="86">
        <f>AVERAGE($L$95:L97)</f>
        <v>3.17802797442865E-4</v>
      </c>
    </row>
    <row r="98" spans="1:14" x14ac:dyDescent="0.3">
      <c r="A98" s="36"/>
      <c r="B98" s="35"/>
      <c r="C98" s="34" t="s">
        <v>180</v>
      </c>
      <c r="D98" s="35" t="s">
        <v>64</v>
      </c>
      <c r="E98" s="35" t="s">
        <v>47</v>
      </c>
      <c r="F98" s="35">
        <v>0.5</v>
      </c>
      <c r="G98" s="35">
        <v>1</v>
      </c>
      <c r="H98" s="35">
        <v>2000</v>
      </c>
      <c r="I98" s="34">
        <v>100</v>
      </c>
      <c r="J98" s="39">
        <v>32692.843165874401</v>
      </c>
      <c r="K98" s="45">
        <f t="shared" si="1"/>
        <v>9.0813453238540003</v>
      </c>
      <c r="L98" s="38">
        <v>2.8385539395930801E-4</v>
      </c>
      <c r="N98" s="86">
        <f>AVERAGE($L$95:L98)</f>
        <v>3.0931594657197575E-4</v>
      </c>
    </row>
    <row r="99" spans="1:14" x14ac:dyDescent="0.3">
      <c r="A99" s="36"/>
      <c r="B99" s="35"/>
      <c r="C99" s="34" t="s">
        <v>180</v>
      </c>
      <c r="D99" s="35" t="s">
        <v>64</v>
      </c>
      <c r="E99" s="35" t="s">
        <v>47</v>
      </c>
      <c r="F99" s="35">
        <v>0.5</v>
      </c>
      <c r="G99" s="35">
        <v>1</v>
      </c>
      <c r="H99" s="35">
        <v>2000</v>
      </c>
      <c r="I99" s="34">
        <v>100</v>
      </c>
      <c r="J99" s="39">
        <v>33474.401936292597</v>
      </c>
      <c r="K99" s="45">
        <f t="shared" si="1"/>
        <v>9.2984449823034989</v>
      </c>
      <c r="L99" s="38">
        <v>3.5703374296584399E-4</v>
      </c>
      <c r="N99" s="86">
        <f>AVERAGE($L$95:L99)</f>
        <v>3.1885950585074937E-4</v>
      </c>
    </row>
    <row r="100" spans="1:14" x14ac:dyDescent="0.3">
      <c r="A100" s="36"/>
      <c r="B100" s="35"/>
      <c r="C100" s="34" t="s">
        <v>180</v>
      </c>
      <c r="D100" s="35" t="s">
        <v>64</v>
      </c>
      <c r="E100" s="35" t="s">
        <v>47</v>
      </c>
      <c r="F100" s="35">
        <v>0.5</v>
      </c>
      <c r="G100" s="35">
        <v>1</v>
      </c>
      <c r="H100" s="35">
        <v>2000</v>
      </c>
      <c r="I100" s="34">
        <v>100</v>
      </c>
      <c r="J100" s="39">
        <v>33572.808631420099</v>
      </c>
      <c r="K100" s="45">
        <f t="shared" si="1"/>
        <v>9.3257801753944722</v>
      </c>
      <c r="L100" s="38">
        <v>3.13946105711256E-4</v>
      </c>
      <c r="N100" s="86">
        <f>AVERAGE($L$95:L100)</f>
        <v>3.1804060582750048E-4</v>
      </c>
    </row>
    <row r="101" spans="1:14" x14ac:dyDescent="0.3">
      <c r="A101" s="36"/>
      <c r="B101" s="35"/>
      <c r="C101" s="34" t="s">
        <v>180</v>
      </c>
      <c r="D101" s="35" t="s">
        <v>64</v>
      </c>
      <c r="E101" s="35" t="s">
        <v>47</v>
      </c>
      <c r="F101" s="35">
        <v>0.5</v>
      </c>
      <c r="G101" s="35">
        <v>1</v>
      </c>
      <c r="H101" s="35">
        <v>2000</v>
      </c>
      <c r="I101" s="34">
        <v>100</v>
      </c>
      <c r="J101" s="39">
        <v>33651.6253745555</v>
      </c>
      <c r="K101" s="45">
        <f t="shared" si="1"/>
        <v>9.3476737151543059</v>
      </c>
      <c r="L101" s="38">
        <v>2.42035974427983E-4</v>
      </c>
      <c r="N101" s="86">
        <f>AVERAGE($L$95:L101)</f>
        <v>3.0718280134185515E-4</v>
      </c>
    </row>
    <row r="102" spans="1:14" x14ac:dyDescent="0.3">
      <c r="A102" s="36"/>
      <c r="B102" s="35"/>
      <c r="C102" s="34" t="s">
        <v>180</v>
      </c>
      <c r="D102" s="35" t="s">
        <v>64</v>
      </c>
      <c r="E102" s="35" t="s">
        <v>47</v>
      </c>
      <c r="F102" s="35">
        <v>0.5</v>
      </c>
      <c r="G102" s="35">
        <v>1</v>
      </c>
      <c r="H102" s="35">
        <v>2000</v>
      </c>
      <c r="I102" s="34">
        <v>100</v>
      </c>
      <c r="J102" s="39">
        <v>33710.324164628903</v>
      </c>
      <c r="K102" s="45">
        <f t="shared" si="1"/>
        <v>9.3639789346191389</v>
      </c>
      <c r="L102" s="38">
        <v>2.65830927635732E-4</v>
      </c>
      <c r="N102" s="86">
        <f>AVERAGE($L$95:L102)</f>
        <v>3.0201381712858974E-4</v>
      </c>
    </row>
    <row r="103" spans="1:14" x14ac:dyDescent="0.3">
      <c r="A103" s="36"/>
      <c r="B103" s="35"/>
      <c r="C103" s="34" t="s">
        <v>180</v>
      </c>
      <c r="D103" s="35" t="s">
        <v>64</v>
      </c>
      <c r="E103" s="35" t="s">
        <v>47</v>
      </c>
      <c r="F103" s="35">
        <v>0.5</v>
      </c>
      <c r="G103" s="35">
        <v>1</v>
      </c>
      <c r="H103" s="35">
        <v>2000</v>
      </c>
      <c r="I103" s="34">
        <v>100</v>
      </c>
      <c r="J103" s="39">
        <v>34823.295502900997</v>
      </c>
      <c r="K103" s="45">
        <f t="shared" si="1"/>
        <v>9.6731376396947208</v>
      </c>
      <c r="L103" s="38">
        <v>9.2047560230951197E-4</v>
      </c>
      <c r="N103" s="86">
        <f>AVERAGE($L$95:L103)</f>
        <v>3.7073179325980334E-4</v>
      </c>
    </row>
    <row r="104" spans="1:14" ht="15" thickBot="1" x14ac:dyDescent="0.35">
      <c r="A104" s="36"/>
      <c r="B104" s="35"/>
      <c r="C104" s="34" t="s">
        <v>180</v>
      </c>
      <c r="D104" s="35" t="s">
        <v>64</v>
      </c>
      <c r="E104" s="35" t="s">
        <v>47</v>
      </c>
      <c r="F104" s="35">
        <v>0.5</v>
      </c>
      <c r="G104" s="35">
        <v>1</v>
      </c>
      <c r="H104" s="35">
        <v>2000</v>
      </c>
      <c r="I104" s="34">
        <v>100</v>
      </c>
      <c r="J104" s="39">
        <v>35120.519719600597</v>
      </c>
      <c r="K104" s="45">
        <f t="shared" si="1"/>
        <v>9.7556999221112779</v>
      </c>
      <c r="L104" s="38">
        <v>3.0447885790849002E-4</v>
      </c>
      <c r="N104" s="86">
        <f>AVERAGE($L$95:L104)</f>
        <v>3.6410649972467202E-4</v>
      </c>
    </row>
    <row r="105" spans="1:14" ht="15" thickBot="1" x14ac:dyDescent="0.35">
      <c r="A105" s="102" t="s">
        <v>46</v>
      </c>
      <c r="B105" s="97"/>
      <c r="C105" s="97"/>
      <c r="D105" s="97"/>
      <c r="E105" s="97"/>
      <c r="F105" s="97"/>
      <c r="G105" s="97"/>
      <c r="H105" s="97"/>
      <c r="I105" s="97"/>
      <c r="J105" s="101">
        <f>AVERAGE(J95:J104)</f>
        <v>32272.21767082208</v>
      </c>
      <c r="K105" s="148">
        <f t="shared" si="1"/>
        <v>8.9645049085616879</v>
      </c>
      <c r="L105" s="99">
        <f>AVERAGE(L95:L104)</f>
        <v>3.6410649972467202E-4</v>
      </c>
      <c r="M105" s="86">
        <f>_xlfn.STDEV.P(L95:L104)</f>
        <v>1.8914504964910871E-4</v>
      </c>
    </row>
    <row r="106" spans="1:14" x14ac:dyDescent="0.3">
      <c r="A106" s="36" t="s">
        <v>179</v>
      </c>
      <c r="B106" s="35"/>
      <c r="C106" s="34" t="s">
        <v>178</v>
      </c>
      <c r="D106" s="35" t="s">
        <v>64</v>
      </c>
      <c r="E106" s="35" t="s">
        <v>47</v>
      </c>
      <c r="F106" s="35">
        <v>0.5</v>
      </c>
      <c r="G106" s="35">
        <v>1</v>
      </c>
      <c r="H106" s="35">
        <v>2000</v>
      </c>
      <c r="I106" s="34">
        <v>100</v>
      </c>
      <c r="J106" s="39">
        <v>36237.393674850398</v>
      </c>
      <c r="K106" s="45">
        <f t="shared" si="1"/>
        <v>10.065942687458444</v>
      </c>
      <c r="L106" s="38">
        <v>0.19043055116761001</v>
      </c>
    </row>
    <row r="107" spans="1:14" x14ac:dyDescent="0.3">
      <c r="A107" s="36"/>
      <c r="B107" s="35"/>
      <c r="C107" s="34" t="s">
        <v>178</v>
      </c>
      <c r="D107" s="35" t="s">
        <v>64</v>
      </c>
      <c r="E107" s="35" t="s">
        <v>47</v>
      </c>
      <c r="F107" s="35">
        <v>0.5</v>
      </c>
      <c r="G107" s="35">
        <v>1</v>
      </c>
      <c r="H107" s="35">
        <v>2000</v>
      </c>
      <c r="I107" s="34">
        <v>100</v>
      </c>
      <c r="J107" s="39">
        <v>36460.9491260051</v>
      </c>
      <c r="K107" s="45">
        <f t="shared" si="1"/>
        <v>10.128041423890306</v>
      </c>
      <c r="L107" s="38">
        <v>3.0184116561941701E-3</v>
      </c>
    </row>
    <row r="108" spans="1:14" x14ac:dyDescent="0.3">
      <c r="A108" s="36"/>
      <c r="B108" s="35"/>
      <c r="C108" s="34" t="s">
        <v>178</v>
      </c>
      <c r="D108" s="35" t="s">
        <v>64</v>
      </c>
      <c r="E108" s="35" t="s">
        <v>47</v>
      </c>
      <c r="F108" s="35">
        <v>0.5</v>
      </c>
      <c r="G108" s="35">
        <v>1</v>
      </c>
      <c r="H108" s="35">
        <v>2000</v>
      </c>
      <c r="I108" s="34">
        <v>100</v>
      </c>
      <c r="J108" s="39">
        <v>36501.848853349598</v>
      </c>
      <c r="K108" s="45">
        <f t="shared" si="1"/>
        <v>10.139402459263778</v>
      </c>
      <c r="L108" s="38">
        <v>3.2605639247659298E-3</v>
      </c>
    </row>
    <row r="109" spans="1:14" x14ac:dyDescent="0.3">
      <c r="A109" s="36"/>
      <c r="B109" s="35"/>
      <c r="C109" s="34" t="s">
        <v>178</v>
      </c>
      <c r="D109" s="35" t="s">
        <v>64</v>
      </c>
      <c r="E109" s="35" t="s">
        <v>47</v>
      </c>
      <c r="F109" s="35">
        <v>0.5</v>
      </c>
      <c r="G109" s="35">
        <v>1</v>
      </c>
      <c r="H109" s="35">
        <v>2000</v>
      </c>
      <c r="I109" s="34">
        <v>100</v>
      </c>
      <c r="J109" s="39">
        <v>36509.9835107326</v>
      </c>
      <c r="K109" s="45">
        <f t="shared" si="1"/>
        <v>10.141662086314611</v>
      </c>
      <c r="L109" s="38">
        <v>4.9537143016246598E-3</v>
      </c>
    </row>
    <row r="110" spans="1:14" x14ac:dyDescent="0.3">
      <c r="A110" s="36"/>
      <c r="B110" s="35"/>
      <c r="C110" s="34" t="s">
        <v>178</v>
      </c>
      <c r="D110" s="35" t="s">
        <v>64</v>
      </c>
      <c r="E110" s="35" t="s">
        <v>47</v>
      </c>
      <c r="F110" s="35">
        <v>0.5</v>
      </c>
      <c r="G110" s="35">
        <v>1</v>
      </c>
      <c r="H110" s="35">
        <v>2000</v>
      </c>
      <c r="I110" s="34">
        <v>100</v>
      </c>
      <c r="J110" s="39">
        <v>36564.9095985889</v>
      </c>
      <c r="K110" s="45">
        <f t="shared" si="1"/>
        <v>10.156919332941362</v>
      </c>
      <c r="L110" s="38">
        <v>1.0637435108437599E-3</v>
      </c>
    </row>
    <row r="111" spans="1:14" x14ac:dyDescent="0.3">
      <c r="A111" s="36"/>
      <c r="B111" s="35"/>
      <c r="C111" s="34" t="s">
        <v>178</v>
      </c>
      <c r="D111" s="35" t="s">
        <v>64</v>
      </c>
      <c r="E111" s="35" t="s">
        <v>47</v>
      </c>
      <c r="F111" s="35">
        <v>0.5</v>
      </c>
      <c r="G111" s="35">
        <v>1</v>
      </c>
      <c r="H111" s="35">
        <v>2000</v>
      </c>
      <c r="I111" s="34">
        <v>100</v>
      </c>
      <c r="J111" s="39">
        <v>36594.690650701501</v>
      </c>
      <c r="K111" s="45">
        <f t="shared" si="1"/>
        <v>10.165191847417084</v>
      </c>
      <c r="L111" s="38">
        <v>2.9346860035641499E-4</v>
      </c>
    </row>
    <row r="112" spans="1:14" x14ac:dyDescent="0.3">
      <c r="A112" s="36"/>
      <c r="B112" s="35"/>
      <c r="C112" s="34" t="s">
        <v>178</v>
      </c>
      <c r="D112" s="35" t="s">
        <v>64</v>
      </c>
      <c r="E112" s="35" t="s">
        <v>47</v>
      </c>
      <c r="F112" s="35">
        <v>0.5</v>
      </c>
      <c r="G112" s="35">
        <v>1</v>
      </c>
      <c r="H112" s="35">
        <v>2000</v>
      </c>
      <c r="I112" s="34">
        <v>100</v>
      </c>
      <c r="J112" s="39">
        <v>36644.070345163302</v>
      </c>
      <c r="K112" s="45">
        <f t="shared" si="1"/>
        <v>10.178908429212028</v>
      </c>
      <c r="L112" s="38">
        <v>4.7207924863318802E-4</v>
      </c>
    </row>
    <row r="113" spans="1:12" x14ac:dyDescent="0.3">
      <c r="A113" s="36"/>
      <c r="B113" s="35"/>
      <c r="C113" s="34" t="s">
        <v>178</v>
      </c>
      <c r="D113" s="35" t="s">
        <v>64</v>
      </c>
      <c r="E113" s="35" t="s">
        <v>47</v>
      </c>
      <c r="F113" s="35">
        <v>0.5</v>
      </c>
      <c r="G113" s="35">
        <v>1</v>
      </c>
      <c r="H113" s="35">
        <v>2000</v>
      </c>
      <c r="I113" s="34">
        <v>100</v>
      </c>
      <c r="J113" s="39">
        <v>36741.899978876099</v>
      </c>
      <c r="K113" s="45">
        <f t="shared" si="1"/>
        <v>10.206083327465583</v>
      </c>
      <c r="L113" s="38">
        <v>2.5842423659773299E-4</v>
      </c>
    </row>
    <row r="114" spans="1:12" x14ac:dyDescent="0.3">
      <c r="A114" s="36"/>
      <c r="B114" s="35"/>
      <c r="C114" s="34" t="s">
        <v>178</v>
      </c>
      <c r="D114" s="35" t="s">
        <v>64</v>
      </c>
      <c r="E114" s="35" t="s">
        <v>47</v>
      </c>
      <c r="F114" s="35">
        <v>0.5</v>
      </c>
      <c r="G114" s="35">
        <v>1</v>
      </c>
      <c r="H114" s="35">
        <v>2000</v>
      </c>
      <c r="I114" s="34">
        <v>100</v>
      </c>
      <c r="J114" s="39">
        <v>36862.952337980198</v>
      </c>
      <c r="K114" s="45">
        <f t="shared" si="1"/>
        <v>10.239708982772276</v>
      </c>
      <c r="L114" s="38">
        <v>5.0836621516319098E-4</v>
      </c>
    </row>
    <row r="115" spans="1:12" ht="15" thickBot="1" x14ac:dyDescent="0.35">
      <c r="A115" s="36"/>
      <c r="B115" s="35"/>
      <c r="C115" s="34" t="s">
        <v>178</v>
      </c>
      <c r="D115" s="35" t="s">
        <v>64</v>
      </c>
      <c r="E115" s="35" t="s">
        <v>47</v>
      </c>
      <c r="F115" s="35">
        <v>0.5</v>
      </c>
      <c r="G115" s="35">
        <v>1</v>
      </c>
      <c r="H115" s="35">
        <v>2000</v>
      </c>
      <c r="I115" s="34">
        <v>100</v>
      </c>
      <c r="J115" s="39">
        <v>36999.451488733197</v>
      </c>
      <c r="K115" s="45">
        <f t="shared" si="1"/>
        <v>10.277625413536999</v>
      </c>
      <c r="L115" s="38">
        <v>2.7850943206750002E-4</v>
      </c>
    </row>
    <row r="116" spans="1:12" ht="15" thickBot="1" x14ac:dyDescent="0.35">
      <c r="A116" s="102" t="s">
        <v>46</v>
      </c>
      <c r="B116" s="97"/>
      <c r="C116" s="97"/>
      <c r="D116" s="169"/>
      <c r="E116" s="97"/>
      <c r="F116" s="97"/>
      <c r="G116" s="97"/>
      <c r="H116" s="97"/>
      <c r="I116" s="97"/>
      <c r="J116" s="101">
        <f>AVERAGE(J106:J115)</f>
        <v>36611.814956498085</v>
      </c>
      <c r="K116" s="148">
        <f t="shared" si="1"/>
        <v>10.169948599027245</v>
      </c>
      <c r="L116" s="99">
        <f>AVERAGE(L106:L115)</f>
        <v>2.0453783229385659E-2</v>
      </c>
    </row>
    <row r="117" spans="1:12" x14ac:dyDescent="0.3">
      <c r="A117" s="36" t="s">
        <v>185</v>
      </c>
      <c r="B117" s="35"/>
      <c r="C117" s="35" t="s">
        <v>184</v>
      </c>
      <c r="D117" s="167" t="s">
        <v>186</v>
      </c>
      <c r="E117" s="35" t="s">
        <v>47</v>
      </c>
      <c r="F117" s="35">
        <v>0.5</v>
      </c>
      <c r="G117" s="35">
        <v>1</v>
      </c>
      <c r="H117" s="35">
        <v>2000</v>
      </c>
      <c r="I117" s="34">
        <v>100</v>
      </c>
      <c r="J117" s="39">
        <v>14978.2210612297</v>
      </c>
      <c r="K117" s="45">
        <f t="shared" si="1"/>
        <v>4.1606169614526944</v>
      </c>
      <c r="L117" s="38">
        <v>2.4992531655072502E-3</v>
      </c>
    </row>
    <row r="118" spans="1:12" x14ac:dyDescent="0.3">
      <c r="A118" s="36"/>
      <c r="B118" s="35"/>
      <c r="C118" s="35" t="s">
        <v>184</v>
      </c>
      <c r="D118" s="34" t="s">
        <v>186</v>
      </c>
      <c r="E118" s="35" t="s">
        <v>47</v>
      </c>
      <c r="F118" s="35">
        <v>0.5</v>
      </c>
      <c r="G118" s="35">
        <v>1</v>
      </c>
      <c r="H118" s="35">
        <v>2000</v>
      </c>
      <c r="I118" s="34">
        <v>100</v>
      </c>
      <c r="J118" s="39">
        <v>15014.9164748191</v>
      </c>
      <c r="K118" s="45">
        <f t="shared" si="1"/>
        <v>4.1708101318941946</v>
      </c>
      <c r="L118" s="38">
        <v>7.9017453835507996E-4</v>
      </c>
    </row>
    <row r="119" spans="1:12" x14ac:dyDescent="0.3">
      <c r="A119" s="36"/>
      <c r="B119" s="35"/>
      <c r="C119" s="35" t="s">
        <v>184</v>
      </c>
      <c r="D119" s="34" t="s">
        <v>186</v>
      </c>
      <c r="E119" s="35" t="s">
        <v>47</v>
      </c>
      <c r="F119" s="35">
        <v>0.5</v>
      </c>
      <c r="G119" s="35">
        <v>1</v>
      </c>
      <c r="H119" s="35">
        <v>2000</v>
      </c>
      <c r="I119" s="34">
        <v>100</v>
      </c>
      <c r="J119" s="39">
        <v>15048.7173509597</v>
      </c>
      <c r="K119" s="45">
        <f t="shared" si="1"/>
        <v>4.1801992641554717</v>
      </c>
      <c r="L119" s="38">
        <v>5.3631994438131103E-3</v>
      </c>
    </row>
    <row r="120" spans="1:12" x14ac:dyDescent="0.3">
      <c r="A120" s="36"/>
      <c r="B120" s="35"/>
      <c r="C120" s="35" t="s">
        <v>184</v>
      </c>
      <c r="D120" s="34" t="s">
        <v>186</v>
      </c>
      <c r="E120" s="35" t="s">
        <v>47</v>
      </c>
      <c r="F120" s="35">
        <v>0.5</v>
      </c>
      <c r="G120" s="35">
        <v>1</v>
      </c>
      <c r="H120" s="35">
        <v>2000</v>
      </c>
      <c r="I120" s="34">
        <v>100</v>
      </c>
      <c r="J120" s="39">
        <v>15149.8173172473</v>
      </c>
      <c r="K120" s="45">
        <f t="shared" si="1"/>
        <v>4.2082825881242503</v>
      </c>
      <c r="L120" s="38">
        <v>1.00069120744926E-3</v>
      </c>
    </row>
    <row r="121" spans="1:12" x14ac:dyDescent="0.3">
      <c r="A121" s="36"/>
      <c r="B121" s="35"/>
      <c r="C121" s="35" t="s">
        <v>184</v>
      </c>
      <c r="D121" s="34" t="s">
        <v>186</v>
      </c>
      <c r="E121" s="35" t="s">
        <v>47</v>
      </c>
      <c r="F121" s="35">
        <v>0.5</v>
      </c>
      <c r="G121" s="35">
        <v>1</v>
      </c>
      <c r="H121" s="35">
        <v>2000</v>
      </c>
      <c r="I121" s="34">
        <v>100</v>
      </c>
      <c r="J121" s="39">
        <v>15341.9173829555</v>
      </c>
      <c r="K121" s="45">
        <f t="shared" si="1"/>
        <v>4.2616437174876394</v>
      </c>
      <c r="L121" s="38">
        <v>1.47738723095281E-3</v>
      </c>
    </row>
    <row r="122" spans="1:12" x14ac:dyDescent="0.3">
      <c r="A122" s="36"/>
      <c r="B122" s="35"/>
      <c r="C122" s="35" t="s">
        <v>184</v>
      </c>
      <c r="D122" s="34" t="s">
        <v>186</v>
      </c>
      <c r="E122" s="35" t="s">
        <v>47</v>
      </c>
      <c r="F122" s="35">
        <v>0.5</v>
      </c>
      <c r="G122" s="35">
        <v>1</v>
      </c>
      <c r="H122" s="35">
        <v>2000</v>
      </c>
      <c r="I122" s="34">
        <v>100</v>
      </c>
      <c r="J122" s="39">
        <v>15816.438881874001</v>
      </c>
      <c r="K122" s="45">
        <f t="shared" si="1"/>
        <v>4.3934552449650006</v>
      </c>
      <c r="L122" s="38">
        <v>2.7657714429203699E-3</v>
      </c>
    </row>
    <row r="123" spans="1:12" x14ac:dyDescent="0.3">
      <c r="A123" s="36"/>
      <c r="B123" s="35"/>
      <c r="C123" s="35" t="s">
        <v>184</v>
      </c>
      <c r="D123" s="34" t="s">
        <v>186</v>
      </c>
      <c r="E123" s="35" t="s">
        <v>47</v>
      </c>
      <c r="F123" s="35">
        <v>0.5</v>
      </c>
      <c r="G123" s="35">
        <v>1</v>
      </c>
      <c r="H123" s="35">
        <v>2000</v>
      </c>
      <c r="I123" s="34">
        <v>100</v>
      </c>
      <c r="J123" s="39">
        <v>16289.731997012999</v>
      </c>
      <c r="K123" s="45">
        <f t="shared" si="1"/>
        <v>4.5249255547258329</v>
      </c>
      <c r="L123" s="38">
        <v>1.9556061917545102E-3</v>
      </c>
    </row>
    <row r="124" spans="1:12" x14ac:dyDescent="0.3">
      <c r="A124" s="36"/>
      <c r="B124" s="35"/>
      <c r="C124" s="35" t="s">
        <v>184</v>
      </c>
      <c r="D124" s="34" t="s">
        <v>186</v>
      </c>
      <c r="E124" s="35" t="s">
        <v>47</v>
      </c>
      <c r="F124" s="35">
        <v>0.5</v>
      </c>
      <c r="G124" s="35">
        <v>1</v>
      </c>
      <c r="H124" s="35">
        <v>2000</v>
      </c>
      <c r="I124" s="34">
        <v>100</v>
      </c>
      <c r="J124" s="39">
        <v>17040.616866827</v>
      </c>
      <c r="K124" s="45">
        <f t="shared" si="1"/>
        <v>4.7335046852297227</v>
      </c>
      <c r="L124" s="38">
        <v>1.98729490999535E-3</v>
      </c>
    </row>
    <row r="125" spans="1:12" x14ac:dyDescent="0.3">
      <c r="A125" s="36"/>
      <c r="B125" s="35"/>
      <c r="C125" s="35" t="s">
        <v>184</v>
      </c>
      <c r="D125" s="34" t="s">
        <v>186</v>
      </c>
      <c r="E125" s="35" t="s">
        <v>47</v>
      </c>
      <c r="F125" s="35">
        <v>0.5</v>
      </c>
      <c r="G125" s="35">
        <v>1</v>
      </c>
      <c r="H125" s="35">
        <v>2000</v>
      </c>
      <c r="I125" s="34">
        <v>100</v>
      </c>
      <c r="J125" s="39">
        <v>17295.260623693401</v>
      </c>
      <c r="K125" s="45">
        <f t="shared" si="1"/>
        <v>4.8042390621370554</v>
      </c>
      <c r="L125" s="38">
        <v>1.29765124761221E-3</v>
      </c>
    </row>
    <row r="126" spans="1:12" ht="15" thickBot="1" x14ac:dyDescent="0.35">
      <c r="A126" s="36"/>
      <c r="B126" s="35"/>
      <c r="C126" s="35" t="s">
        <v>184</v>
      </c>
      <c r="D126" s="166" t="s">
        <v>186</v>
      </c>
      <c r="E126" s="35" t="s">
        <v>47</v>
      </c>
      <c r="F126" s="35">
        <v>0.5</v>
      </c>
      <c r="G126" s="35">
        <v>1</v>
      </c>
      <c r="H126" s="35">
        <v>2000</v>
      </c>
      <c r="I126" s="34">
        <v>100</v>
      </c>
      <c r="J126" s="39">
        <v>17317.2462956905</v>
      </c>
      <c r="K126" s="45">
        <f t="shared" si="1"/>
        <v>4.8103461932473612</v>
      </c>
      <c r="L126" s="38">
        <v>7.9883545067357996E-4</v>
      </c>
    </row>
    <row r="127" spans="1:12" ht="15" thickBot="1" x14ac:dyDescent="0.35">
      <c r="A127" s="102" t="s">
        <v>46</v>
      </c>
      <c r="B127" s="97"/>
      <c r="C127" s="97"/>
      <c r="D127" s="168"/>
      <c r="E127" s="97"/>
      <c r="F127" s="97"/>
      <c r="G127" s="97"/>
      <c r="H127" s="97"/>
      <c r="I127" s="97"/>
      <c r="J127" s="101">
        <f>AVERAGE(J117:J126)</f>
        <v>15929.28842523092</v>
      </c>
      <c r="K127" s="148">
        <f t="shared" si="1"/>
        <v>4.4248023403419223</v>
      </c>
      <c r="L127" s="99">
        <f>AVERAGE(L117:L126)</f>
        <v>1.993586482903353E-3</v>
      </c>
    </row>
    <row r="128" spans="1:12" x14ac:dyDescent="0.3">
      <c r="A128" s="36" t="s">
        <v>183</v>
      </c>
      <c r="B128" s="35"/>
      <c r="C128" s="34" t="s">
        <v>182</v>
      </c>
      <c r="D128" s="167" t="s">
        <v>186</v>
      </c>
      <c r="E128" s="35" t="s">
        <v>47</v>
      </c>
      <c r="F128" s="35">
        <v>0.5</v>
      </c>
      <c r="G128" s="35">
        <v>1</v>
      </c>
      <c r="H128" s="35">
        <v>2000</v>
      </c>
      <c r="I128" s="34">
        <v>100</v>
      </c>
      <c r="J128" s="39">
        <v>17627.1493401527</v>
      </c>
      <c r="K128" s="45">
        <f t="shared" si="1"/>
        <v>4.8964303722646392</v>
      </c>
      <c r="L128" s="38">
        <v>4.7788949178478602E-4</v>
      </c>
    </row>
    <row r="129" spans="1:12" x14ac:dyDescent="0.3">
      <c r="A129" s="36"/>
      <c r="B129" s="35"/>
      <c r="C129" s="34" t="s">
        <v>182</v>
      </c>
      <c r="D129" s="34" t="s">
        <v>186</v>
      </c>
      <c r="E129" s="35" t="s">
        <v>47</v>
      </c>
      <c r="F129" s="35">
        <v>0.5</v>
      </c>
      <c r="G129" s="35">
        <v>1</v>
      </c>
      <c r="H129" s="35">
        <v>2000</v>
      </c>
      <c r="I129" s="34">
        <v>100</v>
      </c>
      <c r="J129" s="39">
        <v>21976.971665143901</v>
      </c>
      <c r="K129" s="45">
        <f t="shared" si="1"/>
        <v>6.1047143514288615</v>
      </c>
      <c r="L129" s="38">
        <v>3.6212842262406901E-4</v>
      </c>
    </row>
    <row r="130" spans="1:12" x14ac:dyDescent="0.3">
      <c r="A130" s="36"/>
      <c r="B130" s="35"/>
      <c r="C130" s="34" t="s">
        <v>182</v>
      </c>
      <c r="D130" s="34" t="s">
        <v>186</v>
      </c>
      <c r="E130" s="35" t="s">
        <v>47</v>
      </c>
      <c r="F130" s="35">
        <v>0.5</v>
      </c>
      <c r="G130" s="35">
        <v>1</v>
      </c>
      <c r="H130" s="35">
        <v>2000</v>
      </c>
      <c r="I130" s="34">
        <v>100</v>
      </c>
      <c r="J130" s="39">
        <v>22106.695941209699</v>
      </c>
      <c r="K130" s="45">
        <f t="shared" si="1"/>
        <v>6.14074887255825</v>
      </c>
      <c r="L130" s="38">
        <v>7.0379871128197998E-4</v>
      </c>
    </row>
    <row r="131" spans="1:12" x14ac:dyDescent="0.3">
      <c r="A131" s="36"/>
      <c r="B131" s="35"/>
      <c r="C131" s="34" t="s">
        <v>182</v>
      </c>
      <c r="D131" s="34" t="s">
        <v>186</v>
      </c>
      <c r="E131" s="35" t="s">
        <v>47</v>
      </c>
      <c r="F131" s="35">
        <v>0.5</v>
      </c>
      <c r="G131" s="35">
        <v>1</v>
      </c>
      <c r="H131" s="35">
        <v>2000</v>
      </c>
      <c r="I131" s="34">
        <v>100</v>
      </c>
      <c r="J131" s="39">
        <v>22146.298719406099</v>
      </c>
      <c r="K131" s="45">
        <f t="shared" si="1"/>
        <v>6.1517496442794721</v>
      </c>
      <c r="L131" s="38">
        <v>2.2092081633861901E-4</v>
      </c>
    </row>
    <row r="132" spans="1:12" x14ac:dyDescent="0.3">
      <c r="A132" s="36"/>
      <c r="B132" s="35"/>
      <c r="C132" s="34" t="s">
        <v>182</v>
      </c>
      <c r="D132" s="34" t="s">
        <v>186</v>
      </c>
      <c r="E132" s="35" t="s">
        <v>47</v>
      </c>
      <c r="F132" s="35">
        <v>0.5</v>
      </c>
      <c r="G132" s="35">
        <v>1</v>
      </c>
      <c r="H132" s="35">
        <v>2000</v>
      </c>
      <c r="I132" s="34">
        <v>100</v>
      </c>
      <c r="J132" s="39">
        <v>23285.4166998863</v>
      </c>
      <c r="K132" s="45">
        <f t="shared" si="1"/>
        <v>6.4681713055239722</v>
      </c>
      <c r="L132" s="38">
        <v>6.7430350718937005E-4</v>
      </c>
    </row>
    <row r="133" spans="1:12" x14ac:dyDescent="0.3">
      <c r="A133" s="36"/>
      <c r="B133" s="35"/>
      <c r="C133" s="34" t="s">
        <v>182</v>
      </c>
      <c r="D133" s="34" t="s">
        <v>186</v>
      </c>
      <c r="E133" s="35" t="s">
        <v>47</v>
      </c>
      <c r="F133" s="35">
        <v>0.5</v>
      </c>
      <c r="G133" s="35">
        <v>1</v>
      </c>
      <c r="H133" s="35">
        <v>2000</v>
      </c>
      <c r="I133" s="34">
        <v>100</v>
      </c>
      <c r="J133" s="39">
        <v>24993.879544019601</v>
      </c>
      <c r="K133" s="45">
        <f t="shared" si="1"/>
        <v>6.9427443177832222</v>
      </c>
      <c r="L133" s="38">
        <v>3.6638800130218502E-4</v>
      </c>
    </row>
    <row r="134" spans="1:12" x14ac:dyDescent="0.3">
      <c r="A134" s="36"/>
      <c r="B134" s="35"/>
      <c r="C134" s="34" t="s">
        <v>182</v>
      </c>
      <c r="D134" s="34" t="s">
        <v>186</v>
      </c>
      <c r="E134" s="35" t="s">
        <v>47</v>
      </c>
      <c r="F134" s="35">
        <v>0.5</v>
      </c>
      <c r="G134" s="35">
        <v>1</v>
      </c>
      <c r="H134" s="35">
        <v>2000</v>
      </c>
      <c r="I134" s="34">
        <v>100</v>
      </c>
      <c r="J134" s="39">
        <v>25005.829211950298</v>
      </c>
      <c r="K134" s="45">
        <f t="shared" si="1"/>
        <v>6.9460636699861942</v>
      </c>
      <c r="L134" s="38">
        <v>5.60939170117981E-4</v>
      </c>
    </row>
    <row r="135" spans="1:12" x14ac:dyDescent="0.3">
      <c r="A135" s="36"/>
      <c r="B135" s="35"/>
      <c r="C135" s="34" t="s">
        <v>182</v>
      </c>
      <c r="D135" s="34" t="s">
        <v>186</v>
      </c>
      <c r="E135" s="35" t="s">
        <v>47</v>
      </c>
      <c r="F135" s="35">
        <v>0.5</v>
      </c>
      <c r="G135" s="35">
        <v>1</v>
      </c>
      <c r="H135" s="35">
        <v>2000</v>
      </c>
      <c r="I135" s="34">
        <v>100</v>
      </c>
      <c r="J135" s="39">
        <v>25085.196110486901</v>
      </c>
      <c r="K135" s="45">
        <f t="shared" si="1"/>
        <v>6.9681100306908057</v>
      </c>
      <c r="L135" s="38">
        <v>7.9097522210614898E-4</v>
      </c>
    </row>
    <row r="136" spans="1:12" x14ac:dyDescent="0.3">
      <c r="A136" s="36"/>
      <c r="B136" s="35"/>
      <c r="C136" s="34" t="s">
        <v>182</v>
      </c>
      <c r="D136" s="34" t="s">
        <v>186</v>
      </c>
      <c r="E136" s="35" t="s">
        <v>47</v>
      </c>
      <c r="F136" s="35">
        <v>0.5</v>
      </c>
      <c r="G136" s="35">
        <v>1</v>
      </c>
      <c r="H136" s="35">
        <v>2000</v>
      </c>
      <c r="I136" s="34">
        <v>100</v>
      </c>
      <c r="J136" s="39">
        <v>25302.125662565199</v>
      </c>
      <c r="K136" s="45">
        <f t="shared" si="1"/>
        <v>7.028368239601444</v>
      </c>
      <c r="L136" s="38">
        <v>5.7624542651263605E-4</v>
      </c>
    </row>
    <row r="137" spans="1:12" ht="15" thickBot="1" x14ac:dyDescent="0.35">
      <c r="A137" s="36"/>
      <c r="B137" s="35"/>
      <c r="C137" s="34" t="s">
        <v>182</v>
      </c>
      <c r="D137" s="166" t="s">
        <v>186</v>
      </c>
      <c r="E137" s="35" t="s">
        <v>47</v>
      </c>
      <c r="F137" s="35">
        <v>0.5</v>
      </c>
      <c r="G137" s="35">
        <v>1</v>
      </c>
      <c r="H137" s="35">
        <v>2000</v>
      </c>
      <c r="I137" s="34">
        <v>100</v>
      </c>
      <c r="J137" s="39">
        <v>26387.152363061901</v>
      </c>
      <c r="K137" s="45">
        <f t="shared" si="1"/>
        <v>7.3297645452949727</v>
      </c>
      <c r="L137" s="38">
        <v>2.79758740842101E-4</v>
      </c>
    </row>
    <row r="138" spans="1:12" ht="15" thickBot="1" x14ac:dyDescent="0.35">
      <c r="A138" s="102" t="s">
        <v>46</v>
      </c>
      <c r="B138" s="97"/>
      <c r="C138" s="97"/>
      <c r="D138" s="97"/>
      <c r="E138" s="97"/>
      <c r="F138" s="97"/>
      <c r="G138" s="97"/>
      <c r="H138" s="97"/>
      <c r="I138" s="97"/>
      <c r="J138" s="101">
        <f>AVERAGE(J128:J137)</f>
        <v>23391.671525788261</v>
      </c>
      <c r="K138" s="148">
        <f t="shared" si="1"/>
        <v>6.4976865349411836</v>
      </c>
      <c r="L138" s="99">
        <f>AVERAGE(L128:L137)</f>
        <v>5.0133475100998758E-4</v>
      </c>
    </row>
    <row r="139" spans="1:12" x14ac:dyDescent="0.3">
      <c r="A139" s="36" t="s">
        <v>181</v>
      </c>
      <c r="B139" s="35"/>
      <c r="C139" s="34" t="s">
        <v>180</v>
      </c>
      <c r="D139" s="167" t="s">
        <v>186</v>
      </c>
      <c r="E139" s="35" t="s">
        <v>47</v>
      </c>
      <c r="F139" s="35">
        <v>0.5</v>
      </c>
      <c r="G139" s="35">
        <v>1</v>
      </c>
      <c r="H139" s="35">
        <v>2000</v>
      </c>
      <c r="I139" s="34">
        <v>100</v>
      </c>
      <c r="J139" s="39">
        <v>21667.541362524</v>
      </c>
      <c r="K139" s="45">
        <f t="shared" si="1"/>
        <v>6.0187614895900001</v>
      </c>
      <c r="L139" s="38">
        <v>4.81106923299763E-4</v>
      </c>
    </row>
    <row r="140" spans="1:12" x14ac:dyDescent="0.3">
      <c r="A140" s="36"/>
      <c r="B140" s="35"/>
      <c r="C140" s="34" t="s">
        <v>180</v>
      </c>
      <c r="D140" s="34" t="s">
        <v>186</v>
      </c>
      <c r="E140" s="35" t="s">
        <v>47</v>
      </c>
      <c r="F140" s="35">
        <v>0.5</v>
      </c>
      <c r="G140" s="35">
        <v>1</v>
      </c>
      <c r="H140" s="35">
        <v>2000</v>
      </c>
      <c r="I140" s="34">
        <v>100</v>
      </c>
      <c r="J140" s="39">
        <v>21781.600437164299</v>
      </c>
      <c r="K140" s="45">
        <f t="shared" si="1"/>
        <v>6.0504445658789718</v>
      </c>
      <c r="L140" s="38">
        <v>2.4264573205398001E-4</v>
      </c>
    </row>
    <row r="141" spans="1:12" x14ac:dyDescent="0.3">
      <c r="A141" s="36"/>
      <c r="B141" s="35"/>
      <c r="C141" s="34" t="s">
        <v>180</v>
      </c>
      <c r="D141" s="34" t="s">
        <v>186</v>
      </c>
      <c r="E141" s="35" t="s">
        <v>47</v>
      </c>
      <c r="F141" s="35">
        <v>0.5</v>
      </c>
      <c r="G141" s="35">
        <v>1</v>
      </c>
      <c r="H141" s="35">
        <v>2000</v>
      </c>
      <c r="I141" s="34">
        <v>100</v>
      </c>
      <c r="J141" s="39">
        <v>21797.7471988201</v>
      </c>
      <c r="K141" s="45">
        <f t="shared" si="1"/>
        <v>6.0549297774500275</v>
      </c>
      <c r="L141" s="38">
        <v>1.1523005446263199E-3</v>
      </c>
    </row>
    <row r="142" spans="1:12" x14ac:dyDescent="0.3">
      <c r="A142" s="36"/>
      <c r="B142" s="35"/>
      <c r="C142" s="34" t="s">
        <v>180</v>
      </c>
      <c r="D142" s="34" t="s">
        <v>186</v>
      </c>
      <c r="E142" s="35" t="s">
        <v>47</v>
      </c>
      <c r="F142" s="35">
        <v>0.5</v>
      </c>
      <c r="G142" s="35">
        <v>1</v>
      </c>
      <c r="H142" s="35">
        <v>2000</v>
      </c>
      <c r="I142" s="34">
        <v>100</v>
      </c>
      <c r="J142" s="39">
        <v>21830.5025041103</v>
      </c>
      <c r="K142" s="45">
        <f t="shared" si="1"/>
        <v>6.0640284733639724</v>
      </c>
      <c r="L142" s="38">
        <v>2.3278750801125601E-2</v>
      </c>
    </row>
    <row r="143" spans="1:12" x14ac:dyDescent="0.3">
      <c r="A143" s="36"/>
      <c r="B143" s="35"/>
      <c r="C143" s="34" t="s">
        <v>180</v>
      </c>
      <c r="D143" s="34" t="s">
        <v>186</v>
      </c>
      <c r="E143" s="35" t="s">
        <v>47</v>
      </c>
      <c r="F143" s="35">
        <v>0.5</v>
      </c>
      <c r="G143" s="35">
        <v>1</v>
      </c>
      <c r="H143" s="35">
        <v>2000</v>
      </c>
      <c r="I143" s="34">
        <v>100</v>
      </c>
      <c r="J143" s="39">
        <v>22028.6991448402</v>
      </c>
      <c r="K143" s="45">
        <f t="shared" si="1"/>
        <v>6.1190830957889446</v>
      </c>
      <c r="L143" s="38">
        <v>1.5112486735197701E-3</v>
      </c>
    </row>
    <row r="144" spans="1:12" x14ac:dyDescent="0.3">
      <c r="A144" s="36"/>
      <c r="B144" s="35"/>
      <c r="C144" s="34" t="s">
        <v>180</v>
      </c>
      <c r="D144" s="34" t="s">
        <v>186</v>
      </c>
      <c r="E144" s="35" t="s">
        <v>47</v>
      </c>
      <c r="F144" s="35">
        <v>0.5</v>
      </c>
      <c r="G144" s="35">
        <v>1</v>
      </c>
      <c r="H144" s="35">
        <v>2000</v>
      </c>
      <c r="I144" s="34">
        <v>100</v>
      </c>
      <c r="J144" s="39">
        <v>22127.1822743415</v>
      </c>
      <c r="K144" s="45">
        <f t="shared" si="1"/>
        <v>6.146439520650417</v>
      </c>
      <c r="L144" s="38">
        <v>7.9316556955837298E-4</v>
      </c>
    </row>
    <row r="145" spans="1:12" x14ac:dyDescent="0.3">
      <c r="A145" s="36"/>
      <c r="B145" s="35"/>
      <c r="C145" s="34" t="s">
        <v>180</v>
      </c>
      <c r="D145" s="34" t="s">
        <v>186</v>
      </c>
      <c r="E145" s="35" t="s">
        <v>47</v>
      </c>
      <c r="F145" s="35">
        <v>0.5</v>
      </c>
      <c r="G145" s="35">
        <v>1</v>
      </c>
      <c r="H145" s="35">
        <v>2000</v>
      </c>
      <c r="I145" s="34">
        <v>100</v>
      </c>
      <c r="J145" s="39">
        <v>32376.4136252403</v>
      </c>
      <c r="K145" s="45">
        <f t="shared" si="1"/>
        <v>8.993448229233417</v>
      </c>
      <c r="L145" s="38">
        <v>1.4222408393225899E-3</v>
      </c>
    </row>
    <row r="146" spans="1:12" x14ac:dyDescent="0.3">
      <c r="A146" s="36"/>
      <c r="B146" s="35"/>
      <c r="C146" s="34" t="s">
        <v>180</v>
      </c>
      <c r="D146" s="34" t="s">
        <v>186</v>
      </c>
      <c r="E146" s="35" t="s">
        <v>47</v>
      </c>
      <c r="F146" s="35">
        <v>0.5</v>
      </c>
      <c r="G146" s="35">
        <v>1</v>
      </c>
      <c r="H146" s="35">
        <v>2000</v>
      </c>
      <c r="I146" s="34">
        <v>100</v>
      </c>
      <c r="J146" s="39">
        <v>32418.733283758102</v>
      </c>
      <c r="K146" s="45">
        <f t="shared" si="1"/>
        <v>9.0052036899328058</v>
      </c>
      <c r="L146" s="38">
        <v>2.4706821781857798E-4</v>
      </c>
    </row>
    <row r="147" spans="1:12" x14ac:dyDescent="0.3">
      <c r="A147" s="36"/>
      <c r="B147" s="35"/>
      <c r="C147" s="34" t="s">
        <v>180</v>
      </c>
      <c r="D147" s="34" t="s">
        <v>186</v>
      </c>
      <c r="E147" s="35" t="s">
        <v>47</v>
      </c>
      <c r="F147" s="35">
        <v>0.5</v>
      </c>
      <c r="G147" s="35">
        <v>1</v>
      </c>
      <c r="H147" s="35">
        <v>2000</v>
      </c>
      <c r="I147" s="34">
        <v>100</v>
      </c>
      <c r="J147" s="39">
        <v>32474.6916811466</v>
      </c>
      <c r="K147" s="45">
        <f t="shared" si="1"/>
        <v>9.0207476892073881</v>
      </c>
      <c r="L147" s="38">
        <v>2.0554816488223202E-2</v>
      </c>
    </row>
    <row r="148" spans="1:12" ht="15" thickBot="1" x14ac:dyDescent="0.35">
      <c r="A148" s="36"/>
      <c r="B148" s="35"/>
      <c r="C148" s="34" t="s">
        <v>180</v>
      </c>
      <c r="D148" s="166" t="s">
        <v>186</v>
      </c>
      <c r="E148" s="35" t="s">
        <v>47</v>
      </c>
      <c r="F148" s="35">
        <v>0.5</v>
      </c>
      <c r="G148" s="35">
        <v>1</v>
      </c>
      <c r="H148" s="35">
        <v>2000</v>
      </c>
      <c r="I148" s="34">
        <v>100</v>
      </c>
      <c r="J148" s="39">
        <v>32841.924131154999</v>
      </c>
      <c r="K148" s="45">
        <f t="shared" si="1"/>
        <v>9.1227567030986112</v>
      </c>
      <c r="L148" s="38">
        <v>2.5543385467283902E-4</v>
      </c>
    </row>
    <row r="149" spans="1:12" ht="15" thickBot="1" x14ac:dyDescent="0.35">
      <c r="A149" s="102" t="s">
        <v>46</v>
      </c>
      <c r="B149" s="97"/>
      <c r="C149" s="97"/>
      <c r="D149" s="97"/>
      <c r="E149" s="97"/>
      <c r="F149" s="97"/>
      <c r="G149" s="97"/>
      <c r="H149" s="97"/>
      <c r="I149" s="97"/>
      <c r="J149" s="101">
        <f>AVERAGE(J139:J148)</f>
        <v>26134.503564310038</v>
      </c>
      <c r="K149" s="148">
        <f t="shared" si="1"/>
        <v>7.259584323419455</v>
      </c>
      <c r="L149" s="99">
        <f>AVERAGE(L139:L148)</f>
        <v>4.9938777644221019E-3</v>
      </c>
    </row>
    <row r="150" spans="1:12" x14ac:dyDescent="0.3">
      <c r="A150" s="36" t="s">
        <v>179</v>
      </c>
      <c r="B150" s="35"/>
      <c r="C150" s="34" t="s">
        <v>178</v>
      </c>
      <c r="D150" s="167" t="s">
        <v>186</v>
      </c>
      <c r="E150" s="35" t="s">
        <v>47</v>
      </c>
      <c r="F150" s="35">
        <v>0.5</v>
      </c>
      <c r="G150" s="35">
        <v>1</v>
      </c>
      <c r="H150" s="35">
        <v>2000</v>
      </c>
      <c r="I150" s="34">
        <v>100</v>
      </c>
      <c r="J150" s="39">
        <v>15421.4997458457</v>
      </c>
      <c r="K150" s="45">
        <f t="shared" si="1"/>
        <v>4.2837499294015835</v>
      </c>
      <c r="L150" s="38">
        <v>3.8710883163376299E-4</v>
      </c>
    </row>
    <row r="151" spans="1:12" x14ac:dyDescent="0.3">
      <c r="A151" s="36"/>
      <c r="B151" s="35"/>
      <c r="C151" s="34" t="s">
        <v>178</v>
      </c>
      <c r="D151" s="34" t="s">
        <v>186</v>
      </c>
      <c r="E151" s="35" t="s">
        <v>47</v>
      </c>
      <c r="F151" s="35">
        <v>0.5</v>
      </c>
      <c r="G151" s="35">
        <v>1</v>
      </c>
      <c r="H151" s="35">
        <v>2000</v>
      </c>
      <c r="I151" s="34">
        <v>100</v>
      </c>
      <c r="J151" s="39">
        <v>38469.747131347598</v>
      </c>
      <c r="K151" s="45">
        <f t="shared" si="1"/>
        <v>10.686040869818777</v>
      </c>
      <c r="L151" s="38">
        <v>1.09790462583899E-3</v>
      </c>
    </row>
    <row r="152" spans="1:12" x14ac:dyDescent="0.3">
      <c r="A152" s="36"/>
      <c r="B152" s="35"/>
      <c r="C152" s="34" t="s">
        <v>178</v>
      </c>
      <c r="D152" s="34" t="s">
        <v>186</v>
      </c>
      <c r="E152" s="35" t="s">
        <v>47</v>
      </c>
      <c r="F152" s="35">
        <v>0.5</v>
      </c>
      <c r="G152" s="35">
        <v>1</v>
      </c>
      <c r="H152" s="35">
        <v>2000</v>
      </c>
      <c r="I152" s="34">
        <v>100</v>
      </c>
      <c r="J152" s="39">
        <v>38817.072658538797</v>
      </c>
      <c r="K152" s="45">
        <f t="shared" si="1"/>
        <v>10.782520182927444</v>
      </c>
      <c r="L152" s="38">
        <v>8.2716624303581202E-4</v>
      </c>
    </row>
    <row r="153" spans="1:12" x14ac:dyDescent="0.3">
      <c r="A153" s="36"/>
      <c r="B153" s="35"/>
      <c r="C153" s="34" t="s">
        <v>178</v>
      </c>
      <c r="D153" s="34" t="s">
        <v>186</v>
      </c>
      <c r="E153" s="35" t="s">
        <v>47</v>
      </c>
      <c r="F153" s="35">
        <v>0.5</v>
      </c>
      <c r="G153" s="35">
        <v>1</v>
      </c>
      <c r="H153" s="35">
        <v>2000</v>
      </c>
      <c r="I153" s="34">
        <v>100</v>
      </c>
      <c r="J153" s="39">
        <v>39097.970886945703</v>
      </c>
      <c r="K153" s="45">
        <f t="shared" si="1"/>
        <v>10.860547468596028</v>
      </c>
      <c r="L153" s="38">
        <v>1.8132590947864499E-2</v>
      </c>
    </row>
    <row r="154" spans="1:12" x14ac:dyDescent="0.3">
      <c r="A154" s="36"/>
      <c r="B154" s="35"/>
      <c r="C154" s="34" t="s">
        <v>178</v>
      </c>
      <c r="D154" s="34" t="s">
        <v>186</v>
      </c>
      <c r="E154" s="35" t="s">
        <v>47</v>
      </c>
      <c r="F154" s="35">
        <v>0.5</v>
      </c>
      <c r="G154" s="35">
        <v>1</v>
      </c>
      <c r="H154" s="35">
        <v>2000</v>
      </c>
      <c r="I154" s="34">
        <v>100</v>
      </c>
      <c r="J154" s="39">
        <v>40046.110883712703</v>
      </c>
      <c r="K154" s="45">
        <f t="shared" si="1"/>
        <v>11.123919689920195</v>
      </c>
      <c r="L154" s="38">
        <v>6.1452808404187402E-3</v>
      </c>
    </row>
    <row r="155" spans="1:12" x14ac:dyDescent="0.3">
      <c r="A155" s="36"/>
      <c r="B155" s="35"/>
      <c r="C155" s="34" t="s">
        <v>178</v>
      </c>
      <c r="D155" s="34" t="s">
        <v>186</v>
      </c>
      <c r="E155" s="35" t="s">
        <v>47</v>
      </c>
      <c r="F155" s="35">
        <v>0.5</v>
      </c>
      <c r="G155" s="35">
        <v>1</v>
      </c>
      <c r="H155" s="35">
        <v>2000</v>
      </c>
      <c r="I155" s="34">
        <v>100</v>
      </c>
      <c r="J155" s="39">
        <v>40361.2361199855</v>
      </c>
      <c r="K155" s="45">
        <f t="shared" si="1"/>
        <v>11.211454477773749</v>
      </c>
      <c r="L155" s="38">
        <v>0.34135986952004499</v>
      </c>
    </row>
    <row r="156" spans="1:12" x14ac:dyDescent="0.3">
      <c r="A156" s="36"/>
      <c r="B156" s="35"/>
      <c r="C156" s="34" t="s">
        <v>178</v>
      </c>
      <c r="D156" s="34" t="s">
        <v>186</v>
      </c>
      <c r="E156" s="35" t="s">
        <v>47</v>
      </c>
      <c r="F156" s="35">
        <v>0.5</v>
      </c>
      <c r="G156" s="35">
        <v>1</v>
      </c>
      <c r="H156" s="35">
        <v>2000</v>
      </c>
      <c r="I156" s="34">
        <v>100</v>
      </c>
      <c r="J156" s="39">
        <v>40353.573914050998</v>
      </c>
      <c r="K156" s="45">
        <f t="shared" si="1"/>
        <v>11.209326087236388</v>
      </c>
      <c r="L156" s="38">
        <v>3.11002046630772E-4</v>
      </c>
    </row>
    <row r="157" spans="1:12" x14ac:dyDescent="0.3">
      <c r="A157" s="36"/>
      <c r="B157" s="35"/>
      <c r="C157" s="34" t="s">
        <v>178</v>
      </c>
      <c r="D157" s="34" t="s">
        <v>186</v>
      </c>
      <c r="E157" s="35" t="s">
        <v>47</v>
      </c>
      <c r="F157" s="35">
        <v>0.5</v>
      </c>
      <c r="G157" s="35">
        <v>1</v>
      </c>
      <c r="H157" s="35">
        <v>2000</v>
      </c>
      <c r="I157" s="34">
        <v>100</v>
      </c>
      <c r="J157" s="39">
        <v>40805.946728944698</v>
      </c>
      <c r="K157" s="45">
        <f t="shared" ref="K157:K220" si="2">J157/3600</f>
        <v>11.334985202484638</v>
      </c>
      <c r="L157" s="38">
        <v>2.1263064178481399E-4</v>
      </c>
    </row>
    <row r="158" spans="1:12" x14ac:dyDescent="0.3">
      <c r="A158" s="36"/>
      <c r="B158" s="35"/>
      <c r="C158" s="34" t="s">
        <v>178</v>
      </c>
      <c r="D158" s="34" t="s">
        <v>186</v>
      </c>
      <c r="E158" s="35" t="s">
        <v>47</v>
      </c>
      <c r="F158" s="35">
        <v>0.5</v>
      </c>
      <c r="G158" s="35">
        <v>1</v>
      </c>
      <c r="H158" s="35">
        <v>2000</v>
      </c>
      <c r="I158" s="34">
        <v>100</v>
      </c>
      <c r="J158" s="39">
        <v>41179.528171777703</v>
      </c>
      <c r="K158" s="45">
        <f t="shared" si="2"/>
        <v>11.438757825493807</v>
      </c>
      <c r="L158" s="38">
        <v>6.4031216082853906E-2</v>
      </c>
    </row>
    <row r="159" spans="1:12" ht="15" thickBot="1" x14ac:dyDescent="0.35">
      <c r="A159" s="36"/>
      <c r="B159" s="35"/>
      <c r="C159" s="34" t="s">
        <v>178</v>
      </c>
      <c r="D159" s="166" t="s">
        <v>186</v>
      </c>
      <c r="E159" s="35" t="s">
        <v>47</v>
      </c>
      <c r="F159" s="35">
        <v>0.5</v>
      </c>
      <c r="G159" s="35">
        <v>1</v>
      </c>
      <c r="H159" s="35">
        <v>2000</v>
      </c>
      <c r="I159" s="34">
        <v>100</v>
      </c>
      <c r="J159" s="39">
        <v>42633.555673360803</v>
      </c>
      <c r="K159" s="45">
        <f t="shared" si="2"/>
        <v>11.842654353711334</v>
      </c>
      <c r="L159" s="38">
        <v>1.9218764651530499E-2</v>
      </c>
    </row>
    <row r="160" spans="1:12" ht="15" thickBot="1" x14ac:dyDescent="0.35">
      <c r="A160" s="102" t="s">
        <v>46</v>
      </c>
      <c r="B160" s="97"/>
      <c r="C160" s="97"/>
      <c r="D160" s="97"/>
      <c r="E160" s="97"/>
      <c r="F160" s="97"/>
      <c r="G160" s="97"/>
      <c r="H160" s="97"/>
      <c r="I160" s="97"/>
      <c r="J160" s="101">
        <f>AVERAGE(J150:J159)</f>
        <v>37718.624191451025</v>
      </c>
      <c r="K160" s="148">
        <f t="shared" si="2"/>
        <v>10.477395608736396</v>
      </c>
      <c r="L160" s="99">
        <f>AVERAGE(L150:L159)</f>
        <v>4.5172353443163678E-2</v>
      </c>
    </row>
    <row r="161" spans="1:14" x14ac:dyDescent="0.3">
      <c r="A161" s="36" t="s">
        <v>185</v>
      </c>
      <c r="B161" s="35"/>
      <c r="C161" s="35" t="s">
        <v>184</v>
      </c>
      <c r="D161" s="167" t="s">
        <v>138</v>
      </c>
      <c r="E161" s="35" t="s">
        <v>47</v>
      </c>
      <c r="F161" s="35">
        <v>0.5</v>
      </c>
      <c r="G161" s="35">
        <v>1</v>
      </c>
      <c r="H161" s="35">
        <v>2000</v>
      </c>
      <c r="I161" s="34">
        <v>100</v>
      </c>
      <c r="J161" s="39">
        <v>14468.452135086</v>
      </c>
      <c r="K161" s="45">
        <f t="shared" si="2"/>
        <v>4.0190144819683331</v>
      </c>
      <c r="L161" s="38">
        <v>1.90965671178897E-3</v>
      </c>
      <c r="N161" s="34"/>
    </row>
    <row r="162" spans="1:14" x14ac:dyDescent="0.3">
      <c r="A162" s="36"/>
      <c r="B162" s="35"/>
      <c r="C162" s="35" t="s">
        <v>184</v>
      </c>
      <c r="D162" s="34" t="s">
        <v>138</v>
      </c>
      <c r="E162" s="35" t="s">
        <v>47</v>
      </c>
      <c r="F162" s="35">
        <v>0.5</v>
      </c>
      <c r="G162" s="35">
        <v>1</v>
      </c>
      <c r="H162" s="35">
        <v>2000</v>
      </c>
      <c r="I162" s="34">
        <v>100</v>
      </c>
      <c r="J162" s="39">
        <v>15209.892493724799</v>
      </c>
      <c r="K162" s="45">
        <f t="shared" si="2"/>
        <v>4.2249701371457773</v>
      </c>
      <c r="L162" s="38">
        <v>2.7164597242632202E-3</v>
      </c>
      <c r="N162" s="34"/>
    </row>
    <row r="163" spans="1:14" x14ac:dyDescent="0.3">
      <c r="A163" s="36"/>
      <c r="B163" s="35"/>
      <c r="C163" s="35" t="s">
        <v>184</v>
      </c>
      <c r="D163" s="34" t="s">
        <v>138</v>
      </c>
      <c r="E163" s="35" t="s">
        <v>47</v>
      </c>
      <c r="F163" s="35">
        <v>0.5</v>
      </c>
      <c r="G163" s="35">
        <v>1</v>
      </c>
      <c r="H163" s="35">
        <v>2000</v>
      </c>
      <c r="I163" s="34">
        <v>100</v>
      </c>
      <c r="J163" s="39">
        <v>15226.4457161426</v>
      </c>
      <c r="K163" s="45">
        <f t="shared" si="2"/>
        <v>4.2295682544840556</v>
      </c>
      <c r="L163" s="38">
        <v>3.00728230405737E-3</v>
      </c>
    </row>
    <row r="164" spans="1:14" x14ac:dyDescent="0.3">
      <c r="A164" s="36"/>
      <c r="B164" s="35"/>
      <c r="C164" s="35" t="s">
        <v>184</v>
      </c>
      <c r="D164" s="34" t="s">
        <v>138</v>
      </c>
      <c r="E164" s="35" t="s">
        <v>47</v>
      </c>
      <c r="F164" s="35">
        <v>0.5</v>
      </c>
      <c r="G164" s="35">
        <v>1</v>
      </c>
      <c r="H164" s="35">
        <v>2000</v>
      </c>
      <c r="I164" s="34">
        <v>100</v>
      </c>
      <c r="J164" s="39">
        <v>15389.698318242999</v>
      </c>
      <c r="K164" s="45">
        <f t="shared" si="2"/>
        <v>4.274916199511944</v>
      </c>
      <c r="L164" s="38">
        <v>9.5047656626441298E-4</v>
      </c>
    </row>
    <row r="165" spans="1:14" x14ac:dyDescent="0.3">
      <c r="A165" s="36"/>
      <c r="B165" s="35"/>
      <c r="C165" s="35" t="s">
        <v>184</v>
      </c>
      <c r="D165" s="34" t="s">
        <v>138</v>
      </c>
      <c r="E165" s="35" t="s">
        <v>47</v>
      </c>
      <c r="F165" s="35">
        <v>0.5</v>
      </c>
      <c r="G165" s="35">
        <v>1</v>
      </c>
      <c r="H165" s="35">
        <v>2000</v>
      </c>
      <c r="I165" s="34">
        <v>100</v>
      </c>
      <c r="J165" s="39">
        <v>15273.285066366099</v>
      </c>
      <c r="K165" s="45">
        <f t="shared" si="2"/>
        <v>4.2425791851016941</v>
      </c>
      <c r="L165" s="38">
        <v>1.4223864198418101E-3</v>
      </c>
    </row>
    <row r="166" spans="1:14" x14ac:dyDescent="0.3">
      <c r="A166" s="36"/>
      <c r="B166" s="35"/>
      <c r="C166" s="35" t="s">
        <v>184</v>
      </c>
      <c r="D166" s="34" t="s">
        <v>138</v>
      </c>
      <c r="E166" s="35" t="s">
        <v>47</v>
      </c>
      <c r="F166" s="35">
        <v>0.5</v>
      </c>
      <c r="G166" s="35">
        <v>1</v>
      </c>
      <c r="H166" s="35">
        <v>2000</v>
      </c>
      <c r="I166" s="34">
        <v>100</v>
      </c>
      <c r="J166" s="39">
        <v>15390.318459033901</v>
      </c>
      <c r="K166" s="45">
        <f t="shared" si="2"/>
        <v>4.27508846084275</v>
      </c>
      <c r="L166" s="38">
        <v>1.59381624594607E-3</v>
      </c>
    </row>
    <row r="167" spans="1:14" x14ac:dyDescent="0.3">
      <c r="A167" s="36"/>
      <c r="B167" s="35"/>
      <c r="C167" s="35" t="s">
        <v>184</v>
      </c>
      <c r="D167" s="34" t="s">
        <v>138</v>
      </c>
      <c r="E167" s="35" t="s">
        <v>47</v>
      </c>
      <c r="F167" s="35">
        <v>0.5</v>
      </c>
      <c r="G167" s="35">
        <v>1</v>
      </c>
      <c r="H167" s="35">
        <v>2000</v>
      </c>
      <c r="I167" s="34">
        <v>100</v>
      </c>
      <c r="J167" s="39">
        <v>15561.7715115547</v>
      </c>
      <c r="K167" s="45">
        <f t="shared" si="2"/>
        <v>4.3227143087651942</v>
      </c>
      <c r="L167" s="38">
        <v>8.7212041155187796E-4</v>
      </c>
    </row>
    <row r="168" spans="1:14" x14ac:dyDescent="0.3">
      <c r="A168" s="36"/>
      <c r="B168" s="35"/>
      <c r="C168" s="35" t="s">
        <v>184</v>
      </c>
      <c r="D168" s="34" t="s">
        <v>138</v>
      </c>
      <c r="E168" s="35" t="s">
        <v>47</v>
      </c>
      <c r="F168" s="35">
        <v>0.5</v>
      </c>
      <c r="G168" s="35">
        <v>1</v>
      </c>
      <c r="H168" s="35">
        <v>2000</v>
      </c>
      <c r="I168" s="34">
        <v>100</v>
      </c>
      <c r="J168" s="39">
        <v>15938.4632451534</v>
      </c>
      <c r="K168" s="45">
        <f t="shared" si="2"/>
        <v>4.4273509014314998</v>
      </c>
      <c r="L168" s="38">
        <v>1.46097000688276E-3</v>
      </c>
    </row>
    <row r="169" spans="1:14" x14ac:dyDescent="0.3">
      <c r="A169" s="36"/>
      <c r="B169" s="35"/>
      <c r="C169" s="35" t="s">
        <v>184</v>
      </c>
      <c r="D169" s="34" t="s">
        <v>138</v>
      </c>
      <c r="E169" s="35" t="s">
        <v>47</v>
      </c>
      <c r="F169" s="35">
        <v>0.5</v>
      </c>
      <c r="G169" s="35">
        <v>1</v>
      </c>
      <c r="H169" s="35">
        <v>2000</v>
      </c>
      <c r="I169" s="34">
        <v>100</v>
      </c>
      <c r="J169" s="39">
        <v>15964.563013792</v>
      </c>
      <c r="K169" s="45">
        <f t="shared" si="2"/>
        <v>4.4346008371644441</v>
      </c>
      <c r="L169" s="38">
        <v>1.75821799563855E-3</v>
      </c>
    </row>
    <row r="170" spans="1:14" ht="15" thickBot="1" x14ac:dyDescent="0.35">
      <c r="A170" s="36"/>
      <c r="B170" s="35"/>
      <c r="C170" s="35" t="s">
        <v>184</v>
      </c>
      <c r="D170" s="166" t="s">
        <v>138</v>
      </c>
      <c r="E170" s="35" t="s">
        <v>47</v>
      </c>
      <c r="F170" s="35">
        <v>0.5</v>
      </c>
      <c r="G170" s="35">
        <v>1</v>
      </c>
      <c r="H170" s="35">
        <v>2000</v>
      </c>
      <c r="I170" s="34">
        <v>100</v>
      </c>
      <c r="J170" s="39">
        <v>16917.720177650401</v>
      </c>
      <c r="K170" s="45">
        <f t="shared" si="2"/>
        <v>4.6993667160140005</v>
      </c>
      <c r="L170" s="38">
        <v>1.8237667237017601E-3</v>
      </c>
    </row>
    <row r="171" spans="1:14" ht="15" thickBot="1" x14ac:dyDescent="0.35">
      <c r="A171" s="102" t="s">
        <v>46</v>
      </c>
      <c r="B171" s="97"/>
      <c r="C171" s="97"/>
      <c r="D171" s="168"/>
      <c r="E171" s="97"/>
      <c r="F171" s="97"/>
      <c r="G171" s="97"/>
      <c r="H171" s="97"/>
      <c r="I171" s="97"/>
      <c r="J171" s="101">
        <f>AVERAGE(J161:J170)</f>
        <v>15534.061013674689</v>
      </c>
      <c r="K171" s="148">
        <f t="shared" si="2"/>
        <v>4.3150169482429694</v>
      </c>
      <c r="L171" s="99">
        <f>AVERAGE(L161:L170)</f>
        <v>1.7515153109936802E-3</v>
      </c>
    </row>
    <row r="172" spans="1:14" x14ac:dyDescent="0.3">
      <c r="A172" s="36" t="s">
        <v>183</v>
      </c>
      <c r="B172" s="35"/>
      <c r="C172" s="34" t="s">
        <v>182</v>
      </c>
      <c r="D172" s="167" t="s">
        <v>138</v>
      </c>
      <c r="E172" s="35" t="s">
        <v>47</v>
      </c>
      <c r="F172" s="35">
        <v>0.5</v>
      </c>
      <c r="G172" s="35">
        <v>1</v>
      </c>
      <c r="H172" s="35">
        <v>2000</v>
      </c>
      <c r="I172" s="34">
        <v>100</v>
      </c>
      <c r="J172" s="39">
        <v>22568.3486907482</v>
      </c>
      <c r="K172" s="45">
        <f t="shared" si="2"/>
        <v>6.2689857474300554</v>
      </c>
      <c r="L172" s="38">
        <v>1.7204169683395401E-4</v>
      </c>
    </row>
    <row r="173" spans="1:14" x14ac:dyDescent="0.3">
      <c r="A173" s="36"/>
      <c r="B173" s="35"/>
      <c r="C173" s="34" t="s">
        <v>182</v>
      </c>
      <c r="D173" s="34" t="s">
        <v>138</v>
      </c>
      <c r="E173" s="35" t="s">
        <v>47</v>
      </c>
      <c r="F173" s="35">
        <v>0.5</v>
      </c>
      <c r="G173" s="35">
        <v>1</v>
      </c>
      <c r="H173" s="35">
        <v>2000</v>
      </c>
      <c r="I173" s="34">
        <v>100</v>
      </c>
      <c r="J173" s="39">
        <v>22790.658583402601</v>
      </c>
      <c r="K173" s="45">
        <f t="shared" si="2"/>
        <v>6.3307384953896113</v>
      </c>
      <c r="L173" s="38">
        <v>2.4744066021166201E-4</v>
      </c>
    </row>
    <row r="174" spans="1:14" x14ac:dyDescent="0.3">
      <c r="A174" s="36"/>
      <c r="B174" s="35"/>
      <c r="C174" s="34" t="s">
        <v>182</v>
      </c>
      <c r="D174" s="34" t="s">
        <v>138</v>
      </c>
      <c r="E174" s="35" t="s">
        <v>47</v>
      </c>
      <c r="F174" s="35">
        <v>0.5</v>
      </c>
      <c r="G174" s="35">
        <v>1</v>
      </c>
      <c r="H174" s="35">
        <v>2000</v>
      </c>
      <c r="I174" s="34">
        <v>100</v>
      </c>
      <c r="J174" s="39">
        <v>22853.6896858215</v>
      </c>
      <c r="K174" s="45">
        <f t="shared" si="2"/>
        <v>6.3482471349504168</v>
      </c>
      <c r="L174" s="38">
        <v>1.0430174585147401E-3</v>
      </c>
    </row>
    <row r="175" spans="1:14" x14ac:dyDescent="0.3">
      <c r="A175" s="36"/>
      <c r="B175" s="35"/>
      <c r="C175" s="34" t="s">
        <v>182</v>
      </c>
      <c r="D175" s="34" t="s">
        <v>138</v>
      </c>
      <c r="E175" s="35" t="s">
        <v>47</v>
      </c>
      <c r="F175" s="35">
        <v>0.5</v>
      </c>
      <c r="G175" s="35">
        <v>1</v>
      </c>
      <c r="H175" s="35">
        <v>2000</v>
      </c>
      <c r="I175" s="34">
        <v>100</v>
      </c>
      <c r="J175" s="39">
        <v>22954.633703470201</v>
      </c>
      <c r="K175" s="45">
        <f t="shared" si="2"/>
        <v>6.3762871398528338</v>
      </c>
      <c r="L175" s="38">
        <v>5.1691872902150397E-4</v>
      </c>
    </row>
    <row r="176" spans="1:14" x14ac:dyDescent="0.3">
      <c r="A176" s="36"/>
      <c r="B176" s="35"/>
      <c r="C176" s="34" t="s">
        <v>182</v>
      </c>
      <c r="D176" s="34" t="s">
        <v>138</v>
      </c>
      <c r="E176" s="35" t="s">
        <v>47</v>
      </c>
      <c r="F176" s="35">
        <v>0.5</v>
      </c>
      <c r="G176" s="35">
        <v>1</v>
      </c>
      <c r="H176" s="35">
        <v>2000</v>
      </c>
      <c r="I176" s="34">
        <v>100</v>
      </c>
      <c r="J176" s="39">
        <v>24126.782468318899</v>
      </c>
      <c r="K176" s="45">
        <f t="shared" si="2"/>
        <v>6.7018840189774718</v>
      </c>
      <c r="L176" s="38">
        <v>4.15965121276748E-4</v>
      </c>
    </row>
    <row r="177" spans="1:12" x14ac:dyDescent="0.3">
      <c r="A177" s="36"/>
      <c r="B177" s="35"/>
      <c r="C177" s="34" t="s">
        <v>182</v>
      </c>
      <c r="D177" s="34" t="s">
        <v>138</v>
      </c>
      <c r="E177" s="35" t="s">
        <v>47</v>
      </c>
      <c r="F177" s="35">
        <v>0.5</v>
      </c>
      <c r="G177" s="35">
        <v>1</v>
      </c>
      <c r="H177" s="35">
        <v>2000</v>
      </c>
      <c r="I177" s="34">
        <v>100</v>
      </c>
      <c r="J177" s="39">
        <v>24230.028440237002</v>
      </c>
      <c r="K177" s="45">
        <f t="shared" si="2"/>
        <v>6.7305634556213896</v>
      </c>
      <c r="L177" s="38">
        <v>6.6523530891411404E-4</v>
      </c>
    </row>
    <row r="178" spans="1:12" x14ac:dyDescent="0.3">
      <c r="A178" s="36"/>
      <c r="B178" s="35"/>
      <c r="C178" s="34" t="s">
        <v>182</v>
      </c>
      <c r="D178" s="34" t="s">
        <v>138</v>
      </c>
      <c r="E178" s="35" t="s">
        <v>47</v>
      </c>
      <c r="F178" s="35">
        <v>0.5</v>
      </c>
      <c r="G178" s="35">
        <v>1</v>
      </c>
      <c r="H178" s="35">
        <v>2000</v>
      </c>
      <c r="I178" s="34">
        <v>100</v>
      </c>
      <c r="J178" s="39">
        <v>24197.856665849598</v>
      </c>
      <c r="K178" s="45">
        <f t="shared" si="2"/>
        <v>6.7216268516248885</v>
      </c>
      <c r="L178" s="38">
        <v>2.6364757972917302E-4</v>
      </c>
    </row>
    <row r="179" spans="1:12" x14ac:dyDescent="0.3">
      <c r="A179" s="36"/>
      <c r="B179" s="35"/>
      <c r="C179" s="34" t="s">
        <v>182</v>
      </c>
      <c r="D179" s="34" t="s">
        <v>138</v>
      </c>
      <c r="E179" s="35" t="s">
        <v>47</v>
      </c>
      <c r="F179" s="35">
        <v>0.5</v>
      </c>
      <c r="G179" s="35">
        <v>1</v>
      </c>
      <c r="H179" s="35">
        <v>2000</v>
      </c>
      <c r="I179" s="34">
        <v>100</v>
      </c>
      <c r="J179" s="39">
        <v>24518.959107160499</v>
      </c>
      <c r="K179" s="45">
        <f t="shared" si="2"/>
        <v>6.8108219742112501</v>
      </c>
      <c r="L179" s="38">
        <v>4.3025819106647101E-4</v>
      </c>
    </row>
    <row r="180" spans="1:12" x14ac:dyDescent="0.3">
      <c r="A180" s="36"/>
      <c r="B180" s="35"/>
      <c r="C180" s="34" t="s">
        <v>182</v>
      </c>
      <c r="D180" s="34" t="s">
        <v>138</v>
      </c>
      <c r="E180" s="35" t="s">
        <v>47</v>
      </c>
      <c r="F180" s="35">
        <v>0.5</v>
      </c>
      <c r="G180" s="35">
        <v>1</v>
      </c>
      <c r="H180" s="35">
        <v>2000</v>
      </c>
      <c r="I180" s="34">
        <v>100</v>
      </c>
      <c r="J180" s="39">
        <v>27149.468236684701</v>
      </c>
      <c r="K180" s="45">
        <f t="shared" si="2"/>
        <v>7.5415189546346388</v>
      </c>
      <c r="L180" s="38">
        <v>3.3758990209933301E-4</v>
      </c>
    </row>
    <row r="181" spans="1:12" ht="15" thickBot="1" x14ac:dyDescent="0.35">
      <c r="A181" s="36"/>
      <c r="B181" s="35"/>
      <c r="C181" s="34" t="s">
        <v>182</v>
      </c>
      <c r="D181" s="166" t="s">
        <v>138</v>
      </c>
      <c r="E181" s="35" t="s">
        <v>47</v>
      </c>
      <c r="F181" s="35">
        <v>0.5</v>
      </c>
      <c r="G181" s="35">
        <v>1</v>
      </c>
      <c r="H181" s="35">
        <v>2000</v>
      </c>
      <c r="I181" s="34">
        <v>100</v>
      </c>
      <c r="J181" s="39">
        <v>28315.750487089099</v>
      </c>
      <c r="K181" s="45">
        <f t="shared" si="2"/>
        <v>7.8654862464136386</v>
      </c>
      <c r="L181" s="38">
        <v>3.4123118388146198E-4</v>
      </c>
    </row>
    <row r="182" spans="1:12" ht="15" thickBot="1" x14ac:dyDescent="0.35">
      <c r="A182" s="102" t="s">
        <v>46</v>
      </c>
      <c r="B182" s="97"/>
      <c r="C182" s="97"/>
      <c r="D182" s="97"/>
      <c r="E182" s="97"/>
      <c r="F182" s="97"/>
      <c r="G182" s="97"/>
      <c r="H182" s="97"/>
      <c r="I182" s="97"/>
      <c r="J182" s="101">
        <f>AVERAGE(J172:J181)</f>
        <v>24370.617606878233</v>
      </c>
      <c r="K182" s="148">
        <f t="shared" si="2"/>
        <v>6.7696160019106202</v>
      </c>
      <c r="L182" s="99">
        <f>AVERAGE(L172:L181)</f>
        <v>4.4333458315491621E-4</v>
      </c>
    </row>
    <row r="183" spans="1:12" x14ac:dyDescent="0.3">
      <c r="A183" s="36" t="s">
        <v>181</v>
      </c>
      <c r="B183" s="35"/>
      <c r="C183" s="34" t="s">
        <v>180</v>
      </c>
      <c r="D183" s="167" t="s">
        <v>138</v>
      </c>
      <c r="E183" s="35" t="s">
        <v>47</v>
      </c>
      <c r="F183" s="35">
        <v>0.5</v>
      </c>
      <c r="G183" s="35">
        <v>1</v>
      </c>
      <c r="H183" s="35">
        <v>2000</v>
      </c>
      <c r="I183" s="34">
        <v>100</v>
      </c>
      <c r="J183" s="39">
        <v>36958.195582866603</v>
      </c>
      <c r="K183" s="45">
        <f t="shared" si="2"/>
        <v>10.266165439685167</v>
      </c>
      <c r="L183" s="38">
        <v>0.107297445263419</v>
      </c>
    </row>
    <row r="184" spans="1:12" x14ac:dyDescent="0.3">
      <c r="A184" s="36"/>
      <c r="B184" s="35"/>
      <c r="C184" s="34" t="s">
        <v>180</v>
      </c>
      <c r="D184" s="34" t="s">
        <v>138</v>
      </c>
      <c r="E184" s="35" t="s">
        <v>47</v>
      </c>
      <c r="F184" s="35">
        <v>0.5</v>
      </c>
      <c r="G184" s="35">
        <v>1</v>
      </c>
      <c r="H184" s="35">
        <v>2000</v>
      </c>
      <c r="I184" s="34">
        <v>100</v>
      </c>
      <c r="J184" s="39">
        <v>37009.357731103803</v>
      </c>
      <c r="K184" s="45">
        <f t="shared" si="2"/>
        <v>10.280377147528833</v>
      </c>
      <c r="L184" s="38">
        <v>7.0812855654844895E-2</v>
      </c>
    </row>
    <row r="185" spans="1:12" x14ac:dyDescent="0.3">
      <c r="A185" s="36"/>
      <c r="B185" s="35"/>
      <c r="C185" s="34" t="s">
        <v>180</v>
      </c>
      <c r="D185" s="34" t="s">
        <v>138</v>
      </c>
      <c r="E185" s="35" t="s">
        <v>47</v>
      </c>
      <c r="F185" s="35">
        <v>0.5</v>
      </c>
      <c r="G185" s="35">
        <v>1</v>
      </c>
      <c r="H185" s="35">
        <v>2000</v>
      </c>
      <c r="I185" s="34">
        <v>100</v>
      </c>
      <c r="J185" s="39">
        <v>37314.494216918902</v>
      </c>
      <c r="K185" s="45">
        <f t="shared" si="2"/>
        <v>10.365137282477473</v>
      </c>
      <c r="L185" s="38">
        <v>3.9031789105684799E-4</v>
      </c>
    </row>
    <row r="186" spans="1:12" x14ac:dyDescent="0.3">
      <c r="A186" s="36"/>
      <c r="B186" s="35"/>
      <c r="C186" s="34" t="s">
        <v>180</v>
      </c>
      <c r="D186" s="34" t="s">
        <v>138</v>
      </c>
      <c r="E186" s="35" t="s">
        <v>47</v>
      </c>
      <c r="F186" s="35">
        <v>0.5</v>
      </c>
      <c r="G186" s="35">
        <v>1</v>
      </c>
      <c r="H186" s="35">
        <v>2000</v>
      </c>
      <c r="I186" s="34">
        <v>100</v>
      </c>
      <c r="J186" s="39">
        <v>37175.877891778902</v>
      </c>
      <c r="K186" s="45">
        <f t="shared" si="2"/>
        <v>10.326632747716362</v>
      </c>
      <c r="L186" s="38">
        <v>0.35777079149704499</v>
      </c>
    </row>
    <row r="187" spans="1:12" x14ac:dyDescent="0.3">
      <c r="A187" s="36"/>
      <c r="B187" s="35"/>
      <c r="C187" s="34" t="s">
        <v>180</v>
      </c>
      <c r="D187" s="34" t="s">
        <v>138</v>
      </c>
      <c r="E187" s="35" t="s">
        <v>47</v>
      </c>
      <c r="F187" s="35">
        <v>0.5</v>
      </c>
      <c r="G187" s="35">
        <v>1</v>
      </c>
      <c r="H187" s="35">
        <v>2000</v>
      </c>
      <c r="I187" s="34">
        <v>100</v>
      </c>
      <c r="J187" s="39">
        <v>29166.749983310601</v>
      </c>
      <c r="K187" s="45">
        <f t="shared" si="2"/>
        <v>8.1018749953640565</v>
      </c>
      <c r="L187" s="38">
        <v>5.4089016982488497E-2</v>
      </c>
    </row>
    <row r="188" spans="1:12" x14ac:dyDescent="0.3">
      <c r="A188" s="36"/>
      <c r="B188" s="35"/>
      <c r="C188" s="34" t="s">
        <v>180</v>
      </c>
      <c r="D188" s="34" t="s">
        <v>138</v>
      </c>
      <c r="E188" s="35" t="s">
        <v>47</v>
      </c>
      <c r="F188" s="35">
        <v>0.5</v>
      </c>
      <c r="G188" s="35">
        <v>1</v>
      </c>
      <c r="H188" s="35">
        <v>2000</v>
      </c>
      <c r="I188" s="34">
        <v>100</v>
      </c>
      <c r="J188" s="39">
        <v>29410.235627412701</v>
      </c>
      <c r="K188" s="45">
        <f t="shared" si="2"/>
        <v>8.1695098965035289</v>
      </c>
      <c r="L188" s="38">
        <v>3.7091565921469703E-4</v>
      </c>
    </row>
    <row r="189" spans="1:12" x14ac:dyDescent="0.3">
      <c r="A189" s="36"/>
      <c r="B189" s="35"/>
      <c r="C189" s="34" t="s">
        <v>180</v>
      </c>
      <c r="D189" s="34" t="s">
        <v>138</v>
      </c>
      <c r="E189" s="35" t="s">
        <v>47</v>
      </c>
      <c r="F189" s="35">
        <v>0.5</v>
      </c>
      <c r="G189" s="35">
        <v>1</v>
      </c>
      <c r="H189" s="35">
        <v>2000</v>
      </c>
      <c r="I189" s="34">
        <v>100</v>
      </c>
      <c r="J189" s="39">
        <v>29615.650055408401</v>
      </c>
      <c r="K189" s="45">
        <f t="shared" si="2"/>
        <v>8.2265694598356678</v>
      </c>
      <c r="L189" s="38">
        <v>0.10398622918983599</v>
      </c>
    </row>
    <row r="190" spans="1:12" x14ac:dyDescent="0.3">
      <c r="A190" s="36"/>
      <c r="B190" s="35"/>
      <c r="C190" s="34" t="s">
        <v>180</v>
      </c>
      <c r="D190" s="34" t="s">
        <v>138</v>
      </c>
      <c r="E190" s="35" t="s">
        <v>47</v>
      </c>
      <c r="F190" s="35">
        <v>0.5</v>
      </c>
      <c r="G190" s="35">
        <v>1</v>
      </c>
      <c r="H190" s="35">
        <v>2000</v>
      </c>
      <c r="I190" s="34">
        <v>100</v>
      </c>
      <c r="J190" s="39">
        <v>29748.222413301399</v>
      </c>
      <c r="K190" s="45">
        <f t="shared" si="2"/>
        <v>8.2633951148059435</v>
      </c>
      <c r="L190" s="38">
        <v>5.2912714342639002E-4</v>
      </c>
    </row>
    <row r="191" spans="1:12" x14ac:dyDescent="0.3">
      <c r="A191" s="36"/>
      <c r="B191" s="35"/>
      <c r="C191" s="34" t="s">
        <v>180</v>
      </c>
      <c r="D191" s="34" t="s">
        <v>138</v>
      </c>
      <c r="E191" s="35" t="s">
        <v>47</v>
      </c>
      <c r="F191" s="35">
        <v>0.5</v>
      </c>
      <c r="G191" s="35">
        <v>1</v>
      </c>
      <c r="H191" s="35">
        <v>2000</v>
      </c>
      <c r="I191" s="34">
        <v>100</v>
      </c>
      <c r="J191" s="39">
        <v>34898.911229848803</v>
      </c>
      <c r="K191" s="45">
        <f t="shared" si="2"/>
        <v>9.694142008291335</v>
      </c>
      <c r="L191" s="38">
        <v>3.7828243985699303E-4</v>
      </c>
    </row>
    <row r="192" spans="1:12" ht="15" thickBot="1" x14ac:dyDescent="0.35">
      <c r="A192" s="36"/>
      <c r="B192" s="35"/>
      <c r="C192" s="34" t="s">
        <v>180</v>
      </c>
      <c r="D192" s="166" t="s">
        <v>138</v>
      </c>
      <c r="E192" s="35" t="s">
        <v>47</v>
      </c>
      <c r="F192" s="35">
        <v>0.5</v>
      </c>
      <c r="G192" s="35">
        <v>1</v>
      </c>
      <c r="H192" s="35">
        <v>2000</v>
      </c>
      <c r="I192" s="34">
        <v>100</v>
      </c>
      <c r="J192" s="39">
        <v>36069.796989440903</v>
      </c>
      <c r="K192" s="45">
        <f t="shared" si="2"/>
        <v>10.019388052622473</v>
      </c>
      <c r="L192" s="38">
        <v>0.17726041968679301</v>
      </c>
    </row>
    <row r="193" spans="1:12" ht="15" thickBot="1" x14ac:dyDescent="0.35">
      <c r="A193" s="102" t="s">
        <v>46</v>
      </c>
      <c r="B193" s="97"/>
      <c r="C193" s="97"/>
      <c r="D193" s="97"/>
      <c r="E193" s="97"/>
      <c r="F193" s="97"/>
      <c r="G193" s="97"/>
      <c r="H193" s="97"/>
      <c r="I193" s="97"/>
      <c r="J193" s="101">
        <f>AVERAGE(J183:J192)</f>
        <v>33736.749172139105</v>
      </c>
      <c r="K193" s="148">
        <f t="shared" si="2"/>
        <v>9.3713192144830852</v>
      </c>
      <c r="L193" s="99">
        <f>AVERAGE(L183:L192)</f>
        <v>8.7288540140798121E-2</v>
      </c>
    </row>
    <row r="194" spans="1:12" x14ac:dyDescent="0.3">
      <c r="A194" s="36" t="s">
        <v>179</v>
      </c>
      <c r="B194" s="35"/>
      <c r="C194" s="34" t="s">
        <v>178</v>
      </c>
      <c r="D194" s="167" t="s">
        <v>138</v>
      </c>
      <c r="E194" s="35" t="s">
        <v>47</v>
      </c>
      <c r="F194" s="35">
        <v>0.5</v>
      </c>
      <c r="G194" s="35">
        <v>1</v>
      </c>
      <c r="H194" s="35">
        <v>2000</v>
      </c>
      <c r="I194" s="34">
        <v>100</v>
      </c>
      <c r="J194" s="39">
        <v>37277.205105781497</v>
      </c>
      <c r="K194" s="45">
        <f t="shared" si="2"/>
        <v>10.354779196050416</v>
      </c>
      <c r="L194" s="38">
        <v>6.6609893705388695E-2</v>
      </c>
    </row>
    <row r="195" spans="1:12" x14ac:dyDescent="0.3">
      <c r="A195" s="36"/>
      <c r="B195" s="35"/>
      <c r="C195" s="34" t="s">
        <v>178</v>
      </c>
      <c r="D195" s="34" t="s">
        <v>138</v>
      </c>
      <c r="E195" s="35" t="s">
        <v>47</v>
      </c>
      <c r="F195" s="35">
        <v>0.5</v>
      </c>
      <c r="G195" s="35">
        <v>1</v>
      </c>
      <c r="H195" s="35">
        <v>2000</v>
      </c>
      <c r="I195" s="34">
        <v>100</v>
      </c>
      <c r="J195" s="39">
        <v>37296.564208745898</v>
      </c>
      <c r="K195" s="45">
        <f t="shared" si="2"/>
        <v>10.360156724651638</v>
      </c>
      <c r="L195" s="38">
        <v>8.6387408622989298E-2</v>
      </c>
    </row>
    <row r="196" spans="1:12" x14ac:dyDescent="0.3">
      <c r="A196" s="36"/>
      <c r="B196" s="35"/>
      <c r="C196" s="34" t="s">
        <v>178</v>
      </c>
      <c r="D196" s="34" t="s">
        <v>138</v>
      </c>
      <c r="E196" s="35" t="s">
        <v>47</v>
      </c>
      <c r="F196" s="35">
        <v>0.5</v>
      </c>
      <c r="G196" s="35">
        <v>1</v>
      </c>
      <c r="H196" s="35">
        <v>2000</v>
      </c>
      <c r="I196" s="34">
        <v>100</v>
      </c>
      <c r="J196" s="39">
        <v>37378.100352764101</v>
      </c>
      <c r="K196" s="45">
        <f t="shared" si="2"/>
        <v>10.382805653545583</v>
      </c>
      <c r="L196" s="38">
        <v>0.438760103871361</v>
      </c>
    </row>
    <row r="197" spans="1:12" x14ac:dyDescent="0.3">
      <c r="A197" s="36"/>
      <c r="B197" s="35"/>
      <c r="C197" s="34" t="s">
        <v>178</v>
      </c>
      <c r="D197" s="34" t="s">
        <v>138</v>
      </c>
      <c r="E197" s="35" t="s">
        <v>47</v>
      </c>
      <c r="F197" s="35">
        <v>0.5</v>
      </c>
      <c r="G197" s="35">
        <v>1</v>
      </c>
      <c r="H197" s="35">
        <v>2000</v>
      </c>
      <c r="I197" s="34">
        <v>100</v>
      </c>
      <c r="J197" s="39">
        <v>37803.705530166597</v>
      </c>
      <c r="K197" s="45">
        <f t="shared" si="2"/>
        <v>10.501029313935165</v>
      </c>
      <c r="L197" s="38">
        <v>0.17461565897345899</v>
      </c>
    </row>
    <row r="198" spans="1:12" x14ac:dyDescent="0.3">
      <c r="A198" s="36"/>
      <c r="B198" s="35"/>
      <c r="C198" s="34" t="s">
        <v>178</v>
      </c>
      <c r="D198" s="34" t="s">
        <v>138</v>
      </c>
      <c r="E198" s="35" t="s">
        <v>47</v>
      </c>
      <c r="F198" s="35">
        <v>0.5</v>
      </c>
      <c r="G198" s="35">
        <v>1</v>
      </c>
      <c r="H198" s="35">
        <v>2000</v>
      </c>
      <c r="I198" s="34">
        <v>100</v>
      </c>
      <c r="J198" s="39">
        <v>37814.083554983103</v>
      </c>
      <c r="K198" s="45">
        <f t="shared" si="2"/>
        <v>10.503912098606417</v>
      </c>
      <c r="L198" s="38">
        <v>3.0040781650922999E-3</v>
      </c>
    </row>
    <row r="199" spans="1:12" x14ac:dyDescent="0.3">
      <c r="A199" s="36"/>
      <c r="B199" s="35"/>
      <c r="C199" s="34" t="s">
        <v>178</v>
      </c>
      <c r="D199" s="34" t="s">
        <v>138</v>
      </c>
      <c r="E199" s="35" t="s">
        <v>47</v>
      </c>
      <c r="F199" s="35">
        <v>0.5</v>
      </c>
      <c r="G199" s="35">
        <v>1</v>
      </c>
      <c r="H199" s="35">
        <v>2000</v>
      </c>
      <c r="I199" s="34">
        <v>100</v>
      </c>
      <c r="J199" s="39">
        <v>37841.9369285106</v>
      </c>
      <c r="K199" s="45">
        <f t="shared" si="2"/>
        <v>10.5116491468085</v>
      </c>
      <c r="L199" s="38">
        <v>0.20595610457879801</v>
      </c>
    </row>
    <row r="200" spans="1:12" x14ac:dyDescent="0.3">
      <c r="A200" s="36"/>
      <c r="B200" s="35"/>
      <c r="C200" s="34" t="s">
        <v>178</v>
      </c>
      <c r="D200" s="34" t="s">
        <v>138</v>
      </c>
      <c r="E200" s="35" t="s">
        <v>47</v>
      </c>
      <c r="F200" s="35">
        <v>0.5</v>
      </c>
      <c r="G200" s="35">
        <v>1</v>
      </c>
      <c r="H200" s="35">
        <v>2000</v>
      </c>
      <c r="I200" s="34">
        <v>100</v>
      </c>
      <c r="J200" s="39">
        <v>37917.099519967996</v>
      </c>
      <c r="K200" s="45">
        <f t="shared" si="2"/>
        <v>10.532527644435554</v>
      </c>
      <c r="L200" s="38">
        <v>0.15586904680562699</v>
      </c>
    </row>
    <row r="201" spans="1:12" x14ac:dyDescent="0.3">
      <c r="A201" s="36"/>
      <c r="B201" s="35"/>
      <c r="C201" s="34" t="s">
        <v>178</v>
      </c>
      <c r="D201" s="34" t="s">
        <v>138</v>
      </c>
      <c r="E201" s="35" t="s">
        <v>47</v>
      </c>
      <c r="F201" s="35">
        <v>0.5</v>
      </c>
      <c r="G201" s="35">
        <v>1</v>
      </c>
      <c r="H201" s="35">
        <v>2000</v>
      </c>
      <c r="I201" s="34">
        <v>100</v>
      </c>
      <c r="J201" s="39">
        <v>37917.961232662201</v>
      </c>
      <c r="K201" s="45">
        <f t="shared" si="2"/>
        <v>10.532767009072833</v>
      </c>
      <c r="L201" s="38">
        <v>3.95782158708221E-4</v>
      </c>
    </row>
    <row r="202" spans="1:12" x14ac:dyDescent="0.3">
      <c r="A202" s="36"/>
      <c r="B202" s="35"/>
      <c r="C202" s="34" t="s">
        <v>178</v>
      </c>
      <c r="D202" s="34" t="s">
        <v>138</v>
      </c>
      <c r="E202" s="35" t="s">
        <v>47</v>
      </c>
      <c r="F202" s="35">
        <v>0.5</v>
      </c>
      <c r="G202" s="35">
        <v>1</v>
      </c>
      <c r="H202" s="35">
        <v>2000</v>
      </c>
      <c r="I202" s="34">
        <v>100</v>
      </c>
      <c r="J202" s="39">
        <v>37963.588162899003</v>
      </c>
      <c r="K202" s="45">
        <f t="shared" si="2"/>
        <v>10.545441156360834</v>
      </c>
      <c r="L202" s="38">
        <v>0.281566458163996</v>
      </c>
    </row>
    <row r="203" spans="1:12" ht="15" thickBot="1" x14ac:dyDescent="0.35">
      <c r="A203" s="36"/>
      <c r="B203" s="35"/>
      <c r="C203" s="34" t="s">
        <v>178</v>
      </c>
      <c r="D203" s="166" t="s">
        <v>138</v>
      </c>
      <c r="E203" s="35" t="s">
        <v>47</v>
      </c>
      <c r="F203" s="35">
        <v>0.5</v>
      </c>
      <c r="G203" s="35">
        <v>1</v>
      </c>
      <c r="H203" s="35">
        <v>2000</v>
      </c>
      <c r="I203" s="34">
        <v>100</v>
      </c>
      <c r="J203" s="39">
        <v>40657.680694103197</v>
      </c>
      <c r="K203" s="45">
        <f t="shared" si="2"/>
        <v>11.293800192806444</v>
      </c>
      <c r="L203" s="38">
        <v>0.111992414100845</v>
      </c>
    </row>
    <row r="204" spans="1:12" ht="15" thickBot="1" x14ac:dyDescent="0.35">
      <c r="A204" s="102" t="s">
        <v>46</v>
      </c>
      <c r="B204" s="97"/>
      <c r="C204" s="97"/>
      <c r="D204" s="97"/>
      <c r="E204" s="97"/>
      <c r="F204" s="97"/>
      <c r="G204" s="97"/>
      <c r="H204" s="97"/>
      <c r="I204" s="97"/>
      <c r="J204" s="101">
        <f>AVERAGE(J194:J203)</f>
        <v>37986.792529058424</v>
      </c>
      <c r="K204" s="148">
        <f t="shared" si="2"/>
        <v>10.551886813627339</v>
      </c>
      <c r="L204" s="99">
        <f>AVERAGE(L194:L203)</f>
        <v>0.15251569491462647</v>
      </c>
    </row>
    <row r="205" spans="1:12" x14ac:dyDescent="0.3">
      <c r="A205" s="36" t="s">
        <v>185</v>
      </c>
      <c r="B205" s="35"/>
      <c r="C205" s="35" t="s">
        <v>184</v>
      </c>
      <c r="D205" s="167" t="s">
        <v>137</v>
      </c>
      <c r="E205" s="35" t="s">
        <v>47</v>
      </c>
      <c r="F205" s="35">
        <v>0.5</v>
      </c>
      <c r="G205" s="35">
        <v>1</v>
      </c>
      <c r="H205" s="35">
        <v>2000</v>
      </c>
      <c r="I205" s="34">
        <v>100</v>
      </c>
      <c r="J205" s="39">
        <v>15433.5305595397</v>
      </c>
      <c r="K205" s="45">
        <f t="shared" si="2"/>
        <v>4.2870918220943608</v>
      </c>
      <c r="L205" s="38">
        <v>2.4266788038323399E-3</v>
      </c>
    </row>
    <row r="206" spans="1:12" x14ac:dyDescent="0.3">
      <c r="A206" s="36"/>
      <c r="B206" s="35"/>
      <c r="C206" s="35" t="s">
        <v>184</v>
      </c>
      <c r="D206" s="34" t="s">
        <v>137</v>
      </c>
      <c r="E206" s="35" t="s">
        <v>47</v>
      </c>
      <c r="F206" s="35">
        <v>0.5</v>
      </c>
      <c r="G206" s="35">
        <v>1</v>
      </c>
      <c r="H206" s="35">
        <v>2000</v>
      </c>
      <c r="I206" s="34">
        <v>100</v>
      </c>
      <c r="J206" s="39">
        <v>14782.756919622399</v>
      </c>
      <c r="K206" s="45">
        <f t="shared" si="2"/>
        <v>4.1063213665617777</v>
      </c>
      <c r="L206" s="38">
        <v>3.4196859661055198E-3</v>
      </c>
    </row>
    <row r="207" spans="1:12" x14ac:dyDescent="0.3">
      <c r="A207" s="36"/>
      <c r="B207" s="35"/>
      <c r="C207" s="35" t="s">
        <v>184</v>
      </c>
      <c r="D207" s="34" t="s">
        <v>137</v>
      </c>
      <c r="E207" s="35" t="s">
        <v>47</v>
      </c>
      <c r="F207" s="35">
        <v>0.5</v>
      </c>
      <c r="G207" s="35">
        <v>1</v>
      </c>
      <c r="H207" s="35">
        <v>2000</v>
      </c>
      <c r="I207" s="34">
        <v>100</v>
      </c>
      <c r="J207" s="39">
        <v>15206.7658162117</v>
      </c>
      <c r="K207" s="45">
        <f t="shared" si="2"/>
        <v>4.2241016156143614</v>
      </c>
      <c r="L207" s="38">
        <v>1.3404271737850299E-3</v>
      </c>
    </row>
    <row r="208" spans="1:12" x14ac:dyDescent="0.3">
      <c r="A208" s="36"/>
      <c r="B208" s="35"/>
      <c r="C208" s="35" t="s">
        <v>184</v>
      </c>
      <c r="D208" s="34" t="s">
        <v>137</v>
      </c>
      <c r="E208" s="35" t="s">
        <v>47</v>
      </c>
      <c r="F208" s="35">
        <v>0.5</v>
      </c>
      <c r="G208" s="35">
        <v>1</v>
      </c>
      <c r="H208" s="35">
        <v>2000</v>
      </c>
      <c r="I208" s="34">
        <v>100</v>
      </c>
      <c r="J208" s="39">
        <v>15494.8049132823</v>
      </c>
      <c r="K208" s="45">
        <f t="shared" si="2"/>
        <v>4.3041124759117499</v>
      </c>
      <c r="L208" s="38">
        <v>2.11963379297225E-3</v>
      </c>
    </row>
    <row r="209" spans="1:12" x14ac:dyDescent="0.3">
      <c r="A209" s="36"/>
      <c r="B209" s="35"/>
      <c r="C209" s="35" t="s">
        <v>184</v>
      </c>
      <c r="D209" s="34" t="s">
        <v>137</v>
      </c>
      <c r="E209" s="35" t="s">
        <v>47</v>
      </c>
      <c r="F209" s="35">
        <v>0.5</v>
      </c>
      <c r="G209" s="35">
        <v>1</v>
      </c>
      <c r="H209" s="35">
        <v>2000</v>
      </c>
      <c r="I209" s="34">
        <v>100</v>
      </c>
      <c r="J209" s="39">
        <v>15714.047418832701</v>
      </c>
      <c r="K209" s="45">
        <f t="shared" si="2"/>
        <v>4.3650131718979726</v>
      </c>
      <c r="L209" s="38">
        <v>4.9686759018158604E-3</v>
      </c>
    </row>
    <row r="210" spans="1:12" x14ac:dyDescent="0.3">
      <c r="A210" s="36"/>
      <c r="B210" s="35"/>
      <c r="C210" s="35" t="s">
        <v>184</v>
      </c>
      <c r="D210" s="34" t="s">
        <v>137</v>
      </c>
      <c r="E210" s="35" t="s">
        <v>47</v>
      </c>
      <c r="F210" s="35">
        <v>0.5</v>
      </c>
      <c r="G210" s="35">
        <v>1</v>
      </c>
      <c r="H210" s="35">
        <v>2000</v>
      </c>
      <c r="I210" s="34">
        <v>100</v>
      </c>
      <c r="J210" s="39">
        <v>16098.418066263101</v>
      </c>
      <c r="K210" s="45">
        <f t="shared" si="2"/>
        <v>4.4717827961841943</v>
      </c>
      <c r="L210" s="38">
        <v>6.6051075068856795E-4</v>
      </c>
    </row>
    <row r="211" spans="1:12" x14ac:dyDescent="0.3">
      <c r="A211" s="36"/>
      <c r="B211" s="35"/>
      <c r="C211" s="35" t="s">
        <v>184</v>
      </c>
      <c r="D211" s="34" t="s">
        <v>137</v>
      </c>
      <c r="E211" s="35" t="s">
        <v>47</v>
      </c>
      <c r="F211" s="35">
        <v>0.5</v>
      </c>
      <c r="G211" s="35">
        <v>1</v>
      </c>
      <c r="H211" s="35">
        <v>2000</v>
      </c>
      <c r="I211" s="34">
        <v>100</v>
      </c>
      <c r="J211" s="39">
        <v>16070.7134187221</v>
      </c>
      <c r="K211" s="45">
        <f t="shared" si="2"/>
        <v>4.4640870607561389</v>
      </c>
      <c r="L211" s="38">
        <v>1.9868848198440398E-3</v>
      </c>
    </row>
    <row r="212" spans="1:12" x14ac:dyDescent="0.3">
      <c r="A212" s="36"/>
      <c r="B212" s="35"/>
      <c r="C212" s="35" t="s">
        <v>184</v>
      </c>
      <c r="D212" s="34" t="s">
        <v>137</v>
      </c>
      <c r="E212" s="35" t="s">
        <v>47</v>
      </c>
      <c r="F212" s="35">
        <v>0.5</v>
      </c>
      <c r="G212" s="35">
        <v>1</v>
      </c>
      <c r="H212" s="35">
        <v>2000</v>
      </c>
      <c r="I212" s="34">
        <v>100</v>
      </c>
      <c r="J212" s="39">
        <v>16209.8208668231</v>
      </c>
      <c r="K212" s="45">
        <f t="shared" si="2"/>
        <v>4.5027280185619718</v>
      </c>
      <c r="L212" s="38">
        <v>1.09753876181992E-3</v>
      </c>
    </row>
    <row r="213" spans="1:12" x14ac:dyDescent="0.3">
      <c r="A213" s="36"/>
      <c r="B213" s="35"/>
      <c r="C213" s="35" t="s">
        <v>184</v>
      </c>
      <c r="D213" s="34" t="s">
        <v>137</v>
      </c>
      <c r="E213" s="35" t="s">
        <v>47</v>
      </c>
      <c r="F213" s="35">
        <v>0.5</v>
      </c>
      <c r="G213" s="35">
        <v>1</v>
      </c>
      <c r="H213" s="35">
        <v>2000</v>
      </c>
      <c r="I213" s="34">
        <v>100</v>
      </c>
      <c r="J213" s="39">
        <v>16486.8319995403</v>
      </c>
      <c r="K213" s="45">
        <f t="shared" si="2"/>
        <v>4.579675555427861</v>
      </c>
      <c r="L213" s="38">
        <v>1.5490063444758E-3</v>
      </c>
    </row>
    <row r="214" spans="1:12" ht="15" thickBot="1" x14ac:dyDescent="0.35">
      <c r="A214" s="36"/>
      <c r="B214" s="35"/>
      <c r="C214" s="35" t="s">
        <v>184</v>
      </c>
      <c r="D214" s="166" t="s">
        <v>137</v>
      </c>
      <c r="E214" s="35" t="s">
        <v>47</v>
      </c>
      <c r="F214" s="35">
        <v>0.5</v>
      </c>
      <c r="G214" s="35">
        <v>1</v>
      </c>
      <c r="H214" s="35">
        <v>2000</v>
      </c>
      <c r="I214" s="34">
        <v>100</v>
      </c>
      <c r="J214" s="39">
        <v>17644.555085897398</v>
      </c>
      <c r="K214" s="45">
        <f t="shared" si="2"/>
        <v>4.9012653016381664</v>
      </c>
      <c r="L214" s="38">
        <v>1.9910143902313699E-3</v>
      </c>
    </row>
    <row r="215" spans="1:12" ht="15" thickBot="1" x14ac:dyDescent="0.35">
      <c r="A215" s="102" t="s">
        <v>46</v>
      </c>
      <c r="B215" s="97"/>
      <c r="C215" s="97"/>
      <c r="D215" s="168"/>
      <c r="E215" s="97"/>
      <c r="F215" s="97"/>
      <c r="G215" s="97"/>
      <c r="H215" s="97"/>
      <c r="I215" s="97"/>
      <c r="J215" s="101">
        <f>AVERAGE(J205:J214)</f>
        <v>15914.224506473478</v>
      </c>
      <c r="K215" s="148">
        <f t="shared" si="2"/>
        <v>4.4206179184648553</v>
      </c>
      <c r="L215" s="99">
        <f>AVERAGE(L205:L214)</f>
        <v>2.1560056705570698E-3</v>
      </c>
    </row>
    <row r="216" spans="1:12" x14ac:dyDescent="0.3">
      <c r="A216" s="36" t="s">
        <v>183</v>
      </c>
      <c r="B216" s="35"/>
      <c r="C216" s="34" t="s">
        <v>182</v>
      </c>
      <c r="D216" s="167" t="s">
        <v>137</v>
      </c>
      <c r="E216" s="35" t="s">
        <v>47</v>
      </c>
      <c r="F216" s="35">
        <v>0.5</v>
      </c>
      <c r="G216" s="35">
        <v>1</v>
      </c>
      <c r="H216" s="35">
        <v>2000</v>
      </c>
      <c r="I216" s="34">
        <v>100</v>
      </c>
      <c r="J216" s="39">
        <v>21891.2424223423</v>
      </c>
      <c r="K216" s="45">
        <f t="shared" si="2"/>
        <v>6.0809006728728612</v>
      </c>
      <c r="L216" s="38">
        <v>3.0195127932523098E-4</v>
      </c>
    </row>
    <row r="217" spans="1:12" x14ac:dyDescent="0.3">
      <c r="A217" s="36"/>
      <c r="B217" s="35"/>
      <c r="C217" s="34" t="s">
        <v>182</v>
      </c>
      <c r="D217" s="34" t="s">
        <v>137</v>
      </c>
      <c r="E217" s="35" t="s">
        <v>47</v>
      </c>
      <c r="F217" s="35">
        <v>0.5</v>
      </c>
      <c r="G217" s="35">
        <v>1</v>
      </c>
      <c r="H217" s="35">
        <v>2000</v>
      </c>
      <c r="I217" s="34">
        <v>100</v>
      </c>
      <c r="J217" s="39">
        <v>24612.382741451202</v>
      </c>
      <c r="K217" s="45">
        <f t="shared" si="2"/>
        <v>6.836772983736445</v>
      </c>
      <c r="L217" s="38">
        <v>4.9216453924221795E-4</v>
      </c>
    </row>
    <row r="218" spans="1:12" x14ac:dyDescent="0.3">
      <c r="A218" s="36"/>
      <c r="B218" s="35"/>
      <c r="C218" s="34" t="s">
        <v>182</v>
      </c>
      <c r="D218" s="34" t="s">
        <v>137</v>
      </c>
      <c r="E218" s="35" t="s">
        <v>47</v>
      </c>
      <c r="F218" s="35">
        <v>0.5</v>
      </c>
      <c r="G218" s="35">
        <v>1</v>
      </c>
      <c r="H218" s="35">
        <v>2000</v>
      </c>
      <c r="I218" s="34">
        <v>100</v>
      </c>
      <c r="J218" s="39">
        <v>24664.698944807002</v>
      </c>
      <c r="K218" s="45">
        <f t="shared" si="2"/>
        <v>6.851305262446389</v>
      </c>
      <c r="L218" s="38">
        <v>8.4597114149752501E-4</v>
      </c>
    </row>
    <row r="219" spans="1:12" x14ac:dyDescent="0.3">
      <c r="A219" s="36"/>
      <c r="B219" s="35"/>
      <c r="C219" s="34" t="s">
        <v>182</v>
      </c>
      <c r="D219" s="34" t="s">
        <v>137</v>
      </c>
      <c r="E219" s="35" t="s">
        <v>47</v>
      </c>
      <c r="F219" s="35">
        <v>0.5</v>
      </c>
      <c r="G219" s="35">
        <v>1</v>
      </c>
      <c r="H219" s="35">
        <v>2000</v>
      </c>
      <c r="I219" s="34">
        <v>100</v>
      </c>
      <c r="J219" s="39">
        <v>24741.022304296399</v>
      </c>
      <c r="K219" s="45">
        <f t="shared" si="2"/>
        <v>6.8725061956378886</v>
      </c>
      <c r="L219" s="38">
        <v>3.6396229495637102E-4</v>
      </c>
    </row>
    <row r="220" spans="1:12" x14ac:dyDescent="0.3">
      <c r="A220" s="36"/>
      <c r="B220" s="35"/>
      <c r="C220" s="34" t="s">
        <v>182</v>
      </c>
      <c r="D220" s="34" t="s">
        <v>137</v>
      </c>
      <c r="E220" s="35" t="s">
        <v>47</v>
      </c>
      <c r="F220" s="35">
        <v>0.5</v>
      </c>
      <c r="G220" s="35">
        <v>1</v>
      </c>
      <c r="H220" s="35">
        <v>2000</v>
      </c>
      <c r="I220" s="34">
        <v>100</v>
      </c>
      <c r="J220" s="39">
        <v>24748.890694141301</v>
      </c>
      <c r="K220" s="45">
        <f t="shared" si="2"/>
        <v>6.8746918594836943</v>
      </c>
      <c r="L220" s="38">
        <v>6.8347633983331505E-4</v>
      </c>
    </row>
    <row r="221" spans="1:12" x14ac:dyDescent="0.3">
      <c r="A221" s="36"/>
      <c r="B221" s="35"/>
      <c r="C221" s="34" t="s">
        <v>182</v>
      </c>
      <c r="D221" s="34" t="s">
        <v>137</v>
      </c>
      <c r="E221" s="35" t="s">
        <v>47</v>
      </c>
      <c r="F221" s="35">
        <v>0.5</v>
      </c>
      <c r="G221" s="35">
        <v>1</v>
      </c>
      <c r="H221" s="35">
        <v>2000</v>
      </c>
      <c r="I221" s="34">
        <v>100</v>
      </c>
      <c r="J221" s="39">
        <v>24848.916132211602</v>
      </c>
      <c r="K221" s="45">
        <f t="shared" ref="K221:K284" si="3">J221/3600</f>
        <v>6.9024767033921117</v>
      </c>
      <c r="L221" s="38">
        <v>3.3002665686453702E-4</v>
      </c>
    </row>
    <row r="222" spans="1:12" x14ac:dyDescent="0.3">
      <c r="A222" s="36"/>
      <c r="B222" s="35"/>
      <c r="C222" s="34" t="s">
        <v>182</v>
      </c>
      <c r="D222" s="34" t="s">
        <v>137</v>
      </c>
      <c r="E222" s="35" t="s">
        <v>47</v>
      </c>
      <c r="F222" s="35">
        <v>0.5</v>
      </c>
      <c r="G222" s="35">
        <v>1</v>
      </c>
      <c r="H222" s="35">
        <v>2000</v>
      </c>
      <c r="I222" s="34">
        <v>100</v>
      </c>
      <c r="J222" s="39">
        <v>24314.9252781867</v>
      </c>
      <c r="K222" s="45">
        <f t="shared" si="3"/>
        <v>6.7541459106074164</v>
      </c>
      <c r="L222" s="38">
        <v>2.6297886522164902E-4</v>
      </c>
    </row>
    <row r="223" spans="1:12" x14ac:dyDescent="0.3">
      <c r="A223" s="36"/>
      <c r="B223" s="35"/>
      <c r="C223" s="34" t="s">
        <v>182</v>
      </c>
      <c r="D223" s="34" t="s">
        <v>137</v>
      </c>
      <c r="E223" s="35" t="s">
        <v>47</v>
      </c>
      <c r="F223" s="35">
        <v>0.5</v>
      </c>
      <c r="G223" s="35">
        <v>1</v>
      </c>
      <c r="H223" s="35">
        <v>2000</v>
      </c>
      <c r="I223" s="34">
        <v>100</v>
      </c>
      <c r="J223" s="39">
        <v>24514.089304685502</v>
      </c>
      <c r="K223" s="45">
        <f t="shared" si="3"/>
        <v>6.809469251301528</v>
      </c>
      <c r="L223" s="38">
        <v>2.4583336061611698E-4</v>
      </c>
    </row>
    <row r="224" spans="1:12" x14ac:dyDescent="0.3">
      <c r="A224" s="36"/>
      <c r="B224" s="35"/>
      <c r="C224" s="34" t="s">
        <v>182</v>
      </c>
      <c r="D224" s="34" t="s">
        <v>137</v>
      </c>
      <c r="E224" s="35" t="s">
        <v>47</v>
      </c>
      <c r="F224" s="35">
        <v>0.5</v>
      </c>
      <c r="G224" s="35">
        <v>1</v>
      </c>
      <c r="H224" s="35">
        <v>2000</v>
      </c>
      <c r="I224" s="34">
        <v>100</v>
      </c>
      <c r="J224" s="39">
        <v>24560.998352050701</v>
      </c>
      <c r="K224" s="45">
        <f t="shared" si="3"/>
        <v>6.8224995422363062</v>
      </c>
      <c r="L224" s="38">
        <v>9.2472029897085E-4</v>
      </c>
    </row>
    <row r="225" spans="1:12" ht="15" thickBot="1" x14ac:dyDescent="0.35">
      <c r="A225" s="36"/>
      <c r="B225" s="35"/>
      <c r="C225" s="34" t="s">
        <v>182</v>
      </c>
      <c r="D225" s="166" t="s">
        <v>137</v>
      </c>
      <c r="E225" s="35" t="s">
        <v>47</v>
      </c>
      <c r="F225" s="35">
        <v>0.5</v>
      </c>
      <c r="G225" s="35">
        <v>1</v>
      </c>
      <c r="H225" s="35">
        <v>2000</v>
      </c>
      <c r="I225" s="34">
        <v>100</v>
      </c>
      <c r="J225" s="39">
        <v>24573.600888967499</v>
      </c>
      <c r="K225" s="45">
        <f t="shared" si="3"/>
        <v>6.8260002469354166</v>
      </c>
      <c r="L225" s="38">
        <v>5.8227621253971701E-4</v>
      </c>
    </row>
    <row r="226" spans="1:12" ht="15" thickBot="1" x14ac:dyDescent="0.35">
      <c r="A226" s="102" t="s">
        <v>46</v>
      </c>
      <c r="B226" s="97"/>
      <c r="C226" s="97"/>
      <c r="D226" s="97"/>
      <c r="E226" s="97"/>
      <c r="F226" s="97"/>
      <c r="G226" s="97"/>
      <c r="H226" s="97"/>
      <c r="I226" s="97"/>
      <c r="J226" s="101">
        <f>AVERAGE(J216:J225)</f>
        <v>24347.076706314023</v>
      </c>
      <c r="K226" s="148">
        <f t="shared" si="3"/>
        <v>6.763076862865006</v>
      </c>
      <c r="L226" s="99">
        <f>AVERAGE(L216:L225)</f>
        <v>5.0333609890675297E-4</v>
      </c>
    </row>
    <row r="227" spans="1:12" x14ac:dyDescent="0.3">
      <c r="A227" s="36" t="s">
        <v>181</v>
      </c>
      <c r="B227" s="35"/>
      <c r="C227" s="34" t="s">
        <v>180</v>
      </c>
      <c r="D227" s="167" t="s">
        <v>137</v>
      </c>
      <c r="E227" s="35" t="s">
        <v>47</v>
      </c>
      <c r="F227" s="35">
        <v>0.5</v>
      </c>
      <c r="G227" s="35">
        <v>1</v>
      </c>
      <c r="H227" s="35">
        <v>2000</v>
      </c>
      <c r="I227" s="34">
        <v>100</v>
      </c>
      <c r="J227" s="39">
        <v>29298.599097013401</v>
      </c>
      <c r="K227" s="45">
        <f t="shared" si="3"/>
        <v>8.1384997491703892</v>
      </c>
      <c r="L227" s="38">
        <v>5.9960764018879601E-4</v>
      </c>
    </row>
    <row r="228" spans="1:12" x14ac:dyDescent="0.3">
      <c r="A228" s="36"/>
      <c r="B228" s="35"/>
      <c r="C228" s="34" t="s">
        <v>180</v>
      </c>
      <c r="D228" s="34" t="s">
        <v>137</v>
      </c>
      <c r="E228" s="35" t="s">
        <v>47</v>
      </c>
      <c r="F228" s="35">
        <v>0.5</v>
      </c>
      <c r="G228" s="35">
        <v>1</v>
      </c>
      <c r="H228" s="35">
        <v>2000</v>
      </c>
      <c r="I228" s="34">
        <v>100</v>
      </c>
      <c r="J228" s="39">
        <v>32245.3585381507</v>
      </c>
      <c r="K228" s="45">
        <f t="shared" si="3"/>
        <v>8.9570440383751944</v>
      </c>
      <c r="L228" s="38">
        <v>4.7125945139868402E-4</v>
      </c>
    </row>
    <row r="229" spans="1:12" x14ac:dyDescent="0.3">
      <c r="A229" s="36"/>
      <c r="B229" s="35"/>
      <c r="C229" s="34" t="s">
        <v>180</v>
      </c>
      <c r="D229" s="34" t="s">
        <v>137</v>
      </c>
      <c r="E229" s="35" t="s">
        <v>47</v>
      </c>
      <c r="F229" s="35">
        <v>0.5</v>
      </c>
      <c r="G229" s="35">
        <v>1</v>
      </c>
      <c r="H229" s="35">
        <v>2000</v>
      </c>
      <c r="I229" s="34">
        <v>100</v>
      </c>
      <c r="J229" s="39">
        <v>32255.874899625702</v>
      </c>
      <c r="K229" s="45">
        <f t="shared" si="3"/>
        <v>8.9599652498960278</v>
      </c>
      <c r="L229" s="38">
        <v>3.5745540439281499E-2</v>
      </c>
    </row>
    <row r="230" spans="1:12" x14ac:dyDescent="0.3">
      <c r="A230" s="36"/>
      <c r="B230" s="35"/>
      <c r="C230" s="34" t="s">
        <v>180</v>
      </c>
      <c r="D230" s="34" t="s">
        <v>137</v>
      </c>
      <c r="E230" s="35" t="s">
        <v>47</v>
      </c>
      <c r="F230" s="35">
        <v>0.5</v>
      </c>
      <c r="G230" s="35">
        <v>1</v>
      </c>
      <c r="H230" s="35">
        <v>2000</v>
      </c>
      <c r="I230" s="34">
        <v>100</v>
      </c>
      <c r="J230" s="39">
        <v>32487.679022312099</v>
      </c>
      <c r="K230" s="45">
        <f t="shared" si="3"/>
        <v>9.0243552839755825</v>
      </c>
      <c r="L230" s="38">
        <v>0.21009849725292401</v>
      </c>
    </row>
    <row r="231" spans="1:12" x14ac:dyDescent="0.3">
      <c r="A231" s="36"/>
      <c r="B231" s="35"/>
      <c r="C231" s="34" t="s">
        <v>180</v>
      </c>
      <c r="D231" s="34" t="s">
        <v>137</v>
      </c>
      <c r="E231" s="35" t="s">
        <v>47</v>
      </c>
      <c r="F231" s="35">
        <v>0.5</v>
      </c>
      <c r="G231" s="35">
        <v>1</v>
      </c>
      <c r="H231" s="35">
        <v>2000</v>
      </c>
      <c r="I231" s="34">
        <v>100</v>
      </c>
      <c r="J231" s="39">
        <v>32511.3634939193</v>
      </c>
      <c r="K231" s="45">
        <f t="shared" si="3"/>
        <v>9.0309343038664718</v>
      </c>
      <c r="L231" s="38">
        <v>4.1999668669940698E-4</v>
      </c>
    </row>
    <row r="232" spans="1:12" x14ac:dyDescent="0.3">
      <c r="A232" s="36"/>
      <c r="B232" s="35"/>
      <c r="C232" s="34" t="s">
        <v>180</v>
      </c>
      <c r="D232" s="34" t="s">
        <v>137</v>
      </c>
      <c r="E232" s="35" t="s">
        <v>47</v>
      </c>
      <c r="F232" s="35">
        <v>0.5</v>
      </c>
      <c r="G232" s="35">
        <v>1</v>
      </c>
      <c r="H232" s="35">
        <v>2000</v>
      </c>
      <c r="I232" s="34">
        <v>100</v>
      </c>
      <c r="J232" s="39">
        <v>34455.859540700898</v>
      </c>
      <c r="K232" s="45">
        <f t="shared" si="3"/>
        <v>9.5710720946391383</v>
      </c>
      <c r="L232" s="38">
        <v>0.29295201376302699</v>
      </c>
    </row>
    <row r="233" spans="1:12" x14ac:dyDescent="0.3">
      <c r="A233" s="36"/>
      <c r="B233" s="35"/>
      <c r="C233" s="34" t="s">
        <v>180</v>
      </c>
      <c r="D233" s="34" t="s">
        <v>137</v>
      </c>
      <c r="E233" s="35" t="s">
        <v>47</v>
      </c>
      <c r="F233" s="35">
        <v>0.5</v>
      </c>
      <c r="G233" s="35">
        <v>1</v>
      </c>
      <c r="H233" s="35">
        <v>2000</v>
      </c>
      <c r="I233" s="34">
        <v>100</v>
      </c>
      <c r="J233" s="39">
        <v>34541.111735820698</v>
      </c>
      <c r="K233" s="45">
        <f t="shared" si="3"/>
        <v>9.5947532599501937</v>
      </c>
      <c r="L233" s="38">
        <v>1.3970247354483699E-2</v>
      </c>
    </row>
    <row r="234" spans="1:12" x14ac:dyDescent="0.3">
      <c r="A234" s="36"/>
      <c r="B234" s="35"/>
      <c r="C234" s="34" t="s">
        <v>180</v>
      </c>
      <c r="D234" s="34" t="s">
        <v>137</v>
      </c>
      <c r="E234" s="35" t="s">
        <v>47</v>
      </c>
      <c r="F234" s="35">
        <v>0.5</v>
      </c>
      <c r="G234" s="35">
        <v>1</v>
      </c>
      <c r="H234" s="35">
        <v>2000</v>
      </c>
      <c r="I234" s="34">
        <v>100</v>
      </c>
      <c r="J234" s="39">
        <v>34575.284390926303</v>
      </c>
      <c r="K234" s="45">
        <f t="shared" si="3"/>
        <v>9.6042456641461946</v>
      </c>
      <c r="L234" s="38">
        <v>0.45389641759320698</v>
      </c>
    </row>
    <row r="235" spans="1:12" x14ac:dyDescent="0.3">
      <c r="A235" s="36"/>
      <c r="B235" s="35"/>
      <c r="C235" s="34" t="s">
        <v>180</v>
      </c>
      <c r="D235" s="34" t="s">
        <v>137</v>
      </c>
      <c r="E235" s="35" t="s">
        <v>47</v>
      </c>
      <c r="F235" s="35">
        <v>0.5</v>
      </c>
      <c r="G235" s="35">
        <v>1</v>
      </c>
      <c r="H235" s="35">
        <v>2000</v>
      </c>
      <c r="I235" s="34">
        <v>100</v>
      </c>
      <c r="J235" s="39">
        <v>34603.153351306901</v>
      </c>
      <c r="K235" s="45">
        <f t="shared" si="3"/>
        <v>9.6119870420296945</v>
      </c>
      <c r="L235" s="38">
        <v>2.5344725296873598E-3</v>
      </c>
    </row>
    <row r="236" spans="1:12" ht="15" thickBot="1" x14ac:dyDescent="0.35">
      <c r="A236" s="36"/>
      <c r="B236" s="35"/>
      <c r="C236" s="34" t="s">
        <v>180</v>
      </c>
      <c r="D236" s="166" t="s">
        <v>137</v>
      </c>
      <c r="E236" s="35" t="s">
        <v>47</v>
      </c>
      <c r="F236" s="35">
        <v>0.5</v>
      </c>
      <c r="G236" s="35">
        <v>1</v>
      </c>
      <c r="H236" s="35">
        <v>2000</v>
      </c>
      <c r="I236" s="34">
        <v>100</v>
      </c>
      <c r="J236" s="39">
        <v>34665.572901010499</v>
      </c>
      <c r="K236" s="45">
        <f t="shared" si="3"/>
        <v>9.629325805836249</v>
      </c>
      <c r="L236" s="38">
        <v>0.42886719116779198</v>
      </c>
    </row>
    <row r="237" spans="1:12" ht="15" thickBot="1" x14ac:dyDescent="0.35">
      <c r="A237" s="102" t="s">
        <v>46</v>
      </c>
      <c r="B237" s="97"/>
      <c r="C237" s="97"/>
      <c r="D237" s="97"/>
      <c r="E237" s="97"/>
      <c r="F237" s="97"/>
      <c r="G237" s="97"/>
      <c r="H237" s="97"/>
      <c r="I237" s="97"/>
      <c r="J237" s="101">
        <f>AVERAGE(J227:J236)</f>
        <v>33163.985697078657</v>
      </c>
      <c r="K237" s="148">
        <f t="shared" si="3"/>
        <v>9.2122182491885152</v>
      </c>
      <c r="L237" s="99">
        <f>AVERAGE(L227:L236)</f>
        <v>0.14395552438786893</v>
      </c>
    </row>
    <row r="238" spans="1:12" x14ac:dyDescent="0.3">
      <c r="A238" s="36" t="s">
        <v>179</v>
      </c>
      <c r="B238" s="35"/>
      <c r="C238" s="34" t="s">
        <v>178</v>
      </c>
      <c r="D238" s="167" t="s">
        <v>137</v>
      </c>
      <c r="E238" s="35" t="s">
        <v>47</v>
      </c>
      <c r="F238" s="35">
        <v>0.5</v>
      </c>
      <c r="G238" s="35">
        <v>1</v>
      </c>
      <c r="H238" s="35">
        <v>2000</v>
      </c>
      <c r="I238" s="34">
        <v>100</v>
      </c>
      <c r="J238" s="39">
        <v>39860.524869203502</v>
      </c>
      <c r="K238" s="45">
        <f t="shared" si="3"/>
        <v>11.072368019223195</v>
      </c>
      <c r="L238" s="38">
        <v>0.34571726114321999</v>
      </c>
    </row>
    <row r="239" spans="1:12" x14ac:dyDescent="0.3">
      <c r="A239" s="36"/>
      <c r="B239" s="35"/>
      <c r="C239" s="34" t="s">
        <v>178</v>
      </c>
      <c r="D239" s="34" t="s">
        <v>137</v>
      </c>
      <c r="E239" s="35" t="s">
        <v>47</v>
      </c>
      <c r="F239" s="35">
        <v>0.5</v>
      </c>
      <c r="G239" s="35">
        <v>1</v>
      </c>
      <c r="H239" s="35">
        <v>2000</v>
      </c>
      <c r="I239" s="34">
        <v>100</v>
      </c>
      <c r="J239" s="39">
        <v>40689.087373256603</v>
      </c>
      <c r="K239" s="45">
        <f t="shared" si="3"/>
        <v>11.302524270349057</v>
      </c>
      <c r="L239" s="38">
        <v>0.33535642821501599</v>
      </c>
    </row>
    <row r="240" spans="1:12" x14ac:dyDescent="0.3">
      <c r="A240" s="36"/>
      <c r="B240" s="35"/>
      <c r="C240" s="34" t="s">
        <v>178</v>
      </c>
      <c r="D240" s="34" t="s">
        <v>137</v>
      </c>
      <c r="E240" s="35" t="s">
        <v>47</v>
      </c>
      <c r="F240" s="35">
        <v>0.5</v>
      </c>
      <c r="G240" s="35">
        <v>1</v>
      </c>
      <c r="H240" s="35">
        <v>2000</v>
      </c>
      <c r="I240" s="34">
        <v>100</v>
      </c>
      <c r="J240" s="39">
        <v>40698.043415307897</v>
      </c>
      <c r="K240" s="45">
        <f t="shared" si="3"/>
        <v>11.305012059807749</v>
      </c>
      <c r="L240" s="38">
        <v>0.22329367245305501</v>
      </c>
    </row>
    <row r="241" spans="1:12" x14ac:dyDescent="0.3">
      <c r="A241" s="36"/>
      <c r="B241" s="35"/>
      <c r="C241" s="34" t="s">
        <v>178</v>
      </c>
      <c r="D241" s="34" t="s">
        <v>137</v>
      </c>
      <c r="E241" s="35" t="s">
        <v>47</v>
      </c>
      <c r="F241" s="35">
        <v>0.5</v>
      </c>
      <c r="G241" s="35">
        <v>1</v>
      </c>
      <c r="H241" s="35">
        <v>2000</v>
      </c>
      <c r="I241" s="34">
        <v>100</v>
      </c>
      <c r="J241" s="39">
        <v>40915.592794895099</v>
      </c>
      <c r="K241" s="45">
        <f t="shared" si="3"/>
        <v>11.365442443026417</v>
      </c>
      <c r="L241" s="38">
        <v>2.80127334070218E-2</v>
      </c>
    </row>
    <row r="242" spans="1:12" x14ac:dyDescent="0.3">
      <c r="A242" s="36"/>
      <c r="B242" s="35"/>
      <c r="C242" s="34" t="s">
        <v>178</v>
      </c>
      <c r="D242" s="34" t="s">
        <v>137</v>
      </c>
      <c r="E242" s="35" t="s">
        <v>47</v>
      </c>
      <c r="F242" s="35">
        <v>0.5</v>
      </c>
      <c r="G242" s="35">
        <v>1</v>
      </c>
      <c r="H242" s="35">
        <v>2000</v>
      </c>
      <c r="I242" s="34">
        <v>100</v>
      </c>
      <c r="J242" s="39">
        <v>41002.223945140802</v>
      </c>
      <c r="K242" s="45">
        <f t="shared" si="3"/>
        <v>11.389506651428</v>
      </c>
      <c r="L242" s="38">
        <v>0.59589759496997197</v>
      </c>
    </row>
    <row r="243" spans="1:12" x14ac:dyDescent="0.3">
      <c r="A243" s="36"/>
      <c r="B243" s="35"/>
      <c r="C243" s="34" t="s">
        <v>178</v>
      </c>
      <c r="D243" s="34" t="s">
        <v>137</v>
      </c>
      <c r="E243" s="35" t="s">
        <v>47</v>
      </c>
      <c r="F243" s="35">
        <v>0.5</v>
      </c>
      <c r="G243" s="35">
        <v>1</v>
      </c>
      <c r="H243" s="35">
        <v>2000</v>
      </c>
      <c r="I243" s="34">
        <v>100</v>
      </c>
      <c r="J243" s="39">
        <v>43480.320282697598</v>
      </c>
      <c r="K243" s="45">
        <f t="shared" si="3"/>
        <v>12.077866745193777</v>
      </c>
      <c r="L243" s="38">
        <v>1.32374234288468E-2</v>
      </c>
    </row>
    <row r="244" spans="1:12" x14ac:dyDescent="0.3">
      <c r="A244" s="36"/>
      <c r="B244" s="35"/>
      <c r="C244" s="34" t="s">
        <v>178</v>
      </c>
      <c r="D244" s="34" t="s">
        <v>137</v>
      </c>
      <c r="E244" s="35" t="s">
        <v>47</v>
      </c>
      <c r="F244" s="35">
        <v>0.5</v>
      </c>
      <c r="G244" s="35">
        <v>1</v>
      </c>
      <c r="H244" s="35">
        <v>2000</v>
      </c>
      <c r="I244" s="34">
        <v>100</v>
      </c>
      <c r="J244" s="39">
        <v>43612.109883785197</v>
      </c>
      <c r="K244" s="45">
        <f t="shared" si="3"/>
        <v>12.11447496771811</v>
      </c>
      <c r="L244" s="38">
        <v>0.228282380750987</v>
      </c>
    </row>
    <row r="245" spans="1:12" x14ac:dyDescent="0.3">
      <c r="A245" s="36"/>
      <c r="B245" s="35"/>
      <c r="C245" s="34" t="s">
        <v>178</v>
      </c>
      <c r="D245" s="34" t="s">
        <v>137</v>
      </c>
      <c r="E245" s="35" t="s">
        <v>47</v>
      </c>
      <c r="F245" s="35">
        <v>0.5</v>
      </c>
      <c r="G245" s="35">
        <v>1</v>
      </c>
      <c r="H245" s="35">
        <v>2000</v>
      </c>
      <c r="I245" s="34">
        <v>100</v>
      </c>
      <c r="J245" s="39">
        <v>43897.683043241501</v>
      </c>
      <c r="K245" s="45">
        <f t="shared" si="3"/>
        <v>12.193800845344862</v>
      </c>
      <c r="L245" s="38">
        <v>0.42190344589082701</v>
      </c>
    </row>
    <row r="246" spans="1:12" x14ac:dyDescent="0.3">
      <c r="A246" s="36"/>
      <c r="B246" s="35"/>
      <c r="C246" s="34" t="s">
        <v>178</v>
      </c>
      <c r="D246" s="34" t="s">
        <v>137</v>
      </c>
      <c r="E246" s="35" t="s">
        <v>47</v>
      </c>
      <c r="F246" s="35">
        <v>0.5</v>
      </c>
      <c r="G246" s="35">
        <v>1</v>
      </c>
      <c r="H246" s="35">
        <v>2000</v>
      </c>
      <c r="I246" s="34">
        <v>100</v>
      </c>
      <c r="J246" s="39">
        <v>43966.436659097599</v>
      </c>
      <c r="K246" s="45">
        <f t="shared" si="3"/>
        <v>12.212899071971556</v>
      </c>
      <c r="L246" s="38">
        <v>2.4154864316970298E-3</v>
      </c>
    </row>
    <row r="247" spans="1:12" ht="15" thickBot="1" x14ac:dyDescent="0.35">
      <c r="A247" s="36"/>
      <c r="B247" s="35"/>
      <c r="C247" s="34" t="s">
        <v>178</v>
      </c>
      <c r="D247" s="166" t="s">
        <v>137</v>
      </c>
      <c r="E247" s="35" t="s">
        <v>47</v>
      </c>
      <c r="F247" s="35">
        <v>0.5</v>
      </c>
      <c r="G247" s="35">
        <v>1</v>
      </c>
      <c r="H247" s="35">
        <v>2000</v>
      </c>
      <c r="I247" s="34">
        <v>100</v>
      </c>
      <c r="J247" s="39">
        <v>44209.857966184602</v>
      </c>
      <c r="K247" s="45">
        <f t="shared" si="3"/>
        <v>12.280516101717945</v>
      </c>
      <c r="L247" s="38">
        <v>0.42212738441004499</v>
      </c>
    </row>
    <row r="248" spans="1:12" ht="15" thickBot="1" x14ac:dyDescent="0.35">
      <c r="A248" s="102" t="s">
        <v>46</v>
      </c>
      <c r="B248" s="97"/>
      <c r="C248" s="97"/>
      <c r="D248" s="97"/>
      <c r="E248" s="97"/>
      <c r="F248" s="97"/>
      <c r="G248" s="97"/>
      <c r="H248" s="97"/>
      <c r="I248" s="97"/>
      <c r="J248" s="101">
        <f>AVERAGE(J238:J247)</f>
        <v>42233.188023281044</v>
      </c>
      <c r="K248" s="148">
        <f t="shared" si="3"/>
        <v>11.731441117578068</v>
      </c>
      <c r="L248" s="99">
        <f>AVERAGE(L238:L247)</f>
        <v>0.2616243811100688</v>
      </c>
    </row>
    <row r="249" spans="1:12" x14ac:dyDescent="0.3">
      <c r="A249" s="36" t="s">
        <v>185</v>
      </c>
      <c r="B249" s="35"/>
      <c r="C249" s="35" t="s">
        <v>184</v>
      </c>
      <c r="D249" s="167" t="s">
        <v>134</v>
      </c>
      <c r="E249" s="35" t="s">
        <v>47</v>
      </c>
      <c r="F249" s="35">
        <v>0.5</v>
      </c>
      <c r="G249" s="35">
        <v>1</v>
      </c>
      <c r="H249" s="35">
        <v>2000</v>
      </c>
      <c r="I249" s="34">
        <v>100</v>
      </c>
      <c r="J249" s="39">
        <v>14140.598690032901</v>
      </c>
      <c r="K249" s="45">
        <f t="shared" si="3"/>
        <v>3.9279440805646946</v>
      </c>
      <c r="L249" s="38">
        <v>1.84177191232386E-3</v>
      </c>
    </row>
    <row r="250" spans="1:12" x14ac:dyDescent="0.3">
      <c r="A250" s="36"/>
      <c r="B250" s="35"/>
      <c r="C250" s="35" t="s">
        <v>184</v>
      </c>
      <c r="D250" s="34" t="s">
        <v>134</v>
      </c>
      <c r="E250" s="35" t="s">
        <v>47</v>
      </c>
      <c r="F250" s="35">
        <v>0.5</v>
      </c>
      <c r="G250" s="35">
        <v>1</v>
      </c>
      <c r="H250" s="35">
        <v>2000</v>
      </c>
      <c r="I250" s="34">
        <v>100</v>
      </c>
      <c r="J250" s="39">
        <v>14536.8082938194</v>
      </c>
      <c r="K250" s="45">
        <f t="shared" si="3"/>
        <v>4.0380023038387227</v>
      </c>
      <c r="L250" s="38">
        <v>4.3203740438308002E-3</v>
      </c>
    </row>
    <row r="251" spans="1:12" x14ac:dyDescent="0.3">
      <c r="A251" s="36"/>
      <c r="B251" s="35"/>
      <c r="C251" s="35" t="s">
        <v>184</v>
      </c>
      <c r="D251" s="34" t="s">
        <v>134</v>
      </c>
      <c r="E251" s="35" t="s">
        <v>47</v>
      </c>
      <c r="F251" s="35">
        <v>0.5</v>
      </c>
      <c r="G251" s="35">
        <v>1</v>
      </c>
      <c r="H251" s="35">
        <v>2000</v>
      </c>
      <c r="I251" s="34">
        <v>100</v>
      </c>
      <c r="J251" s="39">
        <v>15806.5647139549</v>
      </c>
      <c r="K251" s="45">
        <f t="shared" si="3"/>
        <v>4.3907124205430277</v>
      </c>
      <c r="L251" s="38">
        <v>8.2698512047567297E-4</v>
      </c>
    </row>
    <row r="252" spans="1:12" x14ac:dyDescent="0.3">
      <c r="A252" s="36"/>
      <c r="B252" s="35"/>
      <c r="C252" s="35" t="s">
        <v>184</v>
      </c>
      <c r="D252" s="34" t="s">
        <v>134</v>
      </c>
      <c r="E252" s="35" t="s">
        <v>47</v>
      </c>
      <c r="F252" s="35">
        <v>0.5</v>
      </c>
      <c r="G252" s="35">
        <v>1</v>
      </c>
      <c r="H252" s="35">
        <v>2000</v>
      </c>
      <c r="I252" s="34">
        <v>100</v>
      </c>
      <c r="J252" s="39">
        <v>15830.491010904299</v>
      </c>
      <c r="K252" s="45">
        <f t="shared" si="3"/>
        <v>4.3973586141400833</v>
      </c>
      <c r="L252" s="38">
        <v>3.5942515974266898E-3</v>
      </c>
    </row>
    <row r="253" spans="1:12" x14ac:dyDescent="0.3">
      <c r="A253" s="36"/>
      <c r="B253" s="35"/>
      <c r="C253" s="35" t="s">
        <v>184</v>
      </c>
      <c r="D253" s="34" t="s">
        <v>134</v>
      </c>
      <c r="E253" s="35" t="s">
        <v>47</v>
      </c>
      <c r="F253" s="35">
        <v>0.5</v>
      </c>
      <c r="G253" s="35">
        <v>1</v>
      </c>
      <c r="H253" s="35">
        <v>2000</v>
      </c>
      <c r="I253" s="34">
        <v>100</v>
      </c>
      <c r="J253" s="39">
        <v>15873.013291597301</v>
      </c>
      <c r="K253" s="45">
        <f t="shared" si="3"/>
        <v>4.4091703587770281</v>
      </c>
      <c r="L253" s="38">
        <v>1.2210783480817E-3</v>
      </c>
    </row>
    <row r="254" spans="1:12" x14ac:dyDescent="0.3">
      <c r="A254" s="36"/>
      <c r="B254" s="35"/>
      <c r="C254" s="35" t="s">
        <v>184</v>
      </c>
      <c r="D254" s="34" t="s">
        <v>134</v>
      </c>
      <c r="E254" s="35" t="s">
        <v>47</v>
      </c>
      <c r="F254" s="35">
        <v>0.5</v>
      </c>
      <c r="G254" s="35">
        <v>1</v>
      </c>
      <c r="H254" s="35">
        <v>2000</v>
      </c>
      <c r="I254" s="34">
        <v>100</v>
      </c>
      <c r="J254" s="39">
        <v>15873.561240673</v>
      </c>
      <c r="K254" s="45">
        <f t="shared" si="3"/>
        <v>4.4093225668536107</v>
      </c>
      <c r="L254" s="38">
        <v>1.60114970634421E-3</v>
      </c>
    </row>
    <row r="255" spans="1:12" x14ac:dyDescent="0.3">
      <c r="A255" s="36"/>
      <c r="B255" s="35"/>
      <c r="C255" s="35" t="s">
        <v>184</v>
      </c>
      <c r="D255" s="34" t="s">
        <v>134</v>
      </c>
      <c r="E255" s="35" t="s">
        <v>47</v>
      </c>
      <c r="F255" s="35">
        <v>0.5</v>
      </c>
      <c r="G255" s="35">
        <v>1</v>
      </c>
      <c r="H255" s="35">
        <v>2000</v>
      </c>
      <c r="I255" s="34">
        <v>100</v>
      </c>
      <c r="J255" s="39">
        <v>15901.243446111601</v>
      </c>
      <c r="K255" s="45">
        <f t="shared" si="3"/>
        <v>4.4170120683643335</v>
      </c>
      <c r="L255" s="38">
        <v>2.06637864253714E-3</v>
      </c>
    </row>
    <row r="256" spans="1:12" x14ac:dyDescent="0.3">
      <c r="A256" s="36"/>
      <c r="B256" s="35"/>
      <c r="C256" s="35" t="s">
        <v>184</v>
      </c>
      <c r="D256" s="34" t="s">
        <v>134</v>
      </c>
      <c r="E256" s="35" t="s">
        <v>47</v>
      </c>
      <c r="F256" s="35">
        <v>0.5</v>
      </c>
      <c r="G256" s="35">
        <v>1</v>
      </c>
      <c r="H256" s="35">
        <v>2000</v>
      </c>
      <c r="I256" s="34">
        <v>100</v>
      </c>
      <c r="J256" s="39">
        <v>15940.0603449344</v>
      </c>
      <c r="K256" s="45">
        <f t="shared" si="3"/>
        <v>4.4277945402595558</v>
      </c>
      <c r="L256" s="38">
        <v>2.0981391119326599E-3</v>
      </c>
    </row>
    <row r="257" spans="1:12" x14ac:dyDescent="0.3">
      <c r="A257" s="36"/>
      <c r="B257" s="35"/>
      <c r="C257" s="35" t="s">
        <v>184</v>
      </c>
      <c r="D257" s="34" t="s">
        <v>134</v>
      </c>
      <c r="E257" s="35" t="s">
        <v>47</v>
      </c>
      <c r="F257" s="35">
        <v>0.5</v>
      </c>
      <c r="G257" s="35">
        <v>1</v>
      </c>
      <c r="H257" s="35">
        <v>2000</v>
      </c>
      <c r="I257" s="34">
        <v>100</v>
      </c>
      <c r="J257" s="39">
        <v>16614.2754454612</v>
      </c>
      <c r="K257" s="45">
        <f t="shared" si="3"/>
        <v>4.6150765126281108</v>
      </c>
      <c r="L257" s="38">
        <v>1.74397189982649E-3</v>
      </c>
    </row>
    <row r="258" spans="1:12" ht="15" thickBot="1" x14ac:dyDescent="0.35">
      <c r="A258" s="36"/>
      <c r="B258" s="35"/>
      <c r="C258" s="35" t="s">
        <v>184</v>
      </c>
      <c r="D258" s="166" t="s">
        <v>134</v>
      </c>
      <c r="E258" s="35" t="s">
        <v>47</v>
      </c>
      <c r="F258" s="35">
        <v>0.5</v>
      </c>
      <c r="G258" s="35">
        <v>1</v>
      </c>
      <c r="H258" s="35">
        <v>2000</v>
      </c>
      <c r="I258" s="34">
        <v>100</v>
      </c>
      <c r="J258" s="39">
        <v>17155.538503408399</v>
      </c>
      <c r="K258" s="45">
        <f t="shared" si="3"/>
        <v>4.7654273620578884</v>
      </c>
      <c r="L258" s="38">
        <v>2.1131375197910099E-3</v>
      </c>
    </row>
    <row r="259" spans="1:12" ht="15" thickBot="1" x14ac:dyDescent="0.35">
      <c r="A259" s="102" t="s">
        <v>46</v>
      </c>
      <c r="B259" s="97"/>
      <c r="C259" s="97"/>
      <c r="D259" s="168"/>
      <c r="E259" s="97"/>
      <c r="F259" s="97"/>
      <c r="G259" s="97"/>
      <c r="H259" s="97"/>
      <c r="I259" s="97"/>
      <c r="J259" s="101">
        <f>AVERAGE(J249:J258)</f>
        <v>15767.215498089741</v>
      </c>
      <c r="K259" s="148">
        <f t="shared" si="3"/>
        <v>4.3797820828027056</v>
      </c>
      <c r="L259" s="99">
        <f>AVERAGE(L249:L258)</f>
        <v>2.142723790257023E-3</v>
      </c>
    </row>
    <row r="260" spans="1:12" x14ac:dyDescent="0.3">
      <c r="A260" s="36" t="s">
        <v>183</v>
      </c>
      <c r="B260" s="35"/>
      <c r="C260" s="34" t="s">
        <v>182</v>
      </c>
      <c r="D260" s="167" t="s">
        <v>134</v>
      </c>
      <c r="E260" s="35" t="s">
        <v>47</v>
      </c>
      <c r="F260" s="35">
        <v>0.5</v>
      </c>
      <c r="G260" s="35">
        <v>1</v>
      </c>
      <c r="H260" s="35">
        <v>2000</v>
      </c>
      <c r="I260" s="34">
        <v>100</v>
      </c>
      <c r="J260" s="39">
        <v>23742.604731798099</v>
      </c>
      <c r="K260" s="45">
        <f t="shared" si="3"/>
        <v>6.5951679810550274</v>
      </c>
      <c r="L260" s="38">
        <v>4.81890972661362E-4</v>
      </c>
    </row>
    <row r="261" spans="1:12" x14ac:dyDescent="0.3">
      <c r="A261" s="36"/>
      <c r="B261" s="35"/>
      <c r="C261" s="34" t="s">
        <v>182</v>
      </c>
      <c r="D261" s="34" t="s">
        <v>134</v>
      </c>
      <c r="E261" s="35" t="s">
        <v>47</v>
      </c>
      <c r="F261" s="35">
        <v>0.5</v>
      </c>
      <c r="G261" s="35">
        <v>1</v>
      </c>
      <c r="H261" s="35">
        <v>2000</v>
      </c>
      <c r="I261" s="34">
        <v>100</v>
      </c>
      <c r="J261" s="39">
        <v>23836.294106245001</v>
      </c>
      <c r="K261" s="45">
        <f t="shared" si="3"/>
        <v>6.6211928072902779</v>
      </c>
      <c r="L261" s="38">
        <v>5.8921398435141895E-4</v>
      </c>
    </row>
    <row r="262" spans="1:12" x14ac:dyDescent="0.3">
      <c r="A262" s="36"/>
      <c r="B262" s="35"/>
      <c r="C262" s="34" t="s">
        <v>182</v>
      </c>
      <c r="D262" s="34" t="s">
        <v>134</v>
      </c>
      <c r="E262" s="35" t="s">
        <v>47</v>
      </c>
      <c r="F262" s="35">
        <v>0.5</v>
      </c>
      <c r="G262" s="35">
        <v>1</v>
      </c>
      <c r="H262" s="35">
        <v>2000</v>
      </c>
      <c r="I262" s="34">
        <v>100</v>
      </c>
      <c r="J262" s="39">
        <v>24152.981669425899</v>
      </c>
      <c r="K262" s="45">
        <f t="shared" si="3"/>
        <v>6.7091615748405271</v>
      </c>
      <c r="L262" s="38">
        <v>9.8910241447591404E-4</v>
      </c>
    </row>
    <row r="263" spans="1:12" x14ac:dyDescent="0.3">
      <c r="A263" s="36"/>
      <c r="B263" s="35"/>
      <c r="C263" s="34" t="s">
        <v>182</v>
      </c>
      <c r="D263" s="34" t="s">
        <v>134</v>
      </c>
      <c r="E263" s="35" t="s">
        <v>47</v>
      </c>
      <c r="F263" s="35">
        <v>0.5</v>
      </c>
      <c r="G263" s="35">
        <v>1</v>
      </c>
      <c r="H263" s="35">
        <v>2000</v>
      </c>
      <c r="I263" s="34">
        <v>100</v>
      </c>
      <c r="J263" s="39">
        <v>24172.968985557502</v>
      </c>
      <c r="K263" s="45">
        <f t="shared" si="3"/>
        <v>6.7147136070993056</v>
      </c>
      <c r="L263" s="38">
        <v>1.1093366156498499E-3</v>
      </c>
    </row>
    <row r="264" spans="1:12" x14ac:dyDescent="0.3">
      <c r="A264" s="36"/>
      <c r="B264" s="35"/>
      <c r="C264" s="34" t="s">
        <v>182</v>
      </c>
      <c r="D264" s="34" t="s">
        <v>134</v>
      </c>
      <c r="E264" s="35" t="s">
        <v>47</v>
      </c>
      <c r="F264" s="35">
        <v>0.5</v>
      </c>
      <c r="G264" s="35">
        <v>1</v>
      </c>
      <c r="H264" s="35">
        <v>2000</v>
      </c>
      <c r="I264" s="34">
        <v>100</v>
      </c>
      <c r="J264" s="39">
        <v>24219.366522789001</v>
      </c>
      <c r="K264" s="45">
        <f t="shared" si="3"/>
        <v>6.7276018118858341</v>
      </c>
      <c r="L264" s="38">
        <v>9.7677482928277691E-4</v>
      </c>
    </row>
    <row r="265" spans="1:12" x14ac:dyDescent="0.3">
      <c r="A265" s="36"/>
      <c r="B265" s="35"/>
      <c r="C265" s="34" t="s">
        <v>182</v>
      </c>
      <c r="D265" s="34" t="s">
        <v>134</v>
      </c>
      <c r="E265" s="35" t="s">
        <v>47</v>
      </c>
      <c r="F265" s="35">
        <v>0.5</v>
      </c>
      <c r="G265" s="35">
        <v>1</v>
      </c>
      <c r="H265" s="35">
        <v>2000</v>
      </c>
      <c r="I265" s="34">
        <v>100</v>
      </c>
      <c r="J265" s="39">
        <v>24231.083593130101</v>
      </c>
      <c r="K265" s="45">
        <f t="shared" si="3"/>
        <v>6.73085655364725</v>
      </c>
      <c r="L265" s="38">
        <v>6.3868556467334503E-4</v>
      </c>
    </row>
    <row r="266" spans="1:12" x14ac:dyDescent="0.3">
      <c r="A266" s="36"/>
      <c r="B266" s="35"/>
      <c r="C266" s="34" t="s">
        <v>182</v>
      </c>
      <c r="D266" s="34" t="s">
        <v>134</v>
      </c>
      <c r="E266" s="35" t="s">
        <v>47</v>
      </c>
      <c r="F266" s="35">
        <v>0.5</v>
      </c>
      <c r="G266" s="35">
        <v>1</v>
      </c>
      <c r="H266" s="35">
        <v>2000</v>
      </c>
      <c r="I266" s="34">
        <v>100</v>
      </c>
      <c r="J266" s="39">
        <v>24270.1457650661</v>
      </c>
      <c r="K266" s="45">
        <f t="shared" si="3"/>
        <v>6.7417071569628053</v>
      </c>
      <c r="L266" s="38">
        <v>4.3410381644140301E-4</v>
      </c>
    </row>
    <row r="267" spans="1:12" x14ac:dyDescent="0.3">
      <c r="A267" s="36"/>
      <c r="B267" s="35"/>
      <c r="C267" s="34" t="s">
        <v>182</v>
      </c>
      <c r="D267" s="34" t="s">
        <v>134</v>
      </c>
      <c r="E267" s="35" t="s">
        <v>47</v>
      </c>
      <c r="F267" s="35">
        <v>0.5</v>
      </c>
      <c r="G267" s="35">
        <v>1</v>
      </c>
      <c r="H267" s="35">
        <v>2000</v>
      </c>
      <c r="I267" s="34">
        <v>100</v>
      </c>
      <c r="J267" s="39">
        <v>24286.648978948499</v>
      </c>
      <c r="K267" s="45">
        <f t="shared" si="3"/>
        <v>6.7462913830412496</v>
      </c>
      <c r="L267" s="38">
        <v>2.6161128787351E-4</v>
      </c>
    </row>
    <row r="268" spans="1:12" x14ac:dyDescent="0.3">
      <c r="A268" s="36"/>
      <c r="B268" s="35"/>
      <c r="C268" s="34" t="s">
        <v>182</v>
      </c>
      <c r="D268" s="34" t="s">
        <v>134</v>
      </c>
      <c r="E268" s="35" t="s">
        <v>47</v>
      </c>
      <c r="F268" s="35">
        <v>0.5</v>
      </c>
      <c r="G268" s="35">
        <v>1</v>
      </c>
      <c r="H268" s="35">
        <v>2000</v>
      </c>
      <c r="I268" s="34">
        <v>100</v>
      </c>
      <c r="J268" s="39">
        <v>24337.713193654999</v>
      </c>
      <c r="K268" s="45">
        <f t="shared" si="3"/>
        <v>6.7604758871263888</v>
      </c>
      <c r="L268" s="38">
        <v>6.1029337411378003E-4</v>
      </c>
    </row>
    <row r="269" spans="1:12" ht="15" thickBot="1" x14ac:dyDescent="0.35">
      <c r="A269" s="36"/>
      <c r="B269" s="35"/>
      <c r="C269" s="34" t="s">
        <v>182</v>
      </c>
      <c r="D269" s="166" t="s">
        <v>134</v>
      </c>
      <c r="E269" s="35" t="s">
        <v>47</v>
      </c>
      <c r="F269" s="35">
        <v>0.5</v>
      </c>
      <c r="G269" s="35">
        <v>1</v>
      </c>
      <c r="H269" s="35">
        <v>2000</v>
      </c>
      <c r="I269" s="34">
        <v>100</v>
      </c>
      <c r="J269" s="39">
        <v>24404.3700683116</v>
      </c>
      <c r="K269" s="45">
        <f t="shared" si="3"/>
        <v>6.7789916856421115</v>
      </c>
      <c r="L269" s="38">
        <v>5.8509530506463403E-4</v>
      </c>
    </row>
    <row r="270" spans="1:12" ht="15" thickBot="1" x14ac:dyDescent="0.35">
      <c r="A270" s="102" t="s">
        <v>46</v>
      </c>
      <c r="B270" s="97"/>
      <c r="C270" s="97"/>
      <c r="D270" s="97"/>
      <c r="E270" s="97"/>
      <c r="F270" s="97"/>
      <c r="G270" s="97"/>
      <c r="H270" s="97"/>
      <c r="I270" s="97"/>
      <c r="J270" s="101">
        <f>AVERAGE(J260:J269)</f>
        <v>24165.417761492681</v>
      </c>
      <c r="K270" s="148">
        <f t="shared" si="3"/>
        <v>6.7126160448590779</v>
      </c>
      <c r="L270" s="99">
        <f>AVERAGE(L260:L269)</f>
        <v>6.6761081645879945E-4</v>
      </c>
    </row>
    <row r="271" spans="1:12" x14ac:dyDescent="0.3">
      <c r="A271" s="36" t="s">
        <v>181</v>
      </c>
      <c r="B271" s="35"/>
      <c r="C271" s="34" t="s">
        <v>180</v>
      </c>
      <c r="D271" s="167" t="s">
        <v>134</v>
      </c>
      <c r="E271" s="35" t="s">
        <v>47</v>
      </c>
      <c r="F271" s="35">
        <v>0.5</v>
      </c>
      <c r="G271" s="35">
        <v>1</v>
      </c>
      <c r="H271" s="35">
        <v>2000</v>
      </c>
      <c r="I271" s="34">
        <v>100</v>
      </c>
      <c r="J271" s="39">
        <v>32346.434621095599</v>
      </c>
      <c r="K271" s="45">
        <f t="shared" si="3"/>
        <v>8.9851207280821104</v>
      </c>
      <c r="L271" s="38">
        <v>0.340508377201446</v>
      </c>
    </row>
    <row r="272" spans="1:12" x14ac:dyDescent="0.3">
      <c r="A272" s="36"/>
      <c r="B272" s="35"/>
      <c r="C272" s="34" t="s">
        <v>180</v>
      </c>
      <c r="D272" s="34" t="s">
        <v>134</v>
      </c>
      <c r="E272" s="35" t="s">
        <v>47</v>
      </c>
      <c r="F272" s="35">
        <v>0.5</v>
      </c>
      <c r="G272" s="35">
        <v>1</v>
      </c>
      <c r="H272" s="35">
        <v>2000</v>
      </c>
      <c r="I272" s="34">
        <v>100</v>
      </c>
      <c r="J272" s="39">
        <v>32371.4942986965</v>
      </c>
      <c r="K272" s="45">
        <f t="shared" si="3"/>
        <v>8.9920817496379168</v>
      </c>
      <c r="L272" s="38">
        <v>0.31517540616614698</v>
      </c>
    </row>
    <row r="273" spans="1:12" x14ac:dyDescent="0.3">
      <c r="A273" s="36"/>
      <c r="B273" s="35"/>
      <c r="C273" s="34" t="s">
        <v>180</v>
      </c>
      <c r="D273" s="34" t="s">
        <v>134</v>
      </c>
      <c r="E273" s="35" t="s">
        <v>47</v>
      </c>
      <c r="F273" s="35">
        <v>0.5</v>
      </c>
      <c r="G273" s="35">
        <v>1</v>
      </c>
      <c r="H273" s="35">
        <v>2000</v>
      </c>
      <c r="I273" s="34">
        <v>100</v>
      </c>
      <c r="J273" s="39">
        <v>32413.774291276899</v>
      </c>
      <c r="K273" s="45">
        <f t="shared" si="3"/>
        <v>9.0038261920213607</v>
      </c>
      <c r="L273" s="38">
        <v>3.2983185628340503E-2</v>
      </c>
    </row>
    <row r="274" spans="1:12" x14ac:dyDescent="0.3">
      <c r="A274" s="36"/>
      <c r="B274" s="35"/>
      <c r="C274" s="34" t="s">
        <v>180</v>
      </c>
      <c r="D274" s="34" t="s">
        <v>134</v>
      </c>
      <c r="E274" s="35" t="s">
        <v>47</v>
      </c>
      <c r="F274" s="35">
        <v>0.5</v>
      </c>
      <c r="G274" s="35">
        <v>1</v>
      </c>
      <c r="H274" s="35">
        <v>2000</v>
      </c>
      <c r="I274" s="34">
        <v>100</v>
      </c>
      <c r="J274" s="39">
        <v>32561.699691057202</v>
      </c>
      <c r="K274" s="45">
        <f t="shared" si="3"/>
        <v>9.0449165808492218</v>
      </c>
      <c r="L274" s="38">
        <v>0.164891789168301</v>
      </c>
    </row>
    <row r="275" spans="1:12" x14ac:dyDescent="0.3">
      <c r="A275" s="36"/>
      <c r="B275" s="35"/>
      <c r="C275" s="34" t="s">
        <v>180</v>
      </c>
      <c r="D275" s="34" t="s">
        <v>134</v>
      </c>
      <c r="E275" s="35" t="s">
        <v>47</v>
      </c>
      <c r="F275" s="35">
        <v>0.5</v>
      </c>
      <c r="G275" s="35">
        <v>1</v>
      </c>
      <c r="H275" s="35">
        <v>2000</v>
      </c>
      <c r="I275" s="34">
        <v>100</v>
      </c>
      <c r="J275" s="39">
        <v>32658.223158597899</v>
      </c>
      <c r="K275" s="45">
        <f t="shared" si="3"/>
        <v>9.0717286551660834</v>
      </c>
      <c r="L275" s="38">
        <v>3.7211398601062502E-4</v>
      </c>
    </row>
    <row r="276" spans="1:12" x14ac:dyDescent="0.3">
      <c r="A276" s="36"/>
      <c r="B276" s="35"/>
      <c r="C276" s="34" t="s">
        <v>180</v>
      </c>
      <c r="D276" s="34" t="s">
        <v>134</v>
      </c>
      <c r="E276" s="35" t="s">
        <v>47</v>
      </c>
      <c r="F276" s="35">
        <v>0.5</v>
      </c>
      <c r="G276" s="35">
        <v>1</v>
      </c>
      <c r="H276" s="35">
        <v>2000</v>
      </c>
      <c r="I276" s="34">
        <v>100</v>
      </c>
      <c r="J276" s="39">
        <v>32709.905138730999</v>
      </c>
      <c r="K276" s="45">
        <f t="shared" si="3"/>
        <v>9.0860847607586113</v>
      </c>
      <c r="L276" s="38">
        <v>6.4162905756521302E-4</v>
      </c>
    </row>
    <row r="277" spans="1:12" x14ac:dyDescent="0.3">
      <c r="A277" s="36"/>
      <c r="B277" s="35"/>
      <c r="C277" s="34" t="s">
        <v>180</v>
      </c>
      <c r="D277" s="34" t="s">
        <v>134</v>
      </c>
      <c r="E277" s="35" t="s">
        <v>47</v>
      </c>
      <c r="F277" s="35">
        <v>0.5</v>
      </c>
      <c r="G277" s="35">
        <v>1</v>
      </c>
      <c r="H277" s="35">
        <v>2000</v>
      </c>
      <c r="I277" s="34">
        <v>100</v>
      </c>
      <c r="J277" s="39">
        <v>32806.5776426792</v>
      </c>
      <c r="K277" s="45">
        <f t="shared" si="3"/>
        <v>9.1129382340775553</v>
      </c>
      <c r="L277" s="38">
        <v>0.18851971564589601</v>
      </c>
    </row>
    <row r="278" spans="1:12" x14ac:dyDescent="0.3">
      <c r="A278" s="36"/>
      <c r="B278" s="35"/>
      <c r="C278" s="34" t="s">
        <v>180</v>
      </c>
      <c r="D278" s="34" t="s">
        <v>134</v>
      </c>
      <c r="E278" s="35" t="s">
        <v>47</v>
      </c>
      <c r="F278" s="35">
        <v>0.5</v>
      </c>
      <c r="G278" s="35">
        <v>1</v>
      </c>
      <c r="H278" s="35">
        <v>2000</v>
      </c>
      <c r="I278" s="34">
        <v>100</v>
      </c>
      <c r="J278" s="39">
        <v>32822.792939901301</v>
      </c>
      <c r="K278" s="45">
        <f t="shared" si="3"/>
        <v>9.1174424833059167</v>
      </c>
      <c r="L278" s="38">
        <v>2.4549596759222101E-4</v>
      </c>
    </row>
    <row r="279" spans="1:12" x14ac:dyDescent="0.3">
      <c r="A279" s="36"/>
      <c r="B279" s="35"/>
      <c r="C279" s="34" t="s">
        <v>180</v>
      </c>
      <c r="D279" s="34" t="s">
        <v>134</v>
      </c>
      <c r="E279" s="35" t="s">
        <v>47</v>
      </c>
      <c r="F279" s="35">
        <v>0.5</v>
      </c>
      <c r="G279" s="35">
        <v>1</v>
      </c>
      <c r="H279" s="35">
        <v>2000</v>
      </c>
      <c r="I279" s="34">
        <v>100</v>
      </c>
      <c r="J279" s="39">
        <v>32914.665633916797</v>
      </c>
      <c r="K279" s="45">
        <f t="shared" si="3"/>
        <v>9.1429626760879987</v>
      </c>
      <c r="L279" s="38">
        <v>2.2644020804898499E-2</v>
      </c>
    </row>
    <row r="280" spans="1:12" ht="15" thickBot="1" x14ac:dyDescent="0.35">
      <c r="A280" s="36"/>
      <c r="B280" s="35"/>
      <c r="C280" s="34" t="s">
        <v>180</v>
      </c>
      <c r="D280" s="166" t="s">
        <v>134</v>
      </c>
      <c r="E280" s="35" t="s">
        <v>47</v>
      </c>
      <c r="F280" s="35">
        <v>0.5</v>
      </c>
      <c r="G280" s="35">
        <v>1</v>
      </c>
      <c r="H280" s="35">
        <v>2000</v>
      </c>
      <c r="I280" s="34">
        <v>100</v>
      </c>
      <c r="J280" s="39">
        <v>33092.149094820001</v>
      </c>
      <c r="K280" s="45">
        <f t="shared" si="3"/>
        <v>9.1922636374500009</v>
      </c>
      <c r="L280" s="38">
        <v>9.7080694965841305E-2</v>
      </c>
    </row>
    <row r="281" spans="1:12" ht="15" thickBot="1" x14ac:dyDescent="0.35">
      <c r="A281" s="102" t="s">
        <v>46</v>
      </c>
      <c r="B281" s="97"/>
      <c r="C281" s="97"/>
      <c r="D281" s="97"/>
      <c r="E281" s="97"/>
      <c r="F281" s="97"/>
      <c r="G281" s="97"/>
      <c r="H281" s="97"/>
      <c r="I281" s="97"/>
      <c r="J281" s="101">
        <f>AVERAGE(J271:J280)</f>
        <v>32669.771651077241</v>
      </c>
      <c r="K281" s="148">
        <f t="shared" si="3"/>
        <v>9.0749365697436772</v>
      </c>
      <c r="L281" s="99">
        <f>AVERAGE(L271:L280)</f>
        <v>0.11630624285920385</v>
      </c>
    </row>
    <row r="282" spans="1:12" x14ac:dyDescent="0.3">
      <c r="A282" s="36" t="s">
        <v>179</v>
      </c>
      <c r="B282" s="35"/>
      <c r="C282" s="34" t="s">
        <v>178</v>
      </c>
      <c r="D282" s="167" t="s">
        <v>134</v>
      </c>
      <c r="E282" s="35" t="s">
        <v>47</v>
      </c>
      <c r="F282" s="35">
        <v>0.5</v>
      </c>
      <c r="G282" s="35">
        <v>1</v>
      </c>
      <c r="H282" s="35">
        <v>2000</v>
      </c>
      <c r="I282" s="34">
        <v>100</v>
      </c>
      <c r="J282" s="39">
        <v>38543.406573772401</v>
      </c>
      <c r="K282" s="45">
        <f t="shared" si="3"/>
        <v>10.706501826047889</v>
      </c>
      <c r="L282" s="38">
        <v>0.16502660795382701</v>
      </c>
    </row>
    <row r="283" spans="1:12" x14ac:dyDescent="0.3">
      <c r="A283" s="36"/>
      <c r="B283" s="35"/>
      <c r="C283" s="34" t="s">
        <v>178</v>
      </c>
      <c r="D283" s="34" t="s">
        <v>134</v>
      </c>
      <c r="E283" s="35" t="s">
        <v>47</v>
      </c>
      <c r="F283" s="35">
        <v>0.5</v>
      </c>
      <c r="G283" s="35">
        <v>1</v>
      </c>
      <c r="H283" s="35">
        <v>2000</v>
      </c>
      <c r="I283" s="34">
        <v>100</v>
      </c>
      <c r="J283" s="39">
        <v>38559.356439590403</v>
      </c>
      <c r="K283" s="45">
        <f t="shared" si="3"/>
        <v>10.710932344330667</v>
      </c>
      <c r="L283" s="38">
        <v>0.53805358286866301</v>
      </c>
    </row>
    <row r="284" spans="1:12" x14ac:dyDescent="0.3">
      <c r="A284" s="36"/>
      <c r="B284" s="35"/>
      <c r="C284" s="34" t="s">
        <v>178</v>
      </c>
      <c r="D284" s="34" t="s">
        <v>134</v>
      </c>
      <c r="E284" s="35" t="s">
        <v>47</v>
      </c>
      <c r="F284" s="35">
        <v>0.5</v>
      </c>
      <c r="G284" s="35">
        <v>1</v>
      </c>
      <c r="H284" s="35">
        <v>2000</v>
      </c>
      <c r="I284" s="34">
        <v>100</v>
      </c>
      <c r="J284" s="39">
        <v>43596.433317422801</v>
      </c>
      <c r="K284" s="45">
        <f t="shared" si="3"/>
        <v>12.110120365950777</v>
      </c>
      <c r="L284" s="38">
        <v>0.13559885495795801</v>
      </c>
    </row>
    <row r="285" spans="1:12" x14ac:dyDescent="0.3">
      <c r="A285" s="36"/>
      <c r="B285" s="35"/>
      <c r="C285" s="34" t="s">
        <v>178</v>
      </c>
      <c r="D285" s="34" t="s">
        <v>134</v>
      </c>
      <c r="E285" s="35" t="s">
        <v>47</v>
      </c>
      <c r="F285" s="35">
        <v>0.5</v>
      </c>
      <c r="G285" s="35">
        <v>1</v>
      </c>
      <c r="H285" s="35">
        <v>2000</v>
      </c>
      <c r="I285" s="34">
        <v>100</v>
      </c>
      <c r="J285" s="39">
        <v>45111.377091407703</v>
      </c>
      <c r="K285" s="45">
        <f t="shared" ref="K285:K292" si="4">J285/3600</f>
        <v>12.530938080946584</v>
      </c>
      <c r="L285" s="38">
        <v>0.53115125154623999</v>
      </c>
    </row>
    <row r="286" spans="1:12" x14ac:dyDescent="0.3">
      <c r="A286" s="36"/>
      <c r="B286" s="35"/>
      <c r="C286" s="34" t="s">
        <v>178</v>
      </c>
      <c r="D286" s="34" t="s">
        <v>134</v>
      </c>
      <c r="E286" s="35" t="s">
        <v>47</v>
      </c>
      <c r="F286" s="35">
        <v>0.5</v>
      </c>
      <c r="G286" s="35">
        <v>1</v>
      </c>
      <c r="H286" s="35">
        <v>2000</v>
      </c>
      <c r="I286" s="34">
        <v>100</v>
      </c>
      <c r="J286" s="39">
        <v>45198.1854517459</v>
      </c>
      <c r="K286" s="45">
        <f t="shared" si="4"/>
        <v>12.555051514373861</v>
      </c>
      <c r="L286" s="38">
        <v>6.3290689660367203E-2</v>
      </c>
    </row>
    <row r="287" spans="1:12" x14ac:dyDescent="0.3">
      <c r="A287" s="36"/>
      <c r="B287" s="35"/>
      <c r="C287" s="34" t="s">
        <v>178</v>
      </c>
      <c r="D287" s="34" t="s">
        <v>134</v>
      </c>
      <c r="E287" s="35" t="s">
        <v>47</v>
      </c>
      <c r="F287" s="35">
        <v>0.5</v>
      </c>
      <c r="G287" s="35">
        <v>1</v>
      </c>
      <c r="H287" s="35">
        <v>2000</v>
      </c>
      <c r="I287" s="34">
        <v>100</v>
      </c>
      <c r="J287" s="39">
        <v>45339.398386716799</v>
      </c>
      <c r="K287" s="45">
        <f t="shared" si="4"/>
        <v>12.594277329643555</v>
      </c>
      <c r="L287" s="38">
        <v>4.5297703441040997E-2</v>
      </c>
    </row>
    <row r="288" spans="1:12" x14ac:dyDescent="0.3">
      <c r="A288" s="36"/>
      <c r="B288" s="35"/>
      <c r="C288" s="34" t="s">
        <v>178</v>
      </c>
      <c r="D288" s="34" t="s">
        <v>134</v>
      </c>
      <c r="E288" s="35" t="s">
        <v>47</v>
      </c>
      <c r="F288" s="35">
        <v>0.5</v>
      </c>
      <c r="G288" s="35">
        <v>1</v>
      </c>
      <c r="H288" s="35">
        <v>2000</v>
      </c>
      <c r="I288" s="34">
        <v>100</v>
      </c>
      <c r="J288" s="39">
        <v>45449.262233018802</v>
      </c>
      <c r="K288" s="45">
        <f t="shared" si="4"/>
        <v>12.624795064727445</v>
      </c>
      <c r="L288" s="38">
        <v>0.28218677349143201</v>
      </c>
    </row>
    <row r="289" spans="1:12" x14ac:dyDescent="0.3">
      <c r="A289" s="36"/>
      <c r="B289" s="35"/>
      <c r="C289" s="34" t="s">
        <v>178</v>
      </c>
      <c r="D289" s="34" t="s">
        <v>134</v>
      </c>
      <c r="E289" s="35" t="s">
        <v>47</v>
      </c>
      <c r="F289" s="35">
        <v>0.5</v>
      </c>
      <c r="G289" s="35">
        <v>1</v>
      </c>
      <c r="H289" s="35">
        <v>2000</v>
      </c>
      <c r="I289" s="34">
        <v>100</v>
      </c>
      <c r="J289" s="39">
        <v>45465.029983758897</v>
      </c>
      <c r="K289" s="45">
        <f t="shared" si="4"/>
        <v>12.629174995488583</v>
      </c>
      <c r="L289" s="38">
        <v>7.4931303745272002E-2</v>
      </c>
    </row>
    <row r="290" spans="1:12" x14ac:dyDescent="0.3">
      <c r="A290" s="36"/>
      <c r="B290" s="35"/>
      <c r="C290" s="34" t="s">
        <v>178</v>
      </c>
      <c r="D290" s="34" t="s">
        <v>134</v>
      </c>
      <c r="E290" s="35" t="s">
        <v>47</v>
      </c>
      <c r="F290" s="35">
        <v>0.5</v>
      </c>
      <c r="G290" s="35">
        <v>1</v>
      </c>
      <c r="H290" s="35">
        <v>2000</v>
      </c>
      <c r="I290" s="34">
        <v>100</v>
      </c>
      <c r="J290" s="39">
        <v>45500.531870365099</v>
      </c>
      <c r="K290" s="45">
        <f t="shared" si="4"/>
        <v>12.639036630656973</v>
      </c>
      <c r="L290" s="38">
        <v>0.23229600303756301</v>
      </c>
    </row>
    <row r="291" spans="1:12" ht="15" thickBot="1" x14ac:dyDescent="0.35">
      <c r="A291" s="36"/>
      <c r="B291" s="35"/>
      <c r="C291" s="34" t="s">
        <v>178</v>
      </c>
      <c r="D291" s="166" t="s">
        <v>134</v>
      </c>
      <c r="E291" s="35" t="s">
        <v>47</v>
      </c>
      <c r="F291" s="35">
        <v>0.5</v>
      </c>
      <c r="G291" s="35">
        <v>1</v>
      </c>
      <c r="H291" s="35">
        <v>2000</v>
      </c>
      <c r="I291" s="34">
        <v>100</v>
      </c>
      <c r="J291" s="39">
        <v>45651.7952964305</v>
      </c>
      <c r="K291" s="45">
        <f t="shared" si="4"/>
        <v>12.681054249008472</v>
      </c>
      <c r="L291" s="38">
        <v>5.13017863458511E-2</v>
      </c>
    </row>
    <row r="292" spans="1:12" ht="15" thickBot="1" x14ac:dyDescent="0.35">
      <c r="A292" s="102" t="s">
        <v>46</v>
      </c>
      <c r="B292" s="97"/>
      <c r="C292" s="97"/>
      <c r="D292" s="97"/>
      <c r="E292" s="97"/>
      <c r="F292" s="97"/>
      <c r="G292" s="97"/>
      <c r="H292" s="97"/>
      <c r="I292" s="97"/>
      <c r="J292" s="101">
        <f>AVERAGE(J282:J291)</f>
        <v>43841.477664422928</v>
      </c>
      <c r="K292" s="148">
        <f t="shared" si="4"/>
        <v>12.17818824011748</v>
      </c>
      <c r="L292" s="99">
        <f>AVERAGE(L282:L291)</f>
        <v>0.2119134557048214</v>
      </c>
    </row>
    <row r="293" spans="1:12" x14ac:dyDescent="0.3">
      <c r="E293" s="35"/>
    </row>
    <row r="294" spans="1:12" x14ac:dyDescent="0.3">
      <c r="E294" s="35"/>
    </row>
    <row r="295" spans="1:12" x14ac:dyDescent="0.3">
      <c r="E295" s="35"/>
    </row>
    <row r="296" spans="1:12" x14ac:dyDescent="0.3">
      <c r="E296" s="35"/>
    </row>
    <row r="297" spans="1:12" x14ac:dyDescent="0.3">
      <c r="E297" s="35"/>
    </row>
    <row r="298" spans="1:12" x14ac:dyDescent="0.3">
      <c r="E298" s="35"/>
    </row>
    <row r="299" spans="1:12" x14ac:dyDescent="0.3">
      <c r="E299" s="35"/>
    </row>
    <row r="300" spans="1:12" x14ac:dyDescent="0.3">
      <c r="E300" s="35"/>
    </row>
    <row r="301" spans="1:12" x14ac:dyDescent="0.3">
      <c r="E301" s="35"/>
    </row>
    <row r="302" spans="1:12" x14ac:dyDescent="0.3">
      <c r="E302" s="35"/>
    </row>
    <row r="303" spans="1:12" x14ac:dyDescent="0.3">
      <c r="E303" s="35"/>
    </row>
    <row r="304" spans="1:12" x14ac:dyDescent="0.3">
      <c r="E304" s="35"/>
    </row>
    <row r="305" spans="5:5" x14ac:dyDescent="0.3">
      <c r="E305" s="35"/>
    </row>
    <row r="306" spans="5:5" x14ac:dyDescent="0.3">
      <c r="E306" s="35"/>
    </row>
    <row r="307" spans="5:5" x14ac:dyDescent="0.3">
      <c r="E307" s="35"/>
    </row>
    <row r="308" spans="5:5" x14ac:dyDescent="0.3">
      <c r="E308" s="35"/>
    </row>
    <row r="309" spans="5:5" x14ac:dyDescent="0.3">
      <c r="E309" s="35"/>
    </row>
    <row r="310" spans="5:5" x14ac:dyDescent="0.3">
      <c r="E310" s="35"/>
    </row>
  </sheetData>
  <mergeCells count="9">
    <mergeCell ref="X8:AD11"/>
    <mergeCell ref="B6:B8"/>
    <mergeCell ref="A1:E2"/>
    <mergeCell ref="N4:P4"/>
    <mergeCell ref="A4:A5"/>
    <mergeCell ref="B4:B5"/>
    <mergeCell ref="C4:I4"/>
    <mergeCell ref="J4:L4"/>
    <mergeCell ref="M4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0"/>
  <sheetViews>
    <sheetView tabSelected="1" zoomScaleNormal="100" workbookViewId="0">
      <pane ySplit="4" topLeftCell="A371" activePane="bottomLeft" state="frozen"/>
      <selection pane="bottomLeft" activeCell="M389" sqref="M389"/>
    </sheetView>
  </sheetViews>
  <sheetFormatPr defaultRowHeight="14.4" x14ac:dyDescent="0.3"/>
  <cols>
    <col min="1" max="1" width="13" customWidth="1"/>
    <col min="2" max="2" width="23.44140625" customWidth="1"/>
    <col min="3" max="3" width="10.109375" customWidth="1"/>
    <col min="4" max="4" width="15.6640625" customWidth="1"/>
    <col min="5" max="5" width="12.109375" bestFit="1" customWidth="1"/>
    <col min="10" max="10" width="9.109375" style="95"/>
    <col min="12" max="12" width="9.88671875" style="86" customWidth="1"/>
    <col min="14" max="14" width="12.33203125" bestFit="1" customWidth="1"/>
    <col min="16" max="16" width="11.109375" bestFit="1" customWidth="1"/>
    <col min="18" max="18" width="10.5546875" bestFit="1" customWidth="1"/>
    <col min="19" max="19" width="14.88671875" bestFit="1" customWidth="1"/>
    <col min="21" max="21" width="10.109375" customWidth="1"/>
    <col min="23" max="23" width="13.5546875" customWidth="1"/>
    <col min="24" max="24" width="14.88671875" bestFit="1" customWidth="1"/>
    <col min="28" max="28" width="67.44140625" customWidth="1"/>
  </cols>
  <sheetData>
    <row r="1" spans="1:30" x14ac:dyDescent="0.3">
      <c r="A1" t="s">
        <v>177</v>
      </c>
    </row>
    <row r="2" spans="1:30" ht="15" thickBot="1" x14ac:dyDescent="0.35">
      <c r="R2" t="s">
        <v>176</v>
      </c>
    </row>
    <row r="3" spans="1:30" x14ac:dyDescent="0.3">
      <c r="A3" s="191" t="s">
        <v>79</v>
      </c>
      <c r="B3" s="193" t="s">
        <v>78</v>
      </c>
      <c r="C3" s="195" t="s">
        <v>77</v>
      </c>
      <c r="D3" s="196"/>
      <c r="E3" s="196"/>
      <c r="F3" s="196"/>
      <c r="G3" s="196"/>
      <c r="H3" s="196"/>
      <c r="I3" s="197"/>
      <c r="J3" s="198" t="s">
        <v>76</v>
      </c>
      <c r="K3" s="198"/>
      <c r="L3" s="199"/>
      <c r="M3" s="200"/>
      <c r="N3" s="202" t="s">
        <v>102</v>
      </c>
      <c r="O3" s="198"/>
      <c r="P3" s="203"/>
      <c r="W3" t="s">
        <v>175</v>
      </c>
    </row>
    <row r="4" spans="1:30" ht="29.4" thickBot="1" x14ac:dyDescent="0.35">
      <c r="A4" s="192"/>
      <c r="B4" s="194"/>
      <c r="C4" s="48" t="s">
        <v>75</v>
      </c>
      <c r="D4" s="48" t="s">
        <v>74</v>
      </c>
      <c r="E4" s="48" t="s">
        <v>73</v>
      </c>
      <c r="F4" s="48" t="s">
        <v>71</v>
      </c>
      <c r="G4" s="48" t="s">
        <v>72</v>
      </c>
      <c r="H4" s="48" t="s">
        <v>70</v>
      </c>
      <c r="I4" s="48" t="s">
        <v>69</v>
      </c>
      <c r="J4" s="165" t="s">
        <v>68</v>
      </c>
      <c r="K4" s="46" t="s">
        <v>67</v>
      </c>
      <c r="L4" s="164" t="s">
        <v>66</v>
      </c>
      <c r="M4" s="201"/>
      <c r="N4" s="65" t="s">
        <v>101</v>
      </c>
      <c r="O4" s="64" t="s">
        <v>100</v>
      </c>
      <c r="P4" s="63" t="s">
        <v>99</v>
      </c>
      <c r="R4" s="85" t="s">
        <v>110</v>
      </c>
      <c r="S4" s="84" t="s">
        <v>174</v>
      </c>
      <c r="T4" s="84" t="s">
        <v>10</v>
      </c>
      <c r="U4" s="83" t="s">
        <v>65</v>
      </c>
      <c r="W4" s="85" t="s">
        <v>110</v>
      </c>
      <c r="X4" s="84" t="s">
        <v>173</v>
      </c>
      <c r="Y4" s="84" t="s">
        <v>10</v>
      </c>
      <c r="Z4" s="83" t="s">
        <v>65</v>
      </c>
      <c r="AB4" s="76" t="s">
        <v>172</v>
      </c>
    </row>
    <row r="5" spans="1:30" ht="15" customHeight="1" x14ac:dyDescent="0.3">
      <c r="A5" s="36" t="s">
        <v>127</v>
      </c>
      <c r="B5" s="35" t="s">
        <v>141</v>
      </c>
      <c r="C5" s="35" t="s">
        <v>49</v>
      </c>
      <c r="D5" s="35" t="s">
        <v>103</v>
      </c>
      <c r="E5" s="35" t="s">
        <v>107</v>
      </c>
      <c r="F5" s="35">
        <v>1</v>
      </c>
      <c r="G5" s="35">
        <v>1</v>
      </c>
      <c r="H5" s="35">
        <v>2000</v>
      </c>
      <c r="I5" s="34">
        <v>100</v>
      </c>
      <c r="J5" s="39">
        <v>22489.369445562301</v>
      </c>
      <c r="K5" s="45">
        <f t="shared" ref="K5:K68" si="0">J5/3600</f>
        <v>6.2470470682117503</v>
      </c>
      <c r="L5" s="38">
        <v>4.9395977032801305E-4</v>
      </c>
      <c r="M5" s="41"/>
      <c r="N5" s="86">
        <f>AVERAGE($L$5:L5)</f>
        <v>4.9395977032801305E-4</v>
      </c>
      <c r="O5" s="35"/>
      <c r="P5" s="53"/>
      <c r="R5" s="159" t="s">
        <v>168</v>
      </c>
      <c r="S5" s="158" t="s">
        <v>171</v>
      </c>
      <c r="T5" s="157">
        <f>K15</f>
        <v>6.6173751060697574</v>
      </c>
      <c r="U5" s="163">
        <f>L15</f>
        <v>4.9225132747272914E-4</v>
      </c>
      <c r="W5" s="159" t="s">
        <v>103</v>
      </c>
      <c r="X5" s="158" t="s">
        <v>170</v>
      </c>
      <c r="Y5" s="157">
        <v>6.6173751060697574</v>
      </c>
      <c r="Z5" s="156">
        <v>4.9225132747272914E-4</v>
      </c>
      <c r="AB5" s="211" t="s">
        <v>169</v>
      </c>
    </row>
    <row r="6" spans="1:30" x14ac:dyDescent="0.3">
      <c r="A6" s="36" t="s">
        <v>127</v>
      </c>
      <c r="B6" s="35"/>
      <c r="C6" s="35" t="s">
        <v>49</v>
      </c>
      <c r="D6" s="35" t="s">
        <v>103</v>
      </c>
      <c r="E6" s="35" t="s">
        <v>107</v>
      </c>
      <c r="F6" s="35">
        <v>1</v>
      </c>
      <c r="G6" s="35">
        <v>1</v>
      </c>
      <c r="H6" s="35">
        <v>2000</v>
      </c>
      <c r="I6" s="34">
        <v>100</v>
      </c>
      <c r="J6" s="39">
        <v>23171.068012475898</v>
      </c>
      <c r="K6" s="45">
        <f t="shared" si="0"/>
        <v>6.4364077812433047</v>
      </c>
      <c r="L6" s="38">
        <v>1.2772828715492601E-3</v>
      </c>
      <c r="M6" s="30"/>
      <c r="N6" s="86">
        <f>AVERAGE($L$5:L6)</f>
        <v>8.8562132093863663E-4</v>
      </c>
      <c r="O6" s="35"/>
      <c r="P6" s="53"/>
      <c r="R6" s="119" t="s">
        <v>168</v>
      </c>
      <c r="S6" s="118" t="s">
        <v>167</v>
      </c>
      <c r="T6" s="143">
        <f>K26</f>
        <v>6.5009028195208867</v>
      </c>
      <c r="U6" s="162">
        <f>L26</f>
        <v>5.1511715945229235E-4</v>
      </c>
      <c r="W6" s="119" t="s">
        <v>103</v>
      </c>
      <c r="X6" s="118" t="s">
        <v>49</v>
      </c>
      <c r="Y6" s="143">
        <v>6.5009028195208867</v>
      </c>
      <c r="Z6" s="116">
        <v>5.1511715945229235E-4</v>
      </c>
      <c r="AB6" s="211"/>
    </row>
    <row r="7" spans="1:30" x14ac:dyDescent="0.3">
      <c r="A7" s="36" t="s">
        <v>127</v>
      </c>
      <c r="B7" s="35"/>
      <c r="C7" s="35" t="s">
        <v>49</v>
      </c>
      <c r="D7" s="35" t="s">
        <v>103</v>
      </c>
      <c r="E7" s="35" t="s">
        <v>107</v>
      </c>
      <c r="F7" s="35">
        <v>1</v>
      </c>
      <c r="G7" s="35">
        <v>1</v>
      </c>
      <c r="H7" s="35">
        <v>2000</v>
      </c>
      <c r="I7" s="34">
        <v>100</v>
      </c>
      <c r="J7" s="39">
        <v>23324.9197568893</v>
      </c>
      <c r="K7" s="45">
        <f t="shared" si="0"/>
        <v>6.4791443769136947</v>
      </c>
      <c r="L7" s="38">
        <v>2.4320665644777601E-4</v>
      </c>
      <c r="M7" s="30"/>
      <c r="N7" s="86">
        <f>AVERAGE($L$5:L7)</f>
        <v>6.7148309944168314E-4</v>
      </c>
      <c r="O7" s="35"/>
      <c r="P7" s="53"/>
      <c r="R7" s="119" t="s">
        <v>150</v>
      </c>
      <c r="S7" s="118" t="s">
        <v>149</v>
      </c>
      <c r="T7" s="143">
        <f>K37</f>
        <v>6.7311218728555406</v>
      </c>
      <c r="U7" s="116">
        <f>L37</f>
        <v>5.4122286268811057E-4</v>
      </c>
      <c r="W7" s="124" t="s">
        <v>64</v>
      </c>
      <c r="X7" s="35" t="s">
        <v>49</v>
      </c>
      <c r="Y7" s="45">
        <v>6.6727281104723444</v>
      </c>
      <c r="Z7" s="44">
        <v>1.1128718447231938E-3</v>
      </c>
      <c r="AB7" s="161" t="s">
        <v>166</v>
      </c>
    </row>
    <row r="8" spans="1:30" x14ac:dyDescent="0.3">
      <c r="A8" s="36" t="s">
        <v>127</v>
      </c>
      <c r="B8" s="35"/>
      <c r="C8" s="35" t="s">
        <v>49</v>
      </c>
      <c r="D8" s="35" t="s">
        <v>103</v>
      </c>
      <c r="E8" s="35" t="s">
        <v>107</v>
      </c>
      <c r="F8" s="35">
        <v>1</v>
      </c>
      <c r="G8" s="35">
        <v>1</v>
      </c>
      <c r="H8" s="35">
        <v>2000</v>
      </c>
      <c r="I8" s="34">
        <v>100</v>
      </c>
      <c r="J8" s="39">
        <v>23416.6198935508</v>
      </c>
      <c r="K8" s="45">
        <f t="shared" si="0"/>
        <v>6.5046166370974445</v>
      </c>
      <c r="L8" s="38">
        <v>5.4024426497058004E-4</v>
      </c>
      <c r="M8" s="30"/>
      <c r="N8" s="86">
        <f>AVERAGE($L$5:L8)</f>
        <v>6.3867339082390728E-4</v>
      </c>
      <c r="O8" s="35"/>
      <c r="P8" s="53"/>
      <c r="R8" s="124" t="s">
        <v>150</v>
      </c>
      <c r="S8" s="35" t="s">
        <v>147</v>
      </c>
      <c r="T8" s="129">
        <f>K48</f>
        <v>6.0422022691501391</v>
      </c>
      <c r="U8" s="44">
        <f>L48</f>
        <v>1.5025645196332863E-3</v>
      </c>
      <c r="W8" s="115" t="s">
        <v>62</v>
      </c>
      <c r="X8" s="35" t="s">
        <v>49</v>
      </c>
      <c r="Y8" s="45">
        <v>6.7770482105745051</v>
      </c>
      <c r="Z8" s="44">
        <v>1.6136077978642395E-3</v>
      </c>
      <c r="AB8" s="161" t="s">
        <v>165</v>
      </c>
    </row>
    <row r="9" spans="1:30" x14ac:dyDescent="0.3">
      <c r="A9" s="36" t="s">
        <v>127</v>
      </c>
      <c r="B9" s="35"/>
      <c r="C9" s="35" t="s">
        <v>49</v>
      </c>
      <c r="D9" s="35" t="s">
        <v>103</v>
      </c>
      <c r="E9" s="35" t="s">
        <v>107</v>
      </c>
      <c r="F9" s="35">
        <v>1</v>
      </c>
      <c r="G9" s="35">
        <v>1</v>
      </c>
      <c r="H9" s="35">
        <v>2000</v>
      </c>
      <c r="I9" s="34">
        <v>100</v>
      </c>
      <c r="J9" s="39">
        <v>23459.262625217401</v>
      </c>
      <c r="K9" s="45">
        <f t="shared" si="0"/>
        <v>6.5164618403381667</v>
      </c>
      <c r="L9" s="38">
        <v>4.1915965414509801E-4</v>
      </c>
      <c r="M9" s="30"/>
      <c r="N9" s="86">
        <f>AVERAGE($L$5:L9)</f>
        <v>5.9477064348814547E-4</v>
      </c>
      <c r="O9" s="35"/>
      <c r="P9" s="53"/>
      <c r="R9" s="124" t="s">
        <v>150</v>
      </c>
      <c r="S9" s="35" t="s">
        <v>145</v>
      </c>
      <c r="T9" s="45">
        <f>K59</f>
        <v>7.0577653819918478</v>
      </c>
      <c r="U9" s="44">
        <f>L59</f>
        <v>5.0136538425449614E-2</v>
      </c>
      <c r="W9" s="124" t="s">
        <v>60</v>
      </c>
      <c r="X9" s="35" t="s">
        <v>49</v>
      </c>
      <c r="Y9" s="129">
        <v>5.6040625410808342</v>
      </c>
      <c r="Z9" s="44">
        <v>1.5082228427411219E-3</v>
      </c>
      <c r="AB9" s="161" t="s">
        <v>164</v>
      </c>
    </row>
    <row r="10" spans="1:30" ht="15" customHeight="1" x14ac:dyDescent="0.3">
      <c r="A10" s="36" t="s">
        <v>127</v>
      </c>
      <c r="B10" s="35"/>
      <c r="C10" s="35" t="s">
        <v>49</v>
      </c>
      <c r="D10" s="35" t="s">
        <v>103</v>
      </c>
      <c r="E10" s="35" t="s">
        <v>107</v>
      </c>
      <c r="F10" s="35">
        <v>1</v>
      </c>
      <c r="G10" s="35">
        <v>1</v>
      </c>
      <c r="H10" s="35">
        <v>2000</v>
      </c>
      <c r="I10" s="34">
        <v>100</v>
      </c>
      <c r="J10" s="39">
        <v>23486.423342943101</v>
      </c>
      <c r="K10" s="45">
        <f t="shared" si="0"/>
        <v>6.5240064841508616</v>
      </c>
      <c r="L10" s="38">
        <v>2.66980676235363E-4</v>
      </c>
      <c r="M10" s="30"/>
      <c r="N10" s="86">
        <f>AVERAGE($L$5:L10)</f>
        <v>5.4013898227934837E-4</v>
      </c>
      <c r="O10" s="35"/>
      <c r="P10" s="53"/>
      <c r="Q10" t="s">
        <v>163</v>
      </c>
      <c r="R10" s="151" t="s">
        <v>64</v>
      </c>
      <c r="S10" s="127" t="s">
        <v>49</v>
      </c>
      <c r="T10" s="133">
        <f>K70</f>
        <v>6.6727281104723444</v>
      </c>
      <c r="U10" s="160">
        <f>L70</f>
        <v>1.1128718447231938E-3</v>
      </c>
      <c r="W10" s="115" t="s">
        <v>58</v>
      </c>
      <c r="X10" s="35" t="s">
        <v>49</v>
      </c>
      <c r="Y10" s="45">
        <v>5.5980620890524522</v>
      </c>
      <c r="Z10" s="44">
        <v>1.8517559474985107E-3</v>
      </c>
      <c r="AB10" s="211" t="s">
        <v>162</v>
      </c>
    </row>
    <row r="11" spans="1:30" x14ac:dyDescent="0.3">
      <c r="A11" s="36" t="s">
        <v>127</v>
      </c>
      <c r="B11" s="35"/>
      <c r="C11" s="35" t="s">
        <v>49</v>
      </c>
      <c r="D11" s="35" t="s">
        <v>103</v>
      </c>
      <c r="E11" s="35" t="s">
        <v>107</v>
      </c>
      <c r="F11" s="35">
        <v>1</v>
      </c>
      <c r="G11" s="35">
        <v>1</v>
      </c>
      <c r="H11" s="35">
        <v>2000</v>
      </c>
      <c r="I11" s="34">
        <v>100</v>
      </c>
      <c r="J11" s="39">
        <v>24337.748955011299</v>
      </c>
      <c r="K11" s="45">
        <f t="shared" si="0"/>
        <v>6.7604858208364718</v>
      </c>
      <c r="L11" s="38">
        <v>4.3243798922791901E-4</v>
      </c>
      <c r="M11" s="30"/>
      <c r="N11" s="86">
        <f>AVERAGE($L$5:L11)</f>
        <v>5.2475312612914411E-4</v>
      </c>
      <c r="O11" s="35"/>
      <c r="P11" s="53"/>
      <c r="R11" s="119" t="s">
        <v>64</v>
      </c>
      <c r="S11" s="118" t="s">
        <v>149</v>
      </c>
      <c r="T11" s="143">
        <f>K81</f>
        <v>6.7517927705512983</v>
      </c>
      <c r="U11" s="116">
        <f>L81</f>
        <v>4.9053887147830662E-4</v>
      </c>
      <c r="W11" s="119" t="s">
        <v>139</v>
      </c>
      <c r="X11" s="118" t="s">
        <v>49</v>
      </c>
      <c r="Y11" s="143">
        <v>6.5612788102096848</v>
      </c>
      <c r="Z11" s="116">
        <v>6.3359642664588209E-4</v>
      </c>
      <c r="AB11" s="211"/>
    </row>
    <row r="12" spans="1:30" x14ac:dyDescent="0.3">
      <c r="A12" s="36" t="s">
        <v>127</v>
      </c>
      <c r="B12" s="35"/>
      <c r="C12" s="35" t="s">
        <v>49</v>
      </c>
      <c r="D12" s="35" t="s">
        <v>103</v>
      </c>
      <c r="E12" s="35" t="s">
        <v>107</v>
      </c>
      <c r="F12" s="35">
        <v>1</v>
      </c>
      <c r="G12" s="35">
        <v>1</v>
      </c>
      <c r="H12" s="35">
        <v>2000</v>
      </c>
      <c r="I12" s="34">
        <v>100</v>
      </c>
      <c r="J12" s="39">
        <v>24837.7631993293</v>
      </c>
      <c r="K12" s="45">
        <f t="shared" si="0"/>
        <v>6.8993786664803611</v>
      </c>
      <c r="L12" s="38">
        <v>2.7551204992486199E-4</v>
      </c>
      <c r="M12" s="30"/>
      <c r="N12" s="86">
        <f>AVERAGE($L$5:L12)</f>
        <v>4.9359799160360893E-4</v>
      </c>
      <c r="O12" s="35"/>
      <c r="P12" s="53"/>
      <c r="R12" s="123" t="s">
        <v>64</v>
      </c>
      <c r="S12" s="122" t="s">
        <v>147</v>
      </c>
      <c r="T12" s="130">
        <f>K92</f>
        <v>6.8610857504606102</v>
      </c>
      <c r="U12" s="120">
        <f>L92</f>
        <v>4.6654811025224148E-4</v>
      </c>
      <c r="W12" s="115" t="s">
        <v>148</v>
      </c>
      <c r="X12" s="35" t="s">
        <v>49</v>
      </c>
      <c r="Y12" s="45">
        <v>6.7885699925967096</v>
      </c>
      <c r="Z12" s="44">
        <v>1.0241654756958055E-3</v>
      </c>
    </row>
    <row r="13" spans="1:30" x14ac:dyDescent="0.3">
      <c r="A13" s="36" t="s">
        <v>127</v>
      </c>
      <c r="B13" s="35"/>
      <c r="C13" s="35" t="s">
        <v>49</v>
      </c>
      <c r="D13" s="35" t="s">
        <v>103</v>
      </c>
      <c r="E13" s="35" t="s">
        <v>107</v>
      </c>
      <c r="F13" s="35">
        <v>1</v>
      </c>
      <c r="G13" s="35">
        <v>1</v>
      </c>
      <c r="H13" s="35">
        <v>2000</v>
      </c>
      <c r="I13" s="34">
        <v>100</v>
      </c>
      <c r="J13" s="39">
        <v>24850.7257843017</v>
      </c>
      <c r="K13" s="45">
        <f t="shared" si="0"/>
        <v>6.9029793845282503</v>
      </c>
      <c r="L13" s="38">
        <v>6.9388915027352599E-4</v>
      </c>
      <c r="M13" s="30"/>
      <c r="N13" s="86">
        <f>AVERAGE($L$5:L13)</f>
        <v>5.1585256478915524E-4</v>
      </c>
      <c r="O13" s="35"/>
      <c r="P13" s="53"/>
      <c r="R13" s="124" t="s">
        <v>64</v>
      </c>
      <c r="S13" s="35" t="s">
        <v>145</v>
      </c>
      <c r="T13" s="129">
        <f>K103</f>
        <v>6.6358195996946554</v>
      </c>
      <c r="U13" s="44">
        <f>L103</f>
        <v>8.3134758226466616E-3</v>
      </c>
      <c r="W13" s="115" t="s">
        <v>146</v>
      </c>
      <c r="X13" s="35" t="s">
        <v>49</v>
      </c>
      <c r="Y13" s="32">
        <f>T34</f>
        <v>7.0560580801102697</v>
      </c>
      <c r="Z13" s="44">
        <f>U34</f>
        <v>1.2075540148193712E-3</v>
      </c>
    </row>
    <row r="14" spans="1:30" ht="15" thickBot="1" x14ac:dyDescent="0.35">
      <c r="A14" s="36" t="s">
        <v>127</v>
      </c>
      <c r="B14" s="35"/>
      <c r="C14" s="35" t="s">
        <v>49</v>
      </c>
      <c r="D14" s="35" t="s">
        <v>103</v>
      </c>
      <c r="E14" s="35" t="s">
        <v>107</v>
      </c>
      <c r="F14" s="35">
        <v>1</v>
      </c>
      <c r="G14" s="35">
        <v>1</v>
      </c>
      <c r="H14" s="35">
        <v>2000</v>
      </c>
      <c r="I14" s="34">
        <v>100</v>
      </c>
      <c r="J14" s="39">
        <v>24851.602803230198</v>
      </c>
      <c r="K14" s="45">
        <f t="shared" si="0"/>
        <v>6.9032230008972775</v>
      </c>
      <c r="L14" s="38">
        <v>2.7984019162489402E-4</v>
      </c>
      <c r="M14" s="30"/>
      <c r="N14" s="86">
        <f>AVERAGE($L$5:L14)</f>
        <v>4.9225132747272914E-4</v>
      </c>
      <c r="O14" s="35"/>
      <c r="P14" s="53"/>
      <c r="Q14" t="s">
        <v>161</v>
      </c>
      <c r="R14" s="159" t="s">
        <v>62</v>
      </c>
      <c r="S14" s="158" t="s">
        <v>49</v>
      </c>
      <c r="T14" s="157">
        <v>6.7770482105745051</v>
      </c>
      <c r="U14" s="156">
        <v>1.6136077978642395E-3</v>
      </c>
      <c r="W14" s="114" t="s">
        <v>144</v>
      </c>
      <c r="X14" s="113" t="s">
        <v>49</v>
      </c>
      <c r="Y14" s="43">
        <v>7.2106127302315324</v>
      </c>
      <c r="Z14" s="42">
        <v>1.3230478512758818E-3</v>
      </c>
      <c r="AB14" s="155" t="s">
        <v>160</v>
      </c>
    </row>
    <row r="15" spans="1:30" ht="15" thickBot="1" x14ac:dyDescent="0.35">
      <c r="A15" s="102" t="s">
        <v>46</v>
      </c>
      <c r="B15" s="97"/>
      <c r="C15" s="97"/>
      <c r="D15" s="97"/>
      <c r="E15" s="97"/>
      <c r="F15" s="97"/>
      <c r="G15" s="97"/>
      <c r="H15" s="97"/>
      <c r="I15" s="97"/>
      <c r="J15" s="101">
        <f>AVERAGE(J5:J14)</f>
        <v>23822.550381851128</v>
      </c>
      <c r="K15" s="148">
        <f t="shared" si="0"/>
        <v>6.6173751060697574</v>
      </c>
      <c r="L15" s="99">
        <f>AVERAGE(L5:L14)</f>
        <v>4.9225132747272914E-4</v>
      </c>
      <c r="M15" s="98">
        <f>_xlfn.STDEV.P(L5:L14)</f>
        <v>2.9546964738979273E-4</v>
      </c>
      <c r="N15" s="97"/>
      <c r="O15" s="97"/>
      <c r="P15" s="96"/>
      <c r="R15" s="115" t="s">
        <v>62</v>
      </c>
      <c r="S15" s="34" t="s">
        <v>149</v>
      </c>
      <c r="T15" s="32">
        <f>K158</f>
        <v>6.6455529338915973</v>
      </c>
      <c r="U15" s="44">
        <f>L158</f>
        <v>1.173981582068663E-2</v>
      </c>
      <c r="W15" s="154" t="s">
        <v>150</v>
      </c>
      <c r="X15" s="143" t="s">
        <v>153</v>
      </c>
      <c r="Y15" s="143">
        <v>6.7311218728555406</v>
      </c>
      <c r="Z15" s="116">
        <v>5.4122286268811057E-4</v>
      </c>
      <c r="AB15" s="11" t="s">
        <v>159</v>
      </c>
      <c r="AC15" s="11" t="s">
        <v>42</v>
      </c>
      <c r="AD15" s="11" t="s">
        <v>8</v>
      </c>
    </row>
    <row r="16" spans="1:30" x14ac:dyDescent="0.3">
      <c r="A16" s="36" t="s">
        <v>127</v>
      </c>
      <c r="B16" s="35"/>
      <c r="C16" s="35" t="s">
        <v>105</v>
      </c>
      <c r="D16" s="34" t="s">
        <v>103</v>
      </c>
      <c r="E16" s="34" t="s">
        <v>47</v>
      </c>
      <c r="F16" s="35">
        <v>1</v>
      </c>
      <c r="G16" s="35">
        <v>1</v>
      </c>
      <c r="H16" s="35">
        <v>2000</v>
      </c>
      <c r="I16" s="35">
        <v>100</v>
      </c>
      <c r="J16" s="39">
        <v>23173.9254689216</v>
      </c>
      <c r="K16" s="45">
        <f t="shared" si="0"/>
        <v>6.4372015191448888</v>
      </c>
      <c r="L16" s="152">
        <v>7.1154147209689597E-4</v>
      </c>
      <c r="M16" s="30"/>
      <c r="N16" s="86">
        <f>AVERAGE($L$16:L16)</f>
        <v>7.1154147209689597E-4</v>
      </c>
      <c r="O16" s="35"/>
      <c r="P16" s="53"/>
      <c r="R16" s="115" t="s">
        <v>62</v>
      </c>
      <c r="S16" s="34" t="s">
        <v>147</v>
      </c>
      <c r="T16" s="32">
        <f>K169</f>
        <v>6.7340103262331583</v>
      </c>
      <c r="U16" s="44">
        <f>L169</f>
        <v>1.6952269565848992E-2</v>
      </c>
      <c r="W16" s="154" t="s">
        <v>64</v>
      </c>
      <c r="X16" s="143" t="s">
        <v>153</v>
      </c>
      <c r="Y16" s="143">
        <v>6.7517927705512983</v>
      </c>
      <c r="Z16" s="116">
        <v>4.9053887147830662E-4</v>
      </c>
      <c r="AB16" s="4" t="s">
        <v>158</v>
      </c>
      <c r="AC16" s="22">
        <v>3.0200000000000001E-2</v>
      </c>
      <c r="AD16" s="19" t="s">
        <v>39</v>
      </c>
    </row>
    <row r="17" spans="1:30" x14ac:dyDescent="0.3">
      <c r="A17" s="36" t="s">
        <v>127</v>
      </c>
      <c r="B17" s="35"/>
      <c r="C17" s="35" t="s">
        <v>105</v>
      </c>
      <c r="D17" s="34" t="s">
        <v>103</v>
      </c>
      <c r="E17" s="34" t="s">
        <v>47</v>
      </c>
      <c r="F17" s="35">
        <v>1</v>
      </c>
      <c r="G17" s="35">
        <v>1</v>
      </c>
      <c r="H17" s="35">
        <v>2000</v>
      </c>
      <c r="I17" s="35">
        <v>100</v>
      </c>
      <c r="J17" s="39">
        <v>23816.068572759599</v>
      </c>
      <c r="K17" s="45">
        <f t="shared" si="0"/>
        <v>6.6155746035443332</v>
      </c>
      <c r="L17" s="152">
        <v>8.4516622461720098E-4</v>
      </c>
      <c r="M17" s="30"/>
      <c r="N17" s="86">
        <f>AVERAGE($L$16:L17)</f>
        <v>7.7835384835704853E-4</v>
      </c>
      <c r="O17" s="35"/>
      <c r="P17" s="53"/>
      <c r="R17" s="114" t="s">
        <v>62</v>
      </c>
      <c r="S17" s="113" t="s">
        <v>145</v>
      </c>
      <c r="T17" s="112">
        <f>K180</f>
        <v>6.8574348587327423</v>
      </c>
      <c r="U17" s="42">
        <f>L180</f>
        <v>0.17533494794147592</v>
      </c>
      <c r="W17" s="115" t="s">
        <v>62</v>
      </c>
      <c r="X17" s="45" t="s">
        <v>153</v>
      </c>
      <c r="Y17" s="32">
        <v>6.6455529338915973</v>
      </c>
      <c r="Z17" s="44">
        <v>1.173981582068663E-2</v>
      </c>
      <c r="AB17" s="21" t="s">
        <v>157</v>
      </c>
      <c r="AC17" s="2">
        <v>3.1219044989073814E-2</v>
      </c>
      <c r="AD17" s="2">
        <v>1.9267628015677642E-2</v>
      </c>
    </row>
    <row r="18" spans="1:30" x14ac:dyDescent="0.3">
      <c r="A18" s="36" t="s">
        <v>127</v>
      </c>
      <c r="B18" s="35"/>
      <c r="C18" s="35" t="s">
        <v>105</v>
      </c>
      <c r="D18" s="34" t="s">
        <v>103</v>
      </c>
      <c r="E18" s="34" t="s">
        <v>47</v>
      </c>
      <c r="F18" s="35">
        <v>1</v>
      </c>
      <c r="G18" s="35">
        <v>1</v>
      </c>
      <c r="H18" s="35">
        <v>2000</v>
      </c>
      <c r="I18" s="35">
        <v>100</v>
      </c>
      <c r="J18" s="39">
        <v>22566.551247835101</v>
      </c>
      <c r="K18" s="45">
        <f t="shared" si="0"/>
        <v>6.2684864577319725</v>
      </c>
      <c r="L18" s="152">
        <v>5.7079270523672002E-4</v>
      </c>
      <c r="M18" s="30"/>
      <c r="N18" s="86">
        <f>AVERAGE($L$16:L18)</f>
        <v>7.0916680065027243E-4</v>
      </c>
      <c r="O18" s="35"/>
      <c r="P18" s="53"/>
      <c r="Q18" t="s">
        <v>156</v>
      </c>
      <c r="R18" s="124" t="s">
        <v>60</v>
      </c>
      <c r="S18" s="35" t="s">
        <v>49</v>
      </c>
      <c r="T18" s="129">
        <f>K114</f>
        <v>5.6040625410808342</v>
      </c>
      <c r="U18" s="44">
        <f>L114</f>
        <v>1.5082228427411219E-3</v>
      </c>
      <c r="W18" s="119" t="s">
        <v>60</v>
      </c>
      <c r="X18" s="118" t="s">
        <v>153</v>
      </c>
      <c r="Y18" s="143">
        <v>7.076731800609144</v>
      </c>
      <c r="Z18" s="116">
        <v>6.8353703805325858E-4</v>
      </c>
      <c r="AB18" s="11" t="s">
        <v>34</v>
      </c>
      <c r="AC18" s="11" t="s">
        <v>9</v>
      </c>
      <c r="AD18" s="11" t="s">
        <v>8</v>
      </c>
    </row>
    <row r="19" spans="1:30" x14ac:dyDescent="0.3">
      <c r="A19" s="36" t="s">
        <v>127</v>
      </c>
      <c r="B19" s="35"/>
      <c r="C19" s="35" t="s">
        <v>105</v>
      </c>
      <c r="D19" s="34" t="s">
        <v>103</v>
      </c>
      <c r="E19" s="34" t="s">
        <v>47</v>
      </c>
      <c r="F19" s="35">
        <v>1</v>
      </c>
      <c r="G19" s="35">
        <v>1</v>
      </c>
      <c r="H19" s="35">
        <v>2000</v>
      </c>
      <c r="I19" s="35">
        <v>100</v>
      </c>
      <c r="J19" s="39">
        <v>22838.6747896671</v>
      </c>
      <c r="K19" s="45">
        <f t="shared" si="0"/>
        <v>6.3440763304630838</v>
      </c>
      <c r="L19" s="152">
        <v>9.5897371717385503E-4</v>
      </c>
      <c r="M19" s="30"/>
      <c r="N19" s="86">
        <f>AVERAGE($L$16:L19)</f>
        <v>7.7161852978116811E-4</v>
      </c>
      <c r="O19" s="35"/>
      <c r="P19" s="53"/>
      <c r="R19" s="123" t="s">
        <v>60</v>
      </c>
      <c r="S19" s="122" t="s">
        <v>149</v>
      </c>
      <c r="T19" s="130">
        <f>K125</f>
        <v>7.076731800609144</v>
      </c>
      <c r="U19" s="120">
        <f>L125</f>
        <v>6.8353703805325858E-4</v>
      </c>
      <c r="W19" s="119" t="s">
        <v>58</v>
      </c>
      <c r="X19" s="143" t="s">
        <v>153</v>
      </c>
      <c r="Y19" s="117">
        <v>6.9778535349302713</v>
      </c>
      <c r="Z19" s="116">
        <v>7.773200395876118E-4</v>
      </c>
      <c r="AB19" s="4" t="s">
        <v>33</v>
      </c>
      <c r="AC19" s="20">
        <v>2.0000000000000001E-4</v>
      </c>
      <c r="AD19" s="19" t="s">
        <v>32</v>
      </c>
    </row>
    <row r="20" spans="1:30" x14ac:dyDescent="0.3">
      <c r="A20" s="36" t="s">
        <v>127</v>
      </c>
      <c r="B20" s="35"/>
      <c r="C20" s="35" t="s">
        <v>105</v>
      </c>
      <c r="D20" s="34" t="s">
        <v>103</v>
      </c>
      <c r="E20" s="34" t="s">
        <v>47</v>
      </c>
      <c r="F20" s="35">
        <v>1</v>
      </c>
      <c r="G20" s="35">
        <v>1</v>
      </c>
      <c r="H20" s="35">
        <v>2000</v>
      </c>
      <c r="I20" s="35">
        <v>100</v>
      </c>
      <c r="J20" s="39">
        <v>22906.325314998601</v>
      </c>
      <c r="K20" s="45">
        <f t="shared" si="0"/>
        <v>6.3628681430551666</v>
      </c>
      <c r="L20" s="152">
        <v>4.9750362277211605E-4</v>
      </c>
      <c r="M20" s="30"/>
      <c r="N20" s="86">
        <f>AVERAGE($L$16:L20)</f>
        <v>7.1679554837935765E-4</v>
      </c>
      <c r="O20" s="35"/>
      <c r="P20" s="53"/>
      <c r="R20" s="124" t="s">
        <v>60</v>
      </c>
      <c r="S20" s="35" t="s">
        <v>147</v>
      </c>
      <c r="T20" s="45">
        <f>K136</f>
        <v>6.5051575806140738</v>
      </c>
      <c r="U20" s="44">
        <f>L136</f>
        <v>3.9172559500276052E-2</v>
      </c>
      <c r="W20" s="147" t="s">
        <v>139</v>
      </c>
      <c r="X20" s="146" t="s">
        <v>153</v>
      </c>
      <c r="Y20" s="145">
        <v>6.7154978175428024</v>
      </c>
      <c r="Z20" s="144">
        <v>3.8285690687505817E-4</v>
      </c>
      <c r="AB20" s="4" t="s">
        <v>30</v>
      </c>
      <c r="AC20" s="20">
        <v>2.9999999999999997E-4</v>
      </c>
      <c r="AD20" s="19" t="s">
        <v>29</v>
      </c>
    </row>
    <row r="21" spans="1:30" ht="15" thickBot="1" x14ac:dyDescent="0.35">
      <c r="A21" s="36" t="s">
        <v>127</v>
      </c>
      <c r="B21" s="35"/>
      <c r="C21" s="35" t="s">
        <v>105</v>
      </c>
      <c r="D21" s="34" t="s">
        <v>103</v>
      </c>
      <c r="E21" s="34" t="s">
        <v>47</v>
      </c>
      <c r="F21" s="35">
        <v>1</v>
      </c>
      <c r="G21" s="35">
        <v>1</v>
      </c>
      <c r="H21" s="35">
        <v>2000</v>
      </c>
      <c r="I21" s="35">
        <v>100</v>
      </c>
      <c r="J21" s="39">
        <v>23173.970105648001</v>
      </c>
      <c r="K21" s="45">
        <f t="shared" si="0"/>
        <v>6.4372139182355559</v>
      </c>
      <c r="L21" s="152">
        <v>2.9668415640210001E-4</v>
      </c>
      <c r="M21" s="30"/>
      <c r="N21" s="86">
        <f>AVERAGE($L$16:L21)</f>
        <v>6.4677698304981468E-4</v>
      </c>
      <c r="O21" s="35"/>
      <c r="P21" s="53"/>
      <c r="R21" s="124" t="s">
        <v>60</v>
      </c>
      <c r="S21" s="35" t="s">
        <v>145</v>
      </c>
      <c r="T21" s="45">
        <f>K147</f>
        <v>6.6514893211126136</v>
      </c>
      <c r="U21" s="44">
        <f>L147</f>
        <v>0.30471031976771534</v>
      </c>
      <c r="W21" s="119" t="s">
        <v>148</v>
      </c>
      <c r="X21" s="143" t="s">
        <v>153</v>
      </c>
      <c r="Y21" s="117">
        <f>T31</f>
        <v>6.9031960790289579</v>
      </c>
      <c r="Z21" s="116">
        <f>U31</f>
        <v>8.5895853445676904E-4</v>
      </c>
      <c r="AB21" s="153" t="s">
        <v>155</v>
      </c>
      <c r="AC21" s="86">
        <f>Z16</f>
        <v>4.9053887147830662E-4</v>
      </c>
    </row>
    <row r="22" spans="1:30" ht="15" thickBot="1" x14ac:dyDescent="0.35">
      <c r="A22" s="36" t="s">
        <v>127</v>
      </c>
      <c r="B22" s="35"/>
      <c r="C22" s="35" t="s">
        <v>105</v>
      </c>
      <c r="D22" s="34" t="s">
        <v>103</v>
      </c>
      <c r="E22" s="34" t="s">
        <v>47</v>
      </c>
      <c r="F22" s="35">
        <v>1</v>
      </c>
      <c r="G22" s="35">
        <v>1</v>
      </c>
      <c r="H22" s="35">
        <v>2000</v>
      </c>
      <c r="I22" s="35">
        <v>100</v>
      </c>
      <c r="J22" s="39">
        <v>23448.7067790031</v>
      </c>
      <c r="K22" s="45">
        <f t="shared" si="0"/>
        <v>6.5135296608341946</v>
      </c>
      <c r="L22" s="152">
        <v>3.2250791827089702E-4</v>
      </c>
      <c r="M22" s="30"/>
      <c r="N22" s="86">
        <f>AVERAGE($L$16:L22)</f>
        <v>6.0045283093854076E-4</v>
      </c>
      <c r="O22" s="35"/>
      <c r="P22" s="53"/>
      <c r="Q22" t="s">
        <v>59</v>
      </c>
      <c r="R22" s="128" t="s">
        <v>58</v>
      </c>
      <c r="S22" s="127" t="s">
        <v>49</v>
      </c>
      <c r="T22" s="133">
        <v>5.5980620890524522</v>
      </c>
      <c r="U22" s="125">
        <v>1.8517559474985107E-3</v>
      </c>
      <c r="W22" s="119" t="s">
        <v>146</v>
      </c>
      <c r="X22" s="143" t="s">
        <v>153</v>
      </c>
      <c r="Y22" s="117">
        <f>T35</f>
        <v>7.6210008765591386</v>
      </c>
      <c r="Z22" s="116">
        <f>U35</f>
        <v>6.0023493648787309E-4</v>
      </c>
      <c r="AB22" s="153" t="s">
        <v>154</v>
      </c>
      <c r="AC22" s="86">
        <f>'Damping c'!L53</f>
        <v>4.4609210393863036E-4</v>
      </c>
      <c r="AD22" s="87">
        <f>_xlfn.STDEV.P(AC12:AC21)</f>
        <v>1.4886558815823006E-2</v>
      </c>
    </row>
    <row r="23" spans="1:30" x14ac:dyDescent="0.3">
      <c r="A23" s="36" t="s">
        <v>127</v>
      </c>
      <c r="B23" s="35"/>
      <c r="C23" s="35" t="s">
        <v>105</v>
      </c>
      <c r="D23" s="34" t="s">
        <v>103</v>
      </c>
      <c r="E23" s="34" t="s">
        <v>47</v>
      </c>
      <c r="F23" s="35">
        <v>1</v>
      </c>
      <c r="G23" s="35">
        <v>1</v>
      </c>
      <c r="H23" s="35">
        <v>2000</v>
      </c>
      <c r="I23" s="35">
        <v>100</v>
      </c>
      <c r="J23" s="39">
        <v>23810.442693233399</v>
      </c>
      <c r="K23" s="45">
        <f t="shared" si="0"/>
        <v>6.6140118592314998</v>
      </c>
      <c r="L23" s="152">
        <v>2.3955991679024599E-4</v>
      </c>
      <c r="M23" s="30"/>
      <c r="N23" s="86">
        <f>AVERAGE($L$16:L23)</f>
        <v>5.5534121667000387E-4</v>
      </c>
      <c r="O23" s="35"/>
      <c r="P23" s="53"/>
      <c r="R23" s="123" t="s">
        <v>58</v>
      </c>
      <c r="S23" s="122" t="s">
        <v>149</v>
      </c>
      <c r="T23" s="121">
        <f>K191</f>
        <v>6.9778535349302713</v>
      </c>
      <c r="U23" s="120">
        <f>L191</f>
        <v>7.773200395876118E-4</v>
      </c>
      <c r="W23" s="141" t="s">
        <v>144</v>
      </c>
      <c r="X23" s="143" t="s">
        <v>153</v>
      </c>
      <c r="Y23" s="139">
        <f>T39</f>
        <v>6.6607260126603851</v>
      </c>
      <c r="Z23" s="138">
        <f>U39</f>
        <v>5.9152369089815135E-4</v>
      </c>
    </row>
    <row r="24" spans="1:30" x14ac:dyDescent="0.3">
      <c r="A24" s="36" t="s">
        <v>127</v>
      </c>
      <c r="B24" s="35"/>
      <c r="C24" s="35" t="s">
        <v>105</v>
      </c>
      <c r="D24" s="34" t="s">
        <v>103</v>
      </c>
      <c r="E24" s="34" t="s">
        <v>47</v>
      </c>
      <c r="F24" s="35">
        <v>1</v>
      </c>
      <c r="G24" s="35">
        <v>1</v>
      </c>
      <c r="H24" s="35">
        <v>2000</v>
      </c>
      <c r="I24" s="35">
        <v>100</v>
      </c>
      <c r="J24" s="39">
        <v>23881.256080389001</v>
      </c>
      <c r="K24" s="45">
        <f t="shared" si="0"/>
        <v>6.6336822445525003</v>
      </c>
      <c r="L24" s="152">
        <v>3.0688794395294298E-4</v>
      </c>
      <c r="M24" s="30"/>
      <c r="N24" s="86">
        <f>AVERAGE($L$16:L24)</f>
        <v>5.2773529747921931E-4</v>
      </c>
      <c r="O24" s="35"/>
      <c r="P24" s="53"/>
      <c r="R24" s="115" t="s">
        <v>58</v>
      </c>
      <c r="S24" s="34" t="s">
        <v>147</v>
      </c>
      <c r="T24" s="32">
        <f>K202</f>
        <v>6.834257032030143</v>
      </c>
      <c r="U24" s="44">
        <f>L202</f>
        <v>3.4450107249565577E-2</v>
      </c>
      <c r="W24" s="151" t="s">
        <v>150</v>
      </c>
      <c r="X24" s="127" t="s">
        <v>151</v>
      </c>
      <c r="Y24" s="126">
        <v>6.0422022691501391</v>
      </c>
      <c r="Z24" s="125">
        <v>1.5025645196332863E-3</v>
      </c>
    </row>
    <row r="25" spans="1:30" ht="15" thickBot="1" x14ac:dyDescent="0.35">
      <c r="A25" s="36" t="s">
        <v>127</v>
      </c>
      <c r="B25" s="35"/>
      <c r="C25" s="35" t="s">
        <v>105</v>
      </c>
      <c r="D25" s="34" t="s">
        <v>103</v>
      </c>
      <c r="E25" s="34" t="s">
        <v>47</v>
      </c>
      <c r="F25" s="35">
        <v>1</v>
      </c>
      <c r="G25" s="35">
        <v>1</v>
      </c>
      <c r="H25" s="35">
        <v>2000</v>
      </c>
      <c r="I25" s="35">
        <v>100</v>
      </c>
      <c r="J25" s="150">
        <v>24416.580450296398</v>
      </c>
      <c r="K25" s="45">
        <f t="shared" si="0"/>
        <v>6.7823834584156666</v>
      </c>
      <c r="L25" s="149">
        <v>4.0155391720994902E-4</v>
      </c>
      <c r="M25" s="30"/>
      <c r="N25" s="86">
        <f>AVERAGE($L$16:L25)</f>
        <v>5.1511715945229235E-4</v>
      </c>
      <c r="O25" s="35"/>
      <c r="P25" s="53"/>
      <c r="R25" s="114" t="s">
        <v>58</v>
      </c>
      <c r="S25" s="113" t="s">
        <v>145</v>
      </c>
      <c r="T25" s="112">
        <f>K213</f>
        <v>6.9047380823227948</v>
      </c>
      <c r="U25" s="42">
        <f>L213</f>
        <v>0.29189992596701264</v>
      </c>
      <c r="W25" s="119" t="s">
        <v>64</v>
      </c>
      <c r="X25" s="118" t="s">
        <v>151</v>
      </c>
      <c r="Y25" s="143">
        <v>6.8610857504606102</v>
      </c>
      <c r="Z25" s="116">
        <v>4.6654811025224148E-4</v>
      </c>
    </row>
    <row r="26" spans="1:30" ht="15" thickBot="1" x14ac:dyDescent="0.35">
      <c r="A26" s="102" t="s">
        <v>46</v>
      </c>
      <c r="B26" s="97"/>
      <c r="C26" s="97"/>
      <c r="D26" s="97"/>
      <c r="E26" s="97"/>
      <c r="F26" s="97"/>
      <c r="G26" s="97"/>
      <c r="H26" s="97"/>
      <c r="I26" s="97"/>
      <c r="J26" s="101">
        <f>AVERAGE(J16:J25)</f>
        <v>23403.250150275191</v>
      </c>
      <c r="K26" s="148">
        <f t="shared" si="0"/>
        <v>6.5009028195208867</v>
      </c>
      <c r="L26" s="107">
        <f>AVERAGE(L16:L25)</f>
        <v>5.1511715945229235E-4</v>
      </c>
      <c r="M26" s="98">
        <f>_xlfn.STDEV.P(L16:L25)</f>
        <v>2.3768311881345791E-4</v>
      </c>
      <c r="N26" s="102"/>
      <c r="O26" s="97"/>
      <c r="P26" s="96"/>
      <c r="R26" s="119" t="s">
        <v>139</v>
      </c>
      <c r="S26" s="118" t="s">
        <v>49</v>
      </c>
      <c r="T26" s="143">
        <f>K224</f>
        <v>6.5612788102096848</v>
      </c>
      <c r="U26" s="116">
        <f>L224</f>
        <v>6.3359642664588209E-4</v>
      </c>
      <c r="W26" s="115" t="s">
        <v>62</v>
      </c>
      <c r="X26" s="35" t="s">
        <v>151</v>
      </c>
      <c r="Y26" s="32">
        <v>6.7340103262331583</v>
      </c>
      <c r="Z26" s="44">
        <v>1.6952269565848992E-2</v>
      </c>
    </row>
    <row r="27" spans="1:30" x14ac:dyDescent="0.3">
      <c r="A27" s="36" t="s">
        <v>127</v>
      </c>
      <c r="B27" s="35" t="s">
        <v>136</v>
      </c>
      <c r="C27" s="35" t="s">
        <v>49</v>
      </c>
      <c r="D27" s="34" t="s">
        <v>103</v>
      </c>
      <c r="E27" s="34" t="s">
        <v>47</v>
      </c>
      <c r="F27" s="35">
        <v>0.5</v>
      </c>
      <c r="G27" s="35">
        <v>1</v>
      </c>
      <c r="H27" s="35">
        <v>2000</v>
      </c>
      <c r="I27" s="34">
        <v>100</v>
      </c>
      <c r="J27" s="39">
        <v>23885.834086656501</v>
      </c>
      <c r="K27" s="32">
        <f t="shared" si="0"/>
        <v>6.6349539129601389</v>
      </c>
      <c r="L27" s="38">
        <v>1.07399144069193E-3</v>
      </c>
      <c r="M27" s="41"/>
      <c r="N27" s="86">
        <f>AVERAGE($L$27:L27)</f>
        <v>1.07399144069193E-3</v>
      </c>
      <c r="O27" s="35"/>
      <c r="P27" s="53"/>
      <c r="R27" s="147" t="s">
        <v>139</v>
      </c>
      <c r="S27" s="146" t="s">
        <v>149</v>
      </c>
      <c r="T27" s="145">
        <f>K235</f>
        <v>6.7154978175428024</v>
      </c>
      <c r="U27" s="144">
        <f>L235</f>
        <v>3.8285690687505817E-4</v>
      </c>
      <c r="W27" s="124" t="s">
        <v>60</v>
      </c>
      <c r="X27" s="35" t="s">
        <v>151</v>
      </c>
      <c r="Y27" s="45">
        <v>6.5051575806140738</v>
      </c>
      <c r="Z27" s="44">
        <v>3.9172559500276052E-2</v>
      </c>
    </row>
    <row r="28" spans="1:30" x14ac:dyDescent="0.3">
      <c r="A28" s="36" t="s">
        <v>127</v>
      </c>
      <c r="B28" s="35" t="s">
        <v>136</v>
      </c>
      <c r="C28" s="35" t="s">
        <v>49</v>
      </c>
      <c r="D28" s="34" t="s">
        <v>103</v>
      </c>
      <c r="E28" s="34" t="s">
        <v>47</v>
      </c>
      <c r="F28" s="35">
        <v>0.5</v>
      </c>
      <c r="G28" s="35">
        <v>1</v>
      </c>
      <c r="H28" s="35">
        <v>2000</v>
      </c>
      <c r="I28" s="34">
        <v>100</v>
      </c>
      <c r="J28" s="39">
        <v>23620.352658271699</v>
      </c>
      <c r="K28" s="32">
        <f t="shared" si="0"/>
        <v>6.5612090717421383</v>
      </c>
      <c r="L28" s="38">
        <v>1.9899394756999999E-4</v>
      </c>
      <c r="M28" s="137"/>
      <c r="N28" s="86">
        <f>AVERAGE($L$27:L28)</f>
        <v>6.3649269413096506E-4</v>
      </c>
      <c r="O28" s="35"/>
      <c r="P28" s="53"/>
      <c r="R28" s="119" t="s">
        <v>139</v>
      </c>
      <c r="S28" s="118" t="s">
        <v>147</v>
      </c>
      <c r="T28" s="143">
        <f>K246</f>
        <v>6.8185488950013982</v>
      </c>
      <c r="U28" s="116">
        <f>L246</f>
        <v>4.4646330378669613E-4</v>
      </c>
      <c r="W28" s="115" t="s">
        <v>58</v>
      </c>
      <c r="X28" s="35" t="s">
        <v>151</v>
      </c>
      <c r="Y28" s="32">
        <v>6.834257032030143</v>
      </c>
      <c r="Z28" s="44">
        <v>3.4450107249565577E-2</v>
      </c>
    </row>
    <row r="29" spans="1:30" x14ac:dyDescent="0.3">
      <c r="A29" s="36" t="s">
        <v>127</v>
      </c>
      <c r="B29" s="35" t="s">
        <v>136</v>
      </c>
      <c r="C29" s="35" t="s">
        <v>49</v>
      </c>
      <c r="D29" s="34" t="s">
        <v>103</v>
      </c>
      <c r="E29" s="34" t="s">
        <v>47</v>
      </c>
      <c r="F29" s="35">
        <v>0.5</v>
      </c>
      <c r="G29" s="35">
        <v>1</v>
      </c>
      <c r="H29" s="35">
        <v>2000</v>
      </c>
      <c r="I29" s="34">
        <v>100</v>
      </c>
      <c r="J29" s="39">
        <v>23846.057150602301</v>
      </c>
      <c r="K29" s="32">
        <f t="shared" si="0"/>
        <v>6.6239047640561948</v>
      </c>
      <c r="L29" s="40">
        <v>3.3776168021935302E-4</v>
      </c>
      <c r="M29" s="30"/>
      <c r="N29" s="86">
        <f>AVERAGE($L$27:L29)</f>
        <v>5.3691568949376103E-4</v>
      </c>
      <c r="O29" s="35"/>
      <c r="P29" s="53"/>
      <c r="R29" s="142" t="s">
        <v>139</v>
      </c>
      <c r="S29" s="113" t="s">
        <v>145</v>
      </c>
      <c r="T29" s="43">
        <f>K257</f>
        <v>6.7785282766818806</v>
      </c>
      <c r="U29" s="42">
        <f>L257</f>
        <v>5.4374493854216874E-2</v>
      </c>
      <c r="W29" s="123" t="s">
        <v>139</v>
      </c>
      <c r="X29" s="122" t="s">
        <v>151</v>
      </c>
      <c r="Y29" s="130">
        <v>6.8185488950013982</v>
      </c>
      <c r="Z29" s="120">
        <v>4.4646330378669613E-4</v>
      </c>
    </row>
    <row r="30" spans="1:30" x14ac:dyDescent="0.3">
      <c r="A30" s="36" t="s">
        <v>127</v>
      </c>
      <c r="B30" s="35" t="s">
        <v>136</v>
      </c>
      <c r="C30" s="35" t="s">
        <v>49</v>
      </c>
      <c r="D30" s="34" t="s">
        <v>103</v>
      </c>
      <c r="E30" s="34" t="s">
        <v>47</v>
      </c>
      <c r="F30" s="35">
        <v>0.5</v>
      </c>
      <c r="G30" s="35">
        <v>1</v>
      </c>
      <c r="H30" s="35">
        <v>2000</v>
      </c>
      <c r="I30" s="34">
        <v>100</v>
      </c>
      <c r="J30" s="39">
        <v>23902.8772730827</v>
      </c>
      <c r="K30" s="32">
        <f t="shared" si="0"/>
        <v>6.6396881314118614</v>
      </c>
      <c r="L30" s="38">
        <v>2.5035607829909201E-4</v>
      </c>
      <c r="M30" s="30" t="s">
        <v>152</v>
      </c>
      <c r="N30" s="86">
        <f>AVERAGE($L$27:L30)</f>
        <v>4.652757866950938E-4</v>
      </c>
      <c r="O30" s="35"/>
      <c r="P30" s="53"/>
      <c r="R30" s="128" t="s">
        <v>148</v>
      </c>
      <c r="S30" s="127" t="s">
        <v>49</v>
      </c>
      <c r="T30" s="126">
        <v>6.7885699925967096</v>
      </c>
      <c r="U30" s="125">
        <v>1.0241654756958055E-3</v>
      </c>
      <c r="W30" s="119" t="s">
        <v>148</v>
      </c>
      <c r="X30" s="118" t="s">
        <v>151</v>
      </c>
      <c r="Y30" s="117">
        <f>T32</f>
        <v>6.4470562681688071</v>
      </c>
      <c r="Z30" s="116">
        <f>U32</f>
        <v>8.9264765225944187E-4</v>
      </c>
    </row>
    <row r="31" spans="1:30" x14ac:dyDescent="0.3">
      <c r="A31" s="36" t="s">
        <v>127</v>
      </c>
      <c r="B31" s="35" t="s">
        <v>136</v>
      </c>
      <c r="C31" s="35" t="s">
        <v>49</v>
      </c>
      <c r="D31" s="34" t="s">
        <v>103</v>
      </c>
      <c r="E31" s="34" t="s">
        <v>47</v>
      </c>
      <c r="F31" s="35">
        <v>0.5</v>
      </c>
      <c r="G31" s="35">
        <v>1</v>
      </c>
      <c r="H31" s="35">
        <v>2000</v>
      </c>
      <c r="I31" s="34">
        <v>100</v>
      </c>
      <c r="J31" s="39">
        <v>24374.769215345299</v>
      </c>
      <c r="K31" s="32">
        <f t="shared" si="0"/>
        <v>6.7707692264848056</v>
      </c>
      <c r="L31" s="38">
        <v>2.2231032752493201E-4</v>
      </c>
      <c r="M31" s="30"/>
      <c r="N31" s="86">
        <f>AVERAGE($L$27:L31)</f>
        <v>4.1668269486106146E-4</v>
      </c>
      <c r="O31" s="35"/>
      <c r="P31" s="53"/>
      <c r="R31" s="123" t="s">
        <v>148</v>
      </c>
      <c r="S31" s="122" t="s">
        <v>149</v>
      </c>
      <c r="T31" s="121">
        <f>K268</f>
        <v>6.9031960790289579</v>
      </c>
      <c r="U31" s="120">
        <f>L268</f>
        <v>8.5895853445676904E-4</v>
      </c>
      <c r="W31" s="115" t="s">
        <v>146</v>
      </c>
      <c r="X31" s="35" t="s">
        <v>151</v>
      </c>
      <c r="Y31" s="32">
        <f>T36</f>
        <v>7.1769047457906812</v>
      </c>
      <c r="Z31" s="44">
        <f>U36</f>
        <v>1.0732840478187931E-3</v>
      </c>
    </row>
    <row r="32" spans="1:30" x14ac:dyDescent="0.3">
      <c r="A32" s="36" t="s">
        <v>127</v>
      </c>
      <c r="B32" s="35" t="s">
        <v>136</v>
      </c>
      <c r="C32" s="35" t="s">
        <v>49</v>
      </c>
      <c r="D32" s="34" t="s">
        <v>103</v>
      </c>
      <c r="E32" s="34" t="s">
        <v>47</v>
      </c>
      <c r="F32" s="35">
        <v>0.5</v>
      </c>
      <c r="G32" s="35">
        <v>1</v>
      </c>
      <c r="H32" s="35">
        <v>2000</v>
      </c>
      <c r="I32" s="34">
        <v>100</v>
      </c>
      <c r="J32" s="39">
        <v>23990.595652580199</v>
      </c>
      <c r="K32" s="32">
        <f t="shared" si="0"/>
        <v>6.6640543479389445</v>
      </c>
      <c r="L32" s="38">
        <v>1.8884713049020401E-3</v>
      </c>
      <c r="M32" s="30"/>
      <c r="N32" s="86">
        <f>AVERAGE($L$27:L32)</f>
        <v>6.6198079653455788E-4</v>
      </c>
      <c r="O32" s="35"/>
      <c r="P32" s="53"/>
      <c r="R32" s="119" t="s">
        <v>148</v>
      </c>
      <c r="S32" s="118" t="s">
        <v>147</v>
      </c>
      <c r="T32" s="117">
        <f>K279</f>
        <v>6.4470562681688071</v>
      </c>
      <c r="U32" s="116">
        <f>L279</f>
        <v>8.9264765225944187E-4</v>
      </c>
      <c r="W32" s="141" t="s">
        <v>144</v>
      </c>
      <c r="X32" s="140" t="s">
        <v>151</v>
      </c>
      <c r="Y32" s="139">
        <f>T40</f>
        <v>5.7397576081686443</v>
      </c>
      <c r="Z32" s="138">
        <f>U40</f>
        <v>6.7866482969511019E-4</v>
      </c>
    </row>
    <row r="33" spans="1:26" x14ac:dyDescent="0.3">
      <c r="A33" s="36" t="s">
        <v>127</v>
      </c>
      <c r="B33" s="35" t="s">
        <v>136</v>
      </c>
      <c r="C33" s="35" t="s">
        <v>49</v>
      </c>
      <c r="D33" s="34" t="s">
        <v>103</v>
      </c>
      <c r="E33" s="34" t="s">
        <v>47</v>
      </c>
      <c r="F33" s="35">
        <v>0.5</v>
      </c>
      <c r="G33" s="35">
        <v>1</v>
      </c>
      <c r="H33" s="35">
        <v>2000</v>
      </c>
      <c r="I33" s="34">
        <v>100</v>
      </c>
      <c r="J33" s="39">
        <v>24239.681244134899</v>
      </c>
      <c r="K33" s="32">
        <f t="shared" si="0"/>
        <v>6.7332447900374719</v>
      </c>
      <c r="L33" s="38">
        <v>5.8949004183766205E-4</v>
      </c>
      <c r="M33" s="137"/>
      <c r="N33" s="86">
        <f>AVERAGE($L$27:L33)</f>
        <v>6.5162497443500139E-4</v>
      </c>
      <c r="O33" s="35"/>
      <c r="P33" s="53"/>
      <c r="R33" s="115" t="s">
        <v>148</v>
      </c>
      <c r="S33" s="35" t="s">
        <v>145</v>
      </c>
      <c r="T33" s="136">
        <f>K290</f>
        <v>6.3377172962029649</v>
      </c>
      <c r="U33" s="135">
        <f>L290</f>
        <v>5.1667572139215398E-2</v>
      </c>
      <c r="W33" s="128" t="s">
        <v>150</v>
      </c>
      <c r="X33" s="134" t="s">
        <v>143</v>
      </c>
      <c r="Y33" s="133">
        <v>7.0577653819918478</v>
      </c>
      <c r="Z33" s="132">
        <v>5.0136538425449614E-2</v>
      </c>
    </row>
    <row r="34" spans="1:26" x14ac:dyDescent="0.3">
      <c r="A34" s="36" t="s">
        <v>127</v>
      </c>
      <c r="B34" s="35" t="s">
        <v>136</v>
      </c>
      <c r="C34" s="35" t="s">
        <v>49</v>
      </c>
      <c r="D34" s="34" t="s">
        <v>103</v>
      </c>
      <c r="E34" s="34" t="s">
        <v>47</v>
      </c>
      <c r="F34" s="35">
        <v>0.5</v>
      </c>
      <c r="G34" s="35">
        <v>1</v>
      </c>
      <c r="H34" s="35">
        <v>2000</v>
      </c>
      <c r="I34" s="34">
        <v>100</v>
      </c>
      <c r="J34" s="39">
        <v>24422.9046416282</v>
      </c>
      <c r="K34" s="32">
        <f t="shared" si="0"/>
        <v>6.7841401782300554</v>
      </c>
      <c r="L34" s="38">
        <v>2.8252744319275601E-4</v>
      </c>
      <c r="M34" s="30"/>
      <c r="N34" s="86">
        <f>AVERAGE($L$27:L34)</f>
        <v>6.0548778302972075E-4</v>
      </c>
      <c r="O34" s="35"/>
      <c r="P34" s="53"/>
      <c r="R34" s="128" t="s">
        <v>146</v>
      </c>
      <c r="S34" s="127" t="s">
        <v>49</v>
      </c>
      <c r="T34" s="131">
        <f>Sequential!K35</f>
        <v>7.0560580801102697</v>
      </c>
      <c r="U34" s="125">
        <f>Sequential!L35</f>
        <v>1.2075540148193712E-3</v>
      </c>
      <c r="W34" s="123" t="s">
        <v>64</v>
      </c>
      <c r="X34" s="122" t="s">
        <v>143</v>
      </c>
      <c r="Y34" s="130">
        <v>6.6358195996946554</v>
      </c>
      <c r="Z34" s="120">
        <v>8.3134758226466616E-3</v>
      </c>
    </row>
    <row r="35" spans="1:26" x14ac:dyDescent="0.3">
      <c r="A35" s="36" t="s">
        <v>127</v>
      </c>
      <c r="B35" s="35" t="s">
        <v>136</v>
      </c>
      <c r="C35" s="35" t="s">
        <v>49</v>
      </c>
      <c r="D35" s="34" t="s">
        <v>103</v>
      </c>
      <c r="E35" s="34" t="s">
        <v>47</v>
      </c>
      <c r="F35" s="35">
        <v>0.5</v>
      </c>
      <c r="G35" s="35">
        <v>1</v>
      </c>
      <c r="H35" s="35">
        <v>2000</v>
      </c>
      <c r="I35" s="34">
        <v>100</v>
      </c>
      <c r="J35" s="39">
        <v>25026.3497357368</v>
      </c>
      <c r="K35" s="32">
        <f t="shared" si="0"/>
        <v>6.9517638154824439</v>
      </c>
      <c r="L35" s="38">
        <v>1.64261890631034E-4</v>
      </c>
      <c r="M35" s="30"/>
      <c r="N35" s="86">
        <f>AVERAGE($L$27:L35)</f>
        <v>5.564626838743111E-4</v>
      </c>
      <c r="O35" s="35"/>
      <c r="P35" s="53"/>
      <c r="R35" s="123" t="s">
        <v>146</v>
      </c>
      <c r="S35" s="122" t="s">
        <v>149</v>
      </c>
      <c r="T35" s="121">
        <f>K301</f>
        <v>7.6210008765591386</v>
      </c>
      <c r="U35" s="120">
        <f>L301</f>
        <v>6.0023493648787309E-4</v>
      </c>
      <c r="W35" s="115" t="s">
        <v>62</v>
      </c>
      <c r="X35" s="35" t="s">
        <v>143</v>
      </c>
      <c r="Y35" s="32">
        <v>6.8574348587327423</v>
      </c>
      <c r="Z35" s="44">
        <v>0.17533494794147592</v>
      </c>
    </row>
    <row r="36" spans="1:26" ht="15" thickBot="1" x14ac:dyDescent="0.35">
      <c r="A36" s="36" t="s">
        <v>127</v>
      </c>
      <c r="B36" s="35" t="s">
        <v>136</v>
      </c>
      <c r="C36" s="35" t="s">
        <v>49</v>
      </c>
      <c r="D36" s="34" t="s">
        <v>103</v>
      </c>
      <c r="E36" s="34" t="s">
        <v>47</v>
      </c>
      <c r="F36" s="35">
        <v>0.5</v>
      </c>
      <c r="G36" s="35">
        <v>1</v>
      </c>
      <c r="H36" s="35">
        <v>2000</v>
      </c>
      <c r="I36" s="34">
        <v>100</v>
      </c>
      <c r="J36" s="39">
        <v>25010.965764760898</v>
      </c>
      <c r="K36" s="32">
        <f t="shared" si="0"/>
        <v>6.9474904902113606</v>
      </c>
      <c r="L36" s="38">
        <v>4.0406447201230602E-4</v>
      </c>
      <c r="M36" s="30"/>
      <c r="N36" s="86">
        <f>AVERAGE($L$27:L36)</f>
        <v>5.4122286268811057E-4</v>
      </c>
      <c r="O36" s="35"/>
      <c r="P36" s="53"/>
      <c r="R36" s="115" t="s">
        <v>146</v>
      </c>
      <c r="S36" s="35" t="s">
        <v>147</v>
      </c>
      <c r="T36" s="32">
        <f>K312</f>
        <v>7.1769047457906812</v>
      </c>
      <c r="U36" s="44">
        <f>L312</f>
        <v>1.0732840478187931E-3</v>
      </c>
      <c r="W36" s="124" t="s">
        <v>60</v>
      </c>
      <c r="X36" s="35" t="s">
        <v>143</v>
      </c>
      <c r="Y36" s="129">
        <v>6.6514893211126136</v>
      </c>
      <c r="Z36" s="44">
        <v>0.30471031976771534</v>
      </c>
    </row>
    <row r="37" spans="1:26" ht="15" thickBot="1" x14ac:dyDescent="0.35">
      <c r="A37" s="102" t="s">
        <v>46</v>
      </c>
      <c r="B37" s="97"/>
      <c r="C37" s="97"/>
      <c r="D37" s="97"/>
      <c r="E37" s="97"/>
      <c r="F37" s="97"/>
      <c r="G37" s="97"/>
      <c r="H37" s="97"/>
      <c r="I37" s="97"/>
      <c r="J37" s="101">
        <f>AVERAGE(J27:J36)</f>
        <v>24232.038742279947</v>
      </c>
      <c r="K37" s="100">
        <f t="shared" si="0"/>
        <v>6.7311218728555406</v>
      </c>
      <c r="L37" s="99">
        <f>AVERAGE(L27:L36)</f>
        <v>5.4122286268811057E-4</v>
      </c>
      <c r="M37" s="98">
        <f>_xlfn.STDEV.P(L27:L36)</f>
        <v>5.1709878519036522E-4</v>
      </c>
      <c r="N37" s="97"/>
      <c r="O37" s="97"/>
      <c r="P37" s="96"/>
      <c r="R37" s="114" t="s">
        <v>146</v>
      </c>
      <c r="S37" s="113" t="s">
        <v>145</v>
      </c>
      <c r="T37" s="112">
        <f>K323</f>
        <v>7.1530364890164613</v>
      </c>
      <c r="U37" s="42">
        <f>L323</f>
        <v>0.20313348663067035</v>
      </c>
      <c r="W37" s="115" t="s">
        <v>58</v>
      </c>
      <c r="X37" s="35" t="s">
        <v>143</v>
      </c>
      <c r="Y37" s="32">
        <v>6.9047380823227948</v>
      </c>
      <c r="Z37" s="44">
        <v>0.29189992596701264</v>
      </c>
    </row>
    <row r="38" spans="1:26" x14ac:dyDescent="0.3">
      <c r="A38" s="36" t="s">
        <v>127</v>
      </c>
      <c r="B38" s="35" t="s">
        <v>135</v>
      </c>
      <c r="C38" s="35" t="s">
        <v>49</v>
      </c>
      <c r="D38" s="34" t="s">
        <v>103</v>
      </c>
      <c r="E38" s="34" t="s">
        <v>47</v>
      </c>
      <c r="F38" s="34">
        <v>1</v>
      </c>
      <c r="G38" s="34">
        <v>5</v>
      </c>
      <c r="H38" s="35">
        <v>2000</v>
      </c>
      <c r="I38" s="34">
        <v>100</v>
      </c>
      <c r="J38" s="33">
        <v>20161.139332532799</v>
      </c>
      <c r="K38" s="32">
        <f t="shared" si="0"/>
        <v>5.6003164812591111</v>
      </c>
      <c r="L38" s="31">
        <v>8.8794064879096197E-4</v>
      </c>
      <c r="M38" s="41"/>
      <c r="N38" s="35"/>
      <c r="O38" s="35"/>
      <c r="P38" s="53"/>
      <c r="R38" s="128" t="s">
        <v>144</v>
      </c>
      <c r="S38" s="127" t="s">
        <v>49</v>
      </c>
      <c r="T38" s="126">
        <v>7.2106127302315324</v>
      </c>
      <c r="U38" s="125">
        <v>1.3230478512758818E-3</v>
      </c>
      <c r="W38" s="124" t="s">
        <v>139</v>
      </c>
      <c r="X38" s="35" t="s">
        <v>143</v>
      </c>
      <c r="Y38" s="45">
        <v>6.7785282766818806</v>
      </c>
      <c r="Z38" s="44">
        <v>5.4374493854216874E-2</v>
      </c>
    </row>
    <row r="39" spans="1:26" x14ac:dyDescent="0.3">
      <c r="A39" s="36" t="s">
        <v>127</v>
      </c>
      <c r="B39" s="35" t="s">
        <v>135</v>
      </c>
      <c r="C39" s="35" t="s">
        <v>49</v>
      </c>
      <c r="D39" s="34" t="s">
        <v>103</v>
      </c>
      <c r="E39" s="34" t="s">
        <v>47</v>
      </c>
      <c r="F39" s="34">
        <v>1</v>
      </c>
      <c r="G39" s="34">
        <v>5</v>
      </c>
      <c r="H39" s="35">
        <v>2000</v>
      </c>
      <c r="I39" s="34">
        <v>100</v>
      </c>
      <c r="J39" s="33">
        <v>20251.1839952468</v>
      </c>
      <c r="K39" s="32">
        <f t="shared" si="0"/>
        <v>5.6253288875685552</v>
      </c>
      <c r="L39" s="31">
        <v>4.7128475546359401E-4</v>
      </c>
      <c r="M39" s="30"/>
      <c r="N39" s="35"/>
      <c r="O39" s="35"/>
      <c r="P39" s="53"/>
      <c r="R39" s="123" t="s">
        <v>144</v>
      </c>
      <c r="S39" s="122" t="s">
        <v>149</v>
      </c>
      <c r="T39" s="121">
        <f>K334</f>
        <v>6.6607260126603851</v>
      </c>
      <c r="U39" s="120">
        <f>L334</f>
        <v>5.9152369089815135E-4</v>
      </c>
      <c r="W39" s="115" t="s">
        <v>148</v>
      </c>
      <c r="X39" s="35" t="s">
        <v>143</v>
      </c>
      <c r="Y39" s="32">
        <f>T33</f>
        <v>6.3377172962029649</v>
      </c>
      <c r="Z39" s="38">
        <f>U33</f>
        <v>5.1667572139215398E-2</v>
      </c>
    </row>
    <row r="40" spans="1:26" x14ac:dyDescent="0.3">
      <c r="A40" s="36" t="s">
        <v>127</v>
      </c>
      <c r="B40" s="35" t="s">
        <v>135</v>
      </c>
      <c r="C40" s="35" t="s">
        <v>49</v>
      </c>
      <c r="D40" s="34" t="s">
        <v>103</v>
      </c>
      <c r="E40" s="34" t="s">
        <v>47</v>
      </c>
      <c r="F40" s="34">
        <v>1</v>
      </c>
      <c r="G40" s="34">
        <v>5</v>
      </c>
      <c r="H40" s="35">
        <v>2000</v>
      </c>
      <c r="I40" s="34">
        <v>100</v>
      </c>
      <c r="J40" s="33">
        <v>20315.9642710685</v>
      </c>
      <c r="K40" s="32">
        <f t="shared" si="0"/>
        <v>5.6433234086301391</v>
      </c>
      <c r="L40" s="31">
        <v>7.8335209901461908E-3</v>
      </c>
      <c r="M40" s="30"/>
      <c r="N40" s="35"/>
      <c r="O40" s="35"/>
      <c r="P40" s="53"/>
      <c r="R40" s="119" t="s">
        <v>144</v>
      </c>
      <c r="S40" s="118" t="s">
        <v>147</v>
      </c>
      <c r="T40" s="117">
        <f>K345</f>
        <v>5.7397576081686443</v>
      </c>
      <c r="U40" s="116">
        <f>L345</f>
        <v>6.7866482969511019E-4</v>
      </c>
      <c r="W40" s="115" t="s">
        <v>146</v>
      </c>
      <c r="X40" s="35" t="s">
        <v>143</v>
      </c>
      <c r="Y40" s="32">
        <f>T37</f>
        <v>7.1530364890164613</v>
      </c>
      <c r="Z40" s="38">
        <f>U37</f>
        <v>0.20313348663067035</v>
      </c>
    </row>
    <row r="41" spans="1:26" x14ac:dyDescent="0.3">
      <c r="A41" s="36" t="s">
        <v>127</v>
      </c>
      <c r="B41" s="35" t="s">
        <v>135</v>
      </c>
      <c r="C41" s="35" t="s">
        <v>49</v>
      </c>
      <c r="D41" s="34" t="s">
        <v>103</v>
      </c>
      <c r="E41" s="34" t="s">
        <v>47</v>
      </c>
      <c r="F41" s="34">
        <v>1</v>
      </c>
      <c r="G41" s="34">
        <v>5</v>
      </c>
      <c r="H41" s="35">
        <v>2000</v>
      </c>
      <c r="I41" s="34">
        <v>100</v>
      </c>
      <c r="J41" s="33">
        <v>20367.7858357429</v>
      </c>
      <c r="K41" s="32">
        <f t="shared" si="0"/>
        <v>5.657718287706361</v>
      </c>
      <c r="L41" s="31">
        <v>2.05142642074933E-4</v>
      </c>
      <c r="M41" s="30"/>
      <c r="N41" s="35"/>
      <c r="O41" s="35"/>
      <c r="P41" s="53"/>
      <c r="R41" s="114" t="s">
        <v>144</v>
      </c>
      <c r="S41" s="113" t="s">
        <v>145</v>
      </c>
      <c r="T41" s="112">
        <f>K356</f>
        <v>5.9637914826141305</v>
      </c>
      <c r="U41" s="42">
        <f>L356</f>
        <v>0.20869197620287355</v>
      </c>
      <c r="W41" s="114" t="s">
        <v>144</v>
      </c>
      <c r="X41" s="113" t="s">
        <v>143</v>
      </c>
      <c r="Y41" s="112">
        <f>T41</f>
        <v>5.9637914826141305</v>
      </c>
      <c r="Z41" s="111">
        <f>U41</f>
        <v>0.20869197620287355</v>
      </c>
    </row>
    <row r="42" spans="1:26" x14ac:dyDescent="0.3">
      <c r="A42" s="36" t="s">
        <v>127</v>
      </c>
      <c r="B42" s="35" t="s">
        <v>135</v>
      </c>
      <c r="C42" s="35" t="s">
        <v>49</v>
      </c>
      <c r="D42" s="34" t="s">
        <v>103</v>
      </c>
      <c r="E42" s="34" t="s">
        <v>47</v>
      </c>
      <c r="F42" s="34">
        <v>1</v>
      </c>
      <c r="G42" s="34">
        <v>5</v>
      </c>
      <c r="H42" s="35">
        <v>2000</v>
      </c>
      <c r="I42" s="34">
        <v>100</v>
      </c>
      <c r="J42" s="33">
        <v>20195.048424243902</v>
      </c>
      <c r="K42" s="32">
        <f t="shared" si="0"/>
        <v>5.6097356734010839</v>
      </c>
      <c r="L42" s="31">
        <v>4.63887918271322E-4</v>
      </c>
      <c r="M42" s="30"/>
      <c r="N42" s="35"/>
      <c r="O42" s="35"/>
      <c r="P42" s="53"/>
    </row>
    <row r="43" spans="1:26" x14ac:dyDescent="0.3">
      <c r="A43" s="36" t="s">
        <v>127</v>
      </c>
      <c r="B43" s="35" t="s">
        <v>135</v>
      </c>
      <c r="C43" s="35" t="s">
        <v>49</v>
      </c>
      <c r="D43" s="34" t="s">
        <v>103</v>
      </c>
      <c r="E43" s="34" t="s">
        <v>47</v>
      </c>
      <c r="F43" s="34">
        <v>1</v>
      </c>
      <c r="G43" s="34">
        <v>5</v>
      </c>
      <c r="H43" s="35">
        <v>2000</v>
      </c>
      <c r="I43" s="34">
        <v>100</v>
      </c>
      <c r="J43" s="33">
        <v>20202.677213430401</v>
      </c>
      <c r="K43" s="32">
        <f t="shared" si="0"/>
        <v>5.6118547815084447</v>
      </c>
      <c r="L43" s="31">
        <v>6.59057437878095E-4</v>
      </c>
      <c r="M43" s="30"/>
      <c r="N43" s="35"/>
      <c r="O43" s="35"/>
      <c r="P43" s="53"/>
    </row>
    <row r="44" spans="1:26" x14ac:dyDescent="0.3">
      <c r="A44" s="36" t="s">
        <v>127</v>
      </c>
      <c r="B44" s="35" t="s">
        <v>135</v>
      </c>
      <c r="C44" s="35" t="s">
        <v>49</v>
      </c>
      <c r="D44" s="34" t="s">
        <v>103</v>
      </c>
      <c r="E44" s="34" t="s">
        <v>47</v>
      </c>
      <c r="F44" s="34">
        <v>1</v>
      </c>
      <c r="G44" s="34">
        <v>5</v>
      </c>
      <c r="H44" s="35">
        <v>2000</v>
      </c>
      <c r="I44" s="34">
        <v>100</v>
      </c>
      <c r="J44" s="33">
        <v>23640.8631045818</v>
      </c>
      <c r="K44" s="32">
        <f t="shared" si="0"/>
        <v>6.5669064179393892</v>
      </c>
      <c r="L44" s="31">
        <v>2.4171405166151902E-3</v>
      </c>
      <c r="M44" s="30"/>
      <c r="N44" s="35"/>
      <c r="O44" s="35"/>
      <c r="P44" s="53"/>
    </row>
    <row r="45" spans="1:26" x14ac:dyDescent="0.3">
      <c r="A45" s="36" t="s">
        <v>127</v>
      </c>
      <c r="B45" s="35" t="s">
        <v>135</v>
      </c>
      <c r="C45" s="35" t="s">
        <v>49</v>
      </c>
      <c r="D45" s="34" t="s">
        <v>103</v>
      </c>
      <c r="E45" s="34" t="s">
        <v>47</v>
      </c>
      <c r="F45" s="34">
        <v>1</v>
      </c>
      <c r="G45" s="34">
        <v>5</v>
      </c>
      <c r="H45" s="35">
        <v>2000</v>
      </c>
      <c r="I45" s="34">
        <v>100</v>
      </c>
      <c r="J45" s="33">
        <v>23711.2187030315</v>
      </c>
      <c r="K45" s="32">
        <f t="shared" si="0"/>
        <v>6.5864496397309722</v>
      </c>
      <c r="L45" s="31">
        <v>1.25573804392419E-3</v>
      </c>
      <c r="M45" s="30"/>
      <c r="N45" s="35"/>
      <c r="O45" s="35"/>
      <c r="P45" s="53"/>
    </row>
    <row r="46" spans="1:26" x14ac:dyDescent="0.3">
      <c r="A46" s="36" t="s">
        <v>127</v>
      </c>
      <c r="B46" s="35" t="s">
        <v>135</v>
      </c>
      <c r="C46" s="35" t="s">
        <v>49</v>
      </c>
      <c r="D46" s="34" t="s">
        <v>103</v>
      </c>
      <c r="E46" s="34" t="s">
        <v>47</v>
      </c>
      <c r="F46" s="34">
        <v>1</v>
      </c>
      <c r="G46" s="34">
        <v>5</v>
      </c>
      <c r="H46" s="35">
        <v>2000</v>
      </c>
      <c r="I46" s="34">
        <v>100</v>
      </c>
      <c r="J46" s="33">
        <v>23765.348599672299</v>
      </c>
      <c r="K46" s="32">
        <f t="shared" si="0"/>
        <v>6.6014857221311942</v>
      </c>
      <c r="L46" s="31">
        <v>4.8672221713575001E-4</v>
      </c>
      <c r="M46" s="30"/>
      <c r="N46" s="35"/>
      <c r="O46" s="35"/>
      <c r="P46" s="53"/>
    </row>
    <row r="47" spans="1:26" ht="15" thickBot="1" x14ac:dyDescent="0.35">
      <c r="A47" s="36" t="s">
        <v>127</v>
      </c>
      <c r="B47" s="35" t="s">
        <v>135</v>
      </c>
      <c r="C47" s="35" t="s">
        <v>49</v>
      </c>
      <c r="D47" s="34" t="s">
        <v>103</v>
      </c>
      <c r="E47" s="34" t="s">
        <v>47</v>
      </c>
      <c r="F47" s="34">
        <v>1</v>
      </c>
      <c r="G47" s="34">
        <v>5</v>
      </c>
      <c r="H47" s="35">
        <v>2000</v>
      </c>
      <c r="I47" s="34">
        <v>100</v>
      </c>
      <c r="J47" s="33">
        <v>24908.052209854101</v>
      </c>
      <c r="K47" s="32">
        <f t="shared" si="0"/>
        <v>6.9189033916261389</v>
      </c>
      <c r="L47" s="31">
        <v>3.4521002603263903E-4</v>
      </c>
      <c r="M47" s="30"/>
      <c r="N47" s="35"/>
      <c r="O47" s="35"/>
      <c r="P47" s="53"/>
    </row>
    <row r="48" spans="1:26" ht="15" thickBot="1" x14ac:dyDescent="0.35">
      <c r="A48" s="102" t="s">
        <v>46</v>
      </c>
      <c r="B48" s="97"/>
      <c r="C48" s="97"/>
      <c r="D48" s="97"/>
      <c r="E48" s="97"/>
      <c r="F48" s="97"/>
      <c r="G48" s="97"/>
      <c r="H48" s="97"/>
      <c r="I48" s="97"/>
      <c r="J48" s="101">
        <f>AVERAGE(J38:J47)</f>
        <v>21751.9281689405</v>
      </c>
      <c r="K48" s="100">
        <f t="shared" si="0"/>
        <v>6.0422022691501391</v>
      </c>
      <c r="L48" s="107">
        <f>AVERAGE(L38:L47)</f>
        <v>1.5025645196332863E-3</v>
      </c>
      <c r="M48" s="98">
        <f>_xlfn.STDEV.P(L38:L47)</f>
        <v>2.1969238645079825E-3</v>
      </c>
      <c r="N48" s="97"/>
      <c r="O48" s="97"/>
      <c r="P48" s="96"/>
    </row>
    <row r="49" spans="1:16" x14ac:dyDescent="0.3">
      <c r="A49" s="36" t="s">
        <v>127</v>
      </c>
      <c r="B49" s="35" t="s">
        <v>133</v>
      </c>
      <c r="C49" s="35" t="s">
        <v>49</v>
      </c>
      <c r="D49" s="34" t="s">
        <v>103</v>
      </c>
      <c r="E49" s="34" t="s">
        <v>47</v>
      </c>
      <c r="F49" s="35">
        <v>2</v>
      </c>
      <c r="G49" s="35">
        <v>5</v>
      </c>
      <c r="H49" s="35">
        <v>2000</v>
      </c>
      <c r="I49" s="34">
        <v>100</v>
      </c>
      <c r="J49" s="39">
        <v>21485.883247375401</v>
      </c>
      <c r="K49" s="32">
        <f t="shared" si="0"/>
        <v>5.9683009020487221</v>
      </c>
      <c r="L49" s="38">
        <v>4.0061900783433399E-4</v>
      </c>
      <c r="M49" s="30"/>
      <c r="N49" s="35"/>
      <c r="O49" s="35"/>
      <c r="P49" s="53"/>
    </row>
    <row r="50" spans="1:16" x14ac:dyDescent="0.3">
      <c r="A50" s="36" t="s">
        <v>127</v>
      </c>
      <c r="B50" s="35" t="s">
        <v>133</v>
      </c>
      <c r="C50" s="35" t="s">
        <v>49</v>
      </c>
      <c r="D50" s="34" t="s">
        <v>103</v>
      </c>
      <c r="E50" s="34" t="s">
        <v>47</v>
      </c>
      <c r="F50" s="35">
        <v>2</v>
      </c>
      <c r="G50" s="35">
        <v>5</v>
      </c>
      <c r="H50" s="35">
        <v>2000</v>
      </c>
      <c r="I50" s="34">
        <v>100</v>
      </c>
      <c r="J50" s="39">
        <v>23699.9985566139</v>
      </c>
      <c r="K50" s="32">
        <f t="shared" si="0"/>
        <v>6.5833329323927501</v>
      </c>
      <c r="L50" s="38">
        <v>2.7178474079515499E-2</v>
      </c>
      <c r="M50" s="30"/>
      <c r="N50" s="35"/>
      <c r="O50" s="35"/>
      <c r="P50" s="53"/>
    </row>
    <row r="51" spans="1:16" x14ac:dyDescent="0.3">
      <c r="A51" s="36" t="s">
        <v>127</v>
      </c>
      <c r="B51" s="35" t="s">
        <v>133</v>
      </c>
      <c r="C51" s="35" t="s">
        <v>49</v>
      </c>
      <c r="D51" s="34" t="s">
        <v>103</v>
      </c>
      <c r="E51" s="34" t="s">
        <v>47</v>
      </c>
      <c r="F51" s="35">
        <v>2</v>
      </c>
      <c r="G51" s="35">
        <v>5</v>
      </c>
      <c r="H51" s="35">
        <v>2000</v>
      </c>
      <c r="I51" s="34">
        <v>100</v>
      </c>
      <c r="J51" s="39">
        <v>23965.940023183801</v>
      </c>
      <c r="K51" s="32">
        <f t="shared" si="0"/>
        <v>6.6572055619955002</v>
      </c>
      <c r="L51" s="40">
        <v>1.7827757416732301E-3</v>
      </c>
      <c r="M51" s="30"/>
      <c r="N51" s="35"/>
      <c r="O51" s="35"/>
      <c r="P51" s="53"/>
    </row>
    <row r="52" spans="1:16" x14ac:dyDescent="0.3">
      <c r="A52" s="36" t="s">
        <v>127</v>
      </c>
      <c r="B52" s="35" t="s">
        <v>133</v>
      </c>
      <c r="C52" s="35" t="s">
        <v>49</v>
      </c>
      <c r="D52" s="34" t="s">
        <v>103</v>
      </c>
      <c r="E52" s="34" t="s">
        <v>47</v>
      </c>
      <c r="F52" s="35">
        <v>2</v>
      </c>
      <c r="G52" s="35">
        <v>5</v>
      </c>
      <c r="H52" s="35">
        <v>2000</v>
      </c>
      <c r="I52" s="34">
        <v>100</v>
      </c>
      <c r="J52" s="39">
        <v>24035.166209220799</v>
      </c>
      <c r="K52" s="32">
        <f t="shared" si="0"/>
        <v>6.6764350581168888</v>
      </c>
      <c r="L52" s="38">
        <v>6.3902456303287095E-4</v>
      </c>
      <c r="M52" s="30"/>
      <c r="N52" s="35"/>
      <c r="O52" s="35"/>
      <c r="P52" s="53"/>
    </row>
    <row r="53" spans="1:16" x14ac:dyDescent="0.3">
      <c r="A53" s="36" t="s">
        <v>127</v>
      </c>
      <c r="B53" s="35" t="s">
        <v>133</v>
      </c>
      <c r="C53" s="35" t="s">
        <v>49</v>
      </c>
      <c r="D53" s="34" t="s">
        <v>103</v>
      </c>
      <c r="E53" s="34" t="s">
        <v>47</v>
      </c>
      <c r="F53" s="35">
        <v>2</v>
      </c>
      <c r="G53" s="35">
        <v>5</v>
      </c>
      <c r="H53" s="35">
        <v>2000</v>
      </c>
      <c r="I53" s="34">
        <v>100</v>
      </c>
      <c r="J53" s="39">
        <v>24214.588983535701</v>
      </c>
      <c r="K53" s="32">
        <f t="shared" si="0"/>
        <v>6.7262747176488062</v>
      </c>
      <c r="L53" s="38">
        <v>1.9847080094323598E-3</v>
      </c>
      <c r="M53" s="30"/>
      <c r="N53" s="35"/>
      <c r="O53" s="35"/>
      <c r="P53" s="53"/>
    </row>
    <row r="54" spans="1:16" x14ac:dyDescent="0.3">
      <c r="A54" s="36" t="s">
        <v>127</v>
      </c>
      <c r="B54" s="35" t="s">
        <v>133</v>
      </c>
      <c r="C54" s="35" t="s">
        <v>49</v>
      </c>
      <c r="D54" s="34" t="s">
        <v>103</v>
      </c>
      <c r="E54" s="34" t="s">
        <v>47</v>
      </c>
      <c r="F54" s="35">
        <v>2</v>
      </c>
      <c r="G54" s="35">
        <v>5</v>
      </c>
      <c r="H54" s="35">
        <v>2000</v>
      </c>
      <c r="I54" s="34">
        <v>100</v>
      </c>
      <c r="J54" s="39">
        <v>27200.168597459699</v>
      </c>
      <c r="K54" s="32">
        <f t="shared" si="0"/>
        <v>7.5556023881832495</v>
      </c>
      <c r="L54" s="38">
        <v>6.94717937374045E-4</v>
      </c>
      <c r="M54" s="30"/>
      <c r="N54" s="35"/>
      <c r="O54" s="35"/>
      <c r="P54" s="53"/>
    </row>
    <row r="55" spans="1:16" x14ac:dyDescent="0.3">
      <c r="A55" s="36" t="s">
        <v>127</v>
      </c>
      <c r="B55" s="35" t="s">
        <v>133</v>
      </c>
      <c r="C55" s="35" t="s">
        <v>49</v>
      </c>
      <c r="D55" s="34" t="s">
        <v>103</v>
      </c>
      <c r="E55" s="34" t="s">
        <v>47</v>
      </c>
      <c r="F55" s="35">
        <v>2</v>
      </c>
      <c r="G55" s="35">
        <v>5</v>
      </c>
      <c r="H55" s="35">
        <v>2000</v>
      </c>
      <c r="I55" s="34">
        <v>100</v>
      </c>
      <c r="J55" s="39">
        <v>27279.270729303302</v>
      </c>
      <c r="K55" s="32">
        <f t="shared" si="0"/>
        <v>7.5775752025842502</v>
      </c>
      <c r="L55" s="38">
        <v>0.46380435167823802</v>
      </c>
      <c r="M55" s="30"/>
      <c r="N55" s="35"/>
      <c r="O55" s="35"/>
      <c r="P55" s="53"/>
    </row>
    <row r="56" spans="1:16" x14ac:dyDescent="0.3">
      <c r="A56" s="36" t="s">
        <v>127</v>
      </c>
      <c r="B56" s="35" t="s">
        <v>133</v>
      </c>
      <c r="C56" s="35" t="s">
        <v>49</v>
      </c>
      <c r="D56" s="34" t="s">
        <v>103</v>
      </c>
      <c r="E56" s="34" t="s">
        <v>47</v>
      </c>
      <c r="F56" s="35">
        <v>2</v>
      </c>
      <c r="G56" s="35">
        <v>5</v>
      </c>
      <c r="H56" s="35">
        <v>2000</v>
      </c>
      <c r="I56" s="34">
        <v>100</v>
      </c>
      <c r="J56" s="39">
        <v>27320.590112447699</v>
      </c>
      <c r="K56" s="32">
        <f t="shared" si="0"/>
        <v>7.5890528090132499</v>
      </c>
      <c r="L56" s="38">
        <v>7.9481400597513404E-4</v>
      </c>
      <c r="M56" s="30"/>
      <c r="N56" s="35"/>
      <c r="O56" s="35"/>
      <c r="P56" s="53"/>
    </row>
    <row r="57" spans="1:16" x14ac:dyDescent="0.3">
      <c r="A57" s="36" t="s">
        <v>127</v>
      </c>
      <c r="B57" s="35" t="s">
        <v>133</v>
      </c>
      <c r="C57" s="35" t="s">
        <v>49</v>
      </c>
      <c r="D57" s="34" t="s">
        <v>103</v>
      </c>
      <c r="E57" s="34" t="s">
        <v>47</v>
      </c>
      <c r="F57" s="35">
        <v>2</v>
      </c>
      <c r="G57" s="35">
        <v>5</v>
      </c>
      <c r="H57" s="35">
        <v>2000</v>
      </c>
      <c r="I57" s="34">
        <v>100</v>
      </c>
      <c r="J57" s="39">
        <v>27381.218042135199</v>
      </c>
      <c r="K57" s="32">
        <f t="shared" si="0"/>
        <v>7.6058939005931103</v>
      </c>
      <c r="L57" s="38">
        <v>3.1111810321667599E-3</v>
      </c>
      <c r="M57" s="30"/>
      <c r="N57" s="35"/>
      <c r="O57" s="35"/>
      <c r="P57" s="53"/>
    </row>
    <row r="58" spans="1:16" ht="15" thickBot="1" x14ac:dyDescent="0.35">
      <c r="A58" s="36" t="s">
        <v>127</v>
      </c>
      <c r="B58" s="35" t="s">
        <v>133</v>
      </c>
      <c r="C58" s="35" t="s">
        <v>49</v>
      </c>
      <c r="D58" s="34" t="s">
        <v>103</v>
      </c>
      <c r="E58" s="34" t="s">
        <v>47</v>
      </c>
      <c r="F58" s="35">
        <v>2</v>
      </c>
      <c r="G58" s="35">
        <v>5</v>
      </c>
      <c r="H58" s="35">
        <v>2000</v>
      </c>
      <c r="I58" s="34">
        <v>100</v>
      </c>
      <c r="J58" s="39">
        <v>27496.729250430999</v>
      </c>
      <c r="K58" s="32">
        <f t="shared" si="0"/>
        <v>7.6379803473419443</v>
      </c>
      <c r="L58" s="38">
        <v>9.7471819925391498E-4</v>
      </c>
      <c r="M58" s="30"/>
      <c r="N58" s="35"/>
      <c r="O58" s="35"/>
      <c r="P58" s="53"/>
    </row>
    <row r="59" spans="1:16" ht="15" thickBot="1" x14ac:dyDescent="0.35">
      <c r="A59" s="102" t="s">
        <v>46</v>
      </c>
      <c r="B59" s="97"/>
      <c r="C59" s="97"/>
      <c r="D59" s="97"/>
      <c r="E59" s="97"/>
      <c r="F59" s="97"/>
      <c r="G59" s="97"/>
      <c r="H59" s="97"/>
      <c r="I59" s="97"/>
      <c r="J59" s="101">
        <f>AVERAGE(J49:J58)</f>
        <v>25407.955375170652</v>
      </c>
      <c r="K59" s="100">
        <f t="shared" si="0"/>
        <v>7.0577653819918478</v>
      </c>
      <c r="L59" s="110">
        <f>AVERAGE(L49:L58)</f>
        <v>5.0136538425449614E-2</v>
      </c>
      <c r="M59" s="98">
        <f>_xlfn.STDEV.P(L49:L58)</f>
        <v>0.13810715090993825</v>
      </c>
      <c r="N59" s="102"/>
      <c r="O59" s="97"/>
      <c r="P59" s="96"/>
    </row>
    <row r="60" spans="1:16" x14ac:dyDescent="0.3">
      <c r="A60" s="36" t="s">
        <v>64</v>
      </c>
      <c r="B60" s="34" t="s">
        <v>142</v>
      </c>
      <c r="C60" s="35" t="s">
        <v>105</v>
      </c>
      <c r="D60" s="35" t="s">
        <v>112</v>
      </c>
      <c r="E60" s="34" t="s">
        <v>47</v>
      </c>
      <c r="F60" s="35">
        <v>1</v>
      </c>
      <c r="G60" s="35">
        <v>1</v>
      </c>
      <c r="H60" s="35">
        <v>2000</v>
      </c>
      <c r="I60" s="35">
        <v>100</v>
      </c>
      <c r="J60" s="39">
        <v>21443.389478206602</v>
      </c>
      <c r="K60" s="35">
        <f t="shared" si="0"/>
        <v>5.9564970772796118</v>
      </c>
      <c r="L60" s="38">
        <v>7.8870346321571402E-4</v>
      </c>
      <c r="M60" s="30"/>
      <c r="N60" s="35"/>
      <c r="O60" s="35"/>
      <c r="P60" s="53"/>
    </row>
    <row r="61" spans="1:16" x14ac:dyDescent="0.3">
      <c r="A61" s="36" t="s">
        <v>64</v>
      </c>
      <c r="B61" s="34"/>
      <c r="C61" s="35" t="s">
        <v>105</v>
      </c>
      <c r="D61" s="35" t="s">
        <v>112</v>
      </c>
      <c r="E61" s="34" t="s">
        <v>47</v>
      </c>
      <c r="F61" s="35">
        <v>1</v>
      </c>
      <c r="G61" s="35">
        <v>1</v>
      </c>
      <c r="H61" s="35">
        <v>2000</v>
      </c>
      <c r="I61" s="35">
        <v>100</v>
      </c>
      <c r="J61" s="39">
        <v>23467.255299329699</v>
      </c>
      <c r="K61" s="35">
        <f t="shared" si="0"/>
        <v>6.5186820275915833</v>
      </c>
      <c r="L61" s="38">
        <v>6.0856684704002596E-4</v>
      </c>
      <c r="M61" s="30"/>
      <c r="N61" s="35"/>
      <c r="O61" s="35"/>
      <c r="P61" s="53"/>
    </row>
    <row r="62" spans="1:16" x14ac:dyDescent="0.3">
      <c r="A62" s="36" t="s">
        <v>64</v>
      </c>
      <c r="B62" s="35"/>
      <c r="C62" s="35" t="s">
        <v>105</v>
      </c>
      <c r="D62" s="35" t="s">
        <v>112</v>
      </c>
      <c r="E62" s="34" t="s">
        <v>47</v>
      </c>
      <c r="F62" s="35">
        <v>1</v>
      </c>
      <c r="G62" s="35">
        <v>1</v>
      </c>
      <c r="H62" s="35">
        <v>2000</v>
      </c>
      <c r="I62" s="35">
        <v>100</v>
      </c>
      <c r="J62" s="39">
        <v>23715.099287986701</v>
      </c>
      <c r="K62" s="35">
        <f t="shared" si="0"/>
        <v>6.5875275799963058</v>
      </c>
      <c r="L62" s="38">
        <v>9.3359431006114803E-4</v>
      </c>
      <c r="M62" s="30"/>
      <c r="N62" s="35"/>
      <c r="O62" s="35"/>
      <c r="P62" s="53"/>
    </row>
    <row r="63" spans="1:16" x14ac:dyDescent="0.3">
      <c r="A63" s="36" t="s">
        <v>64</v>
      </c>
      <c r="B63" s="35"/>
      <c r="C63" s="35" t="s">
        <v>105</v>
      </c>
      <c r="D63" s="35" t="s">
        <v>112</v>
      </c>
      <c r="E63" s="34" t="s">
        <v>47</v>
      </c>
      <c r="F63" s="35">
        <v>1</v>
      </c>
      <c r="G63" s="35">
        <v>1</v>
      </c>
      <c r="H63" s="35">
        <v>2000</v>
      </c>
      <c r="I63" s="35">
        <v>100</v>
      </c>
      <c r="J63" s="39">
        <v>24122.041879892298</v>
      </c>
      <c r="K63" s="35">
        <f t="shared" si="0"/>
        <v>6.7005671888589715</v>
      </c>
      <c r="L63" s="38">
        <v>3.0848704063867801E-3</v>
      </c>
      <c r="M63" s="30"/>
      <c r="N63" s="35"/>
      <c r="O63" s="35"/>
      <c r="P63" s="53"/>
    </row>
    <row r="64" spans="1:16" x14ac:dyDescent="0.3">
      <c r="A64" s="36" t="s">
        <v>64</v>
      </c>
      <c r="B64" s="35"/>
      <c r="C64" s="35" t="s">
        <v>105</v>
      </c>
      <c r="D64" s="35" t="s">
        <v>112</v>
      </c>
      <c r="E64" s="34" t="s">
        <v>47</v>
      </c>
      <c r="F64" s="35">
        <v>1</v>
      </c>
      <c r="G64" s="35">
        <v>1</v>
      </c>
      <c r="H64" s="35">
        <v>2000</v>
      </c>
      <c r="I64" s="35">
        <v>100</v>
      </c>
      <c r="J64" s="39">
        <v>24126.033227920499</v>
      </c>
      <c r="K64" s="35">
        <f t="shared" si="0"/>
        <v>6.7016758966445833</v>
      </c>
      <c r="L64" s="38">
        <v>6.9567966657546002E-4</v>
      </c>
      <c r="M64" s="30"/>
      <c r="N64" s="35"/>
      <c r="O64" s="35"/>
      <c r="P64" s="53"/>
    </row>
    <row r="65" spans="1:16" x14ac:dyDescent="0.3">
      <c r="A65" s="36" t="s">
        <v>64</v>
      </c>
      <c r="B65" s="35"/>
      <c r="C65" s="35" t="s">
        <v>105</v>
      </c>
      <c r="D65" s="35" t="s">
        <v>112</v>
      </c>
      <c r="E65" s="34" t="s">
        <v>47</v>
      </c>
      <c r="F65" s="35">
        <v>1</v>
      </c>
      <c r="G65" s="35">
        <v>1</v>
      </c>
      <c r="H65" s="35">
        <v>2000</v>
      </c>
      <c r="I65" s="35">
        <v>100</v>
      </c>
      <c r="J65" s="39">
        <v>24253.7463347911</v>
      </c>
      <c r="K65" s="35">
        <f t="shared" si="0"/>
        <v>6.7371517596641946</v>
      </c>
      <c r="L65" s="38">
        <v>6.3442153613911295E-4</v>
      </c>
      <c r="M65" s="30"/>
      <c r="N65" s="35"/>
      <c r="O65" s="35"/>
      <c r="P65" s="53"/>
    </row>
    <row r="66" spans="1:16" x14ac:dyDescent="0.3">
      <c r="A66" s="36" t="s">
        <v>64</v>
      </c>
      <c r="B66" s="35"/>
      <c r="C66" s="35" t="s">
        <v>105</v>
      </c>
      <c r="D66" s="35" t="s">
        <v>112</v>
      </c>
      <c r="E66" s="34" t="s">
        <v>47</v>
      </c>
      <c r="F66" s="35">
        <v>1</v>
      </c>
      <c r="G66" s="35">
        <v>1</v>
      </c>
      <c r="H66" s="35">
        <v>2000</v>
      </c>
      <c r="I66" s="35">
        <v>100</v>
      </c>
      <c r="J66" s="39">
        <v>24304.414358139002</v>
      </c>
      <c r="K66" s="35">
        <f t="shared" si="0"/>
        <v>6.7512262105941669</v>
      </c>
      <c r="L66" s="38">
        <v>8.26994003240372E-4</v>
      </c>
      <c r="M66" s="30"/>
      <c r="N66" s="35"/>
      <c r="O66" s="35"/>
      <c r="P66" s="53"/>
    </row>
    <row r="67" spans="1:16" x14ac:dyDescent="0.3">
      <c r="A67" s="36" t="s">
        <v>64</v>
      </c>
      <c r="B67" s="35"/>
      <c r="C67" s="35" t="s">
        <v>105</v>
      </c>
      <c r="D67" s="35" t="s">
        <v>112</v>
      </c>
      <c r="E67" s="34" t="s">
        <v>47</v>
      </c>
      <c r="F67" s="35">
        <v>1</v>
      </c>
      <c r="G67" s="35">
        <v>1</v>
      </c>
      <c r="H67" s="35">
        <v>2000</v>
      </c>
      <c r="I67" s="35">
        <v>100</v>
      </c>
      <c r="J67" s="39">
        <v>24359.9939761161</v>
      </c>
      <c r="K67" s="35">
        <f t="shared" si="0"/>
        <v>6.7666649933655831</v>
      </c>
      <c r="L67" s="38">
        <v>7.8302597423105501E-4</v>
      </c>
      <c r="M67" s="30"/>
      <c r="N67" s="35"/>
      <c r="O67" s="35"/>
      <c r="P67" s="53"/>
    </row>
    <row r="68" spans="1:16" x14ac:dyDescent="0.3">
      <c r="A68" s="36" t="s">
        <v>64</v>
      </c>
      <c r="B68" s="35"/>
      <c r="C68" s="35" t="s">
        <v>105</v>
      </c>
      <c r="D68" s="35" t="s">
        <v>112</v>
      </c>
      <c r="E68" s="34" t="s">
        <v>47</v>
      </c>
      <c r="F68" s="35">
        <v>1</v>
      </c>
      <c r="G68" s="35">
        <v>1</v>
      </c>
      <c r="H68" s="35">
        <v>2000</v>
      </c>
      <c r="I68" s="35">
        <v>100</v>
      </c>
      <c r="J68" s="39">
        <v>24706.384910345001</v>
      </c>
      <c r="K68" s="35">
        <f t="shared" si="0"/>
        <v>6.8628846973180559</v>
      </c>
      <c r="L68" s="38">
        <v>1.08449340423784E-3</v>
      </c>
      <c r="M68" s="30"/>
      <c r="N68" s="35"/>
      <c r="O68" s="35"/>
      <c r="P68" s="53"/>
    </row>
    <row r="69" spans="1:16" ht="15" thickBot="1" x14ac:dyDescent="0.35">
      <c r="A69" s="36" t="s">
        <v>64</v>
      </c>
      <c r="B69" s="35"/>
      <c r="C69" s="35" t="s">
        <v>105</v>
      </c>
      <c r="D69" s="35" t="s">
        <v>112</v>
      </c>
      <c r="E69" s="34" t="s">
        <v>47</v>
      </c>
      <c r="F69" s="35">
        <v>1</v>
      </c>
      <c r="G69" s="35">
        <v>1</v>
      </c>
      <c r="H69" s="35">
        <v>2000</v>
      </c>
      <c r="I69" s="35">
        <v>100</v>
      </c>
      <c r="J69" s="39">
        <v>25719.853224277402</v>
      </c>
      <c r="K69" s="35">
        <f t="shared" ref="K69:K132" si="1">J69/3600</f>
        <v>7.1444036734103893</v>
      </c>
      <c r="L69" s="38">
        <v>1.68836883610443E-3</v>
      </c>
      <c r="M69" s="54"/>
      <c r="N69" s="35"/>
      <c r="O69" s="35"/>
      <c r="P69" s="53"/>
    </row>
    <row r="70" spans="1:16" ht="15" thickBot="1" x14ac:dyDescent="0.35">
      <c r="A70" s="102" t="s">
        <v>46</v>
      </c>
      <c r="B70" s="97"/>
      <c r="C70" s="97"/>
      <c r="D70" s="97"/>
      <c r="E70" s="97"/>
      <c r="F70" s="97"/>
      <c r="G70" s="97"/>
      <c r="H70" s="97"/>
      <c r="I70" s="97"/>
      <c r="J70" s="101">
        <f>AVERAGE(J60:J69)</f>
        <v>24021.821197700439</v>
      </c>
      <c r="K70" s="97">
        <f t="shared" si="1"/>
        <v>6.6727281104723444</v>
      </c>
      <c r="L70" s="107">
        <f>AVERAGE(L60:L69)</f>
        <v>1.1128718447231938E-3</v>
      </c>
      <c r="M70" s="98">
        <f>_xlfn.STDEV.P(L60:L69)</f>
        <v>7.2151354836148688E-4</v>
      </c>
      <c r="N70" s="102"/>
      <c r="O70" s="97"/>
      <c r="P70" s="96"/>
    </row>
    <row r="71" spans="1:16" x14ac:dyDescent="0.3">
      <c r="A71" s="36" t="s">
        <v>64</v>
      </c>
      <c r="B71" s="35" t="s">
        <v>136</v>
      </c>
      <c r="C71" s="34" t="s">
        <v>49</v>
      </c>
      <c r="D71" s="35" t="s">
        <v>112</v>
      </c>
      <c r="E71" s="34" t="s">
        <v>47</v>
      </c>
      <c r="F71" s="35">
        <v>0.5</v>
      </c>
      <c r="G71" s="35">
        <v>1</v>
      </c>
      <c r="H71" s="35">
        <v>2000</v>
      </c>
      <c r="I71" s="34">
        <v>1000</v>
      </c>
      <c r="J71" s="39">
        <v>23684.700800180399</v>
      </c>
      <c r="K71" s="32">
        <f t="shared" si="1"/>
        <v>6.5790835556056662</v>
      </c>
      <c r="L71" s="38">
        <v>3.2172449483313498E-4</v>
      </c>
      <c r="M71" s="41"/>
      <c r="N71" s="35"/>
      <c r="O71" s="35"/>
      <c r="P71" s="53"/>
    </row>
    <row r="72" spans="1:16" x14ac:dyDescent="0.3">
      <c r="A72" s="36" t="s">
        <v>64</v>
      </c>
      <c r="B72" s="35" t="s">
        <v>136</v>
      </c>
      <c r="C72" s="34" t="s">
        <v>49</v>
      </c>
      <c r="D72" s="35" t="s">
        <v>112</v>
      </c>
      <c r="E72" s="34" t="s">
        <v>47</v>
      </c>
      <c r="F72" s="35">
        <v>0.5</v>
      </c>
      <c r="G72" s="35">
        <v>1</v>
      </c>
      <c r="H72" s="35">
        <v>2000</v>
      </c>
      <c r="I72" s="34">
        <v>1000</v>
      </c>
      <c r="J72" s="39">
        <v>23774.224303245501</v>
      </c>
      <c r="K72" s="32">
        <f t="shared" si="1"/>
        <v>6.6039511953459726</v>
      </c>
      <c r="L72" s="38">
        <v>2.8096263229934298E-4</v>
      </c>
      <c r="M72" s="30"/>
      <c r="N72" s="35"/>
      <c r="O72" s="35"/>
      <c r="P72" s="53"/>
    </row>
    <row r="73" spans="1:16" x14ac:dyDescent="0.3">
      <c r="A73" s="36" t="s">
        <v>64</v>
      </c>
      <c r="B73" s="35" t="s">
        <v>136</v>
      </c>
      <c r="C73" s="34" t="s">
        <v>49</v>
      </c>
      <c r="D73" s="35" t="s">
        <v>112</v>
      </c>
      <c r="E73" s="34" t="s">
        <v>47</v>
      </c>
      <c r="F73" s="35">
        <v>0.5</v>
      </c>
      <c r="G73" s="35">
        <v>1</v>
      </c>
      <c r="H73" s="35">
        <v>2000</v>
      </c>
      <c r="I73" s="34">
        <v>1000</v>
      </c>
      <c r="J73" s="39">
        <v>23938.639578342401</v>
      </c>
      <c r="K73" s="32">
        <f t="shared" si="1"/>
        <v>6.6496221050951112</v>
      </c>
      <c r="L73" s="40">
        <v>3.16701057016054E-4</v>
      </c>
      <c r="M73" s="30"/>
      <c r="N73" s="35"/>
      <c r="O73" s="35"/>
      <c r="P73" s="53"/>
    </row>
    <row r="74" spans="1:16" x14ac:dyDescent="0.3">
      <c r="A74" s="36" t="s">
        <v>64</v>
      </c>
      <c r="B74" s="35" t="s">
        <v>136</v>
      </c>
      <c r="C74" s="34" t="s">
        <v>49</v>
      </c>
      <c r="D74" s="35" t="s">
        <v>112</v>
      </c>
      <c r="E74" s="34" t="s">
        <v>47</v>
      </c>
      <c r="F74" s="35">
        <v>0.5</v>
      </c>
      <c r="G74" s="35">
        <v>1</v>
      </c>
      <c r="H74" s="35">
        <v>2000</v>
      </c>
      <c r="I74" s="34">
        <v>1000</v>
      </c>
      <c r="J74" s="39">
        <v>24033.7031476497</v>
      </c>
      <c r="K74" s="32">
        <f t="shared" si="1"/>
        <v>6.6760286521249164</v>
      </c>
      <c r="L74" s="38">
        <v>1.1508161352809299E-3</v>
      </c>
      <c r="M74" s="30"/>
      <c r="N74" s="35"/>
      <c r="O74" s="35"/>
      <c r="P74" s="53"/>
    </row>
    <row r="75" spans="1:16" x14ac:dyDescent="0.3">
      <c r="A75" s="36" t="s">
        <v>64</v>
      </c>
      <c r="B75" s="35" t="s">
        <v>136</v>
      </c>
      <c r="C75" s="34" t="s">
        <v>49</v>
      </c>
      <c r="D75" s="35" t="s">
        <v>112</v>
      </c>
      <c r="E75" s="34" t="s">
        <v>47</v>
      </c>
      <c r="F75" s="35">
        <v>0.5</v>
      </c>
      <c r="G75" s="35">
        <v>1</v>
      </c>
      <c r="H75" s="35">
        <v>2000</v>
      </c>
      <c r="I75" s="34">
        <v>1000</v>
      </c>
      <c r="J75" s="39">
        <v>24070.597555637301</v>
      </c>
      <c r="K75" s="32">
        <f t="shared" si="1"/>
        <v>6.686277098788139</v>
      </c>
      <c r="L75" s="38">
        <v>9.4392756646504501E-4</v>
      </c>
      <c r="M75" s="30"/>
      <c r="N75" s="35"/>
      <c r="O75" s="35"/>
      <c r="P75" s="53"/>
    </row>
    <row r="76" spans="1:16" x14ac:dyDescent="0.3">
      <c r="A76" s="36" t="s">
        <v>64</v>
      </c>
      <c r="B76" s="35" t="s">
        <v>136</v>
      </c>
      <c r="C76" s="34" t="s">
        <v>49</v>
      </c>
      <c r="D76" s="35" t="s">
        <v>112</v>
      </c>
      <c r="E76" s="34" t="s">
        <v>47</v>
      </c>
      <c r="F76" s="35">
        <v>0.5</v>
      </c>
      <c r="G76" s="35">
        <v>1</v>
      </c>
      <c r="H76" s="35">
        <v>2000</v>
      </c>
      <c r="I76" s="34">
        <v>1000</v>
      </c>
      <c r="J76" s="39">
        <v>24170.660162687302</v>
      </c>
      <c r="K76" s="32">
        <f t="shared" si="1"/>
        <v>6.7140722674131394</v>
      </c>
      <c r="L76" s="38">
        <v>4.3139116477999303E-4</v>
      </c>
      <c r="M76" s="103"/>
      <c r="N76" s="35"/>
      <c r="O76" s="35"/>
      <c r="P76" s="53"/>
    </row>
    <row r="77" spans="1:16" x14ac:dyDescent="0.3">
      <c r="A77" s="36" t="s">
        <v>64</v>
      </c>
      <c r="B77" s="35" t="s">
        <v>136</v>
      </c>
      <c r="C77" s="34" t="s">
        <v>49</v>
      </c>
      <c r="D77" s="35" t="s">
        <v>112</v>
      </c>
      <c r="E77" s="34" t="s">
        <v>47</v>
      </c>
      <c r="F77" s="35">
        <v>0.5</v>
      </c>
      <c r="G77" s="35">
        <v>1</v>
      </c>
      <c r="H77" s="35">
        <v>2000</v>
      </c>
      <c r="I77" s="34">
        <v>1000</v>
      </c>
      <c r="J77" s="39">
        <v>24208.145904064098</v>
      </c>
      <c r="K77" s="32">
        <f t="shared" si="1"/>
        <v>6.7244849733511387</v>
      </c>
      <c r="L77" s="38">
        <v>2.3732840142428799E-4</v>
      </c>
      <c r="M77" s="30"/>
      <c r="N77" s="35"/>
      <c r="O77" s="35"/>
      <c r="P77" s="53"/>
    </row>
    <row r="78" spans="1:16" x14ac:dyDescent="0.3">
      <c r="A78" s="36" t="s">
        <v>64</v>
      </c>
      <c r="B78" s="35" t="s">
        <v>136</v>
      </c>
      <c r="C78" s="34" t="s">
        <v>49</v>
      </c>
      <c r="D78" s="35" t="s">
        <v>112</v>
      </c>
      <c r="E78" s="34" t="s">
        <v>47</v>
      </c>
      <c r="F78" s="35">
        <v>0.5</v>
      </c>
      <c r="G78" s="35">
        <v>1</v>
      </c>
      <c r="H78" s="35">
        <v>2000</v>
      </c>
      <c r="I78" s="34">
        <v>1000</v>
      </c>
      <c r="J78" s="39">
        <v>24610.527503967201</v>
      </c>
      <c r="K78" s="32">
        <f t="shared" si="1"/>
        <v>6.8362576399908894</v>
      </c>
      <c r="L78" s="38">
        <v>3.2568198392925998E-4</v>
      </c>
      <c r="M78" s="30"/>
      <c r="N78" s="35"/>
      <c r="O78" s="35"/>
      <c r="P78" s="53"/>
    </row>
    <row r="79" spans="1:16" x14ac:dyDescent="0.3">
      <c r="A79" s="36" t="s">
        <v>64</v>
      </c>
      <c r="B79" s="35" t="s">
        <v>136</v>
      </c>
      <c r="C79" s="34" t="s">
        <v>49</v>
      </c>
      <c r="D79" s="35" t="s">
        <v>112</v>
      </c>
      <c r="E79" s="34" t="s">
        <v>47</v>
      </c>
      <c r="F79" s="35">
        <v>0.5</v>
      </c>
      <c r="G79" s="35">
        <v>1</v>
      </c>
      <c r="H79" s="35">
        <v>2000</v>
      </c>
      <c r="I79" s="34">
        <v>1000</v>
      </c>
      <c r="J79" s="39">
        <v>25018.8460633754</v>
      </c>
      <c r="K79" s="32">
        <f t="shared" si="1"/>
        <v>6.9496794620487226</v>
      </c>
      <c r="L79" s="38">
        <v>5.9366764338285804E-4</v>
      </c>
      <c r="M79" s="30"/>
      <c r="N79" s="35"/>
      <c r="O79" s="35"/>
      <c r="P79" s="53"/>
    </row>
    <row r="80" spans="1:16" ht="15" thickBot="1" x14ac:dyDescent="0.35">
      <c r="A80" s="36" t="s">
        <v>64</v>
      </c>
      <c r="B80" s="35" t="s">
        <v>136</v>
      </c>
      <c r="C80" s="34" t="s">
        <v>49</v>
      </c>
      <c r="D80" s="35" t="s">
        <v>112</v>
      </c>
      <c r="E80" s="34" t="s">
        <v>47</v>
      </c>
      <c r="F80" s="35">
        <v>0.5</v>
      </c>
      <c r="G80" s="35">
        <v>1</v>
      </c>
      <c r="H80" s="35">
        <v>2000</v>
      </c>
      <c r="I80" s="34">
        <v>1000</v>
      </c>
      <c r="J80" s="39">
        <v>25554.494720697399</v>
      </c>
      <c r="K80" s="32">
        <f t="shared" si="1"/>
        <v>7.0984707557492772</v>
      </c>
      <c r="L80" s="38">
        <v>3.0318763537216001E-4</v>
      </c>
      <c r="M80" s="30"/>
      <c r="N80" s="35"/>
      <c r="O80" s="35"/>
      <c r="P80" s="53"/>
    </row>
    <row r="81" spans="1:16" ht="15" thickBot="1" x14ac:dyDescent="0.35">
      <c r="A81" s="102"/>
      <c r="B81" s="97"/>
      <c r="C81" s="97"/>
      <c r="D81" s="97"/>
      <c r="E81" s="97"/>
      <c r="F81" s="97"/>
      <c r="G81" s="97"/>
      <c r="H81" s="97"/>
      <c r="I81" s="97"/>
      <c r="J81" s="101">
        <f>AVERAGE(J71:J80)</f>
        <v>24306.453973984673</v>
      </c>
      <c r="K81" s="100">
        <f t="shared" si="1"/>
        <v>6.7517927705512983</v>
      </c>
      <c r="L81" s="99">
        <f>AVERAGE(L71:L80)</f>
        <v>4.9053887147830662E-4</v>
      </c>
      <c r="M81" s="98">
        <f>_xlfn.STDEV.P(L71:L80)</f>
        <v>2.9743827416020508E-4</v>
      </c>
      <c r="N81" s="97"/>
      <c r="O81" s="97"/>
      <c r="P81" s="96"/>
    </row>
    <row r="82" spans="1:16" x14ac:dyDescent="0.3">
      <c r="A82" s="36" t="s">
        <v>64</v>
      </c>
      <c r="B82" s="35" t="s">
        <v>135</v>
      </c>
      <c r="C82" s="34" t="s">
        <v>49</v>
      </c>
      <c r="D82" s="35" t="s">
        <v>112</v>
      </c>
      <c r="E82" s="34" t="s">
        <v>47</v>
      </c>
      <c r="F82" s="34">
        <v>1</v>
      </c>
      <c r="G82" s="34">
        <v>5</v>
      </c>
      <c r="H82" s="35">
        <v>2000</v>
      </c>
      <c r="I82" s="34">
        <v>1000</v>
      </c>
      <c r="J82" s="33">
        <v>23949.8248713016</v>
      </c>
      <c r="K82" s="32">
        <f t="shared" si="1"/>
        <v>6.6527291309171108</v>
      </c>
      <c r="L82" s="104">
        <v>6.1496829315926197E-4</v>
      </c>
      <c r="M82" s="41"/>
      <c r="N82" s="35"/>
      <c r="O82" s="35"/>
      <c r="P82" s="53"/>
    </row>
    <row r="83" spans="1:16" x14ac:dyDescent="0.3">
      <c r="A83" s="36" t="s">
        <v>64</v>
      </c>
      <c r="B83" s="35" t="s">
        <v>135</v>
      </c>
      <c r="C83" s="34" t="s">
        <v>49</v>
      </c>
      <c r="D83" s="35" t="s">
        <v>112</v>
      </c>
      <c r="E83" s="34" t="s">
        <v>47</v>
      </c>
      <c r="F83" s="34">
        <v>1</v>
      </c>
      <c r="G83" s="34">
        <v>5</v>
      </c>
      <c r="H83" s="35">
        <v>2000</v>
      </c>
      <c r="I83" s="34">
        <v>1000</v>
      </c>
      <c r="J83" s="33">
        <v>24114.707590103098</v>
      </c>
      <c r="K83" s="32">
        <f t="shared" si="1"/>
        <v>6.6985298861397498</v>
      </c>
      <c r="L83" s="104">
        <v>4.4893007089262299E-4</v>
      </c>
      <c r="M83" s="30"/>
      <c r="N83" s="35"/>
      <c r="O83" s="35"/>
      <c r="P83" s="53"/>
    </row>
    <row r="84" spans="1:16" x14ac:dyDescent="0.3">
      <c r="A84" s="36" t="s">
        <v>64</v>
      </c>
      <c r="B84" s="35" t="s">
        <v>135</v>
      </c>
      <c r="C84" s="34" t="s">
        <v>49</v>
      </c>
      <c r="D84" s="35" t="s">
        <v>112</v>
      </c>
      <c r="E84" s="34" t="s">
        <v>47</v>
      </c>
      <c r="F84" s="34">
        <v>1</v>
      </c>
      <c r="G84" s="34">
        <v>5</v>
      </c>
      <c r="H84" s="35">
        <v>2000</v>
      </c>
      <c r="I84" s="34">
        <v>1000</v>
      </c>
      <c r="J84" s="33">
        <v>24510.5259394645</v>
      </c>
      <c r="K84" s="32">
        <f t="shared" si="1"/>
        <v>6.8084794276290275</v>
      </c>
      <c r="L84" s="104">
        <v>4.5817742101507202E-4</v>
      </c>
      <c r="M84" s="30"/>
      <c r="N84" s="35"/>
      <c r="O84" s="35"/>
      <c r="P84" s="53"/>
    </row>
    <row r="85" spans="1:16" x14ac:dyDescent="0.3">
      <c r="A85" s="36" t="s">
        <v>64</v>
      </c>
      <c r="B85" s="35" t="s">
        <v>135</v>
      </c>
      <c r="C85" s="34" t="s">
        <v>49</v>
      </c>
      <c r="D85" s="35" t="s">
        <v>112</v>
      </c>
      <c r="E85" s="34" t="s">
        <v>47</v>
      </c>
      <c r="F85" s="34">
        <v>1</v>
      </c>
      <c r="G85" s="34">
        <v>5</v>
      </c>
      <c r="H85" s="35">
        <v>2000</v>
      </c>
      <c r="I85" s="34">
        <v>1000</v>
      </c>
      <c r="J85" s="33">
        <v>24610.575210094401</v>
      </c>
      <c r="K85" s="32">
        <f t="shared" si="1"/>
        <v>6.8362708916928892</v>
      </c>
      <c r="L85" s="104">
        <v>3.7969011396823499E-4</v>
      </c>
      <c r="M85" s="30"/>
      <c r="N85" s="35"/>
      <c r="O85" s="35"/>
      <c r="P85" s="53"/>
    </row>
    <row r="86" spans="1:16" x14ac:dyDescent="0.3">
      <c r="A86" s="36" t="s">
        <v>64</v>
      </c>
      <c r="B86" s="35" t="s">
        <v>135</v>
      </c>
      <c r="C86" s="34" t="s">
        <v>49</v>
      </c>
      <c r="D86" s="35" t="s">
        <v>112</v>
      </c>
      <c r="E86" s="34" t="s">
        <v>47</v>
      </c>
      <c r="F86" s="34">
        <v>1</v>
      </c>
      <c r="G86" s="34">
        <v>5</v>
      </c>
      <c r="H86" s="35">
        <v>2000</v>
      </c>
      <c r="I86" s="34">
        <v>1000</v>
      </c>
      <c r="J86" s="33">
        <v>24658.328283786701</v>
      </c>
      <c r="K86" s="32">
        <f t="shared" si="1"/>
        <v>6.8495356343851945</v>
      </c>
      <c r="L86" s="104">
        <v>2.8820379476456802E-4</v>
      </c>
      <c r="M86" s="30"/>
      <c r="N86" s="35"/>
      <c r="O86" s="35"/>
      <c r="P86" s="53"/>
    </row>
    <row r="87" spans="1:16" x14ac:dyDescent="0.3">
      <c r="A87" s="36" t="s">
        <v>64</v>
      </c>
      <c r="B87" s="35" t="s">
        <v>135</v>
      </c>
      <c r="C87" s="34" t="s">
        <v>49</v>
      </c>
      <c r="D87" s="35" t="s">
        <v>112</v>
      </c>
      <c r="E87" s="34" t="s">
        <v>47</v>
      </c>
      <c r="F87" s="34">
        <v>1</v>
      </c>
      <c r="G87" s="34">
        <v>5</v>
      </c>
      <c r="H87" s="35">
        <v>2000</v>
      </c>
      <c r="I87" s="34">
        <v>1000</v>
      </c>
      <c r="J87" s="33">
        <v>24664.9718108177</v>
      </c>
      <c r="K87" s="32">
        <f t="shared" si="1"/>
        <v>6.851381058560472</v>
      </c>
      <c r="L87" s="104">
        <v>3.7553831673822801E-4</v>
      </c>
      <c r="M87" s="103"/>
      <c r="N87" s="35"/>
      <c r="O87" s="35"/>
      <c r="P87" s="53"/>
    </row>
    <row r="88" spans="1:16" x14ac:dyDescent="0.3">
      <c r="A88" s="36" t="s">
        <v>64</v>
      </c>
      <c r="B88" s="35" t="s">
        <v>135</v>
      </c>
      <c r="C88" s="34" t="s">
        <v>49</v>
      </c>
      <c r="D88" s="35" t="s">
        <v>112</v>
      </c>
      <c r="E88" s="34" t="s">
        <v>47</v>
      </c>
      <c r="F88" s="34">
        <v>1</v>
      </c>
      <c r="G88" s="34">
        <v>5</v>
      </c>
      <c r="H88" s="35">
        <v>2000</v>
      </c>
      <c r="I88" s="34">
        <v>1000</v>
      </c>
      <c r="J88" s="33">
        <v>24691.3569364547</v>
      </c>
      <c r="K88" s="32">
        <f t="shared" si="1"/>
        <v>6.8587102601263057</v>
      </c>
      <c r="L88" s="104">
        <v>3.04751420100092E-4</v>
      </c>
      <c r="M88" s="30"/>
      <c r="N88" s="35"/>
      <c r="O88" s="35"/>
      <c r="P88" s="53"/>
    </row>
    <row r="89" spans="1:16" x14ac:dyDescent="0.3">
      <c r="A89" s="36" t="s">
        <v>64</v>
      </c>
      <c r="B89" s="35" t="s">
        <v>135</v>
      </c>
      <c r="C89" s="34" t="s">
        <v>49</v>
      </c>
      <c r="D89" s="35" t="s">
        <v>112</v>
      </c>
      <c r="E89" s="34" t="s">
        <v>47</v>
      </c>
      <c r="F89" s="34">
        <v>1</v>
      </c>
      <c r="G89" s="34">
        <v>5</v>
      </c>
      <c r="H89" s="35">
        <v>2000</v>
      </c>
      <c r="I89" s="34">
        <v>1000</v>
      </c>
      <c r="J89" s="33">
        <v>24707.363212108601</v>
      </c>
      <c r="K89" s="32">
        <f t="shared" si="1"/>
        <v>6.8631564478079445</v>
      </c>
      <c r="L89" s="104">
        <v>3.90791942766634E-4</v>
      </c>
      <c r="M89" s="30"/>
      <c r="N89" s="35"/>
      <c r="O89" s="35"/>
      <c r="P89" s="53"/>
    </row>
    <row r="90" spans="1:16" x14ac:dyDescent="0.3">
      <c r="A90" s="36" t="s">
        <v>64</v>
      </c>
      <c r="B90" s="35" t="s">
        <v>135</v>
      </c>
      <c r="C90" s="34" t="s">
        <v>49</v>
      </c>
      <c r="D90" s="35" t="s">
        <v>112</v>
      </c>
      <c r="E90" s="34" t="s">
        <v>47</v>
      </c>
      <c r="F90" s="34">
        <v>1</v>
      </c>
      <c r="G90" s="34">
        <v>5</v>
      </c>
      <c r="H90" s="35">
        <v>2000</v>
      </c>
      <c r="I90" s="34">
        <v>1000</v>
      </c>
      <c r="J90" s="33">
        <v>25419.345652580199</v>
      </c>
      <c r="K90" s="32">
        <f t="shared" si="1"/>
        <v>7.0609293479389441</v>
      </c>
      <c r="L90" s="104">
        <v>8.7718757420130096E-4</v>
      </c>
      <c r="M90" s="30"/>
      <c r="N90" s="35"/>
      <c r="O90" s="35"/>
      <c r="P90" s="53"/>
    </row>
    <row r="91" spans="1:16" ht="15" thickBot="1" x14ac:dyDescent="0.35">
      <c r="A91" s="36" t="s">
        <v>64</v>
      </c>
      <c r="B91" s="35" t="s">
        <v>135</v>
      </c>
      <c r="C91" s="34" t="s">
        <v>49</v>
      </c>
      <c r="D91" s="35" t="s">
        <v>112</v>
      </c>
      <c r="E91" s="34" t="s">
        <v>47</v>
      </c>
      <c r="F91" s="34">
        <v>1</v>
      </c>
      <c r="G91" s="34">
        <v>5</v>
      </c>
      <c r="H91" s="35">
        <v>2000</v>
      </c>
      <c r="I91" s="34">
        <v>1000</v>
      </c>
      <c r="J91" s="33">
        <v>25672.0875098705</v>
      </c>
      <c r="K91" s="32">
        <f t="shared" si="1"/>
        <v>7.131135419408472</v>
      </c>
      <c r="L91" s="104">
        <v>5.2724215491640005E-4</v>
      </c>
      <c r="M91" s="30"/>
      <c r="N91" s="35"/>
      <c r="O91" s="35"/>
      <c r="P91" s="53"/>
    </row>
    <row r="92" spans="1:16" ht="15" thickBot="1" x14ac:dyDescent="0.35">
      <c r="A92" s="102"/>
      <c r="B92" s="97"/>
      <c r="C92" s="97"/>
      <c r="D92" s="97"/>
      <c r="E92" s="97"/>
      <c r="F92" s="97"/>
      <c r="G92" s="97"/>
      <c r="H92" s="97"/>
      <c r="I92" s="97"/>
      <c r="J92" s="101">
        <f>AVERAGE(J82:J91)</f>
        <v>24699.908701658198</v>
      </c>
      <c r="K92" s="100">
        <f t="shared" si="1"/>
        <v>6.8610857504606102</v>
      </c>
      <c r="L92" s="107">
        <f>AVERAGE(L82:L91)</f>
        <v>4.6654811025224148E-4</v>
      </c>
      <c r="M92" s="98">
        <f>_xlfn.STDEV.P(L82:L91)</f>
        <v>1.6561053879823057E-4</v>
      </c>
      <c r="N92" s="97"/>
      <c r="O92" s="97"/>
      <c r="P92" s="96"/>
    </row>
    <row r="93" spans="1:16" x14ac:dyDescent="0.3">
      <c r="A93" s="36" t="s">
        <v>64</v>
      </c>
      <c r="B93" s="35" t="s">
        <v>133</v>
      </c>
      <c r="C93" s="34" t="s">
        <v>49</v>
      </c>
      <c r="D93" s="35" t="s">
        <v>112</v>
      </c>
      <c r="E93" s="34" t="s">
        <v>47</v>
      </c>
      <c r="F93" s="35">
        <v>2</v>
      </c>
      <c r="G93" s="35">
        <v>5</v>
      </c>
      <c r="H93" s="35">
        <v>2000</v>
      </c>
      <c r="I93" s="34">
        <v>1000</v>
      </c>
      <c r="J93" s="39">
        <v>18415.645931243798</v>
      </c>
      <c r="K93" s="32">
        <f t="shared" si="1"/>
        <v>5.1154572031232775</v>
      </c>
      <c r="L93" s="40">
        <v>1.21779945728924E-3</v>
      </c>
      <c r="M93" s="41"/>
      <c r="N93" s="35"/>
      <c r="O93" s="35"/>
      <c r="P93" s="53"/>
    </row>
    <row r="94" spans="1:16" x14ac:dyDescent="0.3">
      <c r="A94" s="36" t="s">
        <v>64</v>
      </c>
      <c r="B94" s="35" t="s">
        <v>133</v>
      </c>
      <c r="C94" s="34" t="s">
        <v>49</v>
      </c>
      <c r="D94" s="35" t="s">
        <v>112</v>
      </c>
      <c r="E94" s="34" t="s">
        <v>47</v>
      </c>
      <c r="F94" s="35">
        <v>2</v>
      </c>
      <c r="G94" s="35">
        <v>5</v>
      </c>
      <c r="H94" s="35">
        <v>2000</v>
      </c>
      <c r="I94" s="34">
        <v>1000</v>
      </c>
      <c r="J94" s="39">
        <v>24484.628252982999</v>
      </c>
      <c r="K94" s="32">
        <f t="shared" si="1"/>
        <v>6.8012856258286112</v>
      </c>
      <c r="L94" s="40">
        <v>1.4273900435237399E-3</v>
      </c>
      <c r="M94" s="30"/>
      <c r="N94" s="35"/>
      <c r="O94" s="35"/>
      <c r="P94" s="53"/>
    </row>
    <row r="95" spans="1:16" x14ac:dyDescent="0.3">
      <c r="A95" s="36" t="s">
        <v>64</v>
      </c>
      <c r="B95" s="35" t="s">
        <v>133</v>
      </c>
      <c r="C95" s="34" t="s">
        <v>49</v>
      </c>
      <c r="D95" s="35" t="s">
        <v>112</v>
      </c>
      <c r="E95" s="34" t="s">
        <v>47</v>
      </c>
      <c r="F95" s="35">
        <v>2</v>
      </c>
      <c r="G95" s="35">
        <v>5</v>
      </c>
      <c r="H95" s="35">
        <v>2000</v>
      </c>
      <c r="I95" s="34">
        <v>1000</v>
      </c>
      <c r="J95" s="39">
        <v>24923.1172232627</v>
      </c>
      <c r="K95" s="32">
        <f t="shared" si="1"/>
        <v>6.9230881175729717</v>
      </c>
      <c r="L95" s="40">
        <v>4.4328026367143597E-4</v>
      </c>
      <c r="M95" s="30"/>
      <c r="N95" s="35"/>
      <c r="O95" s="35"/>
      <c r="P95" s="53"/>
    </row>
    <row r="96" spans="1:16" x14ac:dyDescent="0.3">
      <c r="A96" s="36" t="s">
        <v>64</v>
      </c>
      <c r="B96" s="35" t="s">
        <v>133</v>
      </c>
      <c r="C96" s="34" t="s">
        <v>49</v>
      </c>
      <c r="D96" s="35" t="s">
        <v>112</v>
      </c>
      <c r="E96" s="34" t="s">
        <v>47</v>
      </c>
      <c r="F96" s="35">
        <v>2</v>
      </c>
      <c r="G96" s="35">
        <v>5</v>
      </c>
      <c r="H96" s="35">
        <v>2000</v>
      </c>
      <c r="I96" s="34">
        <v>1000</v>
      </c>
      <c r="J96" s="39">
        <v>25192.422819375901</v>
      </c>
      <c r="K96" s="32">
        <f t="shared" si="1"/>
        <v>6.9978952276044168</v>
      </c>
      <c r="L96" s="40">
        <v>1.2258126340965101E-3</v>
      </c>
      <c r="M96" s="30"/>
      <c r="N96" s="35"/>
      <c r="O96" s="35"/>
      <c r="P96" s="53"/>
    </row>
    <row r="97" spans="1:16" x14ac:dyDescent="0.3">
      <c r="A97" s="36" t="s">
        <v>64</v>
      </c>
      <c r="B97" s="35" t="s">
        <v>133</v>
      </c>
      <c r="C97" s="34" t="s">
        <v>49</v>
      </c>
      <c r="D97" s="35" t="s">
        <v>112</v>
      </c>
      <c r="E97" s="34" t="s">
        <v>47</v>
      </c>
      <c r="F97" s="35">
        <v>2</v>
      </c>
      <c r="G97" s="35">
        <v>5</v>
      </c>
      <c r="H97" s="35">
        <v>2000</v>
      </c>
      <c r="I97" s="34">
        <v>1000</v>
      </c>
      <c r="J97" s="39">
        <v>23911.5214362144</v>
      </c>
      <c r="K97" s="32">
        <f t="shared" si="1"/>
        <v>6.642089287837333</v>
      </c>
      <c r="L97" s="40">
        <v>6.7752482252841104E-4</v>
      </c>
      <c r="M97" s="30"/>
      <c r="N97" s="35"/>
      <c r="O97" s="35"/>
      <c r="P97" s="53"/>
    </row>
    <row r="98" spans="1:16" x14ac:dyDescent="0.3">
      <c r="A98" s="36" t="s">
        <v>64</v>
      </c>
      <c r="B98" s="35" t="s">
        <v>133</v>
      </c>
      <c r="C98" s="34" t="s">
        <v>49</v>
      </c>
      <c r="D98" s="35" t="s">
        <v>112</v>
      </c>
      <c r="E98" s="34" t="s">
        <v>47</v>
      </c>
      <c r="F98" s="35">
        <v>2</v>
      </c>
      <c r="G98" s="35">
        <v>5</v>
      </c>
      <c r="H98" s="35">
        <v>2000</v>
      </c>
      <c r="I98" s="34">
        <v>1000</v>
      </c>
      <c r="J98" s="39">
        <v>23981.397055387399</v>
      </c>
      <c r="K98" s="32">
        <f t="shared" si="1"/>
        <v>6.6614991820520553</v>
      </c>
      <c r="L98" s="40">
        <v>1.2521279890953399E-3</v>
      </c>
      <c r="M98" s="103"/>
      <c r="N98" s="35"/>
      <c r="O98" s="35"/>
      <c r="P98" s="53"/>
    </row>
    <row r="99" spans="1:16" x14ac:dyDescent="0.3">
      <c r="A99" s="36" t="s">
        <v>64</v>
      </c>
      <c r="B99" s="35" t="s">
        <v>133</v>
      </c>
      <c r="C99" s="34" t="s">
        <v>49</v>
      </c>
      <c r="D99" s="35" t="s">
        <v>112</v>
      </c>
      <c r="E99" s="34" t="s">
        <v>47</v>
      </c>
      <c r="F99" s="35">
        <v>2</v>
      </c>
      <c r="G99" s="35">
        <v>5</v>
      </c>
      <c r="H99" s="35">
        <v>2000</v>
      </c>
      <c r="I99" s="34">
        <v>1000</v>
      </c>
      <c r="J99" s="39">
        <v>24071.726973056699</v>
      </c>
      <c r="K99" s="32">
        <f t="shared" si="1"/>
        <v>6.6865908258490832</v>
      </c>
      <c r="L99" s="40">
        <v>5.9226027616238804E-4</v>
      </c>
      <c r="M99" s="30"/>
      <c r="N99" s="35"/>
      <c r="O99" s="35"/>
      <c r="P99" s="53"/>
    </row>
    <row r="100" spans="1:16" x14ac:dyDescent="0.3">
      <c r="A100" s="36" t="s">
        <v>64</v>
      </c>
      <c r="B100" s="35" t="s">
        <v>133</v>
      </c>
      <c r="C100" s="34" t="s">
        <v>49</v>
      </c>
      <c r="D100" s="35" t="s">
        <v>112</v>
      </c>
      <c r="E100" s="34" t="s">
        <v>47</v>
      </c>
      <c r="F100" s="35">
        <v>2</v>
      </c>
      <c r="G100" s="35">
        <v>5</v>
      </c>
      <c r="H100" s="35">
        <v>2000</v>
      </c>
      <c r="I100" s="34">
        <v>1000</v>
      </c>
      <c r="J100" s="39">
        <v>24496.933835267999</v>
      </c>
      <c r="K100" s="32">
        <f t="shared" si="1"/>
        <v>6.8047038431299995</v>
      </c>
      <c r="L100" s="40">
        <v>7.4859272332389107E-2</v>
      </c>
      <c r="M100" s="30"/>
      <c r="N100" s="35"/>
      <c r="O100" s="35"/>
      <c r="P100" s="53"/>
    </row>
    <row r="101" spans="1:16" x14ac:dyDescent="0.3">
      <c r="A101" s="36" t="s">
        <v>64</v>
      </c>
      <c r="B101" s="35" t="s">
        <v>133</v>
      </c>
      <c r="C101" s="34" t="s">
        <v>49</v>
      </c>
      <c r="D101" s="35" t="s">
        <v>112</v>
      </c>
      <c r="E101" s="34" t="s">
        <v>47</v>
      </c>
      <c r="F101" s="35">
        <v>2</v>
      </c>
      <c r="G101" s="35">
        <v>5</v>
      </c>
      <c r="H101" s="35">
        <v>2000</v>
      </c>
      <c r="I101" s="34">
        <v>1000</v>
      </c>
      <c r="J101" s="39">
        <v>24981.097192049001</v>
      </c>
      <c r="K101" s="32">
        <f t="shared" si="1"/>
        <v>6.9391936644580561</v>
      </c>
      <c r="L101" s="40">
        <v>5.2788491514596904E-4</v>
      </c>
      <c r="M101" s="30"/>
      <c r="N101" s="35"/>
      <c r="O101" s="35"/>
      <c r="P101" s="53"/>
    </row>
    <row r="102" spans="1:16" ht="15" thickBot="1" x14ac:dyDescent="0.35">
      <c r="A102" s="36" t="s">
        <v>64</v>
      </c>
      <c r="B102" s="35" t="s">
        <v>133</v>
      </c>
      <c r="C102" s="34" t="s">
        <v>49</v>
      </c>
      <c r="D102" s="35" t="s">
        <v>112</v>
      </c>
      <c r="E102" s="34" t="s">
        <v>47</v>
      </c>
      <c r="F102" s="35">
        <v>2</v>
      </c>
      <c r="G102" s="35">
        <v>5</v>
      </c>
      <c r="H102" s="35">
        <v>2000</v>
      </c>
      <c r="I102" s="34">
        <v>1000</v>
      </c>
      <c r="J102" s="39">
        <v>24431.014870166699</v>
      </c>
      <c r="K102" s="32">
        <f t="shared" si="1"/>
        <v>6.7863930194907498</v>
      </c>
      <c r="L102" s="40">
        <v>9.1140549256447402E-4</v>
      </c>
      <c r="M102" s="30"/>
      <c r="N102" s="35"/>
      <c r="O102" s="35"/>
      <c r="P102" s="53"/>
    </row>
    <row r="103" spans="1:16" ht="15" thickBot="1" x14ac:dyDescent="0.35">
      <c r="A103" s="102" t="s">
        <v>46</v>
      </c>
      <c r="B103" s="97"/>
      <c r="C103" s="97"/>
      <c r="D103" s="97"/>
      <c r="E103" s="97"/>
      <c r="F103" s="97"/>
      <c r="G103" s="97"/>
      <c r="H103" s="97"/>
      <c r="I103" s="97"/>
      <c r="J103" s="101">
        <f>AVERAGE(J93:J102)</f>
        <v>23888.95055890076</v>
      </c>
      <c r="K103" s="100">
        <f t="shared" si="1"/>
        <v>6.6358195996946554</v>
      </c>
      <c r="L103" s="99">
        <f>AVERAGE(L93:L102)</f>
        <v>8.3134758226466616E-3</v>
      </c>
      <c r="M103" s="98">
        <f>_xlfn.STDEV.P(L93:L102)</f>
        <v>2.2184405339189375E-2</v>
      </c>
      <c r="N103" s="97"/>
      <c r="O103" s="97"/>
      <c r="P103" s="96"/>
    </row>
    <row r="104" spans="1:16" x14ac:dyDescent="0.3">
      <c r="A104" s="35" t="s">
        <v>60</v>
      </c>
      <c r="B104" s="35" t="s">
        <v>141</v>
      </c>
      <c r="C104" s="35" t="s">
        <v>105</v>
      </c>
      <c r="D104" s="34" t="s">
        <v>59</v>
      </c>
      <c r="E104" s="34" t="s">
        <v>47</v>
      </c>
      <c r="F104" s="35">
        <v>1</v>
      </c>
      <c r="G104" s="35">
        <v>1</v>
      </c>
      <c r="H104" s="35">
        <v>2000</v>
      </c>
      <c r="I104" s="34">
        <v>100</v>
      </c>
      <c r="J104" s="39">
        <v>18606.120003461801</v>
      </c>
      <c r="K104" s="32">
        <f t="shared" si="1"/>
        <v>5.1683666676282778</v>
      </c>
      <c r="L104" s="38">
        <v>1.64770649296778E-3</v>
      </c>
      <c r="M104" s="41"/>
      <c r="N104" s="35"/>
      <c r="O104" s="35"/>
      <c r="P104" s="53"/>
    </row>
    <row r="105" spans="1:16" x14ac:dyDescent="0.3">
      <c r="A105" s="35" t="s">
        <v>60</v>
      </c>
      <c r="B105" s="35"/>
      <c r="C105" s="35" t="s">
        <v>105</v>
      </c>
      <c r="D105" s="34" t="s">
        <v>59</v>
      </c>
      <c r="E105" s="34" t="s">
        <v>47</v>
      </c>
      <c r="F105" s="35">
        <v>1</v>
      </c>
      <c r="G105" s="35">
        <v>1</v>
      </c>
      <c r="H105" s="35">
        <v>2000</v>
      </c>
      <c r="I105" s="34">
        <v>100</v>
      </c>
      <c r="J105" s="39">
        <v>19199.984512805899</v>
      </c>
      <c r="K105" s="32">
        <f t="shared" si="1"/>
        <v>5.3333290313349719</v>
      </c>
      <c r="L105" s="38">
        <v>2.40976026853625E-3</v>
      </c>
      <c r="M105" s="30"/>
      <c r="N105" s="35"/>
      <c r="O105" s="35"/>
      <c r="P105" s="53"/>
    </row>
    <row r="106" spans="1:16" x14ac:dyDescent="0.3">
      <c r="A106" s="35" t="s">
        <v>60</v>
      </c>
      <c r="B106" s="35"/>
      <c r="C106" s="35" t="s">
        <v>105</v>
      </c>
      <c r="D106" s="34" t="s">
        <v>59</v>
      </c>
      <c r="E106" s="34" t="s">
        <v>47</v>
      </c>
      <c r="F106" s="35">
        <v>1</v>
      </c>
      <c r="G106" s="35">
        <v>1</v>
      </c>
      <c r="H106" s="35">
        <v>2000</v>
      </c>
      <c r="I106" s="34">
        <v>100</v>
      </c>
      <c r="J106" s="39">
        <v>19291.6864929199</v>
      </c>
      <c r="K106" s="32">
        <f t="shared" si="1"/>
        <v>5.3588018035888609</v>
      </c>
      <c r="L106" s="40">
        <v>9.9646178658659894E-4</v>
      </c>
      <c r="M106" s="30"/>
      <c r="N106" s="35"/>
      <c r="O106" s="35"/>
      <c r="P106" s="53"/>
    </row>
    <row r="107" spans="1:16" x14ac:dyDescent="0.3">
      <c r="A107" s="35" t="s">
        <v>60</v>
      </c>
      <c r="B107" s="35"/>
      <c r="C107" s="35" t="s">
        <v>105</v>
      </c>
      <c r="D107" s="34" t="s">
        <v>59</v>
      </c>
      <c r="E107" s="34" t="s">
        <v>47</v>
      </c>
      <c r="F107" s="35">
        <v>1</v>
      </c>
      <c r="G107" s="35">
        <v>1</v>
      </c>
      <c r="H107" s="35">
        <v>2000</v>
      </c>
      <c r="I107" s="34">
        <v>100</v>
      </c>
      <c r="J107" s="39">
        <v>19364.989731073299</v>
      </c>
      <c r="K107" s="32">
        <f t="shared" si="1"/>
        <v>5.3791638141870273</v>
      </c>
      <c r="L107" s="38">
        <v>9.2996595391370003E-4</v>
      </c>
      <c r="M107" s="30"/>
      <c r="N107" s="35"/>
      <c r="O107" s="35"/>
      <c r="P107" s="53"/>
    </row>
    <row r="108" spans="1:16" x14ac:dyDescent="0.3">
      <c r="A108" s="35" t="s">
        <v>60</v>
      </c>
      <c r="B108" s="35"/>
      <c r="C108" s="35" t="s">
        <v>105</v>
      </c>
      <c r="D108" s="34" t="s">
        <v>59</v>
      </c>
      <c r="E108" s="34" t="s">
        <v>47</v>
      </c>
      <c r="F108" s="35">
        <v>1</v>
      </c>
      <c r="G108" s="35">
        <v>1</v>
      </c>
      <c r="H108" s="35">
        <v>2000</v>
      </c>
      <c r="I108" s="34">
        <v>100</v>
      </c>
      <c r="J108" s="39">
        <v>19496.156715393001</v>
      </c>
      <c r="K108" s="32">
        <f t="shared" si="1"/>
        <v>5.4155990876091673</v>
      </c>
      <c r="L108" s="38">
        <v>6.3523718957445301E-4</v>
      </c>
      <c r="M108" s="30"/>
      <c r="N108" s="35"/>
      <c r="O108" s="35"/>
      <c r="P108" s="53"/>
    </row>
    <row r="109" spans="1:16" x14ac:dyDescent="0.3">
      <c r="A109" s="35" t="s">
        <v>60</v>
      </c>
      <c r="B109" s="35"/>
      <c r="C109" s="35" t="s">
        <v>105</v>
      </c>
      <c r="D109" s="34" t="s">
        <v>59</v>
      </c>
      <c r="E109" s="34" t="s">
        <v>47</v>
      </c>
      <c r="F109" s="35">
        <v>1</v>
      </c>
      <c r="G109" s="35">
        <v>1</v>
      </c>
      <c r="H109" s="35">
        <v>2000</v>
      </c>
      <c r="I109" s="34">
        <v>100</v>
      </c>
      <c r="J109" s="39">
        <v>20359.658004522302</v>
      </c>
      <c r="K109" s="32">
        <f t="shared" si="1"/>
        <v>5.6554605568117502</v>
      </c>
      <c r="L109" s="38">
        <v>1.23405170860873E-3</v>
      </c>
      <c r="M109" s="30"/>
      <c r="N109" s="35"/>
      <c r="O109" s="35"/>
      <c r="P109" s="53"/>
    </row>
    <row r="110" spans="1:16" x14ac:dyDescent="0.3">
      <c r="A110" s="35" t="s">
        <v>60</v>
      </c>
      <c r="B110" s="35"/>
      <c r="C110" s="35" t="s">
        <v>105</v>
      </c>
      <c r="D110" s="34" t="s">
        <v>59</v>
      </c>
      <c r="E110" s="34" t="s">
        <v>47</v>
      </c>
      <c r="F110" s="35">
        <v>1</v>
      </c>
      <c r="G110" s="35">
        <v>1</v>
      </c>
      <c r="H110" s="35">
        <v>2000</v>
      </c>
      <c r="I110" s="34">
        <v>100</v>
      </c>
      <c r="J110" s="39">
        <v>21298.4408915042</v>
      </c>
      <c r="K110" s="32">
        <f t="shared" si="1"/>
        <v>5.9162335809733886</v>
      </c>
      <c r="L110" s="38">
        <v>9.8288265375521405E-4</v>
      </c>
      <c r="M110" s="30"/>
      <c r="N110" s="35"/>
      <c r="O110" s="35"/>
      <c r="P110" s="53"/>
    </row>
    <row r="111" spans="1:16" x14ac:dyDescent="0.3">
      <c r="A111" s="35" t="s">
        <v>60</v>
      </c>
      <c r="B111" s="35"/>
      <c r="C111" s="35" t="s">
        <v>105</v>
      </c>
      <c r="D111" s="34" t="s">
        <v>59</v>
      </c>
      <c r="E111" s="34" t="s">
        <v>47</v>
      </c>
      <c r="F111" s="35">
        <v>1</v>
      </c>
      <c r="G111" s="35">
        <v>1</v>
      </c>
      <c r="H111" s="35">
        <v>2000</v>
      </c>
      <c r="I111" s="34">
        <v>100</v>
      </c>
      <c r="J111" s="39">
        <v>21346.708407163602</v>
      </c>
      <c r="K111" s="32">
        <f t="shared" si="1"/>
        <v>5.9296412242121113</v>
      </c>
      <c r="L111" s="38">
        <v>5.6552876440505199E-4</v>
      </c>
      <c r="M111" s="30"/>
      <c r="N111" s="35"/>
      <c r="O111" s="35"/>
      <c r="P111" s="53"/>
    </row>
    <row r="112" spans="1:16" x14ac:dyDescent="0.3">
      <c r="A112" s="35" t="s">
        <v>60</v>
      </c>
      <c r="B112" s="35"/>
      <c r="C112" s="35" t="s">
        <v>105</v>
      </c>
      <c r="D112" s="34" t="s">
        <v>59</v>
      </c>
      <c r="E112" s="34" t="s">
        <v>47</v>
      </c>
      <c r="F112" s="35">
        <v>1</v>
      </c>
      <c r="G112" s="35">
        <v>1</v>
      </c>
      <c r="H112" s="35">
        <v>2000</v>
      </c>
      <c r="I112" s="34">
        <v>100</v>
      </c>
      <c r="J112" s="39">
        <v>21377.753213405598</v>
      </c>
      <c r="K112" s="32">
        <f t="shared" si="1"/>
        <v>5.9382647815015552</v>
      </c>
      <c r="L112" s="38">
        <v>1.72707461591813E-3</v>
      </c>
      <c r="M112" s="30"/>
      <c r="N112" s="35"/>
      <c r="O112" s="35"/>
      <c r="P112" s="53"/>
    </row>
    <row r="113" spans="1:16" ht="15" thickBot="1" x14ac:dyDescent="0.35">
      <c r="A113" s="35" t="s">
        <v>60</v>
      </c>
      <c r="B113" s="35"/>
      <c r="C113" s="35" t="s">
        <v>105</v>
      </c>
      <c r="D113" s="34" t="s">
        <v>59</v>
      </c>
      <c r="E113" s="34" t="s">
        <v>47</v>
      </c>
      <c r="F113" s="35">
        <v>1</v>
      </c>
      <c r="G113" s="35">
        <v>1</v>
      </c>
      <c r="H113" s="35">
        <v>2000</v>
      </c>
      <c r="I113" s="34">
        <v>100</v>
      </c>
      <c r="J113" s="39">
        <v>21404.7535066604</v>
      </c>
      <c r="K113" s="32">
        <f t="shared" si="1"/>
        <v>5.9457648629612221</v>
      </c>
      <c r="L113" s="38">
        <v>3.9535589931453102E-3</v>
      </c>
      <c r="M113" s="30"/>
      <c r="N113" s="35"/>
      <c r="O113" s="35"/>
      <c r="P113" s="53"/>
    </row>
    <row r="114" spans="1:16" ht="15" thickBot="1" x14ac:dyDescent="0.35">
      <c r="A114" s="102" t="s">
        <v>46</v>
      </c>
      <c r="B114" s="97"/>
      <c r="C114" s="97"/>
      <c r="D114" s="97"/>
      <c r="E114" s="97"/>
      <c r="F114" s="97"/>
      <c r="G114" s="97"/>
      <c r="H114" s="97"/>
      <c r="I114" s="97"/>
      <c r="J114" s="101">
        <f>AVERAGE(J104:J113)</f>
        <v>20174.625147891002</v>
      </c>
      <c r="K114" s="100">
        <f t="shared" si="1"/>
        <v>5.6040625410808342</v>
      </c>
      <c r="L114" s="99">
        <f>AVERAGE(L104:L113)</f>
        <v>1.5082228427411219E-3</v>
      </c>
      <c r="M114" s="98"/>
      <c r="N114" s="97"/>
      <c r="O114" s="97"/>
      <c r="P114" s="96"/>
    </row>
    <row r="115" spans="1:16" x14ac:dyDescent="0.3">
      <c r="A115" s="35" t="s">
        <v>60</v>
      </c>
      <c r="B115" s="35" t="s">
        <v>136</v>
      </c>
      <c r="C115" s="34" t="s">
        <v>49</v>
      </c>
      <c r="D115" s="34" t="s">
        <v>59</v>
      </c>
      <c r="E115" s="34" t="s">
        <v>47</v>
      </c>
      <c r="F115" s="35">
        <v>0.5</v>
      </c>
      <c r="G115" s="35">
        <v>1</v>
      </c>
      <c r="H115" s="35">
        <v>2000</v>
      </c>
      <c r="I115" s="34">
        <v>1000</v>
      </c>
      <c r="J115" s="39">
        <v>24264.7247667312</v>
      </c>
      <c r="K115" s="32">
        <f t="shared" si="1"/>
        <v>6.7402013240920002</v>
      </c>
      <c r="L115" s="38">
        <v>3.1990723374076402E-4</v>
      </c>
      <c r="M115" s="41"/>
      <c r="N115" s="35"/>
      <c r="O115" s="35"/>
      <c r="P115" s="53"/>
    </row>
    <row r="116" spans="1:16" x14ac:dyDescent="0.3">
      <c r="A116" s="35" t="s">
        <v>60</v>
      </c>
      <c r="B116" s="35" t="s">
        <v>136</v>
      </c>
      <c r="C116" s="34" t="s">
        <v>49</v>
      </c>
      <c r="D116" s="34" t="s">
        <v>59</v>
      </c>
      <c r="E116" s="34" t="s">
        <v>47</v>
      </c>
      <c r="F116" s="35">
        <v>0.5</v>
      </c>
      <c r="G116" s="35">
        <v>1</v>
      </c>
      <c r="H116" s="35">
        <v>2000</v>
      </c>
      <c r="I116" s="34">
        <v>1000</v>
      </c>
      <c r="J116" s="39">
        <v>25488.1429064273</v>
      </c>
      <c r="K116" s="32">
        <f t="shared" si="1"/>
        <v>7.0800396962298056</v>
      </c>
      <c r="L116" s="38">
        <v>1.1727883951693999E-3</v>
      </c>
      <c r="M116" s="30"/>
      <c r="N116" s="35"/>
      <c r="O116" s="35"/>
      <c r="P116" s="53"/>
    </row>
    <row r="117" spans="1:16" x14ac:dyDescent="0.3">
      <c r="A117" s="35" t="s">
        <v>60</v>
      </c>
      <c r="B117" s="35" t="s">
        <v>136</v>
      </c>
      <c r="C117" s="34" t="s">
        <v>49</v>
      </c>
      <c r="D117" s="34" t="s">
        <v>59</v>
      </c>
      <c r="E117" s="34" t="s">
        <v>47</v>
      </c>
      <c r="F117" s="35">
        <v>0.5</v>
      </c>
      <c r="G117" s="35">
        <v>1</v>
      </c>
      <c r="H117" s="35">
        <v>2000</v>
      </c>
      <c r="I117" s="34">
        <v>1000</v>
      </c>
      <c r="J117" s="39">
        <v>25508.2526319026</v>
      </c>
      <c r="K117" s="32">
        <f t="shared" si="1"/>
        <v>7.0856257310840558</v>
      </c>
      <c r="L117" s="40">
        <v>4.94791286511394E-4</v>
      </c>
      <c r="M117" s="30"/>
      <c r="N117" s="35"/>
      <c r="O117" s="35"/>
      <c r="P117" s="53"/>
    </row>
    <row r="118" spans="1:16" x14ac:dyDescent="0.3">
      <c r="A118" s="35" t="s">
        <v>60</v>
      </c>
      <c r="B118" s="35" t="s">
        <v>136</v>
      </c>
      <c r="C118" s="34" t="s">
        <v>49</v>
      </c>
      <c r="D118" s="34" t="s">
        <v>59</v>
      </c>
      <c r="E118" s="34" t="s">
        <v>47</v>
      </c>
      <c r="F118" s="35">
        <v>0.5</v>
      </c>
      <c r="G118" s="35">
        <v>1</v>
      </c>
      <c r="H118" s="35">
        <v>2000</v>
      </c>
      <c r="I118" s="34">
        <v>1000</v>
      </c>
      <c r="J118" s="39">
        <v>25545.916994571598</v>
      </c>
      <c r="K118" s="32">
        <f t="shared" si="1"/>
        <v>7.0960880540476658</v>
      </c>
      <c r="L118" s="38">
        <v>4.0649449197851801E-4</v>
      </c>
      <c r="M118" s="30"/>
      <c r="N118" s="35"/>
      <c r="O118" s="35"/>
      <c r="P118" s="53"/>
    </row>
    <row r="119" spans="1:16" x14ac:dyDescent="0.3">
      <c r="A119" s="35" t="s">
        <v>60</v>
      </c>
      <c r="B119" s="35" t="s">
        <v>136</v>
      </c>
      <c r="C119" s="34" t="s">
        <v>49</v>
      </c>
      <c r="D119" s="34" t="s">
        <v>59</v>
      </c>
      <c r="E119" s="34" t="s">
        <v>47</v>
      </c>
      <c r="F119" s="35">
        <v>0.5</v>
      </c>
      <c r="G119" s="35">
        <v>1</v>
      </c>
      <c r="H119" s="35">
        <v>2000</v>
      </c>
      <c r="I119" s="34">
        <v>1000</v>
      </c>
      <c r="J119" s="39">
        <v>25581.213795900301</v>
      </c>
      <c r="K119" s="32">
        <f t="shared" si="1"/>
        <v>7.1058927210834169</v>
      </c>
      <c r="L119" s="38">
        <v>5.9793844110021398E-4</v>
      </c>
      <c r="M119" s="30"/>
      <c r="N119" s="35"/>
      <c r="O119" s="35"/>
      <c r="P119" s="53"/>
    </row>
    <row r="120" spans="1:16" x14ac:dyDescent="0.3">
      <c r="A120" s="35" t="s">
        <v>60</v>
      </c>
      <c r="B120" s="35" t="s">
        <v>136</v>
      </c>
      <c r="C120" s="34" t="s">
        <v>49</v>
      </c>
      <c r="D120" s="34" t="s">
        <v>59</v>
      </c>
      <c r="E120" s="34" t="s">
        <v>47</v>
      </c>
      <c r="F120" s="35">
        <v>0.5</v>
      </c>
      <c r="G120" s="35">
        <v>1</v>
      </c>
      <c r="H120" s="35">
        <v>2000</v>
      </c>
      <c r="I120" s="34">
        <v>1000</v>
      </c>
      <c r="J120" s="39">
        <v>25596.342282771999</v>
      </c>
      <c r="K120" s="32">
        <f t="shared" si="1"/>
        <v>7.1100950785477774</v>
      </c>
      <c r="L120" s="38">
        <v>7.7516814878533303E-4</v>
      </c>
      <c r="M120" s="30"/>
      <c r="N120" s="35"/>
      <c r="O120" s="35"/>
      <c r="P120" s="53"/>
    </row>
    <row r="121" spans="1:16" x14ac:dyDescent="0.3">
      <c r="A121" s="35" t="s">
        <v>60</v>
      </c>
      <c r="B121" s="35" t="s">
        <v>136</v>
      </c>
      <c r="C121" s="34" t="s">
        <v>49</v>
      </c>
      <c r="D121" s="34" t="s">
        <v>59</v>
      </c>
      <c r="E121" s="34" t="s">
        <v>47</v>
      </c>
      <c r="F121" s="35">
        <v>0.5</v>
      </c>
      <c r="G121" s="35">
        <v>1</v>
      </c>
      <c r="H121" s="35">
        <v>2000</v>
      </c>
      <c r="I121" s="34">
        <v>1000</v>
      </c>
      <c r="J121" s="39">
        <v>25646.068230867299</v>
      </c>
      <c r="K121" s="32">
        <f t="shared" si="1"/>
        <v>7.1239078419075827</v>
      </c>
      <c r="L121" s="38">
        <v>5.4053646840127002E-4</v>
      </c>
      <c r="M121" s="30"/>
      <c r="N121" s="35"/>
      <c r="O121" s="35"/>
      <c r="P121" s="53"/>
    </row>
    <row r="122" spans="1:16" x14ac:dyDescent="0.3">
      <c r="A122" s="35" t="s">
        <v>60</v>
      </c>
      <c r="B122" s="35" t="s">
        <v>136</v>
      </c>
      <c r="C122" s="34" t="s">
        <v>49</v>
      </c>
      <c r="D122" s="34" t="s">
        <v>59</v>
      </c>
      <c r="E122" s="34" t="s">
        <v>47</v>
      </c>
      <c r="F122" s="35">
        <v>0.5</v>
      </c>
      <c r="G122" s="35">
        <v>1</v>
      </c>
      <c r="H122" s="35">
        <v>2000</v>
      </c>
      <c r="I122" s="34">
        <v>1000</v>
      </c>
      <c r="J122" s="39">
        <v>25658.560226678801</v>
      </c>
      <c r="K122" s="32">
        <f t="shared" si="1"/>
        <v>7.1273778407441117</v>
      </c>
      <c r="L122" s="38">
        <v>1.0378610000239699E-3</v>
      </c>
      <c r="M122" s="30"/>
      <c r="N122" s="35"/>
      <c r="O122" s="35"/>
      <c r="P122" s="53"/>
    </row>
    <row r="123" spans="1:16" x14ac:dyDescent="0.3">
      <c r="A123" s="35" t="s">
        <v>60</v>
      </c>
      <c r="B123" s="35" t="s">
        <v>136</v>
      </c>
      <c r="C123" s="34" t="s">
        <v>49</v>
      </c>
      <c r="D123" s="34" t="s">
        <v>59</v>
      </c>
      <c r="E123" s="34" t="s">
        <v>47</v>
      </c>
      <c r="F123" s="35">
        <v>0.5</v>
      </c>
      <c r="G123" s="35">
        <v>1</v>
      </c>
      <c r="H123" s="35">
        <v>2000</v>
      </c>
      <c r="I123" s="34">
        <v>1000</v>
      </c>
      <c r="J123" s="39">
        <v>25674.4906358718</v>
      </c>
      <c r="K123" s="32">
        <f t="shared" si="1"/>
        <v>7.1318029544088333</v>
      </c>
      <c r="L123" s="38">
        <v>9.3062931955417705E-4</v>
      </c>
      <c r="M123" s="30"/>
      <c r="N123" s="35"/>
      <c r="O123" s="35"/>
      <c r="P123" s="53"/>
    </row>
    <row r="124" spans="1:16" ht="15" thickBot="1" x14ac:dyDescent="0.35">
      <c r="A124" s="35" t="s">
        <v>60</v>
      </c>
      <c r="B124" s="35" t="s">
        <v>136</v>
      </c>
      <c r="C124" s="34" t="s">
        <v>49</v>
      </c>
      <c r="D124" s="34" t="s">
        <v>59</v>
      </c>
      <c r="E124" s="34" t="s">
        <v>47</v>
      </c>
      <c r="F124" s="35">
        <v>0.5</v>
      </c>
      <c r="G124" s="35">
        <v>1</v>
      </c>
      <c r="H124" s="35">
        <v>2000</v>
      </c>
      <c r="I124" s="34">
        <v>1000</v>
      </c>
      <c r="J124" s="39">
        <v>25798.632350206299</v>
      </c>
      <c r="K124" s="32">
        <f t="shared" si="1"/>
        <v>7.1662867639461938</v>
      </c>
      <c r="L124" s="38">
        <v>5.5925559526754601E-4</v>
      </c>
      <c r="M124" s="30"/>
      <c r="N124" s="35"/>
      <c r="O124" s="35"/>
      <c r="P124" s="53"/>
    </row>
    <row r="125" spans="1:16" ht="15" thickBot="1" x14ac:dyDescent="0.35">
      <c r="A125" s="102" t="s">
        <v>46</v>
      </c>
      <c r="B125" s="97"/>
      <c r="C125" s="97"/>
      <c r="D125" s="97"/>
      <c r="E125" s="97"/>
      <c r="F125" s="97"/>
      <c r="G125" s="97"/>
      <c r="H125" s="97"/>
      <c r="I125" s="97"/>
      <c r="J125" s="101">
        <f>AVERAGE(J115:J124)</f>
        <v>25476.234482192918</v>
      </c>
      <c r="K125" s="100">
        <f t="shared" si="1"/>
        <v>7.076731800609144</v>
      </c>
      <c r="L125" s="99">
        <f>AVERAGE(L115:L124)</f>
        <v>6.8353703805325858E-4</v>
      </c>
      <c r="M125" s="98"/>
      <c r="N125" s="97"/>
      <c r="O125" s="97"/>
      <c r="P125" s="96"/>
    </row>
    <row r="126" spans="1:16" x14ac:dyDescent="0.3">
      <c r="A126" s="35" t="s">
        <v>60</v>
      </c>
      <c r="B126" s="35" t="s">
        <v>135</v>
      </c>
      <c r="C126" s="34" t="s">
        <v>49</v>
      </c>
      <c r="D126" s="34" t="s">
        <v>59</v>
      </c>
      <c r="E126" s="34" t="s">
        <v>47</v>
      </c>
      <c r="F126" s="34">
        <v>1</v>
      </c>
      <c r="G126" s="34">
        <v>5</v>
      </c>
      <c r="H126" s="35">
        <v>2000</v>
      </c>
      <c r="I126" s="34">
        <v>1000</v>
      </c>
      <c r="J126" s="33">
        <v>19478.163457631999</v>
      </c>
      <c r="K126" s="32">
        <f t="shared" si="1"/>
        <v>5.4106009604533334</v>
      </c>
      <c r="L126" s="31">
        <v>6.26596129010736E-4</v>
      </c>
      <c r="M126" s="41"/>
      <c r="N126" s="35"/>
      <c r="O126" s="35"/>
      <c r="P126" s="53"/>
    </row>
    <row r="127" spans="1:16" x14ac:dyDescent="0.3">
      <c r="A127" s="35" t="s">
        <v>60</v>
      </c>
      <c r="B127" s="35" t="s">
        <v>135</v>
      </c>
      <c r="C127" s="34" t="s">
        <v>49</v>
      </c>
      <c r="D127" s="34" t="s">
        <v>59</v>
      </c>
      <c r="E127" s="34" t="s">
        <v>47</v>
      </c>
      <c r="F127" s="34">
        <v>1</v>
      </c>
      <c r="G127" s="34">
        <v>5</v>
      </c>
      <c r="H127" s="35">
        <v>2000</v>
      </c>
      <c r="I127" s="34">
        <v>1000</v>
      </c>
      <c r="J127" s="33">
        <v>19801.3229606151</v>
      </c>
      <c r="K127" s="32">
        <f t="shared" si="1"/>
        <v>5.5003674890597498</v>
      </c>
      <c r="L127" s="31">
        <v>1.72201916562228E-3</v>
      </c>
      <c r="M127" s="30"/>
      <c r="N127" s="35"/>
      <c r="O127" s="35"/>
      <c r="P127" s="53"/>
    </row>
    <row r="128" spans="1:16" x14ac:dyDescent="0.3">
      <c r="A128" s="35" t="s">
        <v>60</v>
      </c>
      <c r="B128" s="35" t="s">
        <v>135</v>
      </c>
      <c r="C128" s="34" t="s">
        <v>49</v>
      </c>
      <c r="D128" s="34" t="s">
        <v>59</v>
      </c>
      <c r="E128" s="34" t="s">
        <v>47</v>
      </c>
      <c r="F128" s="34">
        <v>1</v>
      </c>
      <c r="G128" s="34">
        <v>5</v>
      </c>
      <c r="H128" s="35">
        <v>2000</v>
      </c>
      <c r="I128" s="34">
        <v>1000</v>
      </c>
      <c r="J128" s="33">
        <v>23229.951616763999</v>
      </c>
      <c r="K128" s="32">
        <f t="shared" si="1"/>
        <v>6.4527643379899997</v>
      </c>
      <c r="L128" s="109">
        <v>0.120174947037281</v>
      </c>
      <c r="M128" s="30"/>
      <c r="N128" s="35"/>
      <c r="O128" s="35"/>
      <c r="P128" s="53"/>
    </row>
    <row r="129" spans="1:16" x14ac:dyDescent="0.3">
      <c r="A129" s="35" t="s">
        <v>60</v>
      </c>
      <c r="B129" s="35" t="s">
        <v>135</v>
      </c>
      <c r="C129" s="34" t="s">
        <v>49</v>
      </c>
      <c r="D129" s="34" t="s">
        <v>59</v>
      </c>
      <c r="E129" s="34" t="s">
        <v>47</v>
      </c>
      <c r="F129" s="34">
        <v>1</v>
      </c>
      <c r="G129" s="34">
        <v>5</v>
      </c>
      <c r="H129" s="35">
        <v>2000</v>
      </c>
      <c r="I129" s="34">
        <v>1000</v>
      </c>
      <c r="J129" s="33">
        <v>23286.321450710198</v>
      </c>
      <c r="K129" s="32">
        <f t="shared" si="1"/>
        <v>6.4684226251972774</v>
      </c>
      <c r="L129" s="31">
        <v>6.0521555917935504E-4</v>
      </c>
      <c r="M129" s="30"/>
      <c r="N129" s="35"/>
      <c r="O129" s="35"/>
      <c r="P129" s="53"/>
    </row>
    <row r="130" spans="1:16" x14ac:dyDescent="0.3">
      <c r="A130" s="35" t="s">
        <v>60</v>
      </c>
      <c r="B130" s="35" t="s">
        <v>135</v>
      </c>
      <c r="C130" s="34" t="s">
        <v>49</v>
      </c>
      <c r="D130" s="34" t="s">
        <v>59</v>
      </c>
      <c r="E130" s="34" t="s">
        <v>47</v>
      </c>
      <c r="F130" s="34">
        <v>1</v>
      </c>
      <c r="G130" s="34">
        <v>5</v>
      </c>
      <c r="H130" s="35">
        <v>2000</v>
      </c>
      <c r="I130" s="34">
        <v>1000</v>
      </c>
      <c r="J130" s="33">
        <v>23361.478670120199</v>
      </c>
      <c r="K130" s="32">
        <f t="shared" si="1"/>
        <v>6.4892996305889445</v>
      </c>
      <c r="L130" s="31">
        <v>5.8920043945766699E-4</v>
      </c>
      <c r="M130" s="30"/>
      <c r="N130" s="35"/>
      <c r="O130" s="35"/>
      <c r="P130" s="53"/>
    </row>
    <row r="131" spans="1:16" x14ac:dyDescent="0.3">
      <c r="A131" s="35" t="s">
        <v>60</v>
      </c>
      <c r="B131" s="35" t="s">
        <v>135</v>
      </c>
      <c r="C131" s="34" t="s">
        <v>49</v>
      </c>
      <c r="D131" s="34" t="s">
        <v>59</v>
      </c>
      <c r="E131" s="34" t="s">
        <v>47</v>
      </c>
      <c r="F131" s="34">
        <v>1</v>
      </c>
      <c r="G131" s="34">
        <v>5</v>
      </c>
      <c r="H131" s="35">
        <v>2000</v>
      </c>
      <c r="I131" s="34">
        <v>1000</v>
      </c>
      <c r="J131" s="33">
        <v>23484.0179817676</v>
      </c>
      <c r="K131" s="32">
        <f t="shared" si="1"/>
        <v>6.5233383282687774</v>
      </c>
      <c r="L131" s="31">
        <v>4.7531147651427901E-4</v>
      </c>
      <c r="M131" s="30"/>
      <c r="N131" s="35"/>
      <c r="O131" s="35"/>
      <c r="P131" s="53"/>
    </row>
    <row r="132" spans="1:16" x14ac:dyDescent="0.3">
      <c r="A132" s="35" t="s">
        <v>60</v>
      </c>
      <c r="B132" s="35" t="s">
        <v>135</v>
      </c>
      <c r="C132" s="34" t="s">
        <v>49</v>
      </c>
      <c r="D132" s="34" t="s">
        <v>59</v>
      </c>
      <c r="E132" s="34" t="s">
        <v>47</v>
      </c>
      <c r="F132" s="34">
        <v>1</v>
      </c>
      <c r="G132" s="34">
        <v>5</v>
      </c>
      <c r="H132" s="35">
        <v>2000</v>
      </c>
      <c r="I132" s="34">
        <v>1000</v>
      </c>
      <c r="J132" s="33">
        <v>25346.0693502426</v>
      </c>
      <c r="K132" s="32">
        <f t="shared" si="1"/>
        <v>7.0405748195118329</v>
      </c>
      <c r="L132" s="109">
        <v>0.17369340615419801</v>
      </c>
      <c r="M132" s="30"/>
      <c r="N132" s="35"/>
      <c r="O132" s="35"/>
      <c r="P132" s="53"/>
    </row>
    <row r="133" spans="1:16" x14ac:dyDescent="0.3">
      <c r="A133" s="35" t="s">
        <v>60</v>
      </c>
      <c r="B133" s="35" t="s">
        <v>135</v>
      </c>
      <c r="C133" s="34" t="s">
        <v>49</v>
      </c>
      <c r="D133" s="34" t="s">
        <v>59</v>
      </c>
      <c r="E133" s="34" t="s">
        <v>47</v>
      </c>
      <c r="F133" s="34">
        <v>1</v>
      </c>
      <c r="G133" s="34">
        <v>5</v>
      </c>
      <c r="H133" s="35">
        <v>2000</v>
      </c>
      <c r="I133" s="34">
        <v>1000</v>
      </c>
      <c r="J133" s="33">
        <v>25070.166802883101</v>
      </c>
      <c r="K133" s="32">
        <f t="shared" ref="K133:K196" si="2">J133/3600</f>
        <v>6.9639352230230838</v>
      </c>
      <c r="L133" s="31">
        <v>5.2813660259778397E-4</v>
      </c>
      <c r="M133" s="30"/>
      <c r="N133" s="35"/>
      <c r="O133" s="35"/>
      <c r="P133" s="53"/>
    </row>
    <row r="134" spans="1:16" x14ac:dyDescent="0.3">
      <c r="A134" s="35" t="s">
        <v>60</v>
      </c>
      <c r="B134" s="35" t="s">
        <v>135</v>
      </c>
      <c r="C134" s="34" t="s">
        <v>49</v>
      </c>
      <c r="D134" s="34" t="s">
        <v>59</v>
      </c>
      <c r="E134" s="34" t="s">
        <v>47</v>
      </c>
      <c r="F134" s="34">
        <v>1</v>
      </c>
      <c r="G134" s="34">
        <v>5</v>
      </c>
      <c r="H134" s="35">
        <v>2000</v>
      </c>
      <c r="I134" s="34">
        <v>1000</v>
      </c>
      <c r="J134" s="33">
        <v>25699.4985675811</v>
      </c>
      <c r="K134" s="32">
        <f t="shared" si="2"/>
        <v>7.138749602105861</v>
      </c>
      <c r="L134" s="31">
        <v>1.3106486414664099E-3</v>
      </c>
      <c r="M134" s="30"/>
      <c r="N134" s="35"/>
      <c r="O134" s="35"/>
      <c r="P134" s="53"/>
    </row>
    <row r="135" spans="1:16" ht="15" thickBot="1" x14ac:dyDescent="0.35">
      <c r="A135" s="35" t="s">
        <v>60</v>
      </c>
      <c r="B135" s="35" t="s">
        <v>135</v>
      </c>
      <c r="C135" s="34" t="s">
        <v>49</v>
      </c>
      <c r="D135" s="34" t="s">
        <v>59</v>
      </c>
      <c r="E135" s="34" t="s">
        <v>47</v>
      </c>
      <c r="F135" s="34">
        <v>1</v>
      </c>
      <c r="G135" s="34">
        <v>5</v>
      </c>
      <c r="H135" s="35">
        <v>2000</v>
      </c>
      <c r="I135" s="34">
        <v>1000</v>
      </c>
      <c r="J135" s="33">
        <v>25428.682043790799</v>
      </c>
      <c r="K135" s="32">
        <f t="shared" si="2"/>
        <v>7.0635227899418886</v>
      </c>
      <c r="L135" s="109">
        <v>9.2000113797433003E-2</v>
      </c>
      <c r="M135" s="30"/>
      <c r="N135" s="35"/>
      <c r="O135" s="35"/>
      <c r="P135" s="53"/>
    </row>
    <row r="136" spans="1:16" ht="15" thickBot="1" x14ac:dyDescent="0.35">
      <c r="A136" s="102" t="s">
        <v>46</v>
      </c>
      <c r="B136" s="97"/>
      <c r="C136" s="97"/>
      <c r="D136" s="97"/>
      <c r="E136" s="97"/>
      <c r="F136" s="97"/>
      <c r="G136" s="97"/>
      <c r="H136" s="97"/>
      <c r="I136" s="97"/>
      <c r="J136" s="101">
        <f>AVERAGE(J126:J135)</f>
        <v>23418.567290210667</v>
      </c>
      <c r="K136" s="100">
        <f t="shared" si="2"/>
        <v>6.5051575806140738</v>
      </c>
      <c r="L136" s="107">
        <f>AVERAGE(L126:L135)</f>
        <v>3.9172559500276052E-2</v>
      </c>
      <c r="M136" s="98"/>
      <c r="N136" s="97"/>
      <c r="O136" s="97"/>
      <c r="P136" s="96"/>
    </row>
    <row r="137" spans="1:16" x14ac:dyDescent="0.3">
      <c r="A137" s="35" t="s">
        <v>60</v>
      </c>
      <c r="B137" s="35" t="s">
        <v>133</v>
      </c>
      <c r="C137" s="34" t="s">
        <v>49</v>
      </c>
      <c r="D137" s="34" t="s">
        <v>59</v>
      </c>
      <c r="E137" s="34" t="s">
        <v>47</v>
      </c>
      <c r="F137" s="35">
        <v>2</v>
      </c>
      <c r="G137" s="35">
        <v>5</v>
      </c>
      <c r="H137" s="35">
        <v>2000</v>
      </c>
      <c r="I137" s="34">
        <v>1000</v>
      </c>
      <c r="J137" s="39">
        <v>17848.389284372301</v>
      </c>
      <c r="K137" s="32">
        <f t="shared" si="2"/>
        <v>4.9578859123256391</v>
      </c>
      <c r="L137" s="38">
        <v>0.90324108808686898</v>
      </c>
      <c r="M137" s="41"/>
      <c r="N137" s="35"/>
      <c r="O137" s="35"/>
      <c r="P137" s="53"/>
    </row>
    <row r="138" spans="1:16" x14ac:dyDescent="0.3">
      <c r="A138" s="35" t="s">
        <v>60</v>
      </c>
      <c r="B138" s="35" t="s">
        <v>133</v>
      </c>
      <c r="C138" s="34" t="s">
        <v>49</v>
      </c>
      <c r="D138" s="34" t="s">
        <v>59</v>
      </c>
      <c r="E138" s="34" t="s">
        <v>47</v>
      </c>
      <c r="F138" s="35">
        <v>2</v>
      </c>
      <c r="G138" s="35">
        <v>5</v>
      </c>
      <c r="H138" s="35">
        <v>2000</v>
      </c>
      <c r="I138" s="34">
        <v>1000</v>
      </c>
      <c r="J138" s="39">
        <v>22594.698914289402</v>
      </c>
      <c r="K138" s="32">
        <f t="shared" si="2"/>
        <v>6.2763052539692783</v>
      </c>
      <c r="L138" s="38">
        <v>0.24219431880981099</v>
      </c>
      <c r="M138" s="30"/>
      <c r="N138" s="35"/>
      <c r="O138" s="35"/>
      <c r="P138" s="53"/>
    </row>
    <row r="139" spans="1:16" x14ac:dyDescent="0.3">
      <c r="A139" s="35" t="s">
        <v>60</v>
      </c>
      <c r="B139" s="35" t="s">
        <v>133</v>
      </c>
      <c r="C139" s="34" t="s">
        <v>49</v>
      </c>
      <c r="D139" s="34" t="s">
        <v>59</v>
      </c>
      <c r="E139" s="34" t="s">
        <v>47</v>
      </c>
      <c r="F139" s="35">
        <v>2</v>
      </c>
      <c r="G139" s="35">
        <v>5</v>
      </c>
      <c r="H139" s="35">
        <v>2000</v>
      </c>
      <c r="I139" s="34">
        <v>1000</v>
      </c>
      <c r="J139" s="39">
        <v>22811.686466693802</v>
      </c>
      <c r="K139" s="32">
        <f t="shared" si="2"/>
        <v>6.336579574081612</v>
      </c>
      <c r="L139" s="40">
        <v>8.8597188514477707E-3</v>
      </c>
      <c r="M139" s="30"/>
      <c r="N139" s="35"/>
      <c r="O139" s="35"/>
      <c r="P139" s="53"/>
    </row>
    <row r="140" spans="1:16" x14ac:dyDescent="0.3">
      <c r="A140" s="35" t="s">
        <v>60</v>
      </c>
      <c r="B140" s="35" t="s">
        <v>133</v>
      </c>
      <c r="C140" s="34" t="s">
        <v>49</v>
      </c>
      <c r="D140" s="34" t="s">
        <v>59</v>
      </c>
      <c r="E140" s="34" t="s">
        <v>47</v>
      </c>
      <c r="F140" s="35">
        <v>2</v>
      </c>
      <c r="G140" s="35">
        <v>5</v>
      </c>
      <c r="H140" s="35">
        <v>2000</v>
      </c>
      <c r="I140" s="34">
        <v>1000</v>
      </c>
      <c r="J140" s="39">
        <v>25500.661349296501</v>
      </c>
      <c r="K140" s="32">
        <f t="shared" si="2"/>
        <v>7.0835170414712501</v>
      </c>
      <c r="L140" s="38">
        <v>0.17920582730798301</v>
      </c>
      <c r="M140" s="30"/>
      <c r="N140" s="35"/>
      <c r="O140" s="35"/>
      <c r="P140" s="53"/>
    </row>
    <row r="141" spans="1:16" x14ac:dyDescent="0.3">
      <c r="A141" s="35" t="s">
        <v>60</v>
      </c>
      <c r="B141" s="35" t="s">
        <v>133</v>
      </c>
      <c r="C141" s="34" t="s">
        <v>49</v>
      </c>
      <c r="D141" s="34" t="s">
        <v>59</v>
      </c>
      <c r="E141" s="34" t="s">
        <v>47</v>
      </c>
      <c r="F141" s="35">
        <v>2</v>
      </c>
      <c r="G141" s="35">
        <v>5</v>
      </c>
      <c r="H141" s="35">
        <v>2000</v>
      </c>
      <c r="I141" s="34">
        <v>1000</v>
      </c>
      <c r="J141" s="39">
        <v>24879.7858195304</v>
      </c>
      <c r="K141" s="32">
        <f t="shared" si="2"/>
        <v>6.9110516165362226</v>
      </c>
      <c r="L141" s="38">
        <v>0.46576422714826399</v>
      </c>
      <c r="M141" s="30"/>
      <c r="N141" s="35"/>
      <c r="O141" s="35"/>
      <c r="P141" s="53"/>
    </row>
    <row r="142" spans="1:16" x14ac:dyDescent="0.3">
      <c r="A142" s="35" t="s">
        <v>60</v>
      </c>
      <c r="B142" s="35" t="s">
        <v>133</v>
      </c>
      <c r="C142" s="34" t="s">
        <v>49</v>
      </c>
      <c r="D142" s="34" t="s">
        <v>59</v>
      </c>
      <c r="E142" s="34" t="s">
        <v>47</v>
      </c>
      <c r="F142" s="35">
        <v>2</v>
      </c>
      <c r="G142" s="35">
        <v>5</v>
      </c>
      <c r="H142" s="35">
        <v>2000</v>
      </c>
      <c r="I142" s="34">
        <v>1000</v>
      </c>
      <c r="J142" s="39">
        <v>24890.798694372101</v>
      </c>
      <c r="K142" s="32">
        <f t="shared" si="2"/>
        <v>6.9141107484366948</v>
      </c>
      <c r="L142" s="38">
        <v>0.332417922114356</v>
      </c>
      <c r="M142" s="30"/>
      <c r="N142" s="35"/>
      <c r="O142" s="35"/>
      <c r="P142" s="53"/>
    </row>
    <row r="143" spans="1:16" x14ac:dyDescent="0.3">
      <c r="A143" s="35" t="s">
        <v>60</v>
      </c>
      <c r="B143" s="35" t="s">
        <v>133</v>
      </c>
      <c r="C143" s="34" t="s">
        <v>49</v>
      </c>
      <c r="D143" s="34" t="s">
        <v>59</v>
      </c>
      <c r="E143" s="34" t="s">
        <v>47</v>
      </c>
      <c r="F143" s="35">
        <v>2</v>
      </c>
      <c r="G143" s="35">
        <v>5</v>
      </c>
      <c r="H143" s="35">
        <v>2000</v>
      </c>
      <c r="I143" s="34">
        <v>1000</v>
      </c>
      <c r="J143" s="39">
        <v>24898.7836327552</v>
      </c>
      <c r="K143" s="32">
        <f t="shared" si="2"/>
        <v>6.916328786876444</v>
      </c>
      <c r="L143" s="38">
        <v>0.44676890757576299</v>
      </c>
      <c r="M143" s="30"/>
      <c r="N143" s="35"/>
      <c r="O143" s="35"/>
      <c r="P143" s="53"/>
    </row>
    <row r="144" spans="1:16" x14ac:dyDescent="0.3">
      <c r="A144" s="35" t="s">
        <v>60</v>
      </c>
      <c r="B144" s="35" t="s">
        <v>133</v>
      </c>
      <c r="C144" s="34" t="s">
        <v>49</v>
      </c>
      <c r="D144" s="34" t="s">
        <v>59</v>
      </c>
      <c r="E144" s="34" t="s">
        <v>47</v>
      </c>
      <c r="F144" s="35">
        <v>2</v>
      </c>
      <c r="G144" s="35">
        <v>5</v>
      </c>
      <c r="H144" s="35">
        <v>2000</v>
      </c>
      <c r="I144" s="34">
        <v>1000</v>
      </c>
      <c r="J144" s="39">
        <v>24922.807444572401</v>
      </c>
      <c r="K144" s="32">
        <f t="shared" si="2"/>
        <v>6.9230020679367783</v>
      </c>
      <c r="L144" s="38">
        <v>0.396761614918058</v>
      </c>
      <c r="M144" s="30"/>
      <c r="N144" s="35"/>
      <c r="O144" s="35"/>
      <c r="P144" s="53"/>
    </row>
    <row r="145" spans="1:17" x14ac:dyDescent="0.3">
      <c r="A145" s="35" t="s">
        <v>60</v>
      </c>
      <c r="B145" s="35" t="s">
        <v>133</v>
      </c>
      <c r="C145" s="34" t="s">
        <v>49</v>
      </c>
      <c r="D145" s="34" t="s">
        <v>59</v>
      </c>
      <c r="E145" s="34" t="s">
        <v>47</v>
      </c>
      <c r="F145" s="35">
        <v>2</v>
      </c>
      <c r="G145" s="35">
        <v>5</v>
      </c>
      <c r="H145" s="35">
        <v>2000</v>
      </c>
      <c r="I145" s="34">
        <v>1000</v>
      </c>
      <c r="J145" s="39">
        <v>25376.5613718032</v>
      </c>
      <c r="K145" s="32">
        <f t="shared" si="2"/>
        <v>7.0490448255008893</v>
      </c>
      <c r="L145" s="38">
        <v>7.1148749703677197E-2</v>
      </c>
      <c r="M145" s="30"/>
      <c r="N145" s="35"/>
      <c r="O145" s="35"/>
      <c r="P145" s="53"/>
    </row>
    <row r="146" spans="1:17" ht="15" thickBot="1" x14ac:dyDescent="0.35">
      <c r="A146" s="35" t="s">
        <v>60</v>
      </c>
      <c r="B146" s="35" t="s">
        <v>133</v>
      </c>
      <c r="C146" s="34" t="s">
        <v>49</v>
      </c>
      <c r="D146" s="34" t="s">
        <v>59</v>
      </c>
      <c r="E146" s="34" t="s">
        <v>47</v>
      </c>
      <c r="F146" s="35">
        <v>2</v>
      </c>
      <c r="G146" s="35">
        <v>5</v>
      </c>
      <c r="H146" s="35">
        <v>2000</v>
      </c>
      <c r="I146" s="34">
        <v>1000</v>
      </c>
      <c r="J146" s="39">
        <v>25729.4425823688</v>
      </c>
      <c r="K146" s="32">
        <f t="shared" si="2"/>
        <v>7.1470673839913337</v>
      </c>
      <c r="L146" s="106">
        <v>7.4082316092439495E-4</v>
      </c>
      <c r="M146" s="30"/>
      <c r="N146" s="35"/>
      <c r="O146" s="35"/>
      <c r="P146" s="53"/>
    </row>
    <row r="147" spans="1:17" ht="15" thickBot="1" x14ac:dyDescent="0.35">
      <c r="A147" s="102" t="s">
        <v>46</v>
      </c>
      <c r="B147" s="97"/>
      <c r="C147" s="97"/>
      <c r="D147" s="97"/>
      <c r="E147" s="97"/>
      <c r="F147" s="97"/>
      <c r="G147" s="97"/>
      <c r="H147" s="97"/>
      <c r="I147" s="97"/>
      <c r="J147" s="101">
        <f>AVERAGE(J137:J146)</f>
        <v>23945.36155600541</v>
      </c>
      <c r="K147" s="100">
        <f t="shared" si="2"/>
        <v>6.6514893211126136</v>
      </c>
      <c r="L147" s="99">
        <f>AVERAGE(L137:L146)</f>
        <v>0.30471031976771534</v>
      </c>
      <c r="M147" s="98"/>
      <c r="N147" s="97"/>
      <c r="O147" s="97"/>
      <c r="P147" s="96"/>
    </row>
    <row r="148" spans="1:17" x14ac:dyDescent="0.3">
      <c r="A148" s="36" t="s">
        <v>62</v>
      </c>
      <c r="B148" s="35" t="s">
        <v>136</v>
      </c>
      <c r="C148" s="34" t="s">
        <v>49</v>
      </c>
      <c r="D148" s="34" t="s">
        <v>140</v>
      </c>
      <c r="E148" s="34" t="s">
        <v>47</v>
      </c>
      <c r="F148" s="35">
        <v>0.5</v>
      </c>
      <c r="G148" s="35">
        <v>1</v>
      </c>
      <c r="H148" s="35">
        <v>2000</v>
      </c>
      <c r="I148" s="34">
        <v>1000</v>
      </c>
      <c r="J148" s="39">
        <v>22396.003150224598</v>
      </c>
      <c r="K148" s="32">
        <f t="shared" si="2"/>
        <v>6.2211119861734998</v>
      </c>
      <c r="L148" s="38">
        <v>0.106917829415554</v>
      </c>
      <c r="M148" s="41"/>
      <c r="N148" s="35"/>
      <c r="O148" s="35"/>
      <c r="P148" s="53"/>
    </row>
    <row r="149" spans="1:17" x14ac:dyDescent="0.3">
      <c r="A149" s="36" t="s">
        <v>62</v>
      </c>
      <c r="B149" s="35" t="s">
        <v>136</v>
      </c>
      <c r="C149" s="34" t="s">
        <v>49</v>
      </c>
      <c r="D149" s="35"/>
      <c r="E149" s="34" t="s">
        <v>47</v>
      </c>
      <c r="F149" s="35">
        <v>0.5</v>
      </c>
      <c r="G149" s="35">
        <v>1</v>
      </c>
      <c r="H149" s="35">
        <v>2000</v>
      </c>
      <c r="I149" s="34">
        <v>1000</v>
      </c>
      <c r="J149" s="39">
        <v>23800.586766481301</v>
      </c>
      <c r="K149" s="32">
        <f t="shared" si="2"/>
        <v>6.6112741018003618</v>
      </c>
      <c r="L149" s="38">
        <v>1.11092454076782E-3</v>
      </c>
      <c r="M149" s="30"/>
      <c r="N149" s="35"/>
      <c r="O149" s="35"/>
      <c r="P149" s="53"/>
    </row>
    <row r="150" spans="1:17" x14ac:dyDescent="0.3">
      <c r="A150" s="36" t="s">
        <v>62</v>
      </c>
      <c r="B150" s="35" t="s">
        <v>136</v>
      </c>
      <c r="C150" s="34" t="s">
        <v>49</v>
      </c>
      <c r="D150" s="35"/>
      <c r="E150" s="34" t="s">
        <v>47</v>
      </c>
      <c r="F150" s="35">
        <v>0.5</v>
      </c>
      <c r="G150" s="35">
        <v>1</v>
      </c>
      <c r="H150" s="35">
        <v>2000</v>
      </c>
      <c r="I150" s="34">
        <v>1000</v>
      </c>
      <c r="J150" s="39">
        <v>23941.052248477899</v>
      </c>
      <c r="K150" s="32">
        <f t="shared" si="2"/>
        <v>6.6502922912438613</v>
      </c>
      <c r="L150" s="40">
        <v>3.2036413328166702E-3</v>
      </c>
      <c r="M150" s="30"/>
      <c r="N150" s="35"/>
      <c r="O150" s="35"/>
      <c r="P150" s="53"/>
    </row>
    <row r="151" spans="1:17" x14ac:dyDescent="0.3">
      <c r="A151" s="36" t="s">
        <v>62</v>
      </c>
      <c r="B151" s="35" t="s">
        <v>136</v>
      </c>
      <c r="C151" s="34" t="s">
        <v>49</v>
      </c>
      <c r="D151" s="35"/>
      <c r="E151" s="34" t="s">
        <v>47</v>
      </c>
      <c r="F151" s="35">
        <v>0.5</v>
      </c>
      <c r="G151" s="35">
        <v>1</v>
      </c>
      <c r="H151" s="35">
        <v>2000</v>
      </c>
      <c r="I151" s="34">
        <v>1000</v>
      </c>
      <c r="J151" s="39">
        <v>24002.572852849898</v>
      </c>
      <c r="K151" s="32">
        <f t="shared" si="2"/>
        <v>6.6673813480138611</v>
      </c>
      <c r="L151" s="38">
        <v>3.3676196434255501E-4</v>
      </c>
      <c r="M151" s="30"/>
      <c r="N151" s="35"/>
      <c r="O151" s="35"/>
      <c r="P151" s="53"/>
    </row>
    <row r="152" spans="1:17" x14ac:dyDescent="0.3">
      <c r="A152" s="36" t="s">
        <v>62</v>
      </c>
      <c r="B152" s="35" t="s">
        <v>136</v>
      </c>
      <c r="C152" s="34" t="s">
        <v>49</v>
      </c>
      <c r="D152" s="35"/>
      <c r="E152" s="34" t="s">
        <v>47</v>
      </c>
      <c r="F152" s="35">
        <v>0.5</v>
      </c>
      <c r="G152" s="35">
        <v>1</v>
      </c>
      <c r="H152" s="35">
        <v>2000</v>
      </c>
      <c r="I152" s="34">
        <v>1000</v>
      </c>
      <c r="J152" s="39">
        <v>24150.1090955734</v>
      </c>
      <c r="K152" s="32">
        <f t="shared" si="2"/>
        <v>6.7083636376592777</v>
      </c>
      <c r="L152" s="38">
        <v>2.0438950889577201E-3</v>
      </c>
      <c r="M152" s="30"/>
      <c r="N152" s="35"/>
      <c r="O152" s="35"/>
      <c r="P152" s="53"/>
    </row>
    <row r="153" spans="1:17" x14ac:dyDescent="0.3">
      <c r="A153" s="36" t="s">
        <v>62</v>
      </c>
      <c r="B153" s="35" t="s">
        <v>136</v>
      </c>
      <c r="C153" s="34" t="s">
        <v>49</v>
      </c>
      <c r="D153" s="35"/>
      <c r="E153" s="34" t="s">
        <v>47</v>
      </c>
      <c r="F153" s="35">
        <v>0.5</v>
      </c>
      <c r="G153" s="35">
        <v>1</v>
      </c>
      <c r="H153" s="35">
        <v>2000</v>
      </c>
      <c r="I153" s="34">
        <v>1000</v>
      </c>
      <c r="J153" s="39">
        <v>24175.010696887901</v>
      </c>
      <c r="K153" s="32">
        <f t="shared" si="2"/>
        <v>6.7152807491355277</v>
      </c>
      <c r="L153" s="38">
        <v>1.47155571834349E-3</v>
      </c>
      <c r="M153" s="103"/>
      <c r="N153" s="35"/>
      <c r="O153" s="35"/>
      <c r="P153" s="53"/>
    </row>
    <row r="154" spans="1:17" x14ac:dyDescent="0.3">
      <c r="A154" s="36" t="s">
        <v>62</v>
      </c>
      <c r="B154" s="35" t="s">
        <v>136</v>
      </c>
      <c r="C154" s="34" t="s">
        <v>49</v>
      </c>
      <c r="D154" s="35"/>
      <c r="E154" s="34" t="s">
        <v>47</v>
      </c>
      <c r="F154" s="35">
        <v>0.5</v>
      </c>
      <c r="G154" s="35">
        <v>1</v>
      </c>
      <c r="H154" s="35">
        <v>2000</v>
      </c>
      <c r="I154" s="34">
        <v>1000</v>
      </c>
      <c r="J154" s="39">
        <v>24483.255469322201</v>
      </c>
      <c r="K154" s="32">
        <f t="shared" si="2"/>
        <v>6.8009042970339451</v>
      </c>
      <c r="L154" s="38">
        <v>4.8557243737367399E-4</v>
      </c>
      <c r="M154" s="30"/>
      <c r="N154" s="35"/>
      <c r="O154" s="35"/>
      <c r="P154" s="53"/>
    </row>
    <row r="155" spans="1:17" x14ac:dyDescent="0.3">
      <c r="A155" s="36" t="s">
        <v>62</v>
      </c>
      <c r="B155" s="35" t="s">
        <v>136</v>
      </c>
      <c r="C155" s="34" t="s">
        <v>49</v>
      </c>
      <c r="D155" s="35"/>
      <c r="E155" s="34" t="s">
        <v>47</v>
      </c>
      <c r="F155" s="35">
        <v>0.5</v>
      </c>
      <c r="G155" s="35">
        <v>1</v>
      </c>
      <c r="H155" s="35">
        <v>2000</v>
      </c>
      <c r="I155" s="34">
        <v>1000</v>
      </c>
      <c r="J155" s="39">
        <v>24769.837656736301</v>
      </c>
      <c r="K155" s="32">
        <f t="shared" si="2"/>
        <v>6.8805104602045279</v>
      </c>
      <c r="L155" s="38">
        <v>2.88553958575811E-4</v>
      </c>
      <c r="M155" s="30"/>
      <c r="N155" s="35"/>
      <c r="O155" s="35"/>
      <c r="P155" s="53"/>
    </row>
    <row r="156" spans="1:17" x14ac:dyDescent="0.3">
      <c r="A156" s="36" t="s">
        <v>62</v>
      </c>
      <c r="B156" s="35" t="s">
        <v>136</v>
      </c>
      <c r="C156" s="34" t="s">
        <v>49</v>
      </c>
      <c r="D156" s="35"/>
      <c r="E156" s="34" t="s">
        <v>47</v>
      </c>
      <c r="F156" s="35">
        <v>0.5</v>
      </c>
      <c r="G156" s="35">
        <v>1</v>
      </c>
      <c r="H156" s="35">
        <v>2000</v>
      </c>
      <c r="I156" s="34">
        <v>1000</v>
      </c>
      <c r="J156" s="39">
        <v>25737.168338298699</v>
      </c>
      <c r="K156" s="32">
        <f t="shared" si="2"/>
        <v>7.1492134273051944</v>
      </c>
      <c r="L156" s="38">
        <v>5.3183020429718297E-4</v>
      </c>
      <c r="M156" s="30"/>
      <c r="N156" s="35"/>
      <c r="O156" s="35"/>
      <c r="P156" s="53"/>
    </row>
    <row r="157" spans="1:17" ht="15" thickBot="1" x14ac:dyDescent="0.35">
      <c r="A157" s="36" t="s">
        <v>62</v>
      </c>
      <c r="B157" s="35" t="s">
        <v>136</v>
      </c>
      <c r="C157" s="34" t="s">
        <v>49</v>
      </c>
      <c r="D157" s="35"/>
      <c r="E157" s="34" t="s">
        <v>47</v>
      </c>
      <c r="F157" s="35">
        <v>0.5</v>
      </c>
      <c r="G157" s="35">
        <v>1</v>
      </c>
      <c r="H157" s="35">
        <v>2000</v>
      </c>
      <c r="I157" s="34">
        <v>1000</v>
      </c>
      <c r="J157" s="39">
        <v>21784.309345245299</v>
      </c>
      <c r="K157" s="32">
        <f t="shared" si="2"/>
        <v>6.0511970403459161</v>
      </c>
      <c r="L157" s="38">
        <v>1.0075935458373701E-3</v>
      </c>
      <c r="M157" s="30"/>
      <c r="N157" s="35"/>
      <c r="O157" s="35"/>
      <c r="P157" s="53"/>
    </row>
    <row r="158" spans="1:17" ht="15" thickBot="1" x14ac:dyDescent="0.35">
      <c r="A158" s="102"/>
      <c r="B158" s="97"/>
      <c r="C158" s="97"/>
      <c r="D158" s="97"/>
      <c r="E158" s="97"/>
      <c r="F158" s="97"/>
      <c r="G158" s="97"/>
      <c r="H158" s="97"/>
      <c r="I158" s="97"/>
      <c r="J158" s="101">
        <f>AVERAGE(J148:J157)</f>
        <v>23923.990562009749</v>
      </c>
      <c r="K158" s="100">
        <f t="shared" si="2"/>
        <v>6.6455529338915973</v>
      </c>
      <c r="L158" s="99">
        <f>AVERAGE(L148:L157)</f>
        <v>1.173981582068663E-2</v>
      </c>
      <c r="M158" s="98"/>
      <c r="N158" s="97"/>
      <c r="O158" s="97"/>
      <c r="P158" s="96"/>
      <c r="Q158" s="108"/>
    </row>
    <row r="159" spans="1:17" x14ac:dyDescent="0.3">
      <c r="A159" s="36" t="s">
        <v>62</v>
      </c>
      <c r="B159" s="35" t="s">
        <v>135</v>
      </c>
      <c r="C159" s="34" t="s">
        <v>49</v>
      </c>
      <c r="D159" s="35"/>
      <c r="E159" s="34" t="s">
        <v>47</v>
      </c>
      <c r="F159" s="34">
        <v>1</v>
      </c>
      <c r="G159" s="34">
        <v>5</v>
      </c>
      <c r="H159" s="35">
        <v>2000</v>
      </c>
      <c r="I159" s="34">
        <v>1000</v>
      </c>
      <c r="J159" s="33">
        <v>22846.577861785801</v>
      </c>
      <c r="K159" s="32">
        <f t="shared" si="2"/>
        <v>6.3462716282738336</v>
      </c>
      <c r="L159" s="104">
        <v>1.04958402542358E-3</v>
      </c>
      <c r="M159" s="41"/>
      <c r="N159" s="35"/>
      <c r="O159" s="35"/>
      <c r="P159" s="53"/>
    </row>
    <row r="160" spans="1:17" x14ac:dyDescent="0.3">
      <c r="A160" s="36" t="s">
        <v>62</v>
      </c>
      <c r="B160" s="35" t="s">
        <v>135</v>
      </c>
      <c r="C160" s="34" t="s">
        <v>49</v>
      </c>
      <c r="D160" s="35"/>
      <c r="E160" s="34" t="s">
        <v>47</v>
      </c>
      <c r="F160" s="34">
        <v>1</v>
      </c>
      <c r="G160" s="34">
        <v>5</v>
      </c>
      <c r="H160" s="35">
        <v>2000</v>
      </c>
      <c r="I160" s="34">
        <v>1000</v>
      </c>
      <c r="J160" s="33">
        <v>23619.451215505502</v>
      </c>
      <c r="K160" s="32">
        <f t="shared" si="2"/>
        <v>6.5609586709737506</v>
      </c>
      <c r="L160" s="104">
        <v>1.3261960184477801E-2</v>
      </c>
      <c r="M160" s="30"/>
      <c r="N160" s="35"/>
      <c r="O160" s="35"/>
      <c r="P160" s="53"/>
    </row>
    <row r="161" spans="1:16" x14ac:dyDescent="0.3">
      <c r="A161" s="36" t="s">
        <v>62</v>
      </c>
      <c r="B161" s="35" t="s">
        <v>135</v>
      </c>
      <c r="C161" s="34" t="s">
        <v>49</v>
      </c>
      <c r="D161" s="35"/>
      <c r="E161" s="34" t="s">
        <v>47</v>
      </c>
      <c r="F161" s="34">
        <v>1</v>
      </c>
      <c r="G161" s="34">
        <v>5</v>
      </c>
      <c r="H161" s="35">
        <v>2000</v>
      </c>
      <c r="I161" s="34">
        <v>1000</v>
      </c>
      <c r="J161" s="33">
        <v>23700.213476657798</v>
      </c>
      <c r="K161" s="32">
        <f t="shared" si="2"/>
        <v>6.5833926324049443</v>
      </c>
      <c r="L161" s="104">
        <v>0.14060749098963199</v>
      </c>
      <c r="M161" s="30"/>
      <c r="N161" s="35"/>
      <c r="O161" s="35"/>
      <c r="P161" s="53"/>
    </row>
    <row r="162" spans="1:16" x14ac:dyDescent="0.3">
      <c r="A162" s="36" t="s">
        <v>62</v>
      </c>
      <c r="B162" s="35" t="s">
        <v>135</v>
      </c>
      <c r="C162" s="34" t="s">
        <v>49</v>
      </c>
      <c r="D162" s="35"/>
      <c r="E162" s="34" t="s">
        <v>47</v>
      </c>
      <c r="F162" s="34">
        <v>1</v>
      </c>
      <c r="G162" s="34">
        <v>5</v>
      </c>
      <c r="H162" s="35">
        <v>2000</v>
      </c>
      <c r="I162" s="34">
        <v>1000</v>
      </c>
      <c r="J162" s="33">
        <v>23777.110056400201</v>
      </c>
      <c r="K162" s="32">
        <f t="shared" si="2"/>
        <v>6.6047527934444998</v>
      </c>
      <c r="L162" s="104">
        <v>1.08960486435946E-2</v>
      </c>
      <c r="M162" s="30"/>
      <c r="N162" s="35"/>
      <c r="O162" s="35"/>
      <c r="P162" s="53"/>
    </row>
    <row r="163" spans="1:16" x14ac:dyDescent="0.3">
      <c r="A163" s="36" t="s">
        <v>62</v>
      </c>
      <c r="B163" s="35" t="s">
        <v>135</v>
      </c>
      <c r="C163" s="34" t="s">
        <v>49</v>
      </c>
      <c r="D163" s="35"/>
      <c r="E163" s="34" t="s">
        <v>47</v>
      </c>
      <c r="F163" s="34">
        <v>1</v>
      </c>
      <c r="G163" s="34">
        <v>5</v>
      </c>
      <c r="H163" s="35">
        <v>2000</v>
      </c>
      <c r="I163" s="34">
        <v>1000</v>
      </c>
      <c r="J163" s="33">
        <v>23951.663604736299</v>
      </c>
      <c r="K163" s="32">
        <f t="shared" si="2"/>
        <v>6.6532398902045271</v>
      </c>
      <c r="L163" s="104">
        <v>4.3346276632005002E-4</v>
      </c>
      <c r="M163" s="30"/>
      <c r="N163" s="35"/>
      <c r="O163" s="35"/>
      <c r="P163" s="53"/>
    </row>
    <row r="164" spans="1:16" x14ac:dyDescent="0.3">
      <c r="A164" s="36" t="s">
        <v>62</v>
      </c>
      <c r="B164" s="35" t="s">
        <v>135</v>
      </c>
      <c r="C164" s="34" t="s">
        <v>49</v>
      </c>
      <c r="D164" s="35"/>
      <c r="E164" s="34" t="s">
        <v>47</v>
      </c>
      <c r="F164" s="34">
        <v>1</v>
      </c>
      <c r="G164" s="34">
        <v>5</v>
      </c>
      <c r="H164" s="35">
        <v>2000</v>
      </c>
      <c r="I164" s="34">
        <v>1000</v>
      </c>
      <c r="J164" s="33">
        <v>23971.557152032801</v>
      </c>
      <c r="K164" s="32">
        <f t="shared" si="2"/>
        <v>6.6587658755646668</v>
      </c>
      <c r="L164" s="104">
        <v>1.0521417648495001E-3</v>
      </c>
      <c r="M164" s="103"/>
      <c r="N164" s="35"/>
      <c r="O164" s="35"/>
      <c r="P164" s="53"/>
    </row>
    <row r="165" spans="1:16" x14ac:dyDescent="0.3">
      <c r="A165" s="36" t="s">
        <v>62</v>
      </c>
      <c r="B165" s="35" t="s">
        <v>135</v>
      </c>
      <c r="C165" s="34" t="s">
        <v>49</v>
      </c>
      <c r="D165" s="35"/>
      <c r="E165" s="34" t="s">
        <v>47</v>
      </c>
      <c r="F165" s="34">
        <v>1</v>
      </c>
      <c r="G165" s="34">
        <v>5</v>
      </c>
      <c r="H165" s="35">
        <v>2000</v>
      </c>
      <c r="I165" s="34">
        <v>1000</v>
      </c>
      <c r="J165" s="33">
        <v>24732.385554313601</v>
      </c>
      <c r="K165" s="32">
        <f t="shared" si="2"/>
        <v>6.8701070984204451</v>
      </c>
      <c r="L165" s="104">
        <v>2.7249076595785797E-4</v>
      </c>
      <c r="M165" s="30"/>
      <c r="N165" s="35"/>
      <c r="O165" s="35"/>
      <c r="P165" s="53"/>
    </row>
    <row r="166" spans="1:16" x14ac:dyDescent="0.3">
      <c r="A166" s="36" t="s">
        <v>62</v>
      </c>
      <c r="B166" s="35" t="s">
        <v>135</v>
      </c>
      <c r="C166" s="34" t="s">
        <v>49</v>
      </c>
      <c r="D166" s="35"/>
      <c r="E166" s="34" t="s">
        <v>47</v>
      </c>
      <c r="F166" s="34">
        <v>1</v>
      </c>
      <c r="G166" s="34">
        <v>5</v>
      </c>
      <c r="H166" s="35">
        <v>2000</v>
      </c>
      <c r="I166" s="34">
        <v>1000</v>
      </c>
      <c r="J166" s="33">
        <v>24849.906861782001</v>
      </c>
      <c r="K166" s="32">
        <f t="shared" si="2"/>
        <v>6.9027519060505558</v>
      </c>
      <c r="L166" s="104">
        <v>9.7607619222978795E-4</v>
      </c>
      <c r="M166" s="30"/>
      <c r="N166" s="35"/>
      <c r="O166" s="35"/>
      <c r="P166" s="53"/>
    </row>
    <row r="167" spans="1:16" x14ac:dyDescent="0.3">
      <c r="A167" s="36" t="s">
        <v>62</v>
      </c>
      <c r="B167" s="35" t="s">
        <v>135</v>
      </c>
      <c r="C167" s="34" t="s">
        <v>49</v>
      </c>
      <c r="D167" s="35"/>
      <c r="E167" s="34" t="s">
        <v>47</v>
      </c>
      <c r="F167" s="34">
        <v>1</v>
      </c>
      <c r="G167" s="34">
        <v>5</v>
      </c>
      <c r="H167" s="35">
        <v>2000</v>
      </c>
      <c r="I167" s="34">
        <v>1000</v>
      </c>
      <c r="J167" s="33">
        <v>25053.958002805699</v>
      </c>
      <c r="K167" s="32">
        <f t="shared" si="2"/>
        <v>6.9594327785571384</v>
      </c>
      <c r="L167" s="104">
        <v>4.4945807198581799E-4</v>
      </c>
      <c r="M167" s="30"/>
      <c r="N167" s="35"/>
      <c r="O167" s="35"/>
      <c r="P167" s="53"/>
    </row>
    <row r="168" spans="1:16" ht="15" thickBot="1" x14ac:dyDescent="0.35">
      <c r="A168" s="36" t="s">
        <v>62</v>
      </c>
      <c r="B168" s="35" t="s">
        <v>135</v>
      </c>
      <c r="C168" s="34" t="s">
        <v>49</v>
      </c>
      <c r="D168" s="35"/>
      <c r="E168" s="34" t="s">
        <v>47</v>
      </c>
      <c r="F168" s="34">
        <v>1</v>
      </c>
      <c r="G168" s="34">
        <v>5</v>
      </c>
      <c r="H168" s="35">
        <v>2000</v>
      </c>
      <c r="I168" s="34">
        <v>1000</v>
      </c>
      <c r="J168" s="33">
        <v>25921.547958374002</v>
      </c>
      <c r="K168" s="32">
        <f t="shared" si="2"/>
        <v>7.2004299884372225</v>
      </c>
      <c r="L168" s="104">
        <v>5.23982254018899E-4</v>
      </c>
      <c r="M168" s="30"/>
      <c r="N168" s="35"/>
      <c r="O168" s="35"/>
      <c r="P168" s="53"/>
    </row>
    <row r="169" spans="1:16" ht="15" thickBot="1" x14ac:dyDescent="0.35">
      <c r="A169" s="102"/>
      <c r="B169" s="97"/>
      <c r="C169" s="97"/>
      <c r="D169" s="97"/>
      <c r="E169" s="97"/>
      <c r="F169" s="97"/>
      <c r="G169" s="97"/>
      <c r="H169" s="97"/>
      <c r="I169" s="97"/>
      <c r="J169" s="101">
        <f>AVERAGE(J159:J168)</f>
        <v>24242.437174439368</v>
      </c>
      <c r="K169" s="100">
        <f t="shared" si="2"/>
        <v>6.7340103262331583</v>
      </c>
      <c r="L169" s="99">
        <f>AVERAGE(L159:L168)</f>
        <v>1.6952269565848992E-2</v>
      </c>
      <c r="M169" s="98"/>
      <c r="N169" s="97"/>
      <c r="O169" s="97"/>
      <c r="P169" s="96"/>
    </row>
    <row r="170" spans="1:16" x14ac:dyDescent="0.3">
      <c r="A170" s="36" t="s">
        <v>62</v>
      </c>
      <c r="B170" s="35" t="s">
        <v>133</v>
      </c>
      <c r="C170" s="34" t="s">
        <v>49</v>
      </c>
      <c r="D170" s="35"/>
      <c r="E170" s="34" t="s">
        <v>47</v>
      </c>
      <c r="F170" s="35">
        <v>2</v>
      </c>
      <c r="G170" s="35">
        <v>5</v>
      </c>
      <c r="H170" s="35">
        <v>2000</v>
      </c>
      <c r="I170" s="34">
        <v>1000</v>
      </c>
      <c r="J170" s="39">
        <v>23555.3686726093</v>
      </c>
      <c r="K170" s="32">
        <f t="shared" si="2"/>
        <v>6.5431579646136946</v>
      </c>
      <c r="L170" s="40">
        <v>0.43163089265580601</v>
      </c>
      <c r="M170" s="41"/>
      <c r="N170" s="35"/>
      <c r="O170" s="35"/>
      <c r="P170" s="53"/>
    </row>
    <row r="171" spans="1:16" x14ac:dyDescent="0.3">
      <c r="A171" s="36" t="s">
        <v>62</v>
      </c>
      <c r="B171" s="35" t="s">
        <v>133</v>
      </c>
      <c r="C171" s="34" t="s">
        <v>49</v>
      </c>
      <c r="D171" s="35"/>
      <c r="E171" s="34" t="s">
        <v>47</v>
      </c>
      <c r="F171" s="35">
        <v>2</v>
      </c>
      <c r="G171" s="35">
        <v>5</v>
      </c>
      <c r="H171" s="35">
        <v>2000</v>
      </c>
      <c r="I171" s="34">
        <v>1000</v>
      </c>
      <c r="J171" s="39">
        <v>23672.286377668301</v>
      </c>
      <c r="K171" s="32">
        <f t="shared" si="2"/>
        <v>6.5756351049078612</v>
      </c>
      <c r="L171" s="40">
        <v>0.17129302779769701</v>
      </c>
      <c r="M171" s="30"/>
      <c r="N171" s="35"/>
      <c r="O171" s="35"/>
      <c r="P171" s="53"/>
    </row>
    <row r="172" spans="1:16" x14ac:dyDescent="0.3">
      <c r="A172" s="36" t="s">
        <v>62</v>
      </c>
      <c r="B172" s="35" t="s">
        <v>133</v>
      </c>
      <c r="C172" s="34" t="s">
        <v>49</v>
      </c>
      <c r="D172" s="35"/>
      <c r="E172" s="34" t="s">
        <v>47</v>
      </c>
      <c r="F172" s="35">
        <v>2</v>
      </c>
      <c r="G172" s="35">
        <v>5</v>
      </c>
      <c r="H172" s="35">
        <v>2000</v>
      </c>
      <c r="I172" s="34">
        <v>1000</v>
      </c>
      <c r="J172" s="39">
        <v>23849.789601087501</v>
      </c>
      <c r="K172" s="32">
        <f t="shared" si="2"/>
        <v>6.6249415558576388</v>
      </c>
      <c r="L172" s="40">
        <v>1.03882973146444E-3</v>
      </c>
      <c r="M172" s="30"/>
      <c r="N172" s="35"/>
      <c r="O172" s="35"/>
      <c r="P172" s="53"/>
    </row>
    <row r="173" spans="1:16" x14ac:dyDescent="0.3">
      <c r="A173" s="36" t="s">
        <v>62</v>
      </c>
      <c r="B173" s="35" t="s">
        <v>133</v>
      </c>
      <c r="C173" s="34" t="s">
        <v>49</v>
      </c>
      <c r="D173" s="35"/>
      <c r="E173" s="34" t="s">
        <v>47</v>
      </c>
      <c r="F173" s="35">
        <v>2</v>
      </c>
      <c r="G173" s="35">
        <v>5</v>
      </c>
      <c r="H173" s="35">
        <v>2000</v>
      </c>
      <c r="I173" s="34">
        <v>1000</v>
      </c>
      <c r="J173" s="39">
        <v>24590.096631288499</v>
      </c>
      <c r="K173" s="32">
        <f t="shared" si="2"/>
        <v>6.8305823975801383</v>
      </c>
      <c r="L173" s="40">
        <v>0.38022156150578501</v>
      </c>
      <c r="M173" s="30"/>
      <c r="N173" s="35"/>
      <c r="O173" s="35"/>
      <c r="P173" s="53"/>
    </row>
    <row r="174" spans="1:16" x14ac:dyDescent="0.3">
      <c r="A174" s="36" t="s">
        <v>62</v>
      </c>
      <c r="B174" s="35" t="s">
        <v>133</v>
      </c>
      <c r="C174" s="34" t="s">
        <v>49</v>
      </c>
      <c r="D174" s="35"/>
      <c r="E174" s="34" t="s">
        <v>47</v>
      </c>
      <c r="F174" s="35">
        <v>2</v>
      </c>
      <c r="G174" s="35">
        <v>5</v>
      </c>
      <c r="H174" s="35">
        <v>2000</v>
      </c>
      <c r="I174" s="34">
        <v>1000</v>
      </c>
      <c r="J174" s="39">
        <v>24741.773078203201</v>
      </c>
      <c r="K174" s="32">
        <f t="shared" si="2"/>
        <v>6.872714743945334</v>
      </c>
      <c r="L174" s="40">
        <v>2.24498309761146E-3</v>
      </c>
      <c r="M174" s="30"/>
      <c r="N174" s="35"/>
      <c r="O174" s="35"/>
      <c r="P174" s="53"/>
    </row>
    <row r="175" spans="1:16" x14ac:dyDescent="0.3">
      <c r="A175" s="36" t="s">
        <v>62</v>
      </c>
      <c r="B175" s="35" t="s">
        <v>133</v>
      </c>
      <c r="C175" s="34" t="s">
        <v>49</v>
      </c>
      <c r="D175" s="35"/>
      <c r="E175" s="34" t="s">
        <v>47</v>
      </c>
      <c r="F175" s="35">
        <v>2</v>
      </c>
      <c r="G175" s="35">
        <v>5</v>
      </c>
      <c r="H175" s="35">
        <v>2000</v>
      </c>
      <c r="I175" s="34">
        <v>1000</v>
      </c>
      <c r="J175" s="39">
        <v>24825.5462999343</v>
      </c>
      <c r="K175" s="32">
        <f t="shared" si="2"/>
        <v>6.8959850833150833</v>
      </c>
      <c r="L175" s="40">
        <v>8.4787434682873802E-4</v>
      </c>
      <c r="M175" s="103"/>
      <c r="N175" s="35"/>
      <c r="O175" s="35"/>
      <c r="P175" s="53"/>
    </row>
    <row r="176" spans="1:16" x14ac:dyDescent="0.3">
      <c r="A176" s="36" t="s">
        <v>62</v>
      </c>
      <c r="B176" s="35" t="s">
        <v>133</v>
      </c>
      <c r="C176" s="34" t="s">
        <v>49</v>
      </c>
      <c r="D176" s="35"/>
      <c r="E176" s="34" t="s">
        <v>47</v>
      </c>
      <c r="F176" s="35">
        <v>2</v>
      </c>
      <c r="G176" s="35">
        <v>5</v>
      </c>
      <c r="H176" s="35">
        <v>2000</v>
      </c>
      <c r="I176" s="34">
        <v>1000</v>
      </c>
      <c r="J176" s="39">
        <v>25145.1703267097</v>
      </c>
      <c r="K176" s="32">
        <f t="shared" si="2"/>
        <v>6.9847695351971391</v>
      </c>
      <c r="L176" s="40">
        <v>2.3410090675708099E-3</v>
      </c>
      <c r="M176" s="30"/>
      <c r="N176" s="35"/>
      <c r="O176" s="35"/>
      <c r="P176" s="53"/>
    </row>
    <row r="177" spans="1:16" x14ac:dyDescent="0.3">
      <c r="A177" s="36" t="s">
        <v>62</v>
      </c>
      <c r="B177" s="35" t="s">
        <v>133</v>
      </c>
      <c r="C177" s="34" t="s">
        <v>49</v>
      </c>
      <c r="D177" s="35"/>
      <c r="E177" s="34" t="s">
        <v>47</v>
      </c>
      <c r="F177" s="35">
        <v>2</v>
      </c>
      <c r="G177" s="35">
        <v>5</v>
      </c>
      <c r="H177" s="35">
        <v>2000</v>
      </c>
      <c r="I177" s="34">
        <v>1000</v>
      </c>
      <c r="J177" s="39">
        <v>25413.7510335445</v>
      </c>
      <c r="K177" s="32">
        <f t="shared" si="2"/>
        <v>7.059375287095695</v>
      </c>
      <c r="L177" s="40">
        <v>1.26897636413471E-3</v>
      </c>
      <c r="M177" s="30"/>
      <c r="N177" s="35"/>
      <c r="O177" s="35"/>
      <c r="P177" s="53"/>
    </row>
    <row r="178" spans="1:16" x14ac:dyDescent="0.3">
      <c r="A178" s="36" t="s">
        <v>62</v>
      </c>
      <c r="B178" s="35" t="s">
        <v>133</v>
      </c>
      <c r="C178" s="34" t="s">
        <v>49</v>
      </c>
      <c r="D178" s="35"/>
      <c r="E178" s="34" t="s">
        <v>47</v>
      </c>
      <c r="F178" s="35">
        <v>2</v>
      </c>
      <c r="G178" s="35">
        <v>5</v>
      </c>
      <c r="H178" s="35">
        <v>2000</v>
      </c>
      <c r="I178" s="34">
        <v>1000</v>
      </c>
      <c r="J178" s="39">
        <v>25446.256696224202</v>
      </c>
      <c r="K178" s="32">
        <f t="shared" si="2"/>
        <v>7.0684046378400565</v>
      </c>
      <c r="L178" s="40">
        <v>0.39003589305304398</v>
      </c>
      <c r="M178" s="30"/>
      <c r="N178" s="35"/>
      <c r="O178" s="35"/>
      <c r="P178" s="53"/>
    </row>
    <row r="179" spans="1:16" ht="15" thickBot="1" x14ac:dyDescent="0.35">
      <c r="A179" s="36" t="s">
        <v>62</v>
      </c>
      <c r="B179" s="35" t="s">
        <v>133</v>
      </c>
      <c r="C179" s="34" t="s">
        <v>49</v>
      </c>
      <c r="D179" s="35"/>
      <c r="E179" s="34" t="s">
        <v>47</v>
      </c>
      <c r="F179" s="35">
        <v>2</v>
      </c>
      <c r="G179" s="35">
        <v>5</v>
      </c>
      <c r="H179" s="35">
        <v>2000</v>
      </c>
      <c r="I179" s="34">
        <v>1000</v>
      </c>
      <c r="J179" s="39">
        <v>25627.616197109201</v>
      </c>
      <c r="K179" s="32">
        <f t="shared" si="2"/>
        <v>7.1187822769747777</v>
      </c>
      <c r="L179" s="40">
        <v>0.37242643179481699</v>
      </c>
      <c r="M179" s="30"/>
      <c r="N179" s="35"/>
      <c r="O179" s="35"/>
      <c r="P179" s="53"/>
    </row>
    <row r="180" spans="1:16" ht="15" thickBot="1" x14ac:dyDescent="0.35">
      <c r="A180" s="102" t="s">
        <v>46</v>
      </c>
      <c r="B180" s="97"/>
      <c r="C180" s="97"/>
      <c r="D180" s="97"/>
      <c r="E180" s="97"/>
      <c r="F180" s="97"/>
      <c r="G180" s="97"/>
      <c r="H180" s="97"/>
      <c r="I180" s="97"/>
      <c r="J180" s="101">
        <f>AVERAGE(J170:J179)</f>
        <v>24686.765491437873</v>
      </c>
      <c r="K180" s="100">
        <f t="shared" si="2"/>
        <v>6.8574348587327423</v>
      </c>
      <c r="L180" s="99">
        <f>AVERAGE(L170:L179)</f>
        <v>0.17533494794147592</v>
      </c>
      <c r="M180" s="98"/>
      <c r="N180" s="97"/>
      <c r="O180" s="97"/>
      <c r="P180" s="96"/>
    </row>
    <row r="181" spans="1:16" x14ac:dyDescent="0.3">
      <c r="A181" s="36" t="s">
        <v>58</v>
      </c>
      <c r="B181" s="35" t="s">
        <v>136</v>
      </c>
      <c r="C181" s="34" t="s">
        <v>49</v>
      </c>
      <c r="D181" s="35"/>
      <c r="E181" s="34" t="s">
        <v>47</v>
      </c>
      <c r="F181" s="35">
        <v>0.5</v>
      </c>
      <c r="G181" s="35">
        <v>1</v>
      </c>
      <c r="H181" s="35">
        <v>2000</v>
      </c>
      <c r="I181" s="34">
        <v>1000</v>
      </c>
      <c r="J181" s="39">
        <v>23410.720209598501</v>
      </c>
      <c r="K181" s="32">
        <f t="shared" si="2"/>
        <v>6.5029778359995838</v>
      </c>
      <c r="L181" s="38">
        <v>7.35328918027504E-4</v>
      </c>
      <c r="M181" s="41"/>
      <c r="N181" s="35"/>
      <c r="O181" s="35"/>
      <c r="P181" s="53"/>
    </row>
    <row r="182" spans="1:16" x14ac:dyDescent="0.3">
      <c r="A182" s="36" t="s">
        <v>58</v>
      </c>
      <c r="B182" s="35" t="s">
        <v>136</v>
      </c>
      <c r="C182" s="34" t="s">
        <v>49</v>
      </c>
      <c r="D182" s="35"/>
      <c r="E182" s="34" t="s">
        <v>47</v>
      </c>
      <c r="F182" s="35">
        <v>0.5</v>
      </c>
      <c r="G182" s="35">
        <v>1</v>
      </c>
      <c r="H182" s="35">
        <v>2000</v>
      </c>
      <c r="I182" s="34">
        <v>1000</v>
      </c>
      <c r="J182" s="39">
        <v>23486.2751407623</v>
      </c>
      <c r="K182" s="32">
        <f t="shared" si="2"/>
        <v>6.5239653168784164</v>
      </c>
      <c r="L182" s="38">
        <v>1.10489244226095E-3</v>
      </c>
      <c r="M182" s="30"/>
      <c r="N182" s="35"/>
      <c r="O182" s="35"/>
      <c r="P182" s="53"/>
    </row>
    <row r="183" spans="1:16" x14ac:dyDescent="0.3">
      <c r="A183" s="36" t="s">
        <v>58</v>
      </c>
      <c r="B183" s="35" t="s">
        <v>136</v>
      </c>
      <c r="C183" s="34" t="s">
        <v>49</v>
      </c>
      <c r="D183" s="35"/>
      <c r="E183" s="34" t="s">
        <v>47</v>
      </c>
      <c r="F183" s="35">
        <v>0.5</v>
      </c>
      <c r="G183" s="35">
        <v>1</v>
      </c>
      <c r="H183" s="35">
        <v>2000</v>
      </c>
      <c r="I183" s="34">
        <v>1000</v>
      </c>
      <c r="J183" s="39">
        <v>23552.600883483799</v>
      </c>
      <c r="K183" s="32">
        <f t="shared" si="2"/>
        <v>6.5423891343010556</v>
      </c>
      <c r="L183" s="40">
        <v>6.5333860828884101E-4</v>
      </c>
      <c r="M183" s="30"/>
      <c r="N183" s="35"/>
      <c r="O183" s="35"/>
      <c r="P183" s="53"/>
    </row>
    <row r="184" spans="1:16" x14ac:dyDescent="0.3">
      <c r="A184" s="36" t="s">
        <v>58</v>
      </c>
      <c r="B184" s="35" t="s">
        <v>136</v>
      </c>
      <c r="C184" s="34" t="s">
        <v>49</v>
      </c>
      <c r="D184" s="35"/>
      <c r="E184" s="34" t="s">
        <v>47</v>
      </c>
      <c r="F184" s="35">
        <v>0.5</v>
      </c>
      <c r="G184" s="35">
        <v>1</v>
      </c>
      <c r="H184" s="35">
        <v>2000</v>
      </c>
      <c r="I184" s="34">
        <v>1000</v>
      </c>
      <c r="J184" s="39">
        <v>24327.868727683999</v>
      </c>
      <c r="K184" s="32">
        <f t="shared" si="2"/>
        <v>6.757741313245555</v>
      </c>
      <c r="L184" s="38">
        <v>7.5681225246587702E-4</v>
      </c>
      <c r="M184" s="30"/>
      <c r="N184" s="35"/>
      <c r="O184" s="35"/>
      <c r="P184" s="53"/>
    </row>
    <row r="185" spans="1:16" x14ac:dyDescent="0.3">
      <c r="A185" s="36" t="s">
        <v>58</v>
      </c>
      <c r="B185" s="35" t="s">
        <v>136</v>
      </c>
      <c r="C185" s="34" t="s">
        <v>49</v>
      </c>
      <c r="D185" s="35"/>
      <c r="E185" s="34" t="s">
        <v>47</v>
      </c>
      <c r="F185" s="35">
        <v>0.5</v>
      </c>
      <c r="G185" s="35">
        <v>1</v>
      </c>
      <c r="H185" s="35">
        <v>2000</v>
      </c>
      <c r="I185" s="34">
        <v>1000</v>
      </c>
      <c r="J185" s="39">
        <v>24924.099260568601</v>
      </c>
      <c r="K185" s="32">
        <f t="shared" si="2"/>
        <v>6.9233609057135004</v>
      </c>
      <c r="L185" s="38">
        <v>1.14178714561444E-3</v>
      </c>
      <c r="M185" s="30"/>
      <c r="N185" s="35"/>
      <c r="O185" s="35"/>
      <c r="P185" s="53"/>
    </row>
    <row r="186" spans="1:16" x14ac:dyDescent="0.3">
      <c r="A186" s="36" t="s">
        <v>58</v>
      </c>
      <c r="B186" s="35" t="s">
        <v>136</v>
      </c>
      <c r="C186" s="34" t="s">
        <v>49</v>
      </c>
      <c r="D186" s="35"/>
      <c r="E186" s="34" t="s">
        <v>47</v>
      </c>
      <c r="F186" s="35">
        <v>0.5</v>
      </c>
      <c r="G186" s="35">
        <v>1</v>
      </c>
      <c r="H186" s="35">
        <v>2000</v>
      </c>
      <c r="I186" s="34">
        <v>1000</v>
      </c>
      <c r="J186" s="39">
        <v>25417.759108066501</v>
      </c>
      <c r="K186" s="32">
        <f t="shared" si="2"/>
        <v>7.0604886411295835</v>
      </c>
      <c r="L186" s="38">
        <v>8.9119227963038998E-4</v>
      </c>
      <c r="M186" s="103"/>
      <c r="N186" s="35"/>
      <c r="O186" s="35"/>
      <c r="P186" s="53"/>
    </row>
    <row r="187" spans="1:16" x14ac:dyDescent="0.3">
      <c r="A187" s="36" t="s">
        <v>58</v>
      </c>
      <c r="B187" s="35" t="s">
        <v>136</v>
      </c>
      <c r="C187" s="34" t="s">
        <v>49</v>
      </c>
      <c r="D187" s="35"/>
      <c r="E187" s="34" t="s">
        <v>47</v>
      </c>
      <c r="F187" s="35">
        <v>0.5</v>
      </c>
      <c r="G187" s="35">
        <v>1</v>
      </c>
      <c r="H187" s="35">
        <v>2000</v>
      </c>
      <c r="I187" s="34">
        <v>1000</v>
      </c>
      <c r="J187" s="39">
        <v>25669.4531798362</v>
      </c>
      <c r="K187" s="32">
        <f t="shared" si="2"/>
        <v>7.1304036610656114</v>
      </c>
      <c r="L187" s="38">
        <v>7.2588119046119298E-4</v>
      </c>
      <c r="M187" s="30"/>
      <c r="N187" s="35"/>
      <c r="O187" s="35"/>
      <c r="P187" s="53"/>
    </row>
    <row r="188" spans="1:16" x14ac:dyDescent="0.3">
      <c r="A188" s="36" t="s">
        <v>58</v>
      </c>
      <c r="B188" s="35" t="s">
        <v>136</v>
      </c>
      <c r="C188" s="34" t="s">
        <v>49</v>
      </c>
      <c r="D188" s="35"/>
      <c r="E188" s="34" t="s">
        <v>47</v>
      </c>
      <c r="F188" s="35">
        <v>0.5</v>
      </c>
      <c r="G188" s="35">
        <v>1</v>
      </c>
      <c r="H188" s="35">
        <v>2000</v>
      </c>
      <c r="I188" s="34">
        <v>1000</v>
      </c>
      <c r="J188" s="39">
        <v>25704.436962842901</v>
      </c>
      <c r="K188" s="32">
        <f t="shared" si="2"/>
        <v>7.1401213785674722</v>
      </c>
      <c r="L188" s="38">
        <v>3.2517066388956702E-4</v>
      </c>
      <c r="M188" s="30"/>
      <c r="N188" s="35"/>
      <c r="O188" s="35"/>
      <c r="P188" s="53"/>
    </row>
    <row r="189" spans="1:16" x14ac:dyDescent="0.3">
      <c r="A189" s="36" t="s">
        <v>58</v>
      </c>
      <c r="B189" s="35" t="s">
        <v>136</v>
      </c>
      <c r="C189" s="34" t="s">
        <v>49</v>
      </c>
      <c r="D189" s="35"/>
      <c r="E189" s="34" t="s">
        <v>47</v>
      </c>
      <c r="F189" s="35">
        <v>0.5</v>
      </c>
      <c r="G189" s="35">
        <v>1</v>
      </c>
      <c r="H189" s="35">
        <v>2000</v>
      </c>
      <c r="I189" s="34">
        <v>1000</v>
      </c>
      <c r="J189" s="39">
        <v>27063.303691863999</v>
      </c>
      <c r="K189" s="32">
        <f t="shared" si="2"/>
        <v>7.5175843588511109</v>
      </c>
      <c r="L189" s="38">
        <v>4.80205585488843E-4</v>
      </c>
      <c r="M189" s="30"/>
      <c r="N189" s="35"/>
      <c r="O189" s="35"/>
      <c r="P189" s="53"/>
    </row>
    <row r="190" spans="1:16" ht="15" thickBot="1" x14ac:dyDescent="0.35">
      <c r="A190" s="36" t="s">
        <v>58</v>
      </c>
      <c r="B190" s="35" t="s">
        <v>136</v>
      </c>
      <c r="C190" s="34" t="s">
        <v>49</v>
      </c>
      <c r="D190" s="35"/>
      <c r="E190" s="34" t="s">
        <v>47</v>
      </c>
      <c r="F190" s="35">
        <v>0.5</v>
      </c>
      <c r="G190" s="35">
        <v>1</v>
      </c>
      <c r="H190" s="35">
        <v>2000</v>
      </c>
      <c r="I190" s="34">
        <v>1000</v>
      </c>
      <c r="J190" s="39">
        <v>27646.210092782901</v>
      </c>
      <c r="K190" s="32">
        <f t="shared" si="2"/>
        <v>7.6795028035508057</v>
      </c>
      <c r="L190" s="38">
        <v>9.5859130974851304E-4</v>
      </c>
      <c r="M190" s="30"/>
      <c r="N190" s="35"/>
      <c r="O190" s="35"/>
      <c r="P190" s="53"/>
    </row>
    <row r="191" spans="1:16" ht="15" thickBot="1" x14ac:dyDescent="0.35">
      <c r="A191" s="102"/>
      <c r="B191" s="97"/>
      <c r="C191" s="97"/>
      <c r="D191" s="97"/>
      <c r="E191" s="97"/>
      <c r="F191" s="97"/>
      <c r="G191" s="97"/>
      <c r="H191" s="97"/>
      <c r="I191" s="97"/>
      <c r="J191" s="101">
        <f>AVERAGE(J181:J190)</f>
        <v>25120.272725748975</v>
      </c>
      <c r="K191" s="100">
        <f t="shared" si="2"/>
        <v>6.9778535349302713</v>
      </c>
      <c r="L191" s="99">
        <f>AVERAGE(L181:L190)</f>
        <v>7.773200395876118E-4</v>
      </c>
      <c r="M191" s="98"/>
      <c r="N191" s="97"/>
      <c r="O191" s="97"/>
      <c r="P191" s="96"/>
    </row>
    <row r="192" spans="1:16" x14ac:dyDescent="0.3">
      <c r="A192" s="36" t="s">
        <v>58</v>
      </c>
      <c r="B192" s="35" t="s">
        <v>135</v>
      </c>
      <c r="C192" s="34" t="s">
        <v>49</v>
      </c>
      <c r="D192" s="35"/>
      <c r="E192" s="34" t="s">
        <v>47</v>
      </c>
      <c r="F192" s="34">
        <v>1</v>
      </c>
      <c r="G192" s="34">
        <v>5</v>
      </c>
      <c r="H192" s="35">
        <v>2000</v>
      </c>
      <c r="I192" s="34">
        <v>1000</v>
      </c>
      <c r="J192" s="33">
        <v>24054.988659143401</v>
      </c>
      <c r="K192" s="32">
        <f t="shared" si="2"/>
        <v>6.6819412942065002</v>
      </c>
      <c r="L192" s="104">
        <v>0.217494846353701</v>
      </c>
      <c r="M192" s="41"/>
      <c r="N192" s="35"/>
      <c r="O192" s="35"/>
      <c r="P192" s="53"/>
    </row>
    <row r="193" spans="1:17" x14ac:dyDescent="0.3">
      <c r="A193" s="36" t="s">
        <v>58</v>
      </c>
      <c r="B193" s="35" t="s">
        <v>135</v>
      </c>
      <c r="C193" s="34" t="s">
        <v>49</v>
      </c>
      <c r="D193" s="35"/>
      <c r="E193" s="34" t="s">
        <v>47</v>
      </c>
      <c r="F193" s="34">
        <v>1</v>
      </c>
      <c r="G193" s="34">
        <v>5</v>
      </c>
      <c r="H193" s="35">
        <v>2000</v>
      </c>
      <c r="I193" s="34">
        <v>1000</v>
      </c>
      <c r="J193" s="33">
        <v>24111.864709377202</v>
      </c>
      <c r="K193" s="32">
        <f t="shared" si="2"/>
        <v>6.6977401970492227</v>
      </c>
      <c r="L193" s="104">
        <v>1.20886822256009E-3</v>
      </c>
      <c r="M193" s="30"/>
      <c r="N193" s="35"/>
      <c r="O193" s="35"/>
      <c r="P193" s="53"/>
    </row>
    <row r="194" spans="1:17" x14ac:dyDescent="0.3">
      <c r="A194" s="36" t="s">
        <v>58</v>
      </c>
      <c r="B194" s="35" t="s">
        <v>135</v>
      </c>
      <c r="C194" s="34" t="s">
        <v>49</v>
      </c>
      <c r="D194" s="35"/>
      <c r="E194" s="34" t="s">
        <v>47</v>
      </c>
      <c r="F194" s="34">
        <v>1</v>
      </c>
      <c r="G194" s="34">
        <v>5</v>
      </c>
      <c r="H194" s="35">
        <v>2000</v>
      </c>
      <c r="I194" s="34">
        <v>1000</v>
      </c>
      <c r="J194" s="33">
        <v>24232.487082719799</v>
      </c>
      <c r="K194" s="32">
        <f t="shared" si="2"/>
        <v>6.7312464118666107</v>
      </c>
      <c r="L194" s="104">
        <v>7.0056954534653297E-4</v>
      </c>
      <c r="M194" s="30"/>
      <c r="N194" s="35"/>
      <c r="O194" s="35"/>
      <c r="P194" s="53"/>
    </row>
    <row r="195" spans="1:17" x14ac:dyDescent="0.3">
      <c r="A195" s="36" t="s">
        <v>58</v>
      </c>
      <c r="B195" s="35" t="s">
        <v>135</v>
      </c>
      <c r="C195" s="34" t="s">
        <v>49</v>
      </c>
      <c r="D195" s="35"/>
      <c r="E195" s="34" t="s">
        <v>47</v>
      </c>
      <c r="F195" s="34">
        <v>1</v>
      </c>
      <c r="G195" s="34">
        <v>5</v>
      </c>
      <c r="H195" s="35">
        <v>2000</v>
      </c>
      <c r="I195" s="34">
        <v>1000</v>
      </c>
      <c r="J195" s="33">
        <v>24264.769288539799</v>
      </c>
      <c r="K195" s="32">
        <f t="shared" si="2"/>
        <v>6.7402136912610553</v>
      </c>
      <c r="L195" s="104">
        <v>1.0040047888165201E-3</v>
      </c>
      <c r="M195" s="30"/>
      <c r="N195" s="35"/>
      <c r="O195" s="35"/>
      <c r="P195" s="53"/>
    </row>
    <row r="196" spans="1:17" x14ac:dyDescent="0.3">
      <c r="A196" s="36" t="s">
        <v>58</v>
      </c>
      <c r="B196" s="35" t="s">
        <v>135</v>
      </c>
      <c r="C196" s="34" t="s">
        <v>49</v>
      </c>
      <c r="D196" s="35"/>
      <c r="E196" s="34" t="s">
        <v>47</v>
      </c>
      <c r="F196" s="34">
        <v>1</v>
      </c>
      <c r="G196" s="34">
        <v>5</v>
      </c>
      <c r="H196" s="35">
        <v>2000</v>
      </c>
      <c r="I196" s="34">
        <v>1000</v>
      </c>
      <c r="J196" s="33">
        <v>24305.6536672115</v>
      </c>
      <c r="K196" s="32">
        <f t="shared" si="2"/>
        <v>6.7515704631143052</v>
      </c>
      <c r="L196" s="104">
        <v>0.11771926222323301</v>
      </c>
      <c r="M196" s="30"/>
      <c r="N196" s="35"/>
      <c r="O196" s="35"/>
      <c r="P196" s="53"/>
    </row>
    <row r="197" spans="1:17" x14ac:dyDescent="0.3">
      <c r="A197" s="36" t="s">
        <v>58</v>
      </c>
      <c r="B197" s="35" t="s">
        <v>135</v>
      </c>
      <c r="C197" s="34" t="s">
        <v>49</v>
      </c>
      <c r="D197" s="35"/>
      <c r="E197" s="34" t="s">
        <v>47</v>
      </c>
      <c r="F197" s="34">
        <v>1</v>
      </c>
      <c r="G197" s="34">
        <v>5</v>
      </c>
      <c r="H197" s="35">
        <v>2000</v>
      </c>
      <c r="I197" s="34">
        <v>1000</v>
      </c>
      <c r="J197" s="33">
        <v>25107.2779386043</v>
      </c>
      <c r="K197" s="32">
        <f t="shared" ref="K197:K260" si="3">J197/3600</f>
        <v>6.9742438718345277</v>
      </c>
      <c r="L197" s="104">
        <v>1.3071051524719401E-3</v>
      </c>
      <c r="M197" s="103"/>
      <c r="N197" s="35"/>
      <c r="O197" s="35"/>
      <c r="P197" s="53"/>
    </row>
    <row r="198" spans="1:17" x14ac:dyDescent="0.3">
      <c r="A198" s="36" t="s">
        <v>58</v>
      </c>
      <c r="B198" s="35" t="s">
        <v>135</v>
      </c>
      <c r="C198" s="34" t="s">
        <v>49</v>
      </c>
      <c r="D198" s="35"/>
      <c r="E198" s="34" t="s">
        <v>47</v>
      </c>
      <c r="F198" s="34">
        <v>1</v>
      </c>
      <c r="G198" s="34">
        <v>5</v>
      </c>
      <c r="H198" s="35">
        <v>2000</v>
      </c>
      <c r="I198" s="34">
        <v>1000</v>
      </c>
      <c r="J198" s="33">
        <v>25393.948231696999</v>
      </c>
      <c r="K198" s="32">
        <f t="shared" si="3"/>
        <v>7.0538745088047223</v>
      </c>
      <c r="L198" s="104">
        <v>2.6589418641583002E-3</v>
      </c>
      <c r="M198" s="30"/>
      <c r="N198" s="35"/>
      <c r="O198" s="35"/>
      <c r="P198" s="53"/>
    </row>
    <row r="199" spans="1:17" x14ac:dyDescent="0.3">
      <c r="A199" s="36" t="s">
        <v>58</v>
      </c>
      <c r="B199" s="35" t="s">
        <v>135</v>
      </c>
      <c r="C199" s="34" t="s">
        <v>49</v>
      </c>
      <c r="D199" s="35"/>
      <c r="E199" s="34" t="s">
        <v>47</v>
      </c>
      <c r="F199" s="34">
        <v>1</v>
      </c>
      <c r="G199" s="34">
        <v>5</v>
      </c>
      <c r="H199" s="35">
        <v>2000</v>
      </c>
      <c r="I199" s="34">
        <v>1000</v>
      </c>
      <c r="J199" s="33">
        <v>25535.609324455199</v>
      </c>
      <c r="K199" s="32">
        <f t="shared" si="3"/>
        <v>7.0932248123486668</v>
      </c>
      <c r="L199" s="104">
        <v>7.1095101180686704E-4</v>
      </c>
      <c r="M199" s="30"/>
      <c r="N199" s="35"/>
      <c r="O199" s="35"/>
      <c r="P199" s="53"/>
    </row>
    <row r="200" spans="1:17" x14ac:dyDescent="0.3">
      <c r="A200" s="36" t="s">
        <v>58</v>
      </c>
      <c r="B200" s="35" t="s">
        <v>135</v>
      </c>
      <c r="C200" s="34" t="s">
        <v>49</v>
      </c>
      <c r="D200" s="35"/>
      <c r="E200" s="34" t="s">
        <v>47</v>
      </c>
      <c r="F200" s="34">
        <v>1</v>
      </c>
      <c r="G200" s="34">
        <v>5</v>
      </c>
      <c r="H200" s="35">
        <v>2000</v>
      </c>
      <c r="I200" s="34">
        <v>1000</v>
      </c>
      <c r="J200" s="33">
        <v>25811.104607105201</v>
      </c>
      <c r="K200" s="32">
        <f t="shared" si="3"/>
        <v>7.1697512797514449</v>
      </c>
      <c r="L200" s="104">
        <v>1.12398551805671E-3</v>
      </c>
      <c r="M200" s="30"/>
      <c r="N200" s="35"/>
      <c r="O200" s="35"/>
      <c r="P200" s="53"/>
    </row>
    <row r="201" spans="1:17" ht="15" thickBot="1" x14ac:dyDescent="0.35">
      <c r="A201" s="36" t="s">
        <v>58</v>
      </c>
      <c r="B201" s="35" t="s">
        <v>135</v>
      </c>
      <c r="C201" s="34" t="s">
        <v>49</v>
      </c>
      <c r="D201" s="35"/>
      <c r="E201" s="34" t="s">
        <v>47</v>
      </c>
      <c r="F201" s="34">
        <v>1</v>
      </c>
      <c r="G201" s="34">
        <v>5</v>
      </c>
      <c r="H201" s="35">
        <v>2000</v>
      </c>
      <c r="I201" s="34">
        <v>1000</v>
      </c>
      <c r="J201" s="33">
        <v>23215.549644231702</v>
      </c>
      <c r="K201" s="32">
        <f t="shared" si="3"/>
        <v>6.448763790064362</v>
      </c>
      <c r="L201" s="104">
        <v>5.7253781550481496E-4</v>
      </c>
      <c r="M201" s="30"/>
      <c r="N201" s="35"/>
      <c r="O201" s="35"/>
      <c r="P201" s="53"/>
      <c r="Q201" s="108"/>
    </row>
    <row r="202" spans="1:17" ht="15" thickBot="1" x14ac:dyDescent="0.35">
      <c r="A202" s="102"/>
      <c r="B202" s="97"/>
      <c r="C202" s="97"/>
      <c r="D202" s="97"/>
      <c r="E202" s="97"/>
      <c r="F202" s="97"/>
      <c r="G202" s="97"/>
      <c r="H202" s="97"/>
      <c r="I202" s="97"/>
      <c r="J202" s="101">
        <f>AVERAGE(J192:J201)</f>
        <v>24603.325315308513</v>
      </c>
      <c r="K202" s="100">
        <f t="shared" si="3"/>
        <v>6.834257032030143</v>
      </c>
      <c r="L202" s="99">
        <f>AVERAGE(L192:L201)</f>
        <v>3.4450107249565577E-2</v>
      </c>
      <c r="M202" s="98"/>
      <c r="N202" s="97"/>
      <c r="O202" s="97"/>
      <c r="P202" s="96"/>
    </row>
    <row r="203" spans="1:17" x14ac:dyDescent="0.3">
      <c r="A203" s="36" t="s">
        <v>58</v>
      </c>
      <c r="B203" s="35" t="s">
        <v>133</v>
      </c>
      <c r="C203" s="34" t="s">
        <v>49</v>
      </c>
      <c r="D203" s="35"/>
      <c r="E203" s="34" t="s">
        <v>47</v>
      </c>
      <c r="F203" s="35">
        <v>2</v>
      </c>
      <c r="G203" s="35">
        <v>5</v>
      </c>
      <c r="H203" s="35">
        <v>2000</v>
      </c>
      <c r="I203" s="34">
        <v>1000</v>
      </c>
      <c r="J203" s="39">
        <v>23894.952145814801</v>
      </c>
      <c r="K203" s="32">
        <f t="shared" si="3"/>
        <v>6.6374867071707779</v>
      </c>
      <c r="L203" s="40">
        <v>0.58366955729044101</v>
      </c>
      <c r="M203" s="41"/>
      <c r="N203" s="35"/>
      <c r="O203" s="35"/>
      <c r="P203" s="53"/>
    </row>
    <row r="204" spans="1:17" x14ac:dyDescent="0.3">
      <c r="A204" s="36" t="s">
        <v>58</v>
      </c>
      <c r="B204" s="35" t="s">
        <v>133</v>
      </c>
      <c r="C204" s="34" t="s">
        <v>49</v>
      </c>
      <c r="D204" s="35"/>
      <c r="E204" s="34" t="s">
        <v>47</v>
      </c>
      <c r="F204" s="35">
        <v>2</v>
      </c>
      <c r="G204" s="35">
        <v>5</v>
      </c>
      <c r="H204" s="35">
        <v>2000</v>
      </c>
      <c r="I204" s="34">
        <v>1000</v>
      </c>
      <c r="J204" s="39">
        <v>24319.482574939699</v>
      </c>
      <c r="K204" s="32">
        <f t="shared" si="3"/>
        <v>6.7554118263721383</v>
      </c>
      <c r="L204" s="40">
        <v>2.0993413290034501E-3</v>
      </c>
      <c r="M204" s="30"/>
      <c r="N204" s="35"/>
      <c r="O204" s="35"/>
      <c r="P204" s="53"/>
    </row>
    <row r="205" spans="1:17" x14ac:dyDescent="0.3">
      <c r="A205" s="36" t="s">
        <v>58</v>
      </c>
      <c r="B205" s="35" t="s">
        <v>133</v>
      </c>
      <c r="C205" s="34" t="s">
        <v>49</v>
      </c>
      <c r="D205" s="35"/>
      <c r="E205" s="34" t="s">
        <v>47</v>
      </c>
      <c r="F205" s="35">
        <v>2</v>
      </c>
      <c r="G205" s="35">
        <v>5</v>
      </c>
      <c r="H205" s="35">
        <v>2000</v>
      </c>
      <c r="I205" s="34">
        <v>1000</v>
      </c>
      <c r="J205" s="39">
        <v>24355.1955132484</v>
      </c>
      <c r="K205" s="32">
        <f t="shared" si="3"/>
        <v>6.7653320870134444</v>
      </c>
      <c r="L205" s="40">
        <v>0.46137924116266299</v>
      </c>
      <c r="M205" s="30"/>
      <c r="N205" s="35"/>
      <c r="O205" s="35"/>
      <c r="P205" s="53"/>
    </row>
    <row r="206" spans="1:17" x14ac:dyDescent="0.3">
      <c r="A206" s="36" t="s">
        <v>58</v>
      </c>
      <c r="B206" s="35" t="s">
        <v>133</v>
      </c>
      <c r="C206" s="34" t="s">
        <v>49</v>
      </c>
      <c r="D206" s="35"/>
      <c r="E206" s="34" t="s">
        <v>47</v>
      </c>
      <c r="F206" s="35">
        <v>2</v>
      </c>
      <c r="G206" s="35">
        <v>5</v>
      </c>
      <c r="H206" s="35">
        <v>2000</v>
      </c>
      <c r="I206" s="34">
        <v>1000</v>
      </c>
      <c r="J206" s="39">
        <v>24544.488490104599</v>
      </c>
      <c r="K206" s="32">
        <f t="shared" si="3"/>
        <v>6.8179134694735</v>
      </c>
      <c r="L206" s="40">
        <v>0.35943950406448899</v>
      </c>
      <c r="M206" s="30"/>
      <c r="N206" s="35"/>
      <c r="O206" s="35"/>
      <c r="P206" s="53"/>
    </row>
    <row r="207" spans="1:17" x14ac:dyDescent="0.3">
      <c r="A207" s="36" t="s">
        <v>58</v>
      </c>
      <c r="B207" s="35" t="s">
        <v>133</v>
      </c>
      <c r="C207" s="34" t="s">
        <v>49</v>
      </c>
      <c r="D207" s="35"/>
      <c r="E207" s="34" t="s">
        <v>47</v>
      </c>
      <c r="F207" s="35">
        <v>2</v>
      </c>
      <c r="G207" s="35">
        <v>5</v>
      </c>
      <c r="H207" s="35">
        <v>2000</v>
      </c>
      <c r="I207" s="34">
        <v>1000</v>
      </c>
      <c r="J207" s="39">
        <v>24589.995270013798</v>
      </c>
      <c r="K207" s="32">
        <f t="shared" si="3"/>
        <v>6.8305542416704998</v>
      </c>
      <c r="L207" s="40">
        <v>0.37921917853374099</v>
      </c>
      <c r="M207" s="30"/>
      <c r="N207" s="35"/>
      <c r="O207" s="35"/>
      <c r="P207" s="53"/>
    </row>
    <row r="208" spans="1:17" x14ac:dyDescent="0.3">
      <c r="A208" s="36" t="s">
        <v>58</v>
      </c>
      <c r="B208" s="35" t="s">
        <v>133</v>
      </c>
      <c r="C208" s="34" t="s">
        <v>49</v>
      </c>
      <c r="D208" s="35"/>
      <c r="E208" s="34" t="s">
        <v>47</v>
      </c>
      <c r="F208" s="35">
        <v>2</v>
      </c>
      <c r="G208" s="35">
        <v>5</v>
      </c>
      <c r="H208" s="35">
        <v>2000</v>
      </c>
      <c r="I208" s="34">
        <v>1000</v>
      </c>
      <c r="J208" s="39">
        <v>24626.249844550999</v>
      </c>
      <c r="K208" s="32">
        <f t="shared" si="3"/>
        <v>6.8406249568197222</v>
      </c>
      <c r="L208" s="40">
        <v>0.91223049640395704</v>
      </c>
      <c r="M208" s="103"/>
      <c r="N208" s="35"/>
      <c r="O208" s="35"/>
      <c r="P208" s="53"/>
    </row>
    <row r="209" spans="1:16" x14ac:dyDescent="0.3">
      <c r="A209" s="36" t="s">
        <v>58</v>
      </c>
      <c r="B209" s="35" t="s">
        <v>133</v>
      </c>
      <c r="C209" s="34" t="s">
        <v>49</v>
      </c>
      <c r="D209" s="35"/>
      <c r="E209" s="34" t="s">
        <v>47</v>
      </c>
      <c r="F209" s="35">
        <v>2</v>
      </c>
      <c r="G209" s="35">
        <v>5</v>
      </c>
      <c r="H209" s="35">
        <v>2000</v>
      </c>
      <c r="I209" s="34">
        <v>1000</v>
      </c>
      <c r="J209" s="39">
        <v>24729.060082674001</v>
      </c>
      <c r="K209" s="32">
        <f t="shared" si="3"/>
        <v>6.8691833562983335</v>
      </c>
      <c r="L209" s="40">
        <v>1.6692511943554799E-3</v>
      </c>
      <c r="M209" s="30"/>
      <c r="N209" s="35"/>
      <c r="O209" s="35"/>
      <c r="P209" s="53"/>
    </row>
    <row r="210" spans="1:16" x14ac:dyDescent="0.3">
      <c r="A210" s="36" t="s">
        <v>58</v>
      </c>
      <c r="B210" s="35" t="s">
        <v>133</v>
      </c>
      <c r="C210" s="34" t="s">
        <v>49</v>
      </c>
      <c r="D210" s="35"/>
      <c r="E210" s="34" t="s">
        <v>47</v>
      </c>
      <c r="F210" s="35">
        <v>2</v>
      </c>
      <c r="G210" s="35">
        <v>5</v>
      </c>
      <c r="H210" s="35">
        <v>2000</v>
      </c>
      <c r="I210" s="34">
        <v>1000</v>
      </c>
      <c r="J210" s="39">
        <v>24761.5177764892</v>
      </c>
      <c r="K210" s="32">
        <f t="shared" si="3"/>
        <v>6.8781993823581109</v>
      </c>
      <c r="L210" s="40">
        <v>5.4342098595203198E-2</v>
      </c>
      <c r="M210" s="30"/>
      <c r="N210" s="35"/>
      <c r="O210" s="35"/>
      <c r="P210" s="53"/>
    </row>
    <row r="211" spans="1:16" x14ac:dyDescent="0.3">
      <c r="A211" s="36" t="s">
        <v>58</v>
      </c>
      <c r="B211" s="35" t="s">
        <v>133</v>
      </c>
      <c r="C211" s="34" t="s">
        <v>49</v>
      </c>
      <c r="D211" s="35"/>
      <c r="E211" s="34" t="s">
        <v>47</v>
      </c>
      <c r="F211" s="35">
        <v>2</v>
      </c>
      <c r="G211" s="35">
        <v>5</v>
      </c>
      <c r="H211" s="35">
        <v>2000</v>
      </c>
      <c r="I211" s="34">
        <v>1000</v>
      </c>
      <c r="J211" s="39">
        <v>25442.961967229799</v>
      </c>
      <c r="K211" s="32">
        <f t="shared" si="3"/>
        <v>7.0674894353416109</v>
      </c>
      <c r="L211" s="40">
        <v>2.5153721491046098E-3</v>
      </c>
      <c r="M211" s="30"/>
      <c r="N211" s="35"/>
      <c r="O211" s="35"/>
      <c r="P211" s="53"/>
    </row>
    <row r="212" spans="1:16" ht="15" thickBot="1" x14ac:dyDescent="0.35">
      <c r="A212" s="36" t="s">
        <v>58</v>
      </c>
      <c r="B212" s="35" t="s">
        <v>133</v>
      </c>
      <c r="C212" s="34" t="s">
        <v>49</v>
      </c>
      <c r="D212" s="35"/>
      <c r="E212" s="34" t="s">
        <v>47</v>
      </c>
      <c r="F212" s="35">
        <v>2</v>
      </c>
      <c r="G212" s="35">
        <v>5</v>
      </c>
      <c r="H212" s="35">
        <v>2000</v>
      </c>
      <c r="I212" s="34">
        <v>1000</v>
      </c>
      <c r="J212" s="39">
        <v>27306.667298555301</v>
      </c>
      <c r="K212" s="32">
        <f t="shared" si="3"/>
        <v>7.5851853607098061</v>
      </c>
      <c r="L212" s="40">
        <v>0.162435218947168</v>
      </c>
      <c r="M212" s="30"/>
      <c r="N212" s="35"/>
      <c r="O212" s="35"/>
      <c r="P212" s="53"/>
    </row>
    <row r="213" spans="1:16" ht="15" thickBot="1" x14ac:dyDescent="0.35">
      <c r="A213" s="102" t="s">
        <v>46</v>
      </c>
      <c r="B213" s="97"/>
      <c r="C213" s="97"/>
      <c r="D213" s="97"/>
      <c r="E213" s="97"/>
      <c r="F213" s="97"/>
      <c r="G213" s="97"/>
      <c r="H213" s="97"/>
      <c r="I213" s="97"/>
      <c r="J213" s="101">
        <f>AVERAGE(J203:J212)</f>
        <v>24857.057096362063</v>
      </c>
      <c r="K213" s="100">
        <f t="shared" si="3"/>
        <v>6.9047380823227948</v>
      </c>
      <c r="L213" s="99">
        <f>AVERAGE(L203:L212)</f>
        <v>0.29189992596701264</v>
      </c>
      <c r="M213" s="98"/>
      <c r="N213" s="97"/>
      <c r="O213" s="97"/>
      <c r="P213" s="96"/>
    </row>
    <row r="214" spans="1:16" x14ac:dyDescent="0.3">
      <c r="A214" s="36" t="s">
        <v>139</v>
      </c>
      <c r="B214" s="35" t="s">
        <v>49</v>
      </c>
      <c r="C214" s="34" t="s">
        <v>49</v>
      </c>
      <c r="D214" s="34" t="s">
        <v>55</v>
      </c>
      <c r="E214" s="34" t="s">
        <v>47</v>
      </c>
      <c r="F214" s="35">
        <v>1</v>
      </c>
      <c r="G214" s="35">
        <v>1</v>
      </c>
      <c r="H214" s="35">
        <v>2000</v>
      </c>
      <c r="I214" s="34">
        <v>1000</v>
      </c>
      <c r="J214" s="39">
        <v>19061.9981713294</v>
      </c>
      <c r="K214" s="32">
        <f t="shared" si="3"/>
        <v>5.2949994920359442</v>
      </c>
      <c r="L214" s="40">
        <v>7.1857866503989099E-4</v>
      </c>
      <c r="M214" s="30"/>
      <c r="N214" s="35"/>
      <c r="O214" s="35"/>
      <c r="P214" s="53"/>
    </row>
    <row r="215" spans="1:16" x14ac:dyDescent="0.3">
      <c r="A215" s="36" t="s">
        <v>139</v>
      </c>
      <c r="B215" s="35" t="s">
        <v>49</v>
      </c>
      <c r="C215" s="34" t="s">
        <v>49</v>
      </c>
      <c r="D215" s="34" t="s">
        <v>55</v>
      </c>
      <c r="E215" s="34" t="s">
        <v>47</v>
      </c>
      <c r="F215" s="35">
        <v>1</v>
      </c>
      <c r="G215" s="35">
        <v>1</v>
      </c>
      <c r="H215" s="35">
        <v>2000</v>
      </c>
      <c r="I215" s="34">
        <v>1000</v>
      </c>
      <c r="J215" s="39">
        <v>22922.6018626689</v>
      </c>
      <c r="K215" s="32">
        <f t="shared" si="3"/>
        <v>6.3673894062969163</v>
      </c>
      <c r="L215" s="40">
        <v>6.0267339643654198E-4</v>
      </c>
      <c r="M215" s="30"/>
      <c r="N215" s="35"/>
      <c r="O215" s="35"/>
      <c r="P215" s="53"/>
    </row>
    <row r="216" spans="1:16" x14ac:dyDescent="0.3">
      <c r="A216" s="36" t="s">
        <v>139</v>
      </c>
      <c r="B216" s="35" t="s">
        <v>49</v>
      </c>
      <c r="C216" s="34" t="s">
        <v>49</v>
      </c>
      <c r="D216" s="34" t="s">
        <v>55</v>
      </c>
      <c r="E216" s="34" t="s">
        <v>47</v>
      </c>
      <c r="F216" s="35">
        <v>1</v>
      </c>
      <c r="G216" s="35">
        <v>1</v>
      </c>
      <c r="H216" s="35">
        <v>2000</v>
      </c>
      <c r="I216" s="34">
        <v>1000</v>
      </c>
      <c r="J216" s="39">
        <v>22935.784432411099</v>
      </c>
      <c r="K216" s="32">
        <f t="shared" si="3"/>
        <v>6.3710512312253051</v>
      </c>
      <c r="L216" s="40">
        <v>3.50622632663514E-4</v>
      </c>
      <c r="M216" s="30"/>
      <c r="N216" s="35"/>
      <c r="O216" s="35"/>
      <c r="P216" s="53"/>
    </row>
    <row r="217" spans="1:16" x14ac:dyDescent="0.3">
      <c r="A217" s="36" t="s">
        <v>139</v>
      </c>
      <c r="B217" s="35" t="s">
        <v>49</v>
      </c>
      <c r="C217" s="34" t="s">
        <v>49</v>
      </c>
      <c r="D217" s="34" t="s">
        <v>55</v>
      </c>
      <c r="E217" s="34" t="s">
        <v>47</v>
      </c>
      <c r="F217" s="35">
        <v>1</v>
      </c>
      <c r="G217" s="35">
        <v>1</v>
      </c>
      <c r="H217" s="35">
        <v>2000</v>
      </c>
      <c r="I217" s="34">
        <v>1000</v>
      </c>
      <c r="J217" s="39">
        <v>23546.966060399998</v>
      </c>
      <c r="K217" s="32">
        <f t="shared" si="3"/>
        <v>6.5408239056666666</v>
      </c>
      <c r="L217" s="40">
        <v>8.9688089398920598E-4</v>
      </c>
      <c r="M217" s="30"/>
      <c r="N217" s="35"/>
      <c r="O217" s="35"/>
      <c r="P217" s="53"/>
    </row>
    <row r="218" spans="1:16" x14ac:dyDescent="0.3">
      <c r="A218" s="36" t="s">
        <v>139</v>
      </c>
      <c r="B218" s="35" t="s">
        <v>49</v>
      </c>
      <c r="C218" s="34" t="s">
        <v>49</v>
      </c>
      <c r="D218" s="34" t="s">
        <v>55</v>
      </c>
      <c r="E218" s="34" t="s">
        <v>47</v>
      </c>
      <c r="F218" s="35">
        <v>1</v>
      </c>
      <c r="G218" s="35">
        <v>1</v>
      </c>
      <c r="H218" s="35">
        <v>2000</v>
      </c>
      <c r="I218" s="34">
        <v>1000</v>
      </c>
      <c r="J218" s="39">
        <v>23586.311618566499</v>
      </c>
      <c r="K218" s="32">
        <f t="shared" si="3"/>
        <v>6.5517532273795833</v>
      </c>
      <c r="L218" s="40">
        <v>5.8444528307618495E-4</v>
      </c>
      <c r="M218" s="30"/>
      <c r="N218" s="35"/>
      <c r="O218" s="35"/>
      <c r="P218" s="53"/>
    </row>
    <row r="219" spans="1:16" x14ac:dyDescent="0.3">
      <c r="A219" s="36" t="s">
        <v>139</v>
      </c>
      <c r="B219" s="35" t="s">
        <v>49</v>
      </c>
      <c r="C219" s="34" t="s">
        <v>49</v>
      </c>
      <c r="D219" s="34" t="s">
        <v>55</v>
      </c>
      <c r="E219" s="34" t="s">
        <v>47</v>
      </c>
      <c r="F219" s="35">
        <v>1</v>
      </c>
      <c r="G219" s="35">
        <v>1</v>
      </c>
      <c r="H219" s="35">
        <v>2000</v>
      </c>
      <c r="I219" s="34">
        <v>1000</v>
      </c>
      <c r="J219" s="39">
        <v>23612.747294664299</v>
      </c>
      <c r="K219" s="32">
        <f t="shared" si="3"/>
        <v>6.5590964707400827</v>
      </c>
      <c r="L219" s="40">
        <v>8.1582955090861605E-4</v>
      </c>
      <c r="M219" s="30"/>
      <c r="N219" s="35"/>
      <c r="O219" s="35"/>
      <c r="P219" s="53"/>
    </row>
    <row r="220" spans="1:16" x14ac:dyDescent="0.3">
      <c r="A220" s="36" t="s">
        <v>139</v>
      </c>
      <c r="B220" s="35" t="s">
        <v>49</v>
      </c>
      <c r="C220" s="34" t="s">
        <v>49</v>
      </c>
      <c r="D220" s="34" t="s">
        <v>55</v>
      </c>
      <c r="E220" s="34" t="s">
        <v>47</v>
      </c>
      <c r="F220" s="35">
        <v>1</v>
      </c>
      <c r="G220" s="35">
        <v>1</v>
      </c>
      <c r="H220" s="35">
        <v>2000</v>
      </c>
      <c r="I220" s="34">
        <v>1000</v>
      </c>
      <c r="J220" s="39">
        <v>24732.6779670715</v>
      </c>
      <c r="K220" s="32">
        <f t="shared" si="3"/>
        <v>6.870188324186528</v>
      </c>
      <c r="L220" s="40">
        <v>5.1905412441518998E-4</v>
      </c>
      <c r="M220" s="30"/>
      <c r="N220" s="35"/>
      <c r="O220" s="35"/>
      <c r="P220" s="53"/>
    </row>
    <row r="221" spans="1:16" x14ac:dyDescent="0.3">
      <c r="A221" s="36" t="s">
        <v>139</v>
      </c>
      <c r="B221" s="35" t="s">
        <v>49</v>
      </c>
      <c r="C221" s="34" t="s">
        <v>49</v>
      </c>
      <c r="D221" s="34" t="s">
        <v>55</v>
      </c>
      <c r="E221" s="34" t="s">
        <v>47</v>
      </c>
      <c r="F221" s="35">
        <v>1</v>
      </c>
      <c r="G221" s="35">
        <v>1</v>
      </c>
      <c r="H221" s="35">
        <v>2000</v>
      </c>
      <c r="I221" s="34">
        <v>1000</v>
      </c>
      <c r="J221" s="39">
        <v>24777.574288129799</v>
      </c>
      <c r="K221" s="32">
        <f t="shared" si="3"/>
        <v>6.8826595244805002</v>
      </c>
      <c r="L221" s="40">
        <v>9.3681222650363895E-4</v>
      </c>
      <c r="M221" s="30"/>
      <c r="N221" s="35"/>
      <c r="O221" s="35"/>
      <c r="P221" s="53"/>
    </row>
    <row r="222" spans="1:16" x14ac:dyDescent="0.3">
      <c r="A222" s="36" t="s">
        <v>139</v>
      </c>
      <c r="B222" s="35" t="s">
        <v>49</v>
      </c>
      <c r="C222" s="34" t="s">
        <v>49</v>
      </c>
      <c r="D222" s="34" t="s">
        <v>55</v>
      </c>
      <c r="E222" s="34" t="s">
        <v>47</v>
      </c>
      <c r="F222" s="35">
        <v>1</v>
      </c>
      <c r="G222" s="35">
        <v>1</v>
      </c>
      <c r="H222" s="35">
        <v>2000</v>
      </c>
      <c r="I222" s="34">
        <v>1000</v>
      </c>
      <c r="J222" s="39">
        <v>24778.674122095101</v>
      </c>
      <c r="K222" s="32">
        <f t="shared" si="3"/>
        <v>6.8829650339153057</v>
      </c>
      <c r="L222" s="40">
        <v>4.2010810313034902E-4</v>
      </c>
      <c r="M222" s="30"/>
      <c r="N222" s="35"/>
      <c r="O222" s="35"/>
      <c r="P222" s="53"/>
    </row>
    <row r="223" spans="1:16" ht="15" thickBot="1" x14ac:dyDescent="0.35">
      <c r="A223" s="36" t="s">
        <v>139</v>
      </c>
      <c r="B223" s="35" t="s">
        <v>49</v>
      </c>
      <c r="C223" s="34" t="s">
        <v>49</v>
      </c>
      <c r="D223" s="34" t="s">
        <v>55</v>
      </c>
      <c r="E223" s="34" t="s">
        <v>47</v>
      </c>
      <c r="F223" s="35">
        <v>1</v>
      </c>
      <c r="G223" s="35">
        <v>1</v>
      </c>
      <c r="H223" s="35">
        <v>2000</v>
      </c>
      <c r="I223" s="34">
        <v>1000</v>
      </c>
      <c r="J223" s="39">
        <v>26250.701350211999</v>
      </c>
      <c r="K223" s="32">
        <f t="shared" si="3"/>
        <v>7.2918614861699993</v>
      </c>
      <c r="L223" s="40">
        <v>4.9095939029568901E-4</v>
      </c>
      <c r="M223" s="30"/>
      <c r="N223" s="35"/>
      <c r="O223" s="35"/>
      <c r="P223" s="53"/>
    </row>
    <row r="224" spans="1:16" ht="15" thickBot="1" x14ac:dyDescent="0.35">
      <c r="A224" s="102" t="s">
        <v>46</v>
      </c>
      <c r="B224" s="97"/>
      <c r="C224" s="97"/>
      <c r="D224" s="97"/>
      <c r="E224" s="97"/>
      <c r="F224" s="97"/>
      <c r="G224" s="97"/>
      <c r="H224" s="97"/>
      <c r="I224" s="97"/>
      <c r="J224" s="101">
        <f>AVERAGE(J214:J223)</f>
        <v>23620.603716754864</v>
      </c>
      <c r="K224" s="100">
        <f t="shared" si="3"/>
        <v>6.5612788102096848</v>
      </c>
      <c r="L224" s="99">
        <f>AVERAGE(L214:L223)</f>
        <v>6.3359642664588209E-4</v>
      </c>
      <c r="M224" s="98"/>
      <c r="N224" s="102"/>
      <c r="O224" s="97"/>
      <c r="P224" s="96"/>
    </row>
    <row r="225" spans="1:16" x14ac:dyDescent="0.3">
      <c r="A225" s="36" t="s">
        <v>139</v>
      </c>
      <c r="B225" s="35" t="s">
        <v>136</v>
      </c>
      <c r="C225" s="34" t="s">
        <v>49</v>
      </c>
      <c r="D225" s="34" t="s">
        <v>55</v>
      </c>
      <c r="E225" s="34" t="s">
        <v>47</v>
      </c>
      <c r="F225" s="35">
        <v>0.5</v>
      </c>
      <c r="G225" s="35">
        <v>1</v>
      </c>
      <c r="H225" s="35">
        <v>2000</v>
      </c>
      <c r="I225" s="34">
        <v>1000</v>
      </c>
      <c r="J225" s="39">
        <v>23596.731798171899</v>
      </c>
      <c r="K225" s="32">
        <f t="shared" si="3"/>
        <v>6.5546477217144163</v>
      </c>
      <c r="L225" s="38">
        <v>3.2534758835777599E-4</v>
      </c>
      <c r="M225" s="41"/>
      <c r="N225" s="35"/>
      <c r="O225" s="35"/>
      <c r="P225" s="53"/>
    </row>
    <row r="226" spans="1:16" x14ac:dyDescent="0.3">
      <c r="A226" s="36" t="s">
        <v>139</v>
      </c>
      <c r="B226" s="35" t="s">
        <v>136</v>
      </c>
      <c r="C226" s="34" t="s">
        <v>49</v>
      </c>
      <c r="D226" s="34" t="s">
        <v>55</v>
      </c>
      <c r="E226" s="34" t="s">
        <v>47</v>
      </c>
      <c r="F226" s="35">
        <v>0.5</v>
      </c>
      <c r="G226" s="35">
        <v>1</v>
      </c>
      <c r="H226" s="35">
        <v>2000</v>
      </c>
      <c r="I226" s="34">
        <v>1000</v>
      </c>
      <c r="J226" s="39">
        <v>23498.4851691722</v>
      </c>
      <c r="K226" s="32">
        <f t="shared" si="3"/>
        <v>6.5273569914367222</v>
      </c>
      <c r="L226" s="38">
        <v>4.8813527965034699E-4</v>
      </c>
      <c r="M226" s="30"/>
      <c r="N226" s="35"/>
      <c r="O226" s="35"/>
      <c r="P226" s="53"/>
    </row>
    <row r="227" spans="1:16" x14ac:dyDescent="0.3">
      <c r="A227" s="36" t="s">
        <v>139</v>
      </c>
      <c r="B227" s="35" t="s">
        <v>136</v>
      </c>
      <c r="C227" s="34" t="s">
        <v>49</v>
      </c>
      <c r="D227" s="34" t="s">
        <v>55</v>
      </c>
      <c r="E227" s="34" t="s">
        <v>47</v>
      </c>
      <c r="F227" s="35">
        <v>0.5</v>
      </c>
      <c r="G227" s="35">
        <v>1</v>
      </c>
      <c r="H227" s="35">
        <v>2000</v>
      </c>
      <c r="I227" s="34">
        <v>1000</v>
      </c>
      <c r="J227" s="39">
        <v>23892.2790031433</v>
      </c>
      <c r="K227" s="32">
        <f t="shared" si="3"/>
        <v>6.6367441675398053</v>
      </c>
      <c r="L227" s="40">
        <v>3.5207930962766301E-4</v>
      </c>
      <c r="M227" s="30"/>
      <c r="N227" s="35"/>
      <c r="O227" s="35"/>
      <c r="P227" s="53"/>
    </row>
    <row r="228" spans="1:16" x14ac:dyDescent="0.3">
      <c r="A228" s="36" t="s">
        <v>139</v>
      </c>
      <c r="B228" s="35" t="s">
        <v>136</v>
      </c>
      <c r="C228" s="34" t="s">
        <v>49</v>
      </c>
      <c r="D228" s="34" t="s">
        <v>55</v>
      </c>
      <c r="E228" s="34" t="s">
        <v>47</v>
      </c>
      <c r="F228" s="35">
        <v>0.5</v>
      </c>
      <c r="G228" s="35">
        <v>1</v>
      </c>
      <c r="H228" s="35">
        <v>2000</v>
      </c>
      <c r="I228" s="34">
        <v>1000</v>
      </c>
      <c r="J228" s="39">
        <v>23384.251406669599</v>
      </c>
      <c r="K228" s="32">
        <f t="shared" si="3"/>
        <v>6.4956253907415551</v>
      </c>
      <c r="L228" s="38">
        <v>3.67384880226094E-4</v>
      </c>
      <c r="M228" s="30"/>
      <c r="N228" s="35"/>
      <c r="O228" s="35"/>
      <c r="P228" s="53"/>
    </row>
    <row r="229" spans="1:16" x14ac:dyDescent="0.3">
      <c r="A229" s="36" t="s">
        <v>139</v>
      </c>
      <c r="B229" s="35" t="s">
        <v>136</v>
      </c>
      <c r="C229" s="34" t="s">
        <v>49</v>
      </c>
      <c r="D229" s="34" t="s">
        <v>55</v>
      </c>
      <c r="E229" s="34" t="s">
        <v>47</v>
      </c>
      <c r="F229" s="35">
        <v>0.5</v>
      </c>
      <c r="G229" s="35">
        <v>1</v>
      </c>
      <c r="H229" s="35">
        <v>2000</v>
      </c>
      <c r="I229" s="34">
        <v>1000</v>
      </c>
      <c r="J229" s="39">
        <v>24282.051040410901</v>
      </c>
      <c r="K229" s="32">
        <f t="shared" si="3"/>
        <v>6.7450141778919166</v>
      </c>
      <c r="L229" s="38">
        <v>6.4157234960741298E-4</v>
      </c>
      <c r="M229" s="30"/>
      <c r="N229" s="35"/>
      <c r="O229" s="35"/>
      <c r="P229" s="53"/>
    </row>
    <row r="230" spans="1:16" x14ac:dyDescent="0.3">
      <c r="A230" s="36" t="s">
        <v>139</v>
      </c>
      <c r="B230" s="35" t="s">
        <v>136</v>
      </c>
      <c r="C230" s="34" t="s">
        <v>49</v>
      </c>
      <c r="D230" s="34" t="s">
        <v>55</v>
      </c>
      <c r="E230" s="34" t="s">
        <v>47</v>
      </c>
      <c r="F230" s="35">
        <v>0.5</v>
      </c>
      <c r="G230" s="35">
        <v>1</v>
      </c>
      <c r="H230" s="35">
        <v>2000</v>
      </c>
      <c r="I230" s="34">
        <v>1000</v>
      </c>
      <c r="J230" s="39">
        <v>23489.2017226219</v>
      </c>
      <c r="K230" s="32">
        <f t="shared" si="3"/>
        <v>6.5247782562838612</v>
      </c>
      <c r="L230" s="38">
        <v>2.3090128604978899E-4</v>
      </c>
      <c r="M230" s="103"/>
      <c r="N230" s="35"/>
      <c r="O230" s="35"/>
      <c r="P230" s="53"/>
    </row>
    <row r="231" spans="1:16" x14ac:dyDescent="0.3">
      <c r="A231" s="36" t="s">
        <v>139</v>
      </c>
      <c r="B231" s="35" t="s">
        <v>136</v>
      </c>
      <c r="C231" s="34" t="s">
        <v>49</v>
      </c>
      <c r="D231" s="34" t="s">
        <v>55</v>
      </c>
      <c r="E231" s="34" t="s">
        <v>47</v>
      </c>
      <c r="F231" s="35">
        <v>0.5</v>
      </c>
      <c r="G231" s="35">
        <v>1</v>
      </c>
      <c r="H231" s="35">
        <v>2000</v>
      </c>
      <c r="I231" s="34">
        <v>1000</v>
      </c>
      <c r="J231" s="39">
        <v>23484.8758575916</v>
      </c>
      <c r="K231" s="32">
        <f t="shared" si="3"/>
        <v>6.5235766271087776</v>
      </c>
      <c r="L231" s="38">
        <v>2.1295603863844399E-4</v>
      </c>
      <c r="M231" s="30"/>
      <c r="N231" s="35"/>
      <c r="O231" s="35"/>
      <c r="P231" s="53"/>
    </row>
    <row r="232" spans="1:16" x14ac:dyDescent="0.3">
      <c r="A232" s="36" t="s">
        <v>139</v>
      </c>
      <c r="B232" s="35" t="s">
        <v>136</v>
      </c>
      <c r="C232" s="34" t="s">
        <v>49</v>
      </c>
      <c r="D232" s="34" t="s">
        <v>55</v>
      </c>
      <c r="E232" s="34" t="s">
        <v>47</v>
      </c>
      <c r="F232" s="35">
        <v>0.5</v>
      </c>
      <c r="G232" s="35">
        <v>1</v>
      </c>
      <c r="H232" s="35">
        <v>2000</v>
      </c>
      <c r="I232" s="34">
        <v>1000</v>
      </c>
      <c r="J232" s="39">
        <v>24951.9832961559</v>
      </c>
      <c r="K232" s="32">
        <f t="shared" si="3"/>
        <v>6.9311064711544166</v>
      </c>
      <c r="L232" s="38">
        <v>3.2157036962955101E-4</v>
      </c>
      <c r="M232" s="30"/>
      <c r="N232" s="35"/>
      <c r="O232" s="35"/>
      <c r="P232" s="53"/>
    </row>
    <row r="233" spans="1:16" x14ac:dyDescent="0.3">
      <c r="A233" s="36" t="s">
        <v>139</v>
      </c>
      <c r="B233" s="35" t="s">
        <v>136</v>
      </c>
      <c r="C233" s="34" t="s">
        <v>49</v>
      </c>
      <c r="D233" s="34" t="s">
        <v>55</v>
      </c>
      <c r="E233" s="34" t="s">
        <v>47</v>
      </c>
      <c r="F233" s="35">
        <v>0.5</v>
      </c>
      <c r="G233" s="35">
        <v>1</v>
      </c>
      <c r="H233" s="35">
        <v>2000</v>
      </c>
      <c r="I233" s="34">
        <v>1000</v>
      </c>
      <c r="J233" s="39">
        <v>24933.072986364299</v>
      </c>
      <c r="K233" s="32">
        <f t="shared" si="3"/>
        <v>6.9258536073234165</v>
      </c>
      <c r="L233" s="38">
        <v>6.5807255774008198E-4</v>
      </c>
      <c r="M233" s="30"/>
      <c r="N233" s="35"/>
      <c r="O233" s="35"/>
      <c r="P233" s="53"/>
    </row>
    <row r="234" spans="1:16" ht="15" thickBot="1" x14ac:dyDescent="0.35">
      <c r="A234" s="36" t="s">
        <v>139</v>
      </c>
      <c r="B234" s="35" t="s">
        <v>136</v>
      </c>
      <c r="C234" s="34" t="s">
        <v>49</v>
      </c>
      <c r="D234" s="34" t="s">
        <v>55</v>
      </c>
      <c r="E234" s="34" t="s">
        <v>47</v>
      </c>
      <c r="F234" s="35">
        <v>0.5</v>
      </c>
      <c r="G234" s="35">
        <v>1</v>
      </c>
      <c r="H234" s="35">
        <v>2000</v>
      </c>
      <c r="I234" s="34">
        <v>1000</v>
      </c>
      <c r="J234" s="39">
        <v>26244.989151239301</v>
      </c>
      <c r="K234" s="32">
        <f t="shared" si="3"/>
        <v>7.2902747642331391</v>
      </c>
      <c r="L234" s="38">
        <v>2.30549409223423E-4</v>
      </c>
      <c r="M234" s="30"/>
      <c r="N234" s="35"/>
      <c r="O234" s="35"/>
      <c r="P234" s="53"/>
    </row>
    <row r="235" spans="1:16" ht="15" thickBot="1" x14ac:dyDescent="0.35">
      <c r="A235" s="102"/>
      <c r="B235" s="97"/>
      <c r="C235" s="97"/>
      <c r="D235" s="97"/>
      <c r="E235" s="97"/>
      <c r="F235" s="97"/>
      <c r="G235" s="97"/>
      <c r="H235" s="97"/>
      <c r="I235" s="97"/>
      <c r="J235" s="101">
        <f>AVERAGE(J225:J234)</f>
        <v>24175.792143154089</v>
      </c>
      <c r="K235" s="100">
        <f t="shared" si="3"/>
        <v>6.7154978175428024</v>
      </c>
      <c r="L235" s="99">
        <f>AVERAGE(L225:L234)</f>
        <v>3.8285690687505817E-4</v>
      </c>
      <c r="M235" s="98">
        <f>_xlfn.STDEV.P(L225:L234)</f>
        <v>1.5400170959997073E-4</v>
      </c>
      <c r="N235" s="97"/>
      <c r="O235" s="97"/>
      <c r="P235" s="96"/>
    </row>
    <row r="236" spans="1:16" x14ac:dyDescent="0.3">
      <c r="A236" s="36" t="s">
        <v>139</v>
      </c>
      <c r="B236" s="35" t="s">
        <v>135</v>
      </c>
      <c r="C236" s="34" t="s">
        <v>49</v>
      </c>
      <c r="D236" s="34" t="s">
        <v>55</v>
      </c>
      <c r="E236" s="34" t="s">
        <v>47</v>
      </c>
      <c r="F236" s="34">
        <v>1</v>
      </c>
      <c r="G236" s="34">
        <v>5</v>
      </c>
      <c r="H236" s="35">
        <v>2000</v>
      </c>
      <c r="I236" s="34">
        <v>1000</v>
      </c>
      <c r="J236" s="33">
        <v>24201.5668702125</v>
      </c>
      <c r="K236" s="32">
        <f t="shared" si="3"/>
        <v>6.7226574639479164</v>
      </c>
      <c r="L236" s="104">
        <v>3.4064975682129498E-4</v>
      </c>
      <c r="M236" s="41"/>
      <c r="N236" s="35"/>
      <c r="O236" s="35"/>
      <c r="P236" s="53"/>
    </row>
    <row r="237" spans="1:16" x14ac:dyDescent="0.3">
      <c r="A237" s="36" t="s">
        <v>139</v>
      </c>
      <c r="B237" s="35" t="s">
        <v>135</v>
      </c>
      <c r="C237" s="34" t="s">
        <v>49</v>
      </c>
      <c r="D237" s="34" t="s">
        <v>55</v>
      </c>
      <c r="E237" s="34" t="s">
        <v>47</v>
      </c>
      <c r="F237" s="34">
        <v>1</v>
      </c>
      <c r="G237" s="34">
        <v>5</v>
      </c>
      <c r="H237" s="35">
        <v>2000</v>
      </c>
      <c r="I237" s="34">
        <v>1000</v>
      </c>
      <c r="J237" s="33">
        <v>24021.935073614099</v>
      </c>
      <c r="K237" s="32">
        <f t="shared" si="3"/>
        <v>6.6727597426705829</v>
      </c>
      <c r="L237" s="104">
        <v>2.9289286363701E-4</v>
      </c>
      <c r="M237" s="30"/>
      <c r="N237" s="35"/>
      <c r="O237" s="35"/>
      <c r="P237" s="53"/>
    </row>
    <row r="238" spans="1:16" x14ac:dyDescent="0.3">
      <c r="A238" s="36" t="s">
        <v>139</v>
      </c>
      <c r="B238" s="35" t="s">
        <v>135</v>
      </c>
      <c r="C238" s="34" t="s">
        <v>49</v>
      </c>
      <c r="D238" s="34" t="s">
        <v>55</v>
      </c>
      <c r="E238" s="34" t="s">
        <v>47</v>
      </c>
      <c r="F238" s="34">
        <v>1</v>
      </c>
      <c r="G238" s="34">
        <v>5</v>
      </c>
      <c r="H238" s="35">
        <v>2000</v>
      </c>
      <c r="I238" s="34">
        <v>1000</v>
      </c>
      <c r="J238" s="33">
        <v>24254.201545</v>
      </c>
      <c r="K238" s="32">
        <f t="shared" si="3"/>
        <v>6.7372782069444446</v>
      </c>
      <c r="L238" s="104">
        <v>2.28205542237142E-4</v>
      </c>
      <c r="M238" s="30"/>
      <c r="N238" s="35"/>
      <c r="O238" s="35"/>
      <c r="P238" s="53"/>
    </row>
    <row r="239" spans="1:16" x14ac:dyDescent="0.3">
      <c r="A239" s="36" t="s">
        <v>139</v>
      </c>
      <c r="B239" s="35" t="s">
        <v>135</v>
      </c>
      <c r="C239" s="34" t="s">
        <v>49</v>
      </c>
      <c r="D239" s="34" t="s">
        <v>55</v>
      </c>
      <c r="E239" s="34" t="s">
        <v>47</v>
      </c>
      <c r="F239" s="34">
        <v>1</v>
      </c>
      <c r="G239" s="34">
        <v>5</v>
      </c>
      <c r="H239" s="35">
        <v>2000</v>
      </c>
      <c r="I239" s="34">
        <v>1000</v>
      </c>
      <c r="J239" s="33">
        <v>23902.518501281698</v>
      </c>
      <c r="K239" s="32">
        <f t="shared" si="3"/>
        <v>6.6395884725782492</v>
      </c>
      <c r="L239" s="104">
        <v>3.3426511900739903E-4</v>
      </c>
      <c r="M239" s="30"/>
      <c r="N239" s="35"/>
      <c r="O239" s="35"/>
      <c r="P239" s="53"/>
    </row>
    <row r="240" spans="1:16" x14ac:dyDescent="0.3">
      <c r="A240" s="36" t="s">
        <v>139</v>
      </c>
      <c r="B240" s="35" t="s">
        <v>135</v>
      </c>
      <c r="C240" s="34" t="s">
        <v>49</v>
      </c>
      <c r="D240" s="34" t="s">
        <v>55</v>
      </c>
      <c r="E240" s="34" t="s">
        <v>47</v>
      </c>
      <c r="F240" s="34">
        <v>1</v>
      </c>
      <c r="G240" s="34">
        <v>5</v>
      </c>
      <c r="H240" s="35">
        <v>2000</v>
      </c>
      <c r="I240" s="34">
        <v>1000</v>
      </c>
      <c r="J240" s="33">
        <v>24829.486274003899</v>
      </c>
      <c r="K240" s="32">
        <f t="shared" si="3"/>
        <v>6.8970795205566384</v>
      </c>
      <c r="L240" s="104">
        <v>2.5057724380082202E-4</v>
      </c>
      <c r="M240" s="30"/>
      <c r="N240" s="35"/>
      <c r="O240" s="35"/>
      <c r="P240" s="53"/>
    </row>
    <row r="241" spans="1:16" x14ac:dyDescent="0.3">
      <c r="A241" s="36" t="s">
        <v>139</v>
      </c>
      <c r="B241" s="35" t="s">
        <v>135</v>
      </c>
      <c r="C241" s="34" t="s">
        <v>49</v>
      </c>
      <c r="D241" s="34" t="s">
        <v>55</v>
      </c>
      <c r="E241" s="34" t="s">
        <v>47</v>
      </c>
      <c r="F241" s="34">
        <v>1</v>
      </c>
      <c r="G241" s="34">
        <v>5</v>
      </c>
      <c r="H241" s="35">
        <v>2000</v>
      </c>
      <c r="I241" s="34">
        <v>1000</v>
      </c>
      <c r="J241" s="33">
        <v>23687.567347526499</v>
      </c>
      <c r="K241" s="32">
        <f t="shared" si="3"/>
        <v>6.5798798187573606</v>
      </c>
      <c r="L241" s="104">
        <v>7.2031659868451899E-4</v>
      </c>
      <c r="M241" s="103"/>
      <c r="N241" s="35"/>
      <c r="O241" s="35"/>
      <c r="P241" s="53"/>
    </row>
    <row r="242" spans="1:16" x14ac:dyDescent="0.3">
      <c r="A242" s="36" t="s">
        <v>139</v>
      </c>
      <c r="B242" s="35" t="s">
        <v>135</v>
      </c>
      <c r="C242" s="34" t="s">
        <v>49</v>
      </c>
      <c r="D242" s="34" t="s">
        <v>55</v>
      </c>
      <c r="E242" s="34" t="s">
        <v>47</v>
      </c>
      <c r="F242" s="34">
        <v>1</v>
      </c>
      <c r="G242" s="34">
        <v>5</v>
      </c>
      <c r="H242" s="35">
        <v>2000</v>
      </c>
      <c r="I242" s="34">
        <v>1000</v>
      </c>
      <c r="J242" s="33">
        <v>24458.707200765599</v>
      </c>
      <c r="K242" s="32">
        <f t="shared" si="3"/>
        <v>6.7940853335459996</v>
      </c>
      <c r="L242" s="104">
        <v>6.61423556816683E-4</v>
      </c>
      <c r="M242" s="30"/>
      <c r="N242" s="35"/>
      <c r="O242" s="35"/>
      <c r="P242" s="53"/>
    </row>
    <row r="243" spans="1:16" x14ac:dyDescent="0.3">
      <c r="A243" s="36" t="s">
        <v>139</v>
      </c>
      <c r="B243" s="35" t="s">
        <v>135</v>
      </c>
      <c r="C243" s="34" t="s">
        <v>49</v>
      </c>
      <c r="D243" s="34" t="s">
        <v>55</v>
      </c>
      <c r="E243" s="34" t="s">
        <v>47</v>
      </c>
      <c r="F243" s="34">
        <v>1</v>
      </c>
      <c r="G243" s="34">
        <v>5</v>
      </c>
      <c r="H243" s="35">
        <v>2000</v>
      </c>
      <c r="I243" s="34">
        <v>1000</v>
      </c>
      <c r="J243" s="33">
        <v>24548.108394861199</v>
      </c>
      <c r="K243" s="32">
        <f t="shared" si="3"/>
        <v>6.8189189985725553</v>
      </c>
      <c r="L243" s="104">
        <v>6.4036426670330401E-4</v>
      </c>
      <c r="M243" s="30"/>
      <c r="N243" s="35"/>
      <c r="O243" s="35"/>
      <c r="P243" s="53"/>
    </row>
    <row r="244" spans="1:16" x14ac:dyDescent="0.3">
      <c r="A244" s="36" t="s">
        <v>139</v>
      </c>
      <c r="B244" s="35" t="s">
        <v>135</v>
      </c>
      <c r="C244" s="34" t="s">
        <v>49</v>
      </c>
      <c r="D244" s="34" t="s">
        <v>55</v>
      </c>
      <c r="E244" s="34" t="s">
        <v>47</v>
      </c>
      <c r="F244" s="34">
        <v>1</v>
      </c>
      <c r="G244" s="34">
        <v>5</v>
      </c>
      <c r="H244" s="35">
        <v>2000</v>
      </c>
      <c r="I244" s="34">
        <v>1000</v>
      </c>
      <c r="J244" s="33">
        <v>24588.237204074801</v>
      </c>
      <c r="K244" s="32">
        <f t="shared" si="3"/>
        <v>6.8300658900207782</v>
      </c>
      <c r="L244" s="104">
        <v>7.0556724416870895E-4</v>
      </c>
      <c r="M244" s="30"/>
      <c r="N244" s="35"/>
      <c r="O244" s="35"/>
      <c r="P244" s="53"/>
    </row>
    <row r="245" spans="1:16" ht="15" thickBot="1" x14ac:dyDescent="0.35">
      <c r="A245" s="36" t="s">
        <v>139</v>
      </c>
      <c r="B245" s="35" t="s">
        <v>135</v>
      </c>
      <c r="C245" s="34" t="s">
        <v>49</v>
      </c>
      <c r="D245" s="34" t="s">
        <v>55</v>
      </c>
      <c r="E245" s="34" t="s">
        <v>47</v>
      </c>
      <c r="F245" s="34">
        <v>1</v>
      </c>
      <c r="G245" s="34">
        <v>5</v>
      </c>
      <c r="H245" s="35">
        <v>2000</v>
      </c>
      <c r="I245" s="34">
        <v>1000</v>
      </c>
      <c r="J245" s="33">
        <v>26975.43180871</v>
      </c>
      <c r="K245" s="32">
        <f t="shared" si="3"/>
        <v>7.4931755024194446</v>
      </c>
      <c r="L245" s="104">
        <v>2.9037084599007799E-4</v>
      </c>
      <c r="M245" s="30"/>
      <c r="N245" s="35"/>
      <c r="O245" s="35"/>
      <c r="P245" s="53"/>
    </row>
    <row r="246" spans="1:16" ht="15" thickBot="1" x14ac:dyDescent="0.35">
      <c r="A246" s="102"/>
      <c r="B246" s="97"/>
      <c r="C246" s="97"/>
      <c r="D246" s="97"/>
      <c r="E246" s="97"/>
      <c r="F246" s="97"/>
      <c r="G246" s="97"/>
      <c r="H246" s="97"/>
      <c r="I246" s="97"/>
      <c r="J246" s="101">
        <f>AVERAGE(J236:J245)</f>
        <v>24546.776022005033</v>
      </c>
      <c r="K246" s="100">
        <f t="shared" si="3"/>
        <v>6.8185488950013982</v>
      </c>
      <c r="L246" s="107">
        <f>AVERAGE(L236:L245)</f>
        <v>4.4646330378669613E-4</v>
      </c>
      <c r="M246" s="98"/>
      <c r="N246" s="97"/>
      <c r="O246" s="97"/>
      <c r="P246" s="96"/>
    </row>
    <row r="247" spans="1:16" x14ac:dyDescent="0.3">
      <c r="A247" s="36" t="s">
        <v>139</v>
      </c>
      <c r="B247" s="35" t="s">
        <v>133</v>
      </c>
      <c r="C247" s="34" t="s">
        <v>49</v>
      </c>
      <c r="D247" s="34" t="s">
        <v>55</v>
      </c>
      <c r="E247" s="34" t="s">
        <v>47</v>
      </c>
      <c r="F247" s="35">
        <v>2</v>
      </c>
      <c r="G247" s="35">
        <v>5</v>
      </c>
      <c r="H247" s="35">
        <v>2000</v>
      </c>
      <c r="I247" s="34">
        <v>1000</v>
      </c>
      <c r="J247" s="39">
        <v>22048.3986937999</v>
      </c>
      <c r="K247" s="32">
        <f t="shared" si="3"/>
        <v>6.1245551927221946</v>
      </c>
      <c r="L247" s="40">
        <v>1.13253651029852E-3</v>
      </c>
      <c r="M247" s="41"/>
      <c r="N247" s="35"/>
      <c r="O247" s="35"/>
      <c r="P247" s="53"/>
    </row>
    <row r="248" spans="1:16" x14ac:dyDescent="0.3">
      <c r="A248" s="36" t="s">
        <v>139</v>
      </c>
      <c r="B248" s="35" t="s">
        <v>133</v>
      </c>
      <c r="C248" s="34" t="s">
        <v>49</v>
      </c>
      <c r="D248" s="34" t="s">
        <v>55</v>
      </c>
      <c r="E248" s="34" t="s">
        <v>47</v>
      </c>
      <c r="F248" s="35">
        <v>2</v>
      </c>
      <c r="G248" s="35">
        <v>5</v>
      </c>
      <c r="H248" s="35">
        <v>2000</v>
      </c>
      <c r="I248" s="34">
        <v>1000</v>
      </c>
      <c r="J248" s="39">
        <v>23709.7733597755</v>
      </c>
      <c r="K248" s="32">
        <f t="shared" si="3"/>
        <v>6.5860481554931942</v>
      </c>
      <c r="L248" s="40">
        <v>3.3268332786546802E-4</v>
      </c>
      <c r="M248" s="30"/>
      <c r="N248" s="35"/>
      <c r="O248" s="35"/>
      <c r="P248" s="53"/>
    </row>
    <row r="249" spans="1:16" x14ac:dyDescent="0.3">
      <c r="A249" s="36" t="s">
        <v>139</v>
      </c>
      <c r="B249" s="35" t="s">
        <v>133</v>
      </c>
      <c r="C249" s="34" t="s">
        <v>49</v>
      </c>
      <c r="D249" s="34" t="s">
        <v>55</v>
      </c>
      <c r="E249" s="34" t="s">
        <v>47</v>
      </c>
      <c r="F249" s="35">
        <v>2</v>
      </c>
      <c r="G249" s="35">
        <v>5</v>
      </c>
      <c r="H249" s="35">
        <v>2000</v>
      </c>
      <c r="I249" s="34">
        <v>1000</v>
      </c>
      <c r="J249" s="39">
        <v>23734.438686847599</v>
      </c>
      <c r="K249" s="32">
        <f t="shared" si="3"/>
        <v>6.5928996352354439</v>
      </c>
      <c r="L249" s="40">
        <v>7.1925507650897399E-4</v>
      </c>
      <c r="M249" s="30"/>
      <c r="N249" s="35"/>
      <c r="O249" s="35"/>
      <c r="P249" s="53"/>
    </row>
    <row r="250" spans="1:16" x14ac:dyDescent="0.3">
      <c r="A250" s="36" t="s">
        <v>139</v>
      </c>
      <c r="B250" s="35" t="s">
        <v>133</v>
      </c>
      <c r="C250" s="34" t="s">
        <v>49</v>
      </c>
      <c r="D250" s="34" t="s">
        <v>55</v>
      </c>
      <c r="E250" s="34" t="s">
        <v>47</v>
      </c>
      <c r="F250" s="35">
        <v>2</v>
      </c>
      <c r="G250" s="35">
        <v>5</v>
      </c>
      <c r="H250" s="35">
        <v>2000</v>
      </c>
      <c r="I250" s="34">
        <v>1000</v>
      </c>
      <c r="J250" s="39">
        <v>23651.203913688601</v>
      </c>
      <c r="K250" s="32">
        <f t="shared" si="3"/>
        <v>6.5697788649135003</v>
      </c>
      <c r="L250" s="40">
        <v>8.2519102610936897E-4</v>
      </c>
      <c r="M250" s="30"/>
      <c r="N250" s="35"/>
      <c r="O250" s="35"/>
      <c r="P250" s="53"/>
    </row>
    <row r="251" spans="1:16" x14ac:dyDescent="0.3">
      <c r="A251" s="36" t="s">
        <v>139</v>
      </c>
      <c r="B251" s="35" t="s">
        <v>133</v>
      </c>
      <c r="C251" s="34" t="s">
        <v>49</v>
      </c>
      <c r="D251" s="34" t="s">
        <v>55</v>
      </c>
      <c r="E251" s="34" t="s">
        <v>47</v>
      </c>
      <c r="F251" s="35">
        <v>2</v>
      </c>
      <c r="G251" s="35">
        <v>5</v>
      </c>
      <c r="H251" s="35">
        <v>2000</v>
      </c>
      <c r="I251" s="34">
        <v>1000</v>
      </c>
      <c r="J251" s="39">
        <v>24098.377434015201</v>
      </c>
      <c r="K251" s="32">
        <f t="shared" si="3"/>
        <v>6.6939937316708891</v>
      </c>
      <c r="L251" s="40">
        <v>1.2001113145090601E-3</v>
      </c>
      <c r="M251" s="30"/>
      <c r="N251" s="35"/>
      <c r="O251" s="35"/>
      <c r="P251" s="53"/>
    </row>
    <row r="252" spans="1:16" x14ac:dyDescent="0.3">
      <c r="A252" s="36" t="s">
        <v>139</v>
      </c>
      <c r="B252" s="35" t="s">
        <v>133</v>
      </c>
      <c r="C252" s="34" t="s">
        <v>49</v>
      </c>
      <c r="D252" s="34" t="s">
        <v>55</v>
      </c>
      <c r="E252" s="34" t="s">
        <v>47</v>
      </c>
      <c r="F252" s="35">
        <v>2</v>
      </c>
      <c r="G252" s="35">
        <v>5</v>
      </c>
      <c r="H252" s="35">
        <v>2000</v>
      </c>
      <c r="I252" s="34">
        <v>1000</v>
      </c>
      <c r="J252" s="39">
        <v>25075.756425142201</v>
      </c>
      <c r="K252" s="32">
        <f t="shared" si="3"/>
        <v>6.9654878958728332</v>
      </c>
      <c r="L252" s="40">
        <v>5.3337852365239102E-4</v>
      </c>
      <c r="M252" s="103"/>
      <c r="N252" s="35"/>
      <c r="O252" s="35"/>
      <c r="P252" s="53"/>
    </row>
    <row r="253" spans="1:16" x14ac:dyDescent="0.3">
      <c r="A253" s="36" t="s">
        <v>139</v>
      </c>
      <c r="B253" s="35" t="s">
        <v>133</v>
      </c>
      <c r="C253" s="34" t="s">
        <v>49</v>
      </c>
      <c r="D253" s="34" t="s">
        <v>55</v>
      </c>
      <c r="E253" s="34" t="s">
        <v>47</v>
      </c>
      <c r="F253" s="35">
        <v>2</v>
      </c>
      <c r="G253" s="35">
        <v>5</v>
      </c>
      <c r="H253" s="35">
        <v>2000</v>
      </c>
      <c r="I253" s="34">
        <v>1000</v>
      </c>
      <c r="J253" s="39">
        <v>24782.535873412999</v>
      </c>
      <c r="K253" s="32">
        <f t="shared" si="3"/>
        <v>6.8840377426147219</v>
      </c>
      <c r="L253" s="106">
        <v>0.53475734231023597</v>
      </c>
      <c r="M253" s="30"/>
      <c r="N253" s="35"/>
      <c r="O253" s="35"/>
      <c r="P253" s="53"/>
    </row>
    <row r="254" spans="1:16" x14ac:dyDescent="0.3">
      <c r="A254" s="36" t="s">
        <v>139</v>
      </c>
      <c r="B254" s="35" t="s">
        <v>133</v>
      </c>
      <c r="C254" s="34" t="s">
        <v>49</v>
      </c>
      <c r="D254" s="34" t="s">
        <v>55</v>
      </c>
      <c r="E254" s="34" t="s">
        <v>47</v>
      </c>
      <c r="F254" s="35">
        <v>2</v>
      </c>
      <c r="G254" s="35">
        <v>5</v>
      </c>
      <c r="H254" s="35">
        <v>2000</v>
      </c>
      <c r="I254" s="34">
        <v>1000</v>
      </c>
      <c r="J254" s="39">
        <v>24963.5959758758</v>
      </c>
      <c r="K254" s="32">
        <f t="shared" si="3"/>
        <v>6.9343322155210556</v>
      </c>
      <c r="L254" s="40">
        <v>3.2820877157227102E-3</v>
      </c>
      <c r="M254" s="30"/>
      <c r="N254" s="35"/>
      <c r="O254" s="35"/>
      <c r="P254" s="53"/>
    </row>
    <row r="255" spans="1:16" x14ac:dyDescent="0.3">
      <c r="A255" s="36" t="s">
        <v>139</v>
      </c>
      <c r="B255" s="35" t="s">
        <v>133</v>
      </c>
      <c r="C255" s="34" t="s">
        <v>49</v>
      </c>
      <c r="D255" s="34" t="s">
        <v>55</v>
      </c>
      <c r="E255" s="34" t="s">
        <v>47</v>
      </c>
      <c r="F255" s="35">
        <v>2</v>
      </c>
      <c r="G255" s="35">
        <v>5</v>
      </c>
      <c r="H255" s="35">
        <v>2000</v>
      </c>
      <c r="I255" s="34">
        <v>1000</v>
      </c>
      <c r="J255" s="39">
        <v>25058.8961603641</v>
      </c>
      <c r="K255" s="32">
        <f t="shared" si="3"/>
        <v>6.9608044889900276</v>
      </c>
      <c r="L255" s="40">
        <v>5.1429906518239905E-4</v>
      </c>
      <c r="M255" s="30"/>
      <c r="N255" s="35"/>
      <c r="O255" s="35"/>
      <c r="P255" s="53"/>
    </row>
    <row r="256" spans="1:16" ht="15" thickBot="1" x14ac:dyDescent="0.35">
      <c r="A256" s="36" t="s">
        <v>139</v>
      </c>
      <c r="B256" s="35" t="s">
        <v>133</v>
      </c>
      <c r="C256" s="34" t="s">
        <v>49</v>
      </c>
      <c r="D256" s="34" t="s">
        <v>55</v>
      </c>
      <c r="E256" s="34" t="s">
        <v>47</v>
      </c>
      <c r="F256" s="35">
        <v>2</v>
      </c>
      <c r="G256" s="35">
        <v>5</v>
      </c>
      <c r="H256" s="35">
        <v>2000</v>
      </c>
      <c r="I256" s="34">
        <v>1000</v>
      </c>
      <c r="J256" s="39">
        <v>26904.041437625801</v>
      </c>
      <c r="K256" s="32">
        <f t="shared" si="3"/>
        <v>7.473344843784945</v>
      </c>
      <c r="L256" s="40">
        <v>4.4805367208390498E-4</v>
      </c>
      <c r="M256" s="30"/>
      <c r="N256" s="35"/>
      <c r="O256" s="35"/>
      <c r="P256" s="53"/>
    </row>
    <row r="257" spans="1:17" ht="15" thickBot="1" x14ac:dyDescent="0.35">
      <c r="A257" s="102" t="s">
        <v>46</v>
      </c>
      <c r="B257" s="97"/>
      <c r="C257" s="97"/>
      <c r="D257" s="97"/>
      <c r="E257" s="97"/>
      <c r="F257" s="97"/>
      <c r="G257" s="97"/>
      <c r="H257" s="97"/>
      <c r="I257" s="97"/>
      <c r="J257" s="101">
        <f>AVERAGE(J247:J256)</f>
        <v>24402.701796054771</v>
      </c>
      <c r="K257" s="100">
        <f t="shared" si="3"/>
        <v>6.7785282766818806</v>
      </c>
      <c r="L257" s="99">
        <f>AVERAGE(L247:L256)</f>
        <v>5.4374493854216874E-2</v>
      </c>
      <c r="M257" s="98"/>
      <c r="N257" s="97"/>
      <c r="O257" s="97"/>
      <c r="P257" s="96"/>
    </row>
    <row r="258" spans="1:17" x14ac:dyDescent="0.3">
      <c r="A258" s="36" t="s">
        <v>138</v>
      </c>
      <c r="B258" s="35" t="s">
        <v>136</v>
      </c>
      <c r="C258" s="34" t="s">
        <v>49</v>
      </c>
      <c r="D258" s="35"/>
      <c r="E258" s="34" t="s">
        <v>47</v>
      </c>
      <c r="F258" s="35">
        <v>0.5</v>
      </c>
      <c r="G258" s="35">
        <v>1</v>
      </c>
      <c r="H258" s="35">
        <v>2000</v>
      </c>
      <c r="I258" s="34">
        <v>1000</v>
      </c>
      <c r="J258" s="39">
        <v>22885.158249139698</v>
      </c>
      <c r="K258" s="32">
        <f t="shared" si="3"/>
        <v>6.3569884025388053</v>
      </c>
      <c r="L258" s="38">
        <v>1.0916287360119999E-3</v>
      </c>
      <c r="M258" s="41"/>
      <c r="N258" s="35"/>
      <c r="O258" s="35"/>
      <c r="P258" s="53"/>
    </row>
    <row r="259" spans="1:17" x14ac:dyDescent="0.3">
      <c r="A259" s="36" t="s">
        <v>138</v>
      </c>
      <c r="B259" s="35" t="s">
        <v>136</v>
      </c>
      <c r="C259" s="34" t="s">
        <v>49</v>
      </c>
      <c r="D259" s="35"/>
      <c r="E259" s="34" t="s">
        <v>47</v>
      </c>
      <c r="F259" s="35">
        <v>0.5</v>
      </c>
      <c r="G259" s="35">
        <v>1</v>
      </c>
      <c r="H259" s="35">
        <v>2000</v>
      </c>
      <c r="I259" s="34">
        <v>1000</v>
      </c>
      <c r="J259" s="39">
        <v>23693.199050426399</v>
      </c>
      <c r="K259" s="32">
        <f t="shared" si="3"/>
        <v>6.5814441806739996</v>
      </c>
      <c r="L259" s="38">
        <v>4.2243956507849998E-4</v>
      </c>
      <c r="M259" s="30"/>
      <c r="N259" s="35"/>
      <c r="O259" s="35"/>
      <c r="P259" s="53"/>
    </row>
    <row r="260" spans="1:17" x14ac:dyDescent="0.3">
      <c r="A260" s="36" t="s">
        <v>138</v>
      </c>
      <c r="B260" s="35" t="s">
        <v>136</v>
      </c>
      <c r="C260" s="34" t="s">
        <v>49</v>
      </c>
      <c r="D260" s="35"/>
      <c r="E260" s="34" t="s">
        <v>47</v>
      </c>
      <c r="F260" s="35">
        <v>0.5</v>
      </c>
      <c r="G260" s="35">
        <v>1</v>
      </c>
      <c r="H260" s="35">
        <v>2000</v>
      </c>
      <c r="I260" s="34">
        <v>1000</v>
      </c>
      <c r="J260" s="39">
        <v>23777.154567003199</v>
      </c>
      <c r="K260" s="32">
        <f t="shared" si="3"/>
        <v>6.6047651575008883</v>
      </c>
      <c r="L260" s="40">
        <v>1.4580804406672801E-3</v>
      </c>
      <c r="M260" s="30"/>
      <c r="N260" s="35"/>
      <c r="O260" s="35"/>
      <c r="P260" s="53"/>
    </row>
    <row r="261" spans="1:17" x14ac:dyDescent="0.3">
      <c r="A261" s="36" t="s">
        <v>138</v>
      </c>
      <c r="B261" s="35" t="s">
        <v>136</v>
      </c>
      <c r="C261" s="34" t="s">
        <v>49</v>
      </c>
      <c r="D261" s="35"/>
      <c r="E261" s="34" t="s">
        <v>47</v>
      </c>
      <c r="F261" s="35">
        <v>0.5</v>
      </c>
      <c r="G261" s="35">
        <v>1</v>
      </c>
      <c r="H261" s="35">
        <v>2000</v>
      </c>
      <c r="I261" s="34">
        <v>1000</v>
      </c>
      <c r="J261" s="39">
        <v>23948.791065692902</v>
      </c>
      <c r="K261" s="32">
        <f t="shared" ref="K261:K324" si="4">J261/3600</f>
        <v>6.6524419626924729</v>
      </c>
      <c r="L261" s="38">
        <v>3.0282142393277901E-4</v>
      </c>
      <c r="M261" s="30"/>
      <c r="N261" s="35"/>
      <c r="O261" s="35"/>
      <c r="P261" s="53"/>
    </row>
    <row r="262" spans="1:17" x14ac:dyDescent="0.3">
      <c r="A262" s="36" t="s">
        <v>138</v>
      </c>
      <c r="B262" s="35" t="s">
        <v>136</v>
      </c>
      <c r="C262" s="34" t="s">
        <v>49</v>
      </c>
      <c r="D262" s="35"/>
      <c r="E262" s="34" t="s">
        <v>47</v>
      </c>
      <c r="F262" s="35">
        <v>0.5</v>
      </c>
      <c r="G262" s="35">
        <v>1</v>
      </c>
      <c r="H262" s="35">
        <v>2000</v>
      </c>
      <c r="I262" s="34">
        <v>1000</v>
      </c>
      <c r="J262" s="39">
        <v>24022.241324901501</v>
      </c>
      <c r="K262" s="32">
        <f t="shared" si="4"/>
        <v>6.6728448124726389</v>
      </c>
      <c r="L262" s="38">
        <v>9.2238629581516704E-4</v>
      </c>
      <c r="M262" s="30"/>
      <c r="N262" s="35"/>
      <c r="O262" s="35"/>
      <c r="P262" s="53"/>
    </row>
    <row r="263" spans="1:17" x14ac:dyDescent="0.3">
      <c r="A263" s="36" t="s">
        <v>138</v>
      </c>
      <c r="B263" s="35" t="s">
        <v>136</v>
      </c>
      <c r="C263" s="34" t="s">
        <v>49</v>
      </c>
      <c r="D263" s="35"/>
      <c r="E263" s="34" t="s">
        <v>47</v>
      </c>
      <c r="F263" s="35">
        <v>0.5</v>
      </c>
      <c r="G263" s="35">
        <v>1</v>
      </c>
      <c r="H263" s="35">
        <v>2000</v>
      </c>
      <c r="I263" s="34">
        <v>1000</v>
      </c>
      <c r="J263" s="39">
        <v>24688.0862517356</v>
      </c>
      <c r="K263" s="32">
        <f t="shared" si="4"/>
        <v>6.8578017365932222</v>
      </c>
      <c r="L263" s="38">
        <v>1.7082914632242101E-3</v>
      </c>
      <c r="M263" s="103"/>
      <c r="N263" s="35"/>
      <c r="O263" s="35"/>
      <c r="P263" s="53"/>
    </row>
    <row r="264" spans="1:17" x14ac:dyDescent="0.3">
      <c r="A264" s="36" t="s">
        <v>138</v>
      </c>
      <c r="B264" s="35" t="s">
        <v>136</v>
      </c>
      <c r="C264" s="34" t="s">
        <v>49</v>
      </c>
      <c r="D264" s="35"/>
      <c r="E264" s="34" t="s">
        <v>47</v>
      </c>
      <c r="F264" s="35">
        <v>0.5</v>
      </c>
      <c r="G264" s="35">
        <v>1</v>
      </c>
      <c r="H264" s="35">
        <v>2000</v>
      </c>
      <c r="I264" s="34">
        <v>1000</v>
      </c>
      <c r="J264" s="39">
        <v>25673.745765924399</v>
      </c>
      <c r="K264" s="32">
        <f t="shared" si="4"/>
        <v>7.1315960460901104</v>
      </c>
      <c r="L264" s="38">
        <v>4.5238489414135298E-4</v>
      </c>
      <c r="M264" s="30"/>
      <c r="N264" s="35"/>
      <c r="O264" s="35"/>
      <c r="P264" s="53"/>
    </row>
    <row r="265" spans="1:17" x14ac:dyDescent="0.3">
      <c r="A265" s="36" t="s">
        <v>138</v>
      </c>
      <c r="B265" s="35" t="s">
        <v>136</v>
      </c>
      <c r="C265" s="34" t="s">
        <v>49</v>
      </c>
      <c r="D265" s="35"/>
      <c r="E265" s="34" t="s">
        <v>47</v>
      </c>
      <c r="F265" s="35">
        <v>0.5</v>
      </c>
      <c r="G265" s="35">
        <v>1</v>
      </c>
      <c r="H265" s="35">
        <v>2000</v>
      </c>
      <c r="I265" s="34">
        <v>1000</v>
      </c>
      <c r="J265" s="39">
        <v>25834.321740388801</v>
      </c>
      <c r="K265" s="32">
        <f t="shared" si="4"/>
        <v>7.1762004834413338</v>
      </c>
      <c r="L265" s="38">
        <v>1.3575840500422501E-3</v>
      </c>
      <c r="M265" s="30"/>
      <c r="N265" s="35"/>
      <c r="O265" s="35"/>
      <c r="P265" s="53"/>
    </row>
    <row r="266" spans="1:17" x14ac:dyDescent="0.3">
      <c r="A266" s="36" t="s">
        <v>138</v>
      </c>
      <c r="B266" s="35" t="s">
        <v>136</v>
      </c>
      <c r="C266" s="34" t="s">
        <v>49</v>
      </c>
      <c r="D266" s="35"/>
      <c r="E266" s="34" t="s">
        <v>47</v>
      </c>
      <c r="F266" s="35">
        <v>0.5</v>
      </c>
      <c r="G266" s="35">
        <v>1</v>
      </c>
      <c r="H266" s="35">
        <v>2000</v>
      </c>
      <c r="I266" s="34">
        <v>1000</v>
      </c>
      <c r="J266" s="39">
        <v>26431.224534749901</v>
      </c>
      <c r="K266" s="32">
        <f t="shared" si="4"/>
        <v>7.3420068152083058</v>
      </c>
      <c r="L266" s="38">
        <v>6.1747762380136295E-4</v>
      </c>
      <c r="M266" s="30"/>
      <c r="N266" s="35"/>
      <c r="O266" s="35"/>
      <c r="P266" s="53"/>
    </row>
    <row r="267" spans="1:17" ht="15" thickBot="1" x14ac:dyDescent="0.35">
      <c r="A267" s="36" t="s">
        <v>138</v>
      </c>
      <c r="B267" s="35" t="s">
        <v>136</v>
      </c>
      <c r="C267" s="34" t="s">
        <v>49</v>
      </c>
      <c r="D267" s="35"/>
      <c r="E267" s="34" t="s">
        <v>47</v>
      </c>
      <c r="F267" s="35">
        <v>0.5</v>
      </c>
      <c r="G267" s="35">
        <v>1</v>
      </c>
      <c r="H267" s="35">
        <v>2000</v>
      </c>
      <c r="I267" s="34">
        <v>1000</v>
      </c>
      <c r="J267" s="39">
        <v>27561.136295080101</v>
      </c>
      <c r="K267" s="32">
        <f t="shared" si="4"/>
        <v>7.6558711930778056</v>
      </c>
      <c r="L267" s="38">
        <v>2.5649085185278699E-4</v>
      </c>
      <c r="M267" s="30"/>
      <c r="N267" s="35"/>
      <c r="O267" s="35"/>
      <c r="P267" s="53"/>
    </row>
    <row r="268" spans="1:17" ht="15" thickBot="1" x14ac:dyDescent="0.35">
      <c r="A268" s="102"/>
      <c r="B268" s="97"/>
      <c r="C268" s="97"/>
      <c r="D268" s="97"/>
      <c r="E268" s="97"/>
      <c r="F268" s="97"/>
      <c r="G268" s="97"/>
      <c r="H268" s="97"/>
      <c r="I268" s="97"/>
      <c r="J268" s="101">
        <f>AVERAGE(J258:J267)</f>
        <v>24851.505884504248</v>
      </c>
      <c r="K268" s="100">
        <f t="shared" si="4"/>
        <v>6.9031960790289579</v>
      </c>
      <c r="L268" s="99">
        <f>AVERAGE(L258:L267)</f>
        <v>8.5895853445676904E-4</v>
      </c>
      <c r="M268" s="98"/>
      <c r="N268" s="97"/>
      <c r="O268" s="97"/>
      <c r="P268" s="96"/>
      <c r="Q268" s="105"/>
    </row>
    <row r="269" spans="1:17" x14ac:dyDescent="0.3">
      <c r="A269" s="36" t="s">
        <v>138</v>
      </c>
      <c r="B269" s="35" t="s">
        <v>135</v>
      </c>
      <c r="C269" s="34" t="s">
        <v>49</v>
      </c>
      <c r="D269" s="35"/>
      <c r="E269" s="34" t="s">
        <v>47</v>
      </c>
      <c r="F269" s="34">
        <v>1</v>
      </c>
      <c r="G269" s="34">
        <v>5</v>
      </c>
      <c r="H269" s="35">
        <v>2000</v>
      </c>
      <c r="I269" s="34">
        <v>1000</v>
      </c>
      <c r="J269" s="33">
        <v>18688.599624633702</v>
      </c>
      <c r="K269" s="32">
        <f t="shared" si="4"/>
        <v>5.1912776735093615</v>
      </c>
      <c r="L269" s="104">
        <v>1.18230081285164E-3</v>
      </c>
      <c r="M269" s="41"/>
      <c r="N269" s="35"/>
      <c r="O269" s="35"/>
      <c r="P269" s="53"/>
    </row>
    <row r="270" spans="1:17" x14ac:dyDescent="0.3">
      <c r="A270" s="36" t="s">
        <v>138</v>
      </c>
      <c r="B270" s="35" t="s">
        <v>135</v>
      </c>
      <c r="C270" s="34" t="s">
        <v>49</v>
      </c>
      <c r="D270" s="35"/>
      <c r="E270" s="34" t="s">
        <v>47</v>
      </c>
      <c r="F270" s="34">
        <v>1</v>
      </c>
      <c r="G270" s="34">
        <v>5</v>
      </c>
      <c r="H270" s="35">
        <v>2000</v>
      </c>
      <c r="I270" s="34">
        <v>1000</v>
      </c>
      <c r="J270" s="33">
        <v>21296.355384588202</v>
      </c>
      <c r="K270" s="32">
        <f t="shared" si="4"/>
        <v>5.915654273496723</v>
      </c>
      <c r="L270" s="104">
        <v>4.8617517846447002E-4</v>
      </c>
      <c r="M270" s="30"/>
      <c r="N270" s="35"/>
      <c r="O270" s="35"/>
      <c r="P270" s="53"/>
    </row>
    <row r="271" spans="1:17" x14ac:dyDescent="0.3">
      <c r="A271" s="36" t="s">
        <v>138</v>
      </c>
      <c r="B271" s="35" t="s">
        <v>135</v>
      </c>
      <c r="C271" s="34" t="s">
        <v>49</v>
      </c>
      <c r="D271" s="35"/>
      <c r="E271" s="34" t="s">
        <v>47</v>
      </c>
      <c r="F271" s="34">
        <v>1</v>
      </c>
      <c r="G271" s="34">
        <v>5</v>
      </c>
      <c r="H271" s="35">
        <v>2000</v>
      </c>
      <c r="I271" s="34">
        <v>1000</v>
      </c>
      <c r="J271" s="33">
        <v>21791.5542881488</v>
      </c>
      <c r="K271" s="32">
        <f t="shared" si="4"/>
        <v>6.0532095244857782</v>
      </c>
      <c r="L271" s="104">
        <v>6.2061633321501498E-4</v>
      </c>
      <c r="M271" s="30"/>
      <c r="N271" s="35"/>
      <c r="O271" s="35"/>
      <c r="P271" s="53"/>
    </row>
    <row r="272" spans="1:17" x14ac:dyDescent="0.3">
      <c r="A272" s="36" t="s">
        <v>138</v>
      </c>
      <c r="B272" s="35" t="s">
        <v>135</v>
      </c>
      <c r="C272" s="34" t="s">
        <v>49</v>
      </c>
      <c r="D272" s="35"/>
      <c r="E272" s="34" t="s">
        <v>47</v>
      </c>
      <c r="F272" s="34">
        <v>1</v>
      </c>
      <c r="G272" s="34">
        <v>5</v>
      </c>
      <c r="H272" s="35">
        <v>2000</v>
      </c>
      <c r="I272" s="34">
        <v>1000</v>
      </c>
      <c r="J272" s="33">
        <v>23854.109158515901</v>
      </c>
      <c r="K272" s="32">
        <f t="shared" si="4"/>
        <v>6.6261414329210835</v>
      </c>
      <c r="L272" s="104">
        <v>1.43035325513083E-3</v>
      </c>
      <c r="M272" s="30"/>
      <c r="N272" s="35"/>
      <c r="O272" s="35"/>
      <c r="P272" s="53"/>
    </row>
    <row r="273" spans="1:17" x14ac:dyDescent="0.3">
      <c r="A273" s="36" t="s">
        <v>138</v>
      </c>
      <c r="B273" s="35" t="s">
        <v>135</v>
      </c>
      <c r="C273" s="34" t="s">
        <v>49</v>
      </c>
      <c r="D273" s="35"/>
      <c r="E273" s="34" t="s">
        <v>47</v>
      </c>
      <c r="F273" s="34">
        <v>1</v>
      </c>
      <c r="G273" s="34">
        <v>5</v>
      </c>
      <c r="H273" s="35">
        <v>2000</v>
      </c>
      <c r="I273" s="34">
        <v>1000</v>
      </c>
      <c r="J273" s="33">
        <v>23868.394110679601</v>
      </c>
      <c r="K273" s="32">
        <f t="shared" si="4"/>
        <v>6.6301094751887781</v>
      </c>
      <c r="L273" s="104">
        <v>1.1376359656810799E-3</v>
      </c>
      <c r="M273" s="30"/>
      <c r="N273" s="35"/>
      <c r="O273" s="35"/>
      <c r="P273" s="53"/>
    </row>
    <row r="274" spans="1:17" x14ac:dyDescent="0.3">
      <c r="A274" s="36" t="s">
        <v>138</v>
      </c>
      <c r="B274" s="35" t="s">
        <v>135</v>
      </c>
      <c r="C274" s="34" t="s">
        <v>49</v>
      </c>
      <c r="D274" s="35"/>
      <c r="E274" s="34" t="s">
        <v>47</v>
      </c>
      <c r="F274" s="34">
        <v>1</v>
      </c>
      <c r="G274" s="34">
        <v>5</v>
      </c>
      <c r="H274" s="35">
        <v>2000</v>
      </c>
      <c r="I274" s="34">
        <v>1000</v>
      </c>
      <c r="J274" s="33">
        <v>24024.367900609901</v>
      </c>
      <c r="K274" s="32">
        <f t="shared" si="4"/>
        <v>6.6734355279471949</v>
      </c>
      <c r="L274" s="104">
        <v>3.1365089695802902E-4</v>
      </c>
      <c r="M274" s="103"/>
      <c r="N274" s="35"/>
      <c r="O274" s="35"/>
      <c r="P274" s="53"/>
    </row>
    <row r="275" spans="1:17" x14ac:dyDescent="0.3">
      <c r="A275" s="36" t="s">
        <v>138</v>
      </c>
      <c r="B275" s="35" t="s">
        <v>135</v>
      </c>
      <c r="C275" s="34" t="s">
        <v>49</v>
      </c>
      <c r="D275" s="35"/>
      <c r="E275" s="34" t="s">
        <v>47</v>
      </c>
      <c r="F275" s="34">
        <v>1</v>
      </c>
      <c r="G275" s="34">
        <v>5</v>
      </c>
      <c r="H275" s="35">
        <v>2000</v>
      </c>
      <c r="I275" s="34">
        <v>1000</v>
      </c>
      <c r="J275" s="33">
        <v>24064.096505880301</v>
      </c>
      <c r="K275" s="32">
        <f t="shared" si="4"/>
        <v>6.6844712516334166</v>
      </c>
      <c r="L275" s="104">
        <v>5.1825506752029905E-4</v>
      </c>
      <c r="M275" s="30"/>
      <c r="N275" s="35"/>
      <c r="O275" s="35"/>
      <c r="P275" s="53"/>
    </row>
    <row r="276" spans="1:17" x14ac:dyDescent="0.3">
      <c r="A276" s="36" t="s">
        <v>138</v>
      </c>
      <c r="B276" s="35" t="s">
        <v>135</v>
      </c>
      <c r="C276" s="34" t="s">
        <v>49</v>
      </c>
      <c r="D276" s="35"/>
      <c r="E276" s="34" t="s">
        <v>47</v>
      </c>
      <c r="F276" s="34">
        <v>1</v>
      </c>
      <c r="G276" s="34">
        <v>5</v>
      </c>
      <c r="H276" s="35">
        <v>2000</v>
      </c>
      <c r="I276" s="34">
        <v>1000</v>
      </c>
      <c r="J276" s="33">
        <v>24373.6834444999</v>
      </c>
      <c r="K276" s="32">
        <f t="shared" si="4"/>
        <v>6.7704676234721948</v>
      </c>
      <c r="L276" s="104">
        <v>1.14799507378372E-3</v>
      </c>
      <c r="M276" s="30"/>
      <c r="N276" s="35"/>
      <c r="O276" s="35"/>
      <c r="P276" s="53"/>
    </row>
    <row r="277" spans="1:17" x14ac:dyDescent="0.3">
      <c r="A277" s="36" t="s">
        <v>138</v>
      </c>
      <c r="B277" s="35" t="s">
        <v>135</v>
      </c>
      <c r="C277" s="34" t="s">
        <v>49</v>
      </c>
      <c r="D277" s="35"/>
      <c r="E277" s="34" t="s">
        <v>47</v>
      </c>
      <c r="F277" s="34">
        <v>1</v>
      </c>
      <c r="G277" s="34">
        <v>5</v>
      </c>
      <c r="H277" s="35">
        <v>2000</v>
      </c>
      <c r="I277" s="34">
        <v>1000</v>
      </c>
      <c r="J277" s="33">
        <v>24393.355488777099</v>
      </c>
      <c r="K277" s="32">
        <f t="shared" si="4"/>
        <v>6.7759320802158607</v>
      </c>
      <c r="L277" s="104">
        <v>6.3094568476813602E-4</v>
      </c>
      <c r="M277" s="30"/>
      <c r="N277" s="35"/>
      <c r="O277" s="35"/>
      <c r="P277" s="53"/>
    </row>
    <row r="278" spans="1:17" ht="15" thickBot="1" x14ac:dyDescent="0.35">
      <c r="A278" s="36" t="s">
        <v>138</v>
      </c>
      <c r="B278" s="35" t="s">
        <v>135</v>
      </c>
      <c r="C278" s="34" t="s">
        <v>49</v>
      </c>
      <c r="D278" s="35"/>
      <c r="E278" s="34" t="s">
        <v>47</v>
      </c>
      <c r="F278" s="34">
        <v>1</v>
      </c>
      <c r="G278" s="34">
        <v>5</v>
      </c>
      <c r="H278" s="35">
        <v>2000</v>
      </c>
      <c r="I278" s="34">
        <v>1000</v>
      </c>
      <c r="J278" s="33">
        <v>25739.509747743599</v>
      </c>
      <c r="K278" s="32">
        <f t="shared" si="4"/>
        <v>7.1498638188176669</v>
      </c>
      <c r="L278" s="104">
        <v>1.4585482542211999E-3</v>
      </c>
      <c r="M278" s="30"/>
      <c r="N278" s="35"/>
      <c r="O278" s="35"/>
      <c r="P278" s="53"/>
    </row>
    <row r="279" spans="1:17" ht="15" thickBot="1" x14ac:dyDescent="0.35">
      <c r="A279" s="102"/>
      <c r="B279" s="97"/>
      <c r="C279" s="97"/>
      <c r="D279" s="97"/>
      <c r="E279" s="97"/>
      <c r="F279" s="97"/>
      <c r="G279" s="97"/>
      <c r="H279" s="97"/>
      <c r="I279" s="97"/>
      <c r="J279" s="101">
        <f>AVERAGE(J269:J278)</f>
        <v>23209.402565407705</v>
      </c>
      <c r="K279" s="100">
        <f t="shared" si="4"/>
        <v>6.4470562681688071</v>
      </c>
      <c r="L279" s="99">
        <f>AVERAGE(L269:L278)</f>
        <v>8.9264765225944187E-4</v>
      </c>
      <c r="M279" s="98"/>
      <c r="N279" s="97"/>
      <c r="O279" s="97"/>
      <c r="P279" s="96"/>
      <c r="Q279" s="105"/>
    </row>
    <row r="280" spans="1:17" x14ac:dyDescent="0.3">
      <c r="A280" s="36" t="s">
        <v>138</v>
      </c>
      <c r="B280" s="35" t="s">
        <v>133</v>
      </c>
      <c r="C280" s="34" t="s">
        <v>49</v>
      </c>
      <c r="D280" s="35"/>
      <c r="E280" s="34" t="s">
        <v>47</v>
      </c>
      <c r="F280" s="35">
        <v>2</v>
      </c>
      <c r="G280" s="35">
        <v>5</v>
      </c>
      <c r="H280" s="35">
        <v>2000</v>
      </c>
      <c r="I280" s="34">
        <v>1000</v>
      </c>
      <c r="J280" s="39">
        <v>20596.730585098201</v>
      </c>
      <c r="K280" s="32">
        <f t="shared" si="4"/>
        <v>5.7213140514161669</v>
      </c>
      <c r="L280" s="40">
        <v>0.50678824054184701</v>
      </c>
      <c r="M280" s="41"/>
      <c r="N280" s="35"/>
      <c r="O280" s="35"/>
      <c r="P280" s="53"/>
    </row>
    <row r="281" spans="1:17" x14ac:dyDescent="0.3">
      <c r="A281" s="36" t="s">
        <v>138</v>
      </c>
      <c r="B281" s="35" t="s">
        <v>133</v>
      </c>
      <c r="C281" s="34" t="s">
        <v>49</v>
      </c>
      <c r="D281" s="35"/>
      <c r="E281" s="34" t="s">
        <v>47</v>
      </c>
      <c r="F281" s="35">
        <v>2</v>
      </c>
      <c r="G281" s="35">
        <v>5</v>
      </c>
      <c r="H281" s="35">
        <v>2000</v>
      </c>
      <c r="I281" s="34">
        <v>1000</v>
      </c>
      <c r="J281" s="39">
        <v>21065.5314674377</v>
      </c>
      <c r="K281" s="32">
        <f t="shared" si="4"/>
        <v>5.8515365187326944</v>
      </c>
      <c r="L281" s="40">
        <v>2.0589639811508099E-3</v>
      </c>
      <c r="M281" s="30"/>
      <c r="N281" s="35"/>
      <c r="O281" s="35"/>
      <c r="P281" s="53"/>
    </row>
    <row r="282" spans="1:17" x14ac:dyDescent="0.3">
      <c r="A282" s="36" t="s">
        <v>138</v>
      </c>
      <c r="B282" s="35" t="s">
        <v>133</v>
      </c>
      <c r="C282" s="34" t="s">
        <v>49</v>
      </c>
      <c r="D282" s="35"/>
      <c r="E282" s="34" t="s">
        <v>47</v>
      </c>
      <c r="F282" s="35">
        <v>2</v>
      </c>
      <c r="G282" s="35">
        <v>5</v>
      </c>
      <c r="H282" s="35">
        <v>2000</v>
      </c>
      <c r="I282" s="34">
        <v>1000</v>
      </c>
      <c r="J282" s="39">
        <v>22987.590540409001</v>
      </c>
      <c r="K282" s="32">
        <f t="shared" si="4"/>
        <v>6.3854418167802782</v>
      </c>
      <c r="L282" s="40">
        <v>1.2710300021983401E-3</v>
      </c>
      <c r="M282" s="30"/>
      <c r="N282" s="35"/>
      <c r="O282" s="35"/>
      <c r="P282" s="53"/>
    </row>
    <row r="283" spans="1:17" x14ac:dyDescent="0.3">
      <c r="A283" s="36" t="s">
        <v>138</v>
      </c>
      <c r="B283" s="35" t="s">
        <v>133</v>
      </c>
      <c r="C283" s="34" t="s">
        <v>49</v>
      </c>
      <c r="D283" s="35"/>
      <c r="E283" s="34" t="s">
        <v>47</v>
      </c>
      <c r="F283" s="35">
        <v>2</v>
      </c>
      <c r="G283" s="35">
        <v>5</v>
      </c>
      <c r="H283" s="35">
        <v>2000</v>
      </c>
      <c r="I283" s="34">
        <v>1000</v>
      </c>
      <c r="J283" s="39">
        <v>23019.913035154299</v>
      </c>
      <c r="K283" s="32">
        <f t="shared" si="4"/>
        <v>6.3944202875428608</v>
      </c>
      <c r="L283" s="40">
        <v>9.60437047561762E-4</v>
      </c>
      <c r="M283" s="30"/>
      <c r="N283" s="35"/>
      <c r="O283" s="35"/>
      <c r="P283" s="53"/>
    </row>
    <row r="284" spans="1:17" x14ac:dyDescent="0.3">
      <c r="A284" s="36" t="s">
        <v>138</v>
      </c>
      <c r="B284" s="35" t="s">
        <v>133</v>
      </c>
      <c r="C284" s="34" t="s">
        <v>49</v>
      </c>
      <c r="D284" s="35"/>
      <c r="E284" s="34" t="s">
        <v>47</v>
      </c>
      <c r="F284" s="35">
        <v>2</v>
      </c>
      <c r="G284" s="35">
        <v>5</v>
      </c>
      <c r="H284" s="35">
        <v>2000</v>
      </c>
      <c r="I284" s="34">
        <v>1000</v>
      </c>
      <c r="J284" s="39">
        <v>23053.840283155401</v>
      </c>
      <c r="K284" s="32">
        <f t="shared" si="4"/>
        <v>6.4038445230987229</v>
      </c>
      <c r="L284" s="40">
        <v>1.20773298044779E-3</v>
      </c>
      <c r="M284" s="30"/>
      <c r="N284" s="35"/>
      <c r="O284" s="35"/>
      <c r="P284" s="53"/>
    </row>
    <row r="285" spans="1:17" x14ac:dyDescent="0.3">
      <c r="A285" s="36" t="s">
        <v>138</v>
      </c>
      <c r="B285" s="35" t="s">
        <v>133</v>
      </c>
      <c r="C285" s="34" t="s">
        <v>49</v>
      </c>
      <c r="D285" s="35"/>
      <c r="E285" s="34" t="s">
        <v>47</v>
      </c>
      <c r="F285" s="35">
        <v>2</v>
      </c>
      <c r="G285" s="35">
        <v>5</v>
      </c>
      <c r="H285" s="35">
        <v>2000</v>
      </c>
      <c r="I285" s="34">
        <v>1000</v>
      </c>
      <c r="J285" s="39">
        <v>23081.130355596499</v>
      </c>
      <c r="K285" s="32">
        <f t="shared" si="4"/>
        <v>6.4114250987768049</v>
      </c>
      <c r="L285" s="40">
        <v>5.35300449412142E-4</v>
      </c>
      <c r="M285" s="103"/>
      <c r="N285" s="35"/>
      <c r="O285" s="35"/>
      <c r="P285" s="53"/>
    </row>
    <row r="286" spans="1:17" x14ac:dyDescent="0.3">
      <c r="A286" s="36" t="s">
        <v>138</v>
      </c>
      <c r="B286" s="35" t="s">
        <v>133</v>
      </c>
      <c r="C286" s="34" t="s">
        <v>49</v>
      </c>
      <c r="D286" s="35"/>
      <c r="E286" s="34" t="s">
        <v>47</v>
      </c>
      <c r="F286" s="35">
        <v>2</v>
      </c>
      <c r="G286" s="35">
        <v>5</v>
      </c>
      <c r="H286" s="35">
        <v>2000</v>
      </c>
      <c r="I286" s="34">
        <v>1000</v>
      </c>
      <c r="J286" s="39">
        <v>23163.735735654798</v>
      </c>
      <c r="K286" s="32">
        <f t="shared" si="4"/>
        <v>6.4343710376818883</v>
      </c>
      <c r="L286" s="40">
        <v>7.8000542533088603E-4</v>
      </c>
      <c r="M286" s="30"/>
      <c r="N286" s="35"/>
      <c r="O286" s="35"/>
      <c r="P286" s="53"/>
    </row>
    <row r="287" spans="1:17" x14ac:dyDescent="0.3">
      <c r="A287" s="36" t="s">
        <v>138</v>
      </c>
      <c r="B287" s="35" t="s">
        <v>133</v>
      </c>
      <c r="C287" s="34" t="s">
        <v>49</v>
      </c>
      <c r="D287" s="35"/>
      <c r="E287" s="34" t="s">
        <v>47</v>
      </c>
      <c r="F287" s="35">
        <v>2</v>
      </c>
      <c r="G287" s="35">
        <v>5</v>
      </c>
      <c r="H287" s="35">
        <v>2000</v>
      </c>
      <c r="I287" s="34">
        <v>1000</v>
      </c>
      <c r="J287" s="39">
        <v>23233.871997117902</v>
      </c>
      <c r="K287" s="32">
        <f t="shared" si="4"/>
        <v>6.4538533325327503</v>
      </c>
      <c r="L287" s="40">
        <v>7.1020449380925302E-4</v>
      </c>
      <c r="M287" s="30"/>
      <c r="N287" s="35"/>
      <c r="O287" s="35"/>
      <c r="P287" s="53"/>
    </row>
    <row r="288" spans="1:17" x14ac:dyDescent="0.3">
      <c r="A288" s="36" t="s">
        <v>138</v>
      </c>
      <c r="B288" s="35" t="s">
        <v>133</v>
      </c>
      <c r="C288" s="34" t="s">
        <v>49</v>
      </c>
      <c r="D288" s="35"/>
      <c r="E288" s="34" t="s">
        <v>47</v>
      </c>
      <c r="F288" s="35">
        <v>2</v>
      </c>
      <c r="G288" s="35">
        <v>5</v>
      </c>
      <c r="H288" s="35">
        <v>2000</v>
      </c>
      <c r="I288" s="34">
        <v>1000</v>
      </c>
      <c r="J288" s="39">
        <v>23878.379301786401</v>
      </c>
      <c r="K288" s="32">
        <f t="shared" si="4"/>
        <v>6.6328831393851111</v>
      </c>
      <c r="L288" s="40">
        <v>1.0720245746805601E-3</v>
      </c>
      <c r="M288" s="30"/>
      <c r="N288" s="35"/>
      <c r="O288" s="35"/>
      <c r="P288" s="53"/>
    </row>
    <row r="289" spans="1:17" ht="15" thickBot="1" x14ac:dyDescent="0.35">
      <c r="A289" s="36" t="s">
        <v>138</v>
      </c>
      <c r="B289" s="35" t="s">
        <v>133</v>
      </c>
      <c r="C289" s="34" t="s">
        <v>49</v>
      </c>
      <c r="D289" s="35"/>
      <c r="E289" s="34" t="s">
        <v>47</v>
      </c>
      <c r="F289" s="35">
        <v>2</v>
      </c>
      <c r="G289" s="35">
        <v>5</v>
      </c>
      <c r="H289" s="35">
        <v>2000</v>
      </c>
      <c r="I289" s="34">
        <v>1000</v>
      </c>
      <c r="J289" s="39">
        <v>24077.0993618965</v>
      </c>
      <c r="K289" s="32">
        <f t="shared" si="4"/>
        <v>6.688083156082361</v>
      </c>
      <c r="L289" s="40">
        <v>1.29178189571555E-3</v>
      </c>
      <c r="M289" s="30"/>
      <c r="N289" s="35"/>
      <c r="O289" s="35"/>
      <c r="P289" s="53"/>
    </row>
    <row r="290" spans="1:17" ht="15" thickBot="1" x14ac:dyDescent="0.35">
      <c r="A290" s="102" t="s">
        <v>46</v>
      </c>
      <c r="B290" s="97"/>
      <c r="C290" s="97"/>
      <c r="D290" s="97"/>
      <c r="E290" s="97"/>
      <c r="F290" s="97"/>
      <c r="G290" s="97"/>
      <c r="H290" s="97"/>
      <c r="I290" s="97"/>
      <c r="J290" s="101">
        <f>AVERAGE(J280:J289)</f>
        <v>22815.782266330672</v>
      </c>
      <c r="K290" s="100">
        <f t="shared" si="4"/>
        <v>6.3377172962029649</v>
      </c>
      <c r="L290" s="99">
        <f>AVERAGE(L280:L289)</f>
        <v>5.1667572139215398E-2</v>
      </c>
      <c r="M290" s="98"/>
      <c r="N290" s="97"/>
      <c r="O290" s="97"/>
      <c r="P290" s="96"/>
      <c r="Q290" s="105"/>
    </row>
    <row r="291" spans="1:17" x14ac:dyDescent="0.3">
      <c r="A291" s="36" t="s">
        <v>137</v>
      </c>
      <c r="B291" s="35" t="s">
        <v>136</v>
      </c>
      <c r="C291" s="34" t="s">
        <v>49</v>
      </c>
      <c r="D291" s="35"/>
      <c r="E291" s="34" t="s">
        <v>47</v>
      </c>
      <c r="F291" s="35">
        <v>0.5</v>
      </c>
      <c r="G291" s="35">
        <v>1</v>
      </c>
      <c r="H291" s="35">
        <v>2000</v>
      </c>
      <c r="I291" s="34">
        <v>1000</v>
      </c>
      <c r="J291" s="39">
        <v>25145.719200134201</v>
      </c>
      <c r="K291" s="32">
        <f t="shared" si="4"/>
        <v>6.9849220000372778</v>
      </c>
      <c r="L291" s="38">
        <v>7.4937768890500202E-4</v>
      </c>
      <c r="M291" s="41"/>
      <c r="N291" s="35"/>
      <c r="O291" s="35"/>
      <c r="P291" s="53"/>
    </row>
    <row r="292" spans="1:17" x14ac:dyDescent="0.3">
      <c r="A292" s="36" t="s">
        <v>137</v>
      </c>
      <c r="B292" s="35" t="s">
        <v>136</v>
      </c>
      <c r="C292" s="34" t="s">
        <v>49</v>
      </c>
      <c r="D292" s="35"/>
      <c r="E292" s="34" t="s">
        <v>47</v>
      </c>
      <c r="F292" s="35">
        <v>0.5</v>
      </c>
      <c r="G292" s="35">
        <v>1</v>
      </c>
      <c r="H292" s="35">
        <v>2000</v>
      </c>
      <c r="I292" s="34">
        <v>1000</v>
      </c>
      <c r="J292" s="39">
        <v>27088.316304445201</v>
      </c>
      <c r="K292" s="32">
        <f t="shared" si="4"/>
        <v>7.5245323067903334</v>
      </c>
      <c r="L292" s="38">
        <v>4.8973906877631602E-4</v>
      </c>
      <c r="M292" s="30"/>
      <c r="N292" s="35"/>
      <c r="O292" s="35"/>
      <c r="P292" s="53"/>
    </row>
    <row r="293" spans="1:17" x14ac:dyDescent="0.3">
      <c r="A293" s="36" t="s">
        <v>137</v>
      </c>
      <c r="B293" s="35" t="s">
        <v>136</v>
      </c>
      <c r="C293" s="34" t="s">
        <v>49</v>
      </c>
      <c r="D293" s="35"/>
      <c r="E293" s="34" t="s">
        <v>47</v>
      </c>
      <c r="F293" s="35">
        <v>0.5</v>
      </c>
      <c r="G293" s="35">
        <v>1</v>
      </c>
      <c r="H293" s="35">
        <v>2000</v>
      </c>
      <c r="I293" s="34">
        <v>1000</v>
      </c>
      <c r="J293" s="39">
        <v>27107.127484798399</v>
      </c>
      <c r="K293" s="32">
        <f t="shared" si="4"/>
        <v>7.5297576346662218</v>
      </c>
      <c r="L293" s="40">
        <v>2.5024162245586501E-4</v>
      </c>
      <c r="M293" s="30"/>
      <c r="N293" s="35"/>
      <c r="O293" s="35"/>
      <c r="P293" s="53"/>
    </row>
    <row r="294" spans="1:17" x14ac:dyDescent="0.3">
      <c r="A294" s="36" t="s">
        <v>137</v>
      </c>
      <c r="B294" s="35" t="s">
        <v>136</v>
      </c>
      <c r="C294" s="34" t="s">
        <v>49</v>
      </c>
      <c r="D294" s="35"/>
      <c r="E294" s="34" t="s">
        <v>47</v>
      </c>
      <c r="F294" s="35">
        <v>0.5</v>
      </c>
      <c r="G294" s="35">
        <v>1</v>
      </c>
      <c r="H294" s="35">
        <v>2000</v>
      </c>
      <c r="I294" s="34">
        <v>1000</v>
      </c>
      <c r="J294" s="39">
        <v>27196.5282309055</v>
      </c>
      <c r="K294" s="32">
        <f t="shared" si="4"/>
        <v>7.5545911752515282</v>
      </c>
      <c r="L294" s="38">
        <v>8.9272920971505195E-4</v>
      </c>
      <c r="M294" s="30"/>
      <c r="N294" s="35"/>
      <c r="O294" s="35"/>
      <c r="P294" s="53"/>
    </row>
    <row r="295" spans="1:17" x14ac:dyDescent="0.3">
      <c r="A295" s="36" t="s">
        <v>137</v>
      </c>
      <c r="B295" s="35" t="s">
        <v>136</v>
      </c>
      <c r="C295" s="34" t="s">
        <v>49</v>
      </c>
      <c r="D295" s="35"/>
      <c r="E295" s="34" t="s">
        <v>47</v>
      </c>
      <c r="F295" s="35">
        <v>0.5</v>
      </c>
      <c r="G295" s="35">
        <v>1</v>
      </c>
      <c r="H295" s="35">
        <v>2000</v>
      </c>
      <c r="I295" s="34">
        <v>1000</v>
      </c>
      <c r="J295" s="39">
        <v>27254.725763320901</v>
      </c>
      <c r="K295" s="32">
        <f t="shared" si="4"/>
        <v>7.5707571564780283</v>
      </c>
      <c r="L295" s="38">
        <v>5.6039598306824702E-4</v>
      </c>
      <c r="M295" s="30"/>
      <c r="N295" s="35"/>
      <c r="O295" s="35"/>
      <c r="P295" s="53"/>
    </row>
    <row r="296" spans="1:17" x14ac:dyDescent="0.3">
      <c r="A296" s="36" t="s">
        <v>137</v>
      </c>
      <c r="B296" s="35" t="s">
        <v>136</v>
      </c>
      <c r="C296" s="34" t="s">
        <v>49</v>
      </c>
      <c r="D296" s="35"/>
      <c r="E296" s="34" t="s">
        <v>47</v>
      </c>
      <c r="F296" s="35">
        <v>0.5</v>
      </c>
      <c r="G296" s="35">
        <v>1</v>
      </c>
      <c r="H296" s="35">
        <v>2000</v>
      </c>
      <c r="I296" s="34">
        <v>1000</v>
      </c>
      <c r="J296" s="39">
        <v>27980.996584415399</v>
      </c>
      <c r="K296" s="32">
        <f t="shared" si="4"/>
        <v>7.7724990512265002</v>
      </c>
      <c r="L296" s="38">
        <v>3.2044555169482002E-4</v>
      </c>
      <c r="M296" s="103"/>
      <c r="N296" s="35"/>
      <c r="O296" s="35"/>
      <c r="P296" s="53"/>
    </row>
    <row r="297" spans="1:17" x14ac:dyDescent="0.3">
      <c r="A297" s="36" t="s">
        <v>137</v>
      </c>
      <c r="B297" s="35" t="s">
        <v>136</v>
      </c>
      <c r="C297" s="34" t="s">
        <v>49</v>
      </c>
      <c r="D297" s="35"/>
      <c r="E297" s="34" t="s">
        <v>47</v>
      </c>
      <c r="F297" s="35">
        <v>0.5</v>
      </c>
      <c r="G297" s="35">
        <v>1</v>
      </c>
      <c r="H297" s="35">
        <v>2000</v>
      </c>
      <c r="I297" s="34">
        <v>1000</v>
      </c>
      <c r="J297" s="39">
        <v>28026.916036605799</v>
      </c>
      <c r="K297" s="32">
        <f t="shared" si="4"/>
        <v>7.7852544546127218</v>
      </c>
      <c r="L297" s="38">
        <v>3.84890574890175E-4</v>
      </c>
      <c r="M297" s="30"/>
      <c r="N297" s="35"/>
      <c r="O297" s="35"/>
      <c r="P297" s="53"/>
    </row>
    <row r="298" spans="1:17" x14ac:dyDescent="0.3">
      <c r="A298" s="36" t="s">
        <v>137</v>
      </c>
      <c r="B298" s="35" t="s">
        <v>136</v>
      </c>
      <c r="C298" s="34" t="s">
        <v>49</v>
      </c>
      <c r="D298" s="35"/>
      <c r="E298" s="34" t="s">
        <v>47</v>
      </c>
      <c r="F298" s="35">
        <v>0.5</v>
      </c>
      <c r="G298" s="35">
        <v>1</v>
      </c>
      <c r="H298" s="35">
        <v>2000</v>
      </c>
      <c r="I298" s="34">
        <v>1000</v>
      </c>
      <c r="J298" s="39">
        <v>28047.2284991741</v>
      </c>
      <c r="K298" s="32">
        <f t="shared" si="4"/>
        <v>7.7908968053261392</v>
      </c>
      <c r="L298" s="38">
        <v>3.34750739462079E-4</v>
      </c>
      <c r="M298" s="30"/>
      <c r="N298" s="35"/>
      <c r="O298" s="35"/>
      <c r="P298" s="53"/>
    </row>
    <row r="299" spans="1:17" x14ac:dyDescent="0.3">
      <c r="A299" s="36" t="s">
        <v>137</v>
      </c>
      <c r="B299" s="35" t="s">
        <v>136</v>
      </c>
      <c r="C299" s="34" t="s">
        <v>49</v>
      </c>
      <c r="D299" s="35"/>
      <c r="E299" s="34" t="s">
        <v>47</v>
      </c>
      <c r="F299" s="35">
        <v>0.5</v>
      </c>
      <c r="G299" s="35">
        <v>1</v>
      </c>
      <c r="H299" s="35">
        <v>2000</v>
      </c>
      <c r="I299" s="34">
        <v>1000</v>
      </c>
      <c r="J299" s="39">
        <v>28173.864158630298</v>
      </c>
      <c r="K299" s="32">
        <f t="shared" si="4"/>
        <v>7.8260733773973055</v>
      </c>
      <c r="L299" s="38">
        <v>1.0791080792517699E-3</v>
      </c>
      <c r="M299" s="30"/>
      <c r="N299" s="35"/>
      <c r="O299" s="35"/>
      <c r="P299" s="53"/>
    </row>
    <row r="300" spans="1:17" ht="15" thickBot="1" x14ac:dyDescent="0.35">
      <c r="A300" s="36" t="s">
        <v>137</v>
      </c>
      <c r="B300" s="35" t="s">
        <v>136</v>
      </c>
      <c r="C300" s="34" t="s">
        <v>49</v>
      </c>
      <c r="D300" s="35"/>
      <c r="E300" s="34" t="s">
        <v>47</v>
      </c>
      <c r="F300" s="35">
        <v>0.5</v>
      </c>
      <c r="G300" s="35">
        <v>1</v>
      </c>
      <c r="H300" s="35">
        <v>2000</v>
      </c>
      <c r="I300" s="34">
        <v>1000</v>
      </c>
      <c r="J300" s="39">
        <v>28334.609293699199</v>
      </c>
      <c r="K300" s="32">
        <f t="shared" si="4"/>
        <v>7.8707248038053335</v>
      </c>
      <c r="L300" s="38">
        <v>9.4067084665940502E-4</v>
      </c>
      <c r="M300" s="30"/>
      <c r="N300" s="35"/>
      <c r="O300" s="35"/>
      <c r="P300" s="53"/>
    </row>
    <row r="301" spans="1:17" ht="15" thickBot="1" x14ac:dyDescent="0.35">
      <c r="A301" s="102"/>
      <c r="B301" s="97"/>
      <c r="C301" s="97"/>
      <c r="D301" s="97"/>
      <c r="E301" s="97"/>
      <c r="F301" s="97"/>
      <c r="G301" s="97"/>
      <c r="H301" s="97"/>
      <c r="I301" s="97"/>
      <c r="J301" s="101">
        <f>AVERAGE(J291:J300)</f>
        <v>27435.603155612898</v>
      </c>
      <c r="K301" s="100">
        <f t="shared" si="4"/>
        <v>7.6210008765591386</v>
      </c>
      <c r="L301" s="99">
        <f>AVERAGE(L291:L300)</f>
        <v>6.0023493648787309E-4</v>
      </c>
      <c r="M301" s="98"/>
      <c r="N301" s="97"/>
      <c r="O301" s="97"/>
      <c r="P301" s="96"/>
    </row>
    <row r="302" spans="1:17" x14ac:dyDescent="0.3">
      <c r="A302" s="36" t="s">
        <v>137</v>
      </c>
      <c r="B302" s="35" t="s">
        <v>135</v>
      </c>
      <c r="C302" s="34" t="s">
        <v>49</v>
      </c>
      <c r="D302" s="35"/>
      <c r="E302" s="34" t="s">
        <v>47</v>
      </c>
      <c r="F302" s="34">
        <v>1</v>
      </c>
      <c r="G302" s="34">
        <v>5</v>
      </c>
      <c r="H302" s="35">
        <v>2000</v>
      </c>
      <c r="I302" s="34">
        <v>1000</v>
      </c>
      <c r="J302" s="33">
        <v>23353.449714660601</v>
      </c>
      <c r="K302" s="32">
        <f t="shared" si="4"/>
        <v>6.4870693651835003</v>
      </c>
      <c r="L302" s="104">
        <v>4.0802955154352902E-4</v>
      </c>
      <c r="M302" s="41"/>
      <c r="N302" s="35"/>
      <c r="O302" s="35"/>
      <c r="P302" s="53"/>
    </row>
    <row r="303" spans="1:17" x14ac:dyDescent="0.3">
      <c r="A303" s="36" t="s">
        <v>137</v>
      </c>
      <c r="B303" s="35" t="s">
        <v>135</v>
      </c>
      <c r="C303" s="34" t="s">
        <v>49</v>
      </c>
      <c r="D303" s="35"/>
      <c r="E303" s="34" t="s">
        <v>47</v>
      </c>
      <c r="F303" s="34">
        <v>1</v>
      </c>
      <c r="G303" s="34">
        <v>5</v>
      </c>
      <c r="H303" s="35">
        <v>2000</v>
      </c>
      <c r="I303" s="34">
        <v>1000</v>
      </c>
      <c r="J303" s="33">
        <v>23481.700834274201</v>
      </c>
      <c r="K303" s="32">
        <f t="shared" si="4"/>
        <v>6.5226946761872782</v>
      </c>
      <c r="L303" s="104">
        <v>1.58961147364546E-3</v>
      </c>
      <c r="M303" s="30"/>
      <c r="N303" s="35"/>
      <c r="O303" s="35"/>
      <c r="P303" s="53"/>
    </row>
    <row r="304" spans="1:17" x14ac:dyDescent="0.3">
      <c r="A304" s="36" t="s">
        <v>137</v>
      </c>
      <c r="B304" s="35" t="s">
        <v>135</v>
      </c>
      <c r="C304" s="34" t="s">
        <v>49</v>
      </c>
      <c r="D304" s="35"/>
      <c r="E304" s="34" t="s">
        <v>47</v>
      </c>
      <c r="F304" s="34">
        <v>1</v>
      </c>
      <c r="G304" s="34">
        <v>5</v>
      </c>
      <c r="H304" s="35">
        <v>2000</v>
      </c>
      <c r="I304" s="34">
        <v>1000</v>
      </c>
      <c r="J304" s="33">
        <v>23840.921981573101</v>
      </c>
      <c r="K304" s="32">
        <f t="shared" si="4"/>
        <v>6.6224783282147506</v>
      </c>
      <c r="L304" s="104">
        <v>7.0360851747213197E-4</v>
      </c>
      <c r="M304" s="30"/>
      <c r="N304" s="35"/>
      <c r="O304" s="35"/>
      <c r="P304" s="53"/>
    </row>
    <row r="305" spans="1:16" x14ac:dyDescent="0.3">
      <c r="A305" s="36" t="s">
        <v>137</v>
      </c>
      <c r="B305" s="35" t="s">
        <v>135</v>
      </c>
      <c r="C305" s="34" t="s">
        <v>49</v>
      </c>
      <c r="D305" s="35"/>
      <c r="E305" s="34" t="s">
        <v>47</v>
      </c>
      <c r="F305" s="34">
        <v>1</v>
      </c>
      <c r="G305" s="34">
        <v>5</v>
      </c>
      <c r="H305" s="35">
        <v>2000</v>
      </c>
      <c r="I305" s="34">
        <v>1000</v>
      </c>
      <c r="J305" s="33">
        <v>25028.218210220301</v>
      </c>
      <c r="K305" s="32">
        <f t="shared" si="4"/>
        <v>6.9522828361723059</v>
      </c>
      <c r="L305" s="104">
        <v>7.7788565073027096E-4</v>
      </c>
      <c r="M305" s="30"/>
      <c r="N305" s="35"/>
      <c r="O305" s="35"/>
      <c r="P305" s="53"/>
    </row>
    <row r="306" spans="1:16" x14ac:dyDescent="0.3">
      <c r="A306" s="36" t="s">
        <v>137</v>
      </c>
      <c r="B306" s="35" t="s">
        <v>135</v>
      </c>
      <c r="C306" s="34" t="s">
        <v>49</v>
      </c>
      <c r="D306" s="35"/>
      <c r="E306" s="34" t="s">
        <v>47</v>
      </c>
      <c r="F306" s="34">
        <v>1</v>
      </c>
      <c r="G306" s="34">
        <v>5</v>
      </c>
      <c r="H306" s="35">
        <v>2000</v>
      </c>
      <c r="I306" s="34">
        <v>1000</v>
      </c>
      <c r="J306" s="33">
        <v>25608.9079239368</v>
      </c>
      <c r="K306" s="32">
        <f t="shared" si="4"/>
        <v>7.113585534426889</v>
      </c>
      <c r="L306" s="104">
        <v>1.75137326618914E-3</v>
      </c>
      <c r="M306" s="30"/>
      <c r="N306" s="35"/>
      <c r="O306" s="35"/>
      <c r="P306" s="53"/>
    </row>
    <row r="307" spans="1:16" x14ac:dyDescent="0.3">
      <c r="A307" s="36" t="s">
        <v>137</v>
      </c>
      <c r="B307" s="35" t="s">
        <v>135</v>
      </c>
      <c r="C307" s="34" t="s">
        <v>49</v>
      </c>
      <c r="D307" s="35"/>
      <c r="E307" s="34" t="s">
        <v>47</v>
      </c>
      <c r="F307" s="34">
        <v>1</v>
      </c>
      <c r="G307" s="34">
        <v>5</v>
      </c>
      <c r="H307" s="35">
        <v>2000</v>
      </c>
      <c r="I307" s="34">
        <v>1000</v>
      </c>
      <c r="J307" s="33">
        <v>27307.7533347606</v>
      </c>
      <c r="K307" s="32">
        <f t="shared" si="4"/>
        <v>7.5854870374335004</v>
      </c>
      <c r="L307" s="104">
        <v>9.9505356284917295E-4</v>
      </c>
      <c r="M307" s="103"/>
      <c r="N307" s="35"/>
      <c r="O307" s="35"/>
      <c r="P307" s="53"/>
    </row>
    <row r="308" spans="1:16" x14ac:dyDescent="0.3">
      <c r="A308" s="36" t="s">
        <v>137</v>
      </c>
      <c r="B308" s="35" t="s">
        <v>135</v>
      </c>
      <c r="C308" s="34" t="s">
        <v>49</v>
      </c>
      <c r="D308" s="35"/>
      <c r="E308" s="34" t="s">
        <v>47</v>
      </c>
      <c r="F308" s="34">
        <v>1</v>
      </c>
      <c r="G308" s="34">
        <v>5</v>
      </c>
      <c r="H308" s="35">
        <v>2000</v>
      </c>
      <c r="I308" s="34">
        <v>1000</v>
      </c>
      <c r="J308" s="33">
        <v>27374.1348221302</v>
      </c>
      <c r="K308" s="32">
        <f t="shared" si="4"/>
        <v>7.6039263394806111</v>
      </c>
      <c r="L308" s="104">
        <v>1.03759098863591E-3</v>
      </c>
      <c r="M308" s="30"/>
      <c r="N308" s="35"/>
      <c r="O308" s="35"/>
      <c r="P308" s="53"/>
    </row>
    <row r="309" spans="1:16" x14ac:dyDescent="0.3">
      <c r="A309" s="36" t="s">
        <v>137</v>
      </c>
      <c r="B309" s="35" t="s">
        <v>135</v>
      </c>
      <c r="C309" s="34" t="s">
        <v>49</v>
      </c>
      <c r="D309" s="35"/>
      <c r="E309" s="34" t="s">
        <v>47</v>
      </c>
      <c r="F309" s="34">
        <v>1</v>
      </c>
      <c r="G309" s="34">
        <v>5</v>
      </c>
      <c r="H309" s="35">
        <v>2000</v>
      </c>
      <c r="I309" s="34">
        <v>1000</v>
      </c>
      <c r="J309" s="33">
        <v>27406.256726026499</v>
      </c>
      <c r="K309" s="32">
        <f t="shared" si="4"/>
        <v>7.612849090562916</v>
      </c>
      <c r="L309" s="104">
        <v>1.3615002444687799E-3</v>
      </c>
      <c r="M309" s="30"/>
      <c r="N309" s="35"/>
      <c r="O309" s="35"/>
      <c r="P309" s="53"/>
    </row>
    <row r="310" spans="1:16" x14ac:dyDescent="0.3">
      <c r="A310" s="36" t="s">
        <v>137</v>
      </c>
      <c r="B310" s="35" t="s">
        <v>135</v>
      </c>
      <c r="C310" s="34" t="s">
        <v>49</v>
      </c>
      <c r="D310" s="35"/>
      <c r="E310" s="34" t="s">
        <v>47</v>
      </c>
      <c r="F310" s="34">
        <v>1</v>
      </c>
      <c r="G310" s="34">
        <v>5</v>
      </c>
      <c r="H310" s="35">
        <v>2000</v>
      </c>
      <c r="I310" s="34">
        <v>1000</v>
      </c>
      <c r="J310" s="33">
        <v>27483.516336441</v>
      </c>
      <c r="K310" s="32">
        <f t="shared" si="4"/>
        <v>7.6343100934558334</v>
      </c>
      <c r="L310" s="104">
        <v>1.74167965110307E-3</v>
      </c>
      <c r="M310" s="30"/>
      <c r="N310" s="35"/>
      <c r="O310" s="35"/>
      <c r="P310" s="53"/>
    </row>
    <row r="311" spans="1:16" ht="15" thickBot="1" x14ac:dyDescent="0.35">
      <c r="A311" s="36" t="s">
        <v>137</v>
      </c>
      <c r="B311" s="35" t="s">
        <v>135</v>
      </c>
      <c r="C311" s="34" t="s">
        <v>49</v>
      </c>
      <c r="D311" s="35"/>
      <c r="E311" s="34" t="s">
        <v>47</v>
      </c>
      <c r="F311" s="34">
        <v>1</v>
      </c>
      <c r="G311" s="34">
        <v>5</v>
      </c>
      <c r="H311" s="35">
        <v>2000</v>
      </c>
      <c r="I311" s="34">
        <v>1000</v>
      </c>
      <c r="J311" s="33">
        <v>27483.710964441201</v>
      </c>
      <c r="K311" s="32">
        <f t="shared" si="4"/>
        <v>7.6343641567892222</v>
      </c>
      <c r="L311" s="104">
        <v>3.6650757155046702E-4</v>
      </c>
      <c r="M311" s="30"/>
      <c r="N311" s="35"/>
      <c r="O311" s="35"/>
      <c r="P311" s="53"/>
    </row>
    <row r="312" spans="1:16" ht="15" thickBot="1" x14ac:dyDescent="0.35">
      <c r="A312" s="102"/>
      <c r="B312" s="97"/>
      <c r="C312" s="97"/>
      <c r="D312" s="97"/>
      <c r="E312" s="97"/>
      <c r="F312" s="97"/>
      <c r="G312" s="97"/>
      <c r="H312" s="97"/>
      <c r="I312" s="97"/>
      <c r="J312" s="101">
        <f>AVERAGE(J302:J311)</f>
        <v>25836.857084846451</v>
      </c>
      <c r="K312" s="100">
        <f t="shared" si="4"/>
        <v>7.1769047457906812</v>
      </c>
      <c r="L312" s="99">
        <f>AVERAGE(L302:L311)</f>
        <v>1.0732840478187931E-3</v>
      </c>
      <c r="M312" s="98"/>
      <c r="N312" s="97"/>
      <c r="O312" s="97"/>
      <c r="P312" s="96"/>
    </row>
    <row r="313" spans="1:16" x14ac:dyDescent="0.3">
      <c r="A313" s="36" t="s">
        <v>137</v>
      </c>
      <c r="B313" s="35" t="s">
        <v>133</v>
      </c>
      <c r="C313" s="34" t="s">
        <v>49</v>
      </c>
      <c r="D313" s="35"/>
      <c r="E313" s="34" t="s">
        <v>47</v>
      </c>
      <c r="F313" s="35">
        <v>2</v>
      </c>
      <c r="G313" s="35">
        <v>5</v>
      </c>
      <c r="H313" s="35">
        <v>2000</v>
      </c>
      <c r="I313" s="34">
        <v>1000</v>
      </c>
      <c r="J313" s="39">
        <v>24023.4655964374</v>
      </c>
      <c r="K313" s="32">
        <f t="shared" si="4"/>
        <v>6.6731848878992777</v>
      </c>
      <c r="L313" s="40">
        <v>0.43923004473439298</v>
      </c>
      <c r="M313" s="41"/>
      <c r="N313" s="35"/>
      <c r="O313" s="35"/>
      <c r="P313" s="53"/>
    </row>
    <row r="314" spans="1:16" x14ac:dyDescent="0.3">
      <c r="A314" s="36" t="s">
        <v>137</v>
      </c>
      <c r="B314" s="35" t="s">
        <v>133</v>
      </c>
      <c r="C314" s="34" t="s">
        <v>49</v>
      </c>
      <c r="D314" s="35"/>
      <c r="E314" s="34" t="s">
        <v>47</v>
      </c>
      <c r="F314" s="35">
        <v>2</v>
      </c>
      <c r="G314" s="35">
        <v>5</v>
      </c>
      <c r="H314" s="35">
        <v>2000</v>
      </c>
      <c r="I314" s="34">
        <v>1000</v>
      </c>
      <c r="J314" s="39">
        <v>24380.1965901851</v>
      </c>
      <c r="K314" s="32">
        <f t="shared" si="4"/>
        <v>6.7722768306069723</v>
      </c>
      <c r="L314" s="40">
        <v>0.28918344424305997</v>
      </c>
      <c r="M314" s="30"/>
      <c r="N314" s="35"/>
      <c r="O314" s="35"/>
      <c r="P314" s="53"/>
    </row>
    <row r="315" spans="1:16" x14ac:dyDescent="0.3">
      <c r="A315" s="36" t="s">
        <v>137</v>
      </c>
      <c r="B315" s="35" t="s">
        <v>133</v>
      </c>
      <c r="C315" s="34" t="s">
        <v>49</v>
      </c>
      <c r="D315" s="35"/>
      <c r="E315" s="34" t="s">
        <v>47</v>
      </c>
      <c r="F315" s="35">
        <v>2</v>
      </c>
      <c r="G315" s="35">
        <v>5</v>
      </c>
      <c r="H315" s="35">
        <v>2000</v>
      </c>
      <c r="I315" s="34">
        <v>1000</v>
      </c>
      <c r="J315" s="39">
        <v>25502.886987924499</v>
      </c>
      <c r="K315" s="32">
        <f t="shared" si="4"/>
        <v>7.0841352744234722</v>
      </c>
      <c r="L315" s="40">
        <v>1.9475085518336501E-3</v>
      </c>
      <c r="M315" s="30"/>
      <c r="N315" s="35"/>
      <c r="O315" s="35"/>
      <c r="P315" s="53"/>
    </row>
    <row r="316" spans="1:16" x14ac:dyDescent="0.3">
      <c r="A316" s="36" t="s">
        <v>137</v>
      </c>
      <c r="B316" s="35" t="s">
        <v>133</v>
      </c>
      <c r="C316" s="34" t="s">
        <v>49</v>
      </c>
      <c r="D316" s="35"/>
      <c r="E316" s="34" t="s">
        <v>47</v>
      </c>
      <c r="F316" s="35">
        <v>2</v>
      </c>
      <c r="G316" s="35">
        <v>5</v>
      </c>
      <c r="H316" s="35">
        <v>2000</v>
      </c>
      <c r="I316" s="34">
        <v>1000</v>
      </c>
      <c r="J316" s="39">
        <v>25706.348602771701</v>
      </c>
      <c r="K316" s="32">
        <f t="shared" si="4"/>
        <v>7.1406523896588059</v>
      </c>
      <c r="L316" s="40">
        <v>0.233113080032362</v>
      </c>
      <c r="M316" s="30"/>
      <c r="N316" s="35"/>
      <c r="O316" s="35"/>
      <c r="P316" s="53"/>
    </row>
    <row r="317" spans="1:16" x14ac:dyDescent="0.3">
      <c r="A317" s="36" t="s">
        <v>137</v>
      </c>
      <c r="B317" s="35" t="s">
        <v>133</v>
      </c>
      <c r="C317" s="34" t="s">
        <v>49</v>
      </c>
      <c r="D317" s="35"/>
      <c r="E317" s="34" t="s">
        <v>47</v>
      </c>
      <c r="F317" s="35">
        <v>2</v>
      </c>
      <c r="G317" s="35">
        <v>5</v>
      </c>
      <c r="H317" s="35">
        <v>2000</v>
      </c>
      <c r="I317" s="34">
        <v>1000</v>
      </c>
      <c r="J317" s="39">
        <v>25738.916674852298</v>
      </c>
      <c r="K317" s="32">
        <f t="shared" si="4"/>
        <v>7.1496990763478605</v>
      </c>
      <c r="L317" s="40">
        <v>0.45341493987289599</v>
      </c>
      <c r="M317" s="30"/>
      <c r="N317" s="35"/>
      <c r="O317" s="35"/>
      <c r="P317" s="53"/>
    </row>
    <row r="318" spans="1:16" x14ac:dyDescent="0.3">
      <c r="A318" s="36" t="s">
        <v>137</v>
      </c>
      <c r="B318" s="35" t="s">
        <v>133</v>
      </c>
      <c r="C318" s="34" t="s">
        <v>49</v>
      </c>
      <c r="D318" s="35"/>
      <c r="E318" s="34" t="s">
        <v>47</v>
      </c>
      <c r="F318" s="35">
        <v>2</v>
      </c>
      <c r="G318" s="35">
        <v>5</v>
      </c>
      <c r="H318" s="35">
        <v>2000</v>
      </c>
      <c r="I318" s="34">
        <v>1000</v>
      </c>
      <c r="J318" s="39">
        <v>25913.506886720599</v>
      </c>
      <c r="K318" s="32">
        <f t="shared" si="4"/>
        <v>7.1981963574223888</v>
      </c>
      <c r="L318" s="40">
        <v>1.0419733835917899E-3</v>
      </c>
      <c r="M318" s="103"/>
      <c r="N318" s="35"/>
      <c r="O318" s="35"/>
      <c r="P318" s="53"/>
    </row>
    <row r="319" spans="1:16" x14ac:dyDescent="0.3">
      <c r="A319" s="36" t="s">
        <v>137</v>
      </c>
      <c r="B319" s="35" t="s">
        <v>133</v>
      </c>
      <c r="C319" s="34" t="s">
        <v>49</v>
      </c>
      <c r="D319" s="35"/>
      <c r="E319" s="34" t="s">
        <v>47</v>
      </c>
      <c r="F319" s="35">
        <v>2</v>
      </c>
      <c r="G319" s="35">
        <v>5</v>
      </c>
      <c r="H319" s="35">
        <v>2000</v>
      </c>
      <c r="I319" s="34">
        <v>1000</v>
      </c>
      <c r="J319" s="39">
        <v>25968.546864509499</v>
      </c>
      <c r="K319" s="32">
        <f t="shared" si="4"/>
        <v>7.2134852401415275</v>
      </c>
      <c r="L319" s="40">
        <v>0.60919697718774002</v>
      </c>
      <c r="M319" s="30"/>
      <c r="N319" s="35"/>
      <c r="O319" s="35"/>
      <c r="P319" s="53"/>
    </row>
    <row r="320" spans="1:16" x14ac:dyDescent="0.3">
      <c r="A320" s="36" t="s">
        <v>137</v>
      </c>
      <c r="B320" s="35" t="s">
        <v>133</v>
      </c>
      <c r="C320" s="34" t="s">
        <v>49</v>
      </c>
      <c r="D320" s="35"/>
      <c r="E320" s="34" t="s">
        <v>47</v>
      </c>
      <c r="F320" s="35">
        <v>2</v>
      </c>
      <c r="G320" s="35">
        <v>5</v>
      </c>
      <c r="H320" s="35">
        <v>2000</v>
      </c>
      <c r="I320" s="34">
        <v>1000</v>
      </c>
      <c r="J320" s="39">
        <v>25987.389706611601</v>
      </c>
      <c r="K320" s="32">
        <f t="shared" si="4"/>
        <v>7.2187193629476667</v>
      </c>
      <c r="L320" s="40">
        <v>8.7973852972876901E-4</v>
      </c>
      <c r="M320" s="30"/>
      <c r="N320" s="35"/>
      <c r="O320" s="35"/>
      <c r="P320" s="53"/>
    </row>
    <row r="321" spans="1:16" x14ac:dyDescent="0.3">
      <c r="A321" s="36" t="s">
        <v>137</v>
      </c>
      <c r="B321" s="35" t="s">
        <v>133</v>
      </c>
      <c r="C321" s="34" t="s">
        <v>49</v>
      </c>
      <c r="D321" s="35"/>
      <c r="E321" s="34" t="s">
        <v>47</v>
      </c>
      <c r="F321" s="35">
        <v>2</v>
      </c>
      <c r="G321" s="35">
        <v>5</v>
      </c>
      <c r="H321" s="35">
        <v>2000</v>
      </c>
      <c r="I321" s="34">
        <v>1000</v>
      </c>
      <c r="J321" s="39">
        <v>26120.1428642272</v>
      </c>
      <c r="K321" s="32">
        <f t="shared" si="4"/>
        <v>7.2555952400631112</v>
      </c>
      <c r="L321" s="40">
        <v>1.5901276680571101E-3</v>
      </c>
      <c r="M321" s="30"/>
      <c r="N321" s="35"/>
      <c r="O321" s="35"/>
      <c r="P321" s="53"/>
    </row>
    <row r="322" spans="1:16" ht="15" thickBot="1" x14ac:dyDescent="0.35">
      <c r="A322" s="36" t="s">
        <v>137</v>
      </c>
      <c r="B322" s="35" t="s">
        <v>133</v>
      </c>
      <c r="C322" s="34" t="s">
        <v>49</v>
      </c>
      <c r="D322" s="35"/>
      <c r="E322" s="34" t="s">
        <v>47</v>
      </c>
      <c r="F322" s="35">
        <v>2</v>
      </c>
      <c r="G322" s="35">
        <v>5</v>
      </c>
      <c r="H322" s="35">
        <v>2000</v>
      </c>
      <c r="I322" s="34">
        <v>1000</v>
      </c>
      <c r="J322" s="39">
        <v>28167.9128303527</v>
      </c>
      <c r="K322" s="32">
        <f t="shared" si="4"/>
        <v>7.8244202306535273</v>
      </c>
      <c r="L322" s="40">
        <v>1.7370321030410101E-3</v>
      </c>
      <c r="M322" s="30"/>
      <c r="N322" s="35"/>
      <c r="O322" s="35"/>
      <c r="P322" s="53"/>
    </row>
    <row r="323" spans="1:16" ht="15" thickBot="1" x14ac:dyDescent="0.35">
      <c r="A323" s="102" t="s">
        <v>46</v>
      </c>
      <c r="B323" s="97"/>
      <c r="C323" s="97"/>
      <c r="D323" s="97"/>
      <c r="E323" s="97"/>
      <c r="F323" s="97"/>
      <c r="G323" s="97"/>
      <c r="H323" s="97"/>
      <c r="I323" s="97"/>
      <c r="J323" s="101">
        <f>AVERAGE(J313:J322)</f>
        <v>25750.931360459261</v>
      </c>
      <c r="K323" s="100">
        <f t="shared" si="4"/>
        <v>7.1530364890164613</v>
      </c>
      <c r="L323" s="99">
        <f>AVERAGE(L313:L322)</f>
        <v>0.20313348663067035</v>
      </c>
      <c r="M323" s="98"/>
      <c r="N323" s="97"/>
      <c r="O323" s="97"/>
      <c r="P323" s="96"/>
    </row>
    <row r="324" spans="1:16" x14ac:dyDescent="0.3">
      <c r="A324" s="36" t="s">
        <v>134</v>
      </c>
      <c r="B324" s="35" t="s">
        <v>136</v>
      </c>
      <c r="C324" s="34" t="s">
        <v>49</v>
      </c>
      <c r="D324" s="35"/>
      <c r="E324" s="34" t="s">
        <v>47</v>
      </c>
      <c r="F324" s="35">
        <v>0.5</v>
      </c>
      <c r="G324" s="35">
        <v>1</v>
      </c>
      <c r="H324" s="35">
        <v>2000</v>
      </c>
      <c r="I324" s="34">
        <v>1000</v>
      </c>
      <c r="J324" s="39">
        <v>23201.380900144501</v>
      </c>
      <c r="K324" s="32">
        <f t="shared" si="4"/>
        <v>6.4448280278179171</v>
      </c>
      <c r="L324" s="38">
        <v>3.8228994002755402E-4</v>
      </c>
      <c r="M324" s="41"/>
      <c r="N324" s="35"/>
      <c r="O324" s="35"/>
      <c r="P324" s="53"/>
    </row>
    <row r="325" spans="1:16" x14ac:dyDescent="0.3">
      <c r="A325" s="36" t="s">
        <v>134</v>
      </c>
      <c r="B325" s="35" t="s">
        <v>136</v>
      </c>
      <c r="C325" s="34" t="s">
        <v>49</v>
      </c>
      <c r="D325" s="35"/>
      <c r="E325" s="34" t="s">
        <v>47</v>
      </c>
      <c r="F325" s="35">
        <v>0.5</v>
      </c>
      <c r="G325" s="35">
        <v>1</v>
      </c>
      <c r="H325" s="35">
        <v>2000</v>
      </c>
      <c r="I325" s="34">
        <v>1000</v>
      </c>
      <c r="J325" s="39">
        <v>23289.096607685002</v>
      </c>
      <c r="K325" s="32">
        <f t="shared" ref="K325:K378" si="5">J325/3600</f>
        <v>6.4691935021347229</v>
      </c>
      <c r="L325" s="38">
        <v>7.0262015651491099E-4</v>
      </c>
      <c r="M325" s="30"/>
      <c r="N325" s="35"/>
      <c r="O325" s="35"/>
      <c r="P325" s="53"/>
    </row>
    <row r="326" spans="1:16" x14ac:dyDescent="0.3">
      <c r="A326" s="36" t="s">
        <v>134</v>
      </c>
      <c r="B326" s="35" t="s">
        <v>136</v>
      </c>
      <c r="C326" s="34" t="s">
        <v>49</v>
      </c>
      <c r="D326" s="35"/>
      <c r="E326" s="34" t="s">
        <v>47</v>
      </c>
      <c r="F326" s="35">
        <v>0.5</v>
      </c>
      <c r="G326" s="35">
        <v>1</v>
      </c>
      <c r="H326" s="35">
        <v>2000</v>
      </c>
      <c r="I326" s="34">
        <v>1000</v>
      </c>
      <c r="J326" s="39">
        <v>23432.231723070101</v>
      </c>
      <c r="K326" s="32">
        <f t="shared" si="5"/>
        <v>6.5089532564083612</v>
      </c>
      <c r="L326" s="40">
        <v>4.1108076734858298E-4</v>
      </c>
      <c r="M326" s="30"/>
      <c r="N326" s="35"/>
      <c r="O326" s="35"/>
      <c r="P326" s="53"/>
    </row>
    <row r="327" spans="1:16" x14ac:dyDescent="0.3">
      <c r="A327" s="36" t="s">
        <v>134</v>
      </c>
      <c r="B327" s="35" t="s">
        <v>136</v>
      </c>
      <c r="C327" s="34" t="s">
        <v>49</v>
      </c>
      <c r="D327" s="35"/>
      <c r="E327" s="34" t="s">
        <v>47</v>
      </c>
      <c r="F327" s="35">
        <v>0.5</v>
      </c>
      <c r="G327" s="35">
        <v>1</v>
      </c>
      <c r="H327" s="35">
        <v>2000</v>
      </c>
      <c r="I327" s="34">
        <v>1000</v>
      </c>
      <c r="J327" s="39">
        <v>23441.3058083057</v>
      </c>
      <c r="K327" s="32">
        <f t="shared" si="5"/>
        <v>6.511473835640472</v>
      </c>
      <c r="L327" s="38">
        <v>9.2291589170013003E-4</v>
      </c>
      <c r="M327" s="30"/>
      <c r="N327" s="35"/>
      <c r="O327" s="35"/>
      <c r="P327" s="53"/>
    </row>
    <row r="328" spans="1:16" x14ac:dyDescent="0.3">
      <c r="A328" s="36" t="s">
        <v>134</v>
      </c>
      <c r="B328" s="35" t="s">
        <v>136</v>
      </c>
      <c r="C328" s="34" t="s">
        <v>49</v>
      </c>
      <c r="D328" s="35"/>
      <c r="E328" s="34" t="s">
        <v>47</v>
      </c>
      <c r="F328" s="35">
        <v>0.5</v>
      </c>
      <c r="G328" s="35">
        <v>1</v>
      </c>
      <c r="H328" s="35">
        <v>2000</v>
      </c>
      <c r="I328" s="34">
        <v>1000</v>
      </c>
      <c r="J328" s="39">
        <v>24243.240381479201</v>
      </c>
      <c r="K328" s="32">
        <f t="shared" si="5"/>
        <v>6.7342334392997785</v>
      </c>
      <c r="L328" s="38">
        <v>5.8372580023320999E-4</v>
      </c>
      <c r="M328" s="30"/>
      <c r="N328" s="35"/>
      <c r="O328" s="35"/>
      <c r="P328" s="53"/>
    </row>
    <row r="329" spans="1:16" x14ac:dyDescent="0.3">
      <c r="A329" s="36" t="s">
        <v>134</v>
      </c>
      <c r="B329" s="35" t="s">
        <v>136</v>
      </c>
      <c r="C329" s="34" t="s">
        <v>49</v>
      </c>
      <c r="D329" s="35"/>
      <c r="E329" s="34" t="s">
        <v>47</v>
      </c>
      <c r="F329" s="35">
        <v>0.5</v>
      </c>
      <c r="G329" s="35">
        <v>1</v>
      </c>
      <c r="H329" s="35">
        <v>2000</v>
      </c>
      <c r="I329" s="34">
        <v>1000</v>
      </c>
      <c r="J329" s="39">
        <v>24302.4856724739</v>
      </c>
      <c r="K329" s="32">
        <f t="shared" si="5"/>
        <v>6.750690464576083</v>
      </c>
      <c r="L329" s="38">
        <v>2.5203092623827898E-4</v>
      </c>
      <c r="M329" s="103"/>
      <c r="N329" s="35"/>
      <c r="O329" s="35"/>
      <c r="P329" s="53"/>
    </row>
    <row r="330" spans="1:16" x14ac:dyDescent="0.3">
      <c r="A330" s="36" t="s">
        <v>134</v>
      </c>
      <c r="B330" s="35" t="s">
        <v>136</v>
      </c>
      <c r="C330" s="34" t="s">
        <v>49</v>
      </c>
      <c r="D330" s="35"/>
      <c r="E330" s="34" t="s">
        <v>47</v>
      </c>
      <c r="F330" s="35">
        <v>0.5</v>
      </c>
      <c r="G330" s="35">
        <v>1</v>
      </c>
      <c r="H330" s="35">
        <v>2000</v>
      </c>
      <c r="I330" s="34">
        <v>1000</v>
      </c>
      <c r="J330" s="39">
        <v>24326.094119548699</v>
      </c>
      <c r="K330" s="32">
        <f t="shared" si="5"/>
        <v>6.7572483665413055</v>
      </c>
      <c r="L330" s="38">
        <v>4.0186757775356101E-4</v>
      </c>
      <c r="M330" s="30"/>
      <c r="N330" s="35"/>
      <c r="O330" s="35"/>
      <c r="P330" s="53"/>
    </row>
    <row r="331" spans="1:16" x14ac:dyDescent="0.3">
      <c r="A331" s="36" t="s">
        <v>134</v>
      </c>
      <c r="B331" s="35" t="s">
        <v>136</v>
      </c>
      <c r="C331" s="34" t="s">
        <v>49</v>
      </c>
      <c r="D331" s="35"/>
      <c r="E331" s="34" t="s">
        <v>47</v>
      </c>
      <c r="F331" s="35">
        <v>0.5</v>
      </c>
      <c r="G331" s="35">
        <v>1</v>
      </c>
      <c r="H331" s="35">
        <v>2000</v>
      </c>
      <c r="I331" s="34">
        <v>1000</v>
      </c>
      <c r="J331" s="39">
        <v>24358.595369100502</v>
      </c>
      <c r="K331" s="32">
        <f t="shared" si="5"/>
        <v>6.7662764914168063</v>
      </c>
      <c r="L331" s="38">
        <v>7.2412068271978801E-4</v>
      </c>
      <c r="M331" s="30"/>
      <c r="N331" s="35"/>
      <c r="O331" s="35"/>
      <c r="P331" s="53"/>
    </row>
    <row r="332" spans="1:16" x14ac:dyDescent="0.3">
      <c r="A332" s="36" t="s">
        <v>134</v>
      </c>
      <c r="B332" s="35" t="s">
        <v>136</v>
      </c>
      <c r="C332" s="34" t="s">
        <v>49</v>
      </c>
      <c r="D332" s="35"/>
      <c r="E332" s="34" t="s">
        <v>47</v>
      </c>
      <c r="F332" s="35">
        <v>0.5</v>
      </c>
      <c r="G332" s="35">
        <v>1</v>
      </c>
      <c r="H332" s="35">
        <v>2000</v>
      </c>
      <c r="I332" s="34">
        <v>1000</v>
      </c>
      <c r="J332" s="39">
        <v>24368.216772556301</v>
      </c>
      <c r="K332" s="32">
        <f t="shared" si="5"/>
        <v>6.7689491034878611</v>
      </c>
      <c r="L332" s="38">
        <v>7.3394817930767396E-4</v>
      </c>
      <c r="M332" s="30"/>
      <c r="N332" s="35"/>
      <c r="O332" s="35"/>
      <c r="P332" s="53"/>
    </row>
    <row r="333" spans="1:16" ht="15" thickBot="1" x14ac:dyDescent="0.35">
      <c r="A333" s="36" t="s">
        <v>134</v>
      </c>
      <c r="B333" s="35" t="s">
        <v>136</v>
      </c>
      <c r="C333" s="34" t="s">
        <v>49</v>
      </c>
      <c r="D333" s="35"/>
      <c r="E333" s="34" t="s">
        <v>47</v>
      </c>
      <c r="F333" s="35">
        <v>0.5</v>
      </c>
      <c r="G333" s="35">
        <v>1</v>
      </c>
      <c r="H333" s="35">
        <v>2000</v>
      </c>
      <c r="I333" s="34">
        <v>1000</v>
      </c>
      <c r="J333" s="39">
        <v>24823.489101409901</v>
      </c>
      <c r="K333" s="32">
        <f t="shared" si="5"/>
        <v>6.8954136392805285</v>
      </c>
      <c r="L333" s="38">
        <v>8.0063698713782295E-4</v>
      </c>
      <c r="M333" s="30"/>
      <c r="N333" s="35"/>
      <c r="O333" s="35"/>
      <c r="P333" s="53"/>
    </row>
    <row r="334" spans="1:16" ht="15" thickBot="1" x14ac:dyDescent="0.35">
      <c r="A334" s="102"/>
      <c r="B334" s="97"/>
      <c r="C334" s="97"/>
      <c r="D334" s="97"/>
      <c r="E334" s="97"/>
      <c r="F334" s="97"/>
      <c r="G334" s="97"/>
      <c r="H334" s="97"/>
      <c r="I334" s="97"/>
      <c r="J334" s="101">
        <f>AVERAGE(J324:J333)</f>
        <v>23978.613645577385</v>
      </c>
      <c r="K334" s="100">
        <f t="shared" si="5"/>
        <v>6.6607260126603851</v>
      </c>
      <c r="L334" s="99">
        <f>AVERAGE(L324:L333)</f>
        <v>5.9152369089815135E-4</v>
      </c>
      <c r="M334" s="98"/>
      <c r="N334" s="97"/>
      <c r="O334" s="97"/>
      <c r="P334" s="96"/>
    </row>
    <row r="335" spans="1:16" x14ac:dyDescent="0.3">
      <c r="A335" s="36" t="s">
        <v>134</v>
      </c>
      <c r="B335" s="35" t="s">
        <v>135</v>
      </c>
      <c r="C335" s="34" t="s">
        <v>49</v>
      </c>
      <c r="D335" s="35"/>
      <c r="E335" s="34" t="s">
        <v>47</v>
      </c>
      <c r="F335" s="34">
        <v>1</v>
      </c>
      <c r="G335" s="34">
        <v>5</v>
      </c>
      <c r="H335" s="35">
        <v>2000</v>
      </c>
      <c r="I335" s="34">
        <v>1000</v>
      </c>
      <c r="J335" s="33">
        <v>20150.954503536199</v>
      </c>
      <c r="K335" s="32">
        <f t="shared" si="5"/>
        <v>5.5974873620933883</v>
      </c>
      <c r="L335" s="104">
        <v>3.6315125476125699E-4</v>
      </c>
      <c r="M335" s="41"/>
      <c r="N335" s="35"/>
      <c r="O335" s="35"/>
      <c r="P335" s="53"/>
    </row>
    <row r="336" spans="1:16" x14ac:dyDescent="0.3">
      <c r="A336" s="36" t="s">
        <v>134</v>
      </c>
      <c r="B336" s="35" t="s">
        <v>135</v>
      </c>
      <c r="C336" s="34" t="s">
        <v>49</v>
      </c>
      <c r="D336" s="35"/>
      <c r="E336" s="34" t="s">
        <v>47</v>
      </c>
      <c r="F336" s="34">
        <v>1</v>
      </c>
      <c r="G336" s="34">
        <v>5</v>
      </c>
      <c r="H336" s="35">
        <v>2000</v>
      </c>
      <c r="I336" s="34">
        <v>1000</v>
      </c>
      <c r="J336" s="33">
        <v>20271.147091627099</v>
      </c>
      <c r="K336" s="32">
        <f t="shared" si="5"/>
        <v>5.6308741921186387</v>
      </c>
      <c r="L336" s="104">
        <v>4.8879875846458598E-4</v>
      </c>
      <c r="M336" s="30"/>
      <c r="N336" s="35"/>
      <c r="O336" s="35"/>
      <c r="P336" s="53"/>
    </row>
    <row r="337" spans="1:16" x14ac:dyDescent="0.3">
      <c r="A337" s="36" t="s">
        <v>134</v>
      </c>
      <c r="B337" s="35" t="s">
        <v>135</v>
      </c>
      <c r="C337" s="34" t="s">
        <v>49</v>
      </c>
      <c r="D337" s="35"/>
      <c r="E337" s="34" t="s">
        <v>47</v>
      </c>
      <c r="F337" s="34">
        <v>1</v>
      </c>
      <c r="G337" s="34">
        <v>5</v>
      </c>
      <c r="H337" s="35">
        <v>2000</v>
      </c>
      <c r="I337" s="34">
        <v>1000</v>
      </c>
      <c r="J337" s="33">
        <v>20296.095859765999</v>
      </c>
      <c r="K337" s="32">
        <f t="shared" si="5"/>
        <v>5.6378044054905549</v>
      </c>
      <c r="L337" s="104">
        <v>1.3036939013945301E-3</v>
      </c>
      <c r="M337" s="30"/>
      <c r="N337" s="35"/>
      <c r="O337" s="35"/>
      <c r="P337" s="53"/>
    </row>
    <row r="338" spans="1:16" x14ac:dyDescent="0.3">
      <c r="A338" s="36" t="s">
        <v>134</v>
      </c>
      <c r="B338" s="35" t="s">
        <v>135</v>
      </c>
      <c r="C338" s="34" t="s">
        <v>49</v>
      </c>
      <c r="D338" s="35"/>
      <c r="E338" s="34" t="s">
        <v>47</v>
      </c>
      <c r="F338" s="34">
        <v>1</v>
      </c>
      <c r="G338" s="34">
        <v>5</v>
      </c>
      <c r="H338" s="35">
        <v>2000</v>
      </c>
      <c r="I338" s="34">
        <v>1000</v>
      </c>
      <c r="J338" s="33">
        <v>20338.370170116399</v>
      </c>
      <c r="K338" s="32">
        <f t="shared" si="5"/>
        <v>5.6495472694767779</v>
      </c>
      <c r="L338" s="104">
        <v>5.8435452494268701E-4</v>
      </c>
      <c r="M338" s="30"/>
      <c r="N338" s="35"/>
      <c r="O338" s="35"/>
      <c r="P338" s="53"/>
    </row>
    <row r="339" spans="1:16" x14ac:dyDescent="0.3">
      <c r="A339" s="36" t="s">
        <v>134</v>
      </c>
      <c r="B339" s="35" t="s">
        <v>135</v>
      </c>
      <c r="C339" s="34" t="s">
        <v>49</v>
      </c>
      <c r="D339" s="35"/>
      <c r="E339" s="34" t="s">
        <v>47</v>
      </c>
      <c r="F339" s="34">
        <v>1</v>
      </c>
      <c r="G339" s="34">
        <v>5</v>
      </c>
      <c r="H339" s="35">
        <v>2000</v>
      </c>
      <c r="I339" s="34">
        <v>1000</v>
      </c>
      <c r="J339" s="33">
        <v>20345.982611656102</v>
      </c>
      <c r="K339" s="32">
        <f t="shared" si="5"/>
        <v>5.6516618365711393</v>
      </c>
      <c r="L339" s="104">
        <v>6.0566225628699204E-4</v>
      </c>
      <c r="M339" s="30"/>
      <c r="N339" s="35"/>
      <c r="O339" s="35"/>
      <c r="P339" s="53"/>
    </row>
    <row r="340" spans="1:16" x14ac:dyDescent="0.3">
      <c r="A340" s="36" t="s">
        <v>134</v>
      </c>
      <c r="B340" s="35" t="s">
        <v>135</v>
      </c>
      <c r="C340" s="34" t="s">
        <v>49</v>
      </c>
      <c r="D340" s="35"/>
      <c r="E340" s="34" t="s">
        <v>47</v>
      </c>
      <c r="F340" s="34">
        <v>1</v>
      </c>
      <c r="G340" s="34">
        <v>5</v>
      </c>
      <c r="H340" s="35">
        <v>2000</v>
      </c>
      <c r="I340" s="34">
        <v>1000</v>
      </c>
      <c r="J340" s="33">
        <v>20358.114666461901</v>
      </c>
      <c r="K340" s="32">
        <f t="shared" si="5"/>
        <v>5.6550318517949725</v>
      </c>
      <c r="L340" s="104">
        <v>4.5088931293488102E-4</v>
      </c>
      <c r="M340" s="103"/>
      <c r="N340" s="35"/>
      <c r="O340" s="35"/>
      <c r="P340" s="53"/>
    </row>
    <row r="341" spans="1:16" x14ac:dyDescent="0.3">
      <c r="A341" s="36" t="s">
        <v>134</v>
      </c>
      <c r="B341" s="35" t="s">
        <v>135</v>
      </c>
      <c r="C341" s="34" t="s">
        <v>49</v>
      </c>
      <c r="D341" s="35"/>
      <c r="E341" s="34" t="s">
        <v>47</v>
      </c>
      <c r="F341" s="34">
        <v>1</v>
      </c>
      <c r="G341" s="34">
        <v>5</v>
      </c>
      <c r="H341" s="35">
        <v>2000</v>
      </c>
      <c r="I341" s="34">
        <v>1000</v>
      </c>
      <c r="J341" s="33">
        <v>20446.4428784847</v>
      </c>
      <c r="K341" s="32">
        <f t="shared" si="5"/>
        <v>5.67956746624575</v>
      </c>
      <c r="L341" s="104">
        <v>1.3542963776482599E-3</v>
      </c>
      <c r="M341" s="30"/>
      <c r="N341" s="35"/>
      <c r="O341" s="35"/>
      <c r="P341" s="53"/>
    </row>
    <row r="342" spans="1:16" x14ac:dyDescent="0.3">
      <c r="A342" s="36" t="s">
        <v>134</v>
      </c>
      <c r="B342" s="35" t="s">
        <v>135</v>
      </c>
      <c r="C342" s="34" t="s">
        <v>49</v>
      </c>
      <c r="D342" s="35"/>
      <c r="E342" s="34" t="s">
        <v>47</v>
      </c>
      <c r="F342" s="34">
        <v>1</v>
      </c>
      <c r="G342" s="34">
        <v>5</v>
      </c>
      <c r="H342" s="35">
        <v>2000</v>
      </c>
      <c r="I342" s="34">
        <v>1000</v>
      </c>
      <c r="J342" s="33">
        <v>20605.797430992101</v>
      </c>
      <c r="K342" s="32">
        <f t="shared" si="5"/>
        <v>5.723832619720028</v>
      </c>
      <c r="L342" s="104">
        <v>4.7467023030821998E-4</v>
      </c>
      <c r="M342" s="30"/>
      <c r="N342" s="35"/>
      <c r="O342" s="35"/>
      <c r="P342" s="53"/>
    </row>
    <row r="343" spans="1:16" x14ac:dyDescent="0.3">
      <c r="A343" s="36" t="s">
        <v>134</v>
      </c>
      <c r="B343" s="35" t="s">
        <v>135</v>
      </c>
      <c r="C343" s="34" t="s">
        <v>49</v>
      </c>
      <c r="D343" s="35"/>
      <c r="E343" s="34" t="s">
        <v>47</v>
      </c>
      <c r="F343" s="34">
        <v>1</v>
      </c>
      <c r="G343" s="34">
        <v>5</v>
      </c>
      <c r="H343" s="35">
        <v>2000</v>
      </c>
      <c r="I343" s="34">
        <v>1000</v>
      </c>
      <c r="J343" s="33">
        <v>20956.2264721393</v>
      </c>
      <c r="K343" s="32">
        <f t="shared" si="5"/>
        <v>5.8211740200386943</v>
      </c>
      <c r="L343" s="104">
        <v>5.8662748225341997E-4</v>
      </c>
      <c r="M343" s="30"/>
      <c r="N343" s="35"/>
      <c r="O343" s="35"/>
      <c r="P343" s="53"/>
    </row>
    <row r="344" spans="1:16" ht="15" thickBot="1" x14ac:dyDescent="0.35">
      <c r="A344" s="36" t="s">
        <v>134</v>
      </c>
      <c r="B344" s="35" t="s">
        <v>135</v>
      </c>
      <c r="C344" s="34" t="s">
        <v>49</v>
      </c>
      <c r="D344" s="35"/>
      <c r="E344" s="34" t="s">
        <v>47</v>
      </c>
      <c r="F344" s="34">
        <v>1</v>
      </c>
      <c r="G344" s="34">
        <v>5</v>
      </c>
      <c r="H344" s="35">
        <v>2000</v>
      </c>
      <c r="I344" s="34">
        <v>1000</v>
      </c>
      <c r="J344" s="33">
        <v>22862.1422092914</v>
      </c>
      <c r="K344" s="32">
        <f t="shared" si="5"/>
        <v>6.3505950581365003</v>
      </c>
      <c r="L344" s="104">
        <v>5.7450419795626899E-4</v>
      </c>
      <c r="M344" s="30"/>
      <c r="N344" s="35"/>
      <c r="O344" s="35"/>
      <c r="P344" s="53"/>
    </row>
    <row r="345" spans="1:16" ht="15" thickBot="1" x14ac:dyDescent="0.35">
      <c r="A345" s="102"/>
      <c r="B345" s="97"/>
      <c r="C345" s="97"/>
      <c r="D345" s="97"/>
      <c r="E345" s="97"/>
      <c r="F345" s="97"/>
      <c r="G345" s="97"/>
      <c r="H345" s="97"/>
      <c r="I345" s="97"/>
      <c r="J345" s="101">
        <f>AVERAGE(J335:J344)</f>
        <v>20663.12738940712</v>
      </c>
      <c r="K345" s="100">
        <f t="shared" si="5"/>
        <v>5.7397576081686443</v>
      </c>
      <c r="L345" s="99">
        <f>AVERAGE(L335:L344)</f>
        <v>6.7866482969511019E-4</v>
      </c>
      <c r="M345" s="98"/>
      <c r="N345" s="97"/>
      <c r="O345" s="97"/>
      <c r="P345" s="96"/>
    </row>
    <row r="346" spans="1:16" x14ac:dyDescent="0.3">
      <c r="A346" s="36" t="s">
        <v>134</v>
      </c>
      <c r="B346" s="35" t="s">
        <v>133</v>
      </c>
      <c r="C346" s="34" t="s">
        <v>49</v>
      </c>
      <c r="D346" s="35"/>
      <c r="E346" s="34" t="s">
        <v>47</v>
      </c>
      <c r="F346" s="35">
        <v>2</v>
      </c>
      <c r="G346" s="35">
        <v>5</v>
      </c>
      <c r="H346" s="35">
        <v>2000</v>
      </c>
      <c r="I346" s="34">
        <v>1000</v>
      </c>
      <c r="J346" s="39">
        <v>19646.1910197734</v>
      </c>
      <c r="K346" s="32">
        <f t="shared" si="5"/>
        <v>5.4572752832703886</v>
      </c>
      <c r="L346" s="40">
        <v>0.247430107447216</v>
      </c>
      <c r="M346" s="41"/>
      <c r="N346" s="35"/>
      <c r="O346" s="35"/>
      <c r="P346" s="53"/>
    </row>
    <row r="347" spans="1:16" x14ac:dyDescent="0.3">
      <c r="A347" s="36" t="s">
        <v>134</v>
      </c>
      <c r="B347" s="35" t="s">
        <v>133</v>
      </c>
      <c r="C347" s="34" t="s">
        <v>49</v>
      </c>
      <c r="D347" s="35"/>
      <c r="E347" s="34" t="s">
        <v>47</v>
      </c>
      <c r="F347" s="35">
        <v>2</v>
      </c>
      <c r="G347" s="35">
        <v>5</v>
      </c>
      <c r="H347" s="35">
        <v>2000</v>
      </c>
      <c r="I347" s="34">
        <v>1000</v>
      </c>
      <c r="J347" s="39">
        <v>20104.444785833301</v>
      </c>
      <c r="K347" s="32">
        <f t="shared" si="5"/>
        <v>5.5845679960648056</v>
      </c>
      <c r="L347" s="40">
        <v>1.71107154462448E-2</v>
      </c>
      <c r="M347" s="30"/>
      <c r="N347" s="35"/>
      <c r="O347" s="35"/>
      <c r="P347" s="53"/>
    </row>
    <row r="348" spans="1:16" x14ac:dyDescent="0.3">
      <c r="A348" s="36" t="s">
        <v>134</v>
      </c>
      <c r="B348" s="35" t="s">
        <v>133</v>
      </c>
      <c r="C348" s="34" t="s">
        <v>49</v>
      </c>
      <c r="D348" s="35"/>
      <c r="E348" s="34" t="s">
        <v>47</v>
      </c>
      <c r="F348" s="35">
        <v>2</v>
      </c>
      <c r="G348" s="35">
        <v>5</v>
      </c>
      <c r="H348" s="35">
        <v>2000</v>
      </c>
      <c r="I348" s="34">
        <v>1000</v>
      </c>
      <c r="J348" s="39">
        <v>20298.338857889099</v>
      </c>
      <c r="K348" s="32">
        <f t="shared" si="5"/>
        <v>5.63842746052475</v>
      </c>
      <c r="L348" s="40">
        <v>1.418366250242E-3</v>
      </c>
      <c r="M348" s="30"/>
      <c r="N348" s="35"/>
      <c r="O348" s="35"/>
      <c r="P348" s="53"/>
    </row>
    <row r="349" spans="1:16" x14ac:dyDescent="0.3">
      <c r="A349" s="36" t="s">
        <v>134</v>
      </c>
      <c r="B349" s="35" t="s">
        <v>133</v>
      </c>
      <c r="C349" s="34" t="s">
        <v>49</v>
      </c>
      <c r="D349" s="35"/>
      <c r="E349" s="34" t="s">
        <v>47</v>
      </c>
      <c r="F349" s="35">
        <v>2</v>
      </c>
      <c r="G349" s="35">
        <v>5</v>
      </c>
      <c r="H349" s="35">
        <v>2000</v>
      </c>
      <c r="I349" s="34">
        <v>1000</v>
      </c>
      <c r="J349" s="39">
        <v>21334.527857303601</v>
      </c>
      <c r="K349" s="32">
        <f t="shared" si="5"/>
        <v>5.9262577381398893</v>
      </c>
      <c r="L349" s="40">
        <v>0.74950301821621301</v>
      </c>
      <c r="M349" s="30"/>
      <c r="N349" s="35"/>
      <c r="O349" s="35"/>
      <c r="P349" s="53"/>
    </row>
    <row r="350" spans="1:16" x14ac:dyDescent="0.3">
      <c r="A350" s="36" t="s">
        <v>134</v>
      </c>
      <c r="B350" s="35" t="s">
        <v>133</v>
      </c>
      <c r="C350" s="34" t="s">
        <v>49</v>
      </c>
      <c r="D350" s="35"/>
      <c r="E350" s="34" t="s">
        <v>47</v>
      </c>
      <c r="F350" s="35">
        <v>2</v>
      </c>
      <c r="G350" s="35">
        <v>5</v>
      </c>
      <c r="H350" s="35">
        <v>2000</v>
      </c>
      <c r="I350" s="34">
        <v>1000</v>
      </c>
      <c r="J350" s="39">
        <v>21363.017224073399</v>
      </c>
      <c r="K350" s="32">
        <f t="shared" si="5"/>
        <v>5.9341714511314994</v>
      </c>
      <c r="L350" s="40">
        <v>0.42307299896921002</v>
      </c>
      <c r="M350" s="30"/>
      <c r="N350" s="35"/>
      <c r="O350" s="35"/>
      <c r="P350" s="53"/>
    </row>
    <row r="351" spans="1:16" x14ac:dyDescent="0.3">
      <c r="A351" s="36" t="s">
        <v>134</v>
      </c>
      <c r="B351" s="35" t="s">
        <v>133</v>
      </c>
      <c r="C351" s="34" t="s">
        <v>49</v>
      </c>
      <c r="D351" s="35"/>
      <c r="E351" s="34" t="s">
        <v>47</v>
      </c>
      <c r="F351" s="35">
        <v>2</v>
      </c>
      <c r="G351" s="35">
        <v>5</v>
      </c>
      <c r="H351" s="35">
        <v>2000</v>
      </c>
      <c r="I351" s="34">
        <v>1000</v>
      </c>
      <c r="J351" s="39">
        <v>21736.152693748401</v>
      </c>
      <c r="K351" s="32">
        <f t="shared" si="5"/>
        <v>6.0378201927078896</v>
      </c>
      <c r="L351" s="40">
        <v>7.97465033727365E-4</v>
      </c>
      <c r="M351" s="103"/>
      <c r="N351" s="35"/>
      <c r="O351" s="35"/>
      <c r="P351" s="53"/>
    </row>
    <row r="352" spans="1:16" x14ac:dyDescent="0.3">
      <c r="A352" s="36" t="s">
        <v>134</v>
      </c>
      <c r="B352" s="35" t="s">
        <v>133</v>
      </c>
      <c r="C352" s="34" t="s">
        <v>49</v>
      </c>
      <c r="D352" s="35"/>
      <c r="E352" s="34" t="s">
        <v>47</v>
      </c>
      <c r="F352" s="35">
        <v>2</v>
      </c>
      <c r="G352" s="35">
        <v>5</v>
      </c>
      <c r="H352" s="35">
        <v>2000</v>
      </c>
      <c r="I352" s="34">
        <v>1000</v>
      </c>
      <c r="J352" s="39">
        <v>22204.883570671002</v>
      </c>
      <c r="K352" s="32">
        <f t="shared" si="5"/>
        <v>6.1680232140752782</v>
      </c>
      <c r="L352" s="40">
        <v>1.01337128741367E-3</v>
      </c>
      <c r="M352" s="30"/>
      <c r="N352" s="35"/>
      <c r="O352" s="35"/>
      <c r="P352" s="53"/>
    </row>
    <row r="353" spans="1:16" x14ac:dyDescent="0.3">
      <c r="A353" s="36" t="s">
        <v>134</v>
      </c>
      <c r="B353" s="35" t="s">
        <v>133</v>
      </c>
      <c r="C353" s="34" t="s">
        <v>49</v>
      </c>
      <c r="D353" s="35"/>
      <c r="E353" s="34" t="s">
        <v>47</v>
      </c>
      <c r="F353" s="35">
        <v>2</v>
      </c>
      <c r="G353" s="35">
        <v>5</v>
      </c>
      <c r="H353" s="35">
        <v>2000</v>
      </c>
      <c r="I353" s="34">
        <v>1000</v>
      </c>
      <c r="J353" s="39">
        <v>22563.219469547199</v>
      </c>
      <c r="K353" s="32">
        <f t="shared" si="5"/>
        <v>6.2675609637631107</v>
      </c>
      <c r="L353" s="40">
        <v>0.47576967990206198</v>
      </c>
      <c r="M353" s="30"/>
      <c r="N353" s="35"/>
      <c r="O353" s="35"/>
      <c r="P353" s="53"/>
    </row>
    <row r="354" spans="1:16" x14ac:dyDescent="0.3">
      <c r="A354" s="36" t="s">
        <v>134</v>
      </c>
      <c r="B354" s="35" t="s">
        <v>133</v>
      </c>
      <c r="C354" s="34" t="s">
        <v>49</v>
      </c>
      <c r="D354" s="35"/>
      <c r="E354" s="34" t="s">
        <v>47</v>
      </c>
      <c r="F354" s="35">
        <v>2</v>
      </c>
      <c r="G354" s="35">
        <v>5</v>
      </c>
      <c r="H354" s="35">
        <v>2000</v>
      </c>
      <c r="I354" s="34">
        <v>1000</v>
      </c>
      <c r="J354" s="39">
        <v>22691.672203779199</v>
      </c>
      <c r="K354" s="32">
        <f t="shared" si="5"/>
        <v>6.3032422788275548</v>
      </c>
      <c r="L354" s="40">
        <v>0.167135891829408</v>
      </c>
      <c r="M354" s="30"/>
      <c r="N354" s="35"/>
      <c r="O354" s="35"/>
      <c r="P354" s="53"/>
    </row>
    <row r="355" spans="1:16" ht="15" thickBot="1" x14ac:dyDescent="0.35">
      <c r="A355" s="36" t="s">
        <v>134</v>
      </c>
      <c r="B355" s="35" t="s">
        <v>133</v>
      </c>
      <c r="C355" s="34" t="s">
        <v>49</v>
      </c>
      <c r="D355" s="35"/>
      <c r="E355" s="34" t="s">
        <v>47</v>
      </c>
      <c r="F355" s="35">
        <v>2</v>
      </c>
      <c r="G355" s="35">
        <v>5</v>
      </c>
      <c r="H355" s="35">
        <v>2000</v>
      </c>
      <c r="I355" s="34">
        <v>1000</v>
      </c>
      <c r="J355" s="39">
        <v>22754.045691490101</v>
      </c>
      <c r="K355" s="32">
        <f t="shared" si="5"/>
        <v>6.3205682476361389</v>
      </c>
      <c r="L355" s="40">
        <v>3.6681476469987099E-3</v>
      </c>
      <c r="M355" s="30"/>
      <c r="N355" s="35"/>
      <c r="O355" s="35"/>
      <c r="P355" s="53"/>
    </row>
    <row r="356" spans="1:16" ht="15" thickBot="1" x14ac:dyDescent="0.35">
      <c r="A356" s="102" t="s">
        <v>46</v>
      </c>
      <c r="B356" s="97"/>
      <c r="C356" s="97"/>
      <c r="D356" s="97"/>
      <c r="E356" s="97"/>
      <c r="F356" s="97"/>
      <c r="G356" s="97"/>
      <c r="H356" s="97"/>
      <c r="I356" s="97"/>
      <c r="J356" s="101">
        <f>AVERAGE(J346:J355)</f>
        <v>21469.649337410869</v>
      </c>
      <c r="K356" s="100">
        <f t="shared" si="5"/>
        <v>5.9637914826141305</v>
      </c>
      <c r="L356" s="99">
        <f>AVERAGE(L346:L355)</f>
        <v>0.20869197620287355</v>
      </c>
      <c r="M356" s="98"/>
      <c r="N356" s="97"/>
      <c r="O356" s="97"/>
      <c r="P356" s="96"/>
    </row>
    <row r="357" spans="1:16" x14ac:dyDescent="0.3">
      <c r="A357" s="36" t="s">
        <v>230</v>
      </c>
      <c r="B357" s="34" t="s">
        <v>231</v>
      </c>
      <c r="C357" s="34" t="s">
        <v>49</v>
      </c>
      <c r="D357" s="35"/>
      <c r="E357" s="34" t="s">
        <v>107</v>
      </c>
      <c r="F357" s="35">
        <v>2</v>
      </c>
      <c r="G357" s="35">
        <v>1</v>
      </c>
      <c r="H357" s="35">
        <v>2000</v>
      </c>
      <c r="I357" s="34">
        <v>100</v>
      </c>
      <c r="J357" s="39">
        <v>24274.432490825599</v>
      </c>
      <c r="K357" s="32">
        <f t="shared" si="5"/>
        <v>6.7428979141182221</v>
      </c>
      <c r="L357" s="40">
        <v>8.27785384062323E-4</v>
      </c>
      <c r="M357" s="41"/>
      <c r="N357" s="35"/>
      <c r="O357" s="35"/>
      <c r="P357" s="53"/>
    </row>
    <row r="358" spans="1:16" x14ac:dyDescent="0.3">
      <c r="A358" s="36"/>
      <c r="B358" s="35"/>
      <c r="C358" s="34" t="s">
        <v>49</v>
      </c>
      <c r="D358" s="35"/>
      <c r="E358" s="34" t="s">
        <v>107</v>
      </c>
      <c r="F358" s="35">
        <v>2</v>
      </c>
      <c r="G358" s="35">
        <v>1</v>
      </c>
      <c r="H358" s="35">
        <v>2000</v>
      </c>
      <c r="I358" s="34">
        <v>100</v>
      </c>
      <c r="J358" s="39">
        <v>24348.147276639898</v>
      </c>
      <c r="K358" s="32">
        <f t="shared" si="5"/>
        <v>6.7633742435110831</v>
      </c>
      <c r="L358" s="40">
        <v>1.07095984752758E-3</v>
      </c>
      <c r="M358" s="30"/>
      <c r="N358" s="35"/>
      <c r="O358" s="35"/>
      <c r="P358" s="53"/>
    </row>
    <row r="359" spans="1:16" x14ac:dyDescent="0.3">
      <c r="A359" s="36"/>
      <c r="B359" s="35"/>
      <c r="C359" s="34" t="s">
        <v>49</v>
      </c>
      <c r="D359" s="35"/>
      <c r="E359" s="34" t="s">
        <v>107</v>
      </c>
      <c r="F359" s="35">
        <v>2</v>
      </c>
      <c r="G359" s="35">
        <v>1</v>
      </c>
      <c r="H359" s="35">
        <v>2000</v>
      </c>
      <c r="I359" s="34">
        <v>100</v>
      </c>
      <c r="J359" s="39">
        <v>24706.5056757926</v>
      </c>
      <c r="K359" s="32">
        <f t="shared" si="5"/>
        <v>6.8629182432757219</v>
      </c>
      <c r="L359" s="40">
        <v>7.0355839238633801E-4</v>
      </c>
      <c r="M359" s="30"/>
      <c r="N359" s="35"/>
      <c r="O359" s="35"/>
      <c r="P359" s="53"/>
    </row>
    <row r="360" spans="1:16" x14ac:dyDescent="0.3">
      <c r="A360" s="36"/>
      <c r="B360" s="35"/>
      <c r="C360" s="34" t="s">
        <v>49</v>
      </c>
      <c r="D360" s="35"/>
      <c r="E360" s="34" t="s">
        <v>107</v>
      </c>
      <c r="F360" s="35">
        <v>2</v>
      </c>
      <c r="G360" s="35">
        <v>1</v>
      </c>
      <c r="H360" s="35">
        <v>2000</v>
      </c>
      <c r="I360" s="34">
        <v>100</v>
      </c>
      <c r="J360" s="39">
        <v>24786.8171646595</v>
      </c>
      <c r="K360" s="32">
        <f t="shared" si="5"/>
        <v>6.8852269901831944</v>
      </c>
      <c r="L360" s="40">
        <v>4.3036715216918499E-4</v>
      </c>
      <c r="M360" s="30"/>
      <c r="N360" s="35"/>
      <c r="O360" s="35"/>
      <c r="P360" s="53"/>
    </row>
    <row r="361" spans="1:16" x14ac:dyDescent="0.3">
      <c r="A361" s="36"/>
      <c r="B361" s="35"/>
      <c r="C361" s="34" t="s">
        <v>49</v>
      </c>
      <c r="D361" s="35"/>
      <c r="E361" s="34" t="s">
        <v>107</v>
      </c>
      <c r="F361" s="35">
        <v>2</v>
      </c>
      <c r="G361" s="35">
        <v>1</v>
      </c>
      <c r="H361" s="35">
        <v>2000</v>
      </c>
      <c r="I361" s="34">
        <v>100</v>
      </c>
      <c r="J361" s="39">
        <v>24802.943917512799</v>
      </c>
      <c r="K361" s="32">
        <f t="shared" si="5"/>
        <v>6.8897066437535557</v>
      </c>
      <c r="L361" s="40">
        <v>1.40946500901894E-3</v>
      </c>
      <c r="M361" s="30"/>
      <c r="N361" s="35"/>
      <c r="O361" s="35"/>
      <c r="P361" s="53"/>
    </row>
    <row r="362" spans="1:16" x14ac:dyDescent="0.3">
      <c r="A362" s="36"/>
      <c r="B362" s="35"/>
      <c r="C362" s="34" t="s">
        <v>49</v>
      </c>
      <c r="D362" s="35"/>
      <c r="E362" s="34" t="s">
        <v>107</v>
      </c>
      <c r="F362" s="35">
        <v>2</v>
      </c>
      <c r="G362" s="35">
        <v>1</v>
      </c>
      <c r="H362" s="35">
        <v>2000</v>
      </c>
      <c r="I362" s="34">
        <v>100</v>
      </c>
      <c r="J362" s="39">
        <v>24965.738810777599</v>
      </c>
      <c r="K362" s="32">
        <f t="shared" si="5"/>
        <v>6.9349274474382216</v>
      </c>
      <c r="L362" s="40">
        <v>0.114629885518788</v>
      </c>
      <c r="M362" s="103"/>
      <c r="N362" s="35"/>
      <c r="O362" s="35"/>
      <c r="P362" s="53"/>
    </row>
    <row r="363" spans="1:16" x14ac:dyDescent="0.3">
      <c r="A363" s="36"/>
      <c r="B363" s="35"/>
      <c r="C363" s="34" t="s">
        <v>49</v>
      </c>
      <c r="D363" s="35"/>
      <c r="E363" s="34" t="s">
        <v>107</v>
      </c>
      <c r="F363" s="35">
        <v>2</v>
      </c>
      <c r="G363" s="35">
        <v>1</v>
      </c>
      <c r="H363" s="35">
        <v>2000</v>
      </c>
      <c r="I363" s="34">
        <v>100</v>
      </c>
      <c r="J363" s="39">
        <v>24987.752447843501</v>
      </c>
      <c r="K363" s="32">
        <f t="shared" si="5"/>
        <v>6.9410423466231945</v>
      </c>
      <c r="L363" s="40">
        <v>4.8712557375971702E-4</v>
      </c>
      <c r="M363" s="30"/>
      <c r="N363" s="35"/>
      <c r="O363" s="35"/>
      <c r="P363" s="53"/>
    </row>
    <row r="364" spans="1:16" x14ac:dyDescent="0.3">
      <c r="A364" s="36"/>
      <c r="B364" s="35"/>
      <c r="C364" s="34" t="s">
        <v>49</v>
      </c>
      <c r="D364" s="35"/>
      <c r="E364" s="34" t="s">
        <v>107</v>
      </c>
      <c r="F364" s="35">
        <v>2</v>
      </c>
      <c r="G364" s="35">
        <v>1</v>
      </c>
      <c r="H364" s="35">
        <v>2000</v>
      </c>
      <c r="I364" s="34">
        <v>100</v>
      </c>
      <c r="J364" s="39">
        <v>25053.655337333599</v>
      </c>
      <c r="K364" s="32">
        <f t="shared" si="5"/>
        <v>6.9593487048148885</v>
      </c>
      <c r="L364" s="40">
        <v>1.54248733132966E-3</v>
      </c>
      <c r="M364" s="30"/>
      <c r="N364" s="35"/>
      <c r="O364" s="35"/>
      <c r="P364" s="53"/>
    </row>
    <row r="365" spans="1:16" x14ac:dyDescent="0.3">
      <c r="A365" s="36"/>
      <c r="B365" s="35"/>
      <c r="C365" s="34" t="s">
        <v>49</v>
      </c>
      <c r="D365" s="35"/>
      <c r="E365" s="34" t="s">
        <v>107</v>
      </c>
      <c r="F365" s="35">
        <v>2</v>
      </c>
      <c r="G365" s="35">
        <v>1</v>
      </c>
      <c r="H365" s="35">
        <v>2000</v>
      </c>
      <c r="I365" s="34">
        <v>100</v>
      </c>
      <c r="J365" s="39">
        <v>25133.366156577998</v>
      </c>
      <c r="K365" s="32">
        <f t="shared" si="5"/>
        <v>6.9814905990494438</v>
      </c>
      <c r="L365" s="40">
        <v>9.0141159296020304E-4</v>
      </c>
      <c r="M365" s="30"/>
      <c r="N365" s="35"/>
      <c r="O365" s="35"/>
      <c r="P365" s="53"/>
    </row>
    <row r="366" spans="1:16" ht="15" thickBot="1" x14ac:dyDescent="0.35">
      <c r="A366" s="36"/>
      <c r="B366" s="35"/>
      <c r="C366" s="34" t="s">
        <v>49</v>
      </c>
      <c r="D366" s="35"/>
      <c r="E366" s="34" t="s">
        <v>107</v>
      </c>
      <c r="F366" s="35">
        <v>2</v>
      </c>
      <c r="G366" s="35">
        <v>1</v>
      </c>
      <c r="H366" s="35">
        <v>2000</v>
      </c>
      <c r="I366" s="34">
        <v>100</v>
      </c>
      <c r="J366" s="39">
        <v>26831.869239568699</v>
      </c>
      <c r="K366" s="32">
        <f t="shared" si="5"/>
        <v>7.4532970109913057</v>
      </c>
      <c r="L366" s="40">
        <v>0.31552426496380698</v>
      </c>
      <c r="M366" s="30"/>
      <c r="N366" s="35"/>
      <c r="O366" s="35"/>
      <c r="P366" s="53"/>
    </row>
    <row r="367" spans="1:16" ht="15" thickBot="1" x14ac:dyDescent="0.35">
      <c r="A367" s="102" t="s">
        <v>46</v>
      </c>
      <c r="B367" s="97"/>
      <c r="C367" s="97"/>
      <c r="D367" s="97"/>
      <c r="E367" s="97"/>
      <c r="F367" s="97"/>
      <c r="G367" s="97"/>
      <c r="H367" s="97"/>
      <c r="I367" s="97"/>
      <c r="J367" s="101">
        <f>AVERAGE(J357:J366)</f>
        <v>24989.122851753178</v>
      </c>
      <c r="K367" s="100">
        <f t="shared" si="5"/>
        <v>6.941423014375883</v>
      </c>
      <c r="L367" s="99">
        <f>AVERAGE(L357:L366)</f>
        <v>4.3752731076580891E-2</v>
      </c>
      <c r="M367" s="188">
        <f>_xlfn.STDEV.P(L357:L366)</f>
        <v>9.6726669411958344E-2</v>
      </c>
      <c r="N367" s="97"/>
      <c r="O367" s="97"/>
      <c r="P367" s="96"/>
    </row>
    <row r="368" spans="1:16" x14ac:dyDescent="0.3">
      <c r="A368" s="36" t="s">
        <v>230</v>
      </c>
      <c r="B368" s="34" t="s">
        <v>231</v>
      </c>
      <c r="C368" s="34" t="s">
        <v>49</v>
      </c>
      <c r="D368" s="35"/>
      <c r="E368" s="34" t="s">
        <v>47</v>
      </c>
      <c r="F368" s="35">
        <v>2</v>
      </c>
      <c r="G368" s="35">
        <v>1</v>
      </c>
      <c r="H368" s="35">
        <v>2000</v>
      </c>
      <c r="I368" s="34">
        <v>100</v>
      </c>
      <c r="J368" s="39">
        <v>26930.866502046501</v>
      </c>
      <c r="K368" s="32">
        <f t="shared" si="5"/>
        <v>7.4807962505684724</v>
      </c>
      <c r="L368" s="40">
        <v>7.8381729981038097E-4</v>
      </c>
      <c r="M368" s="94"/>
      <c r="N368" s="35"/>
      <c r="O368" s="35"/>
      <c r="P368" s="53"/>
    </row>
    <row r="369" spans="1:16" x14ac:dyDescent="0.3">
      <c r="A369" s="36"/>
      <c r="B369" s="35"/>
      <c r="C369" s="34" t="s">
        <v>49</v>
      </c>
      <c r="D369" s="35"/>
      <c r="E369" s="34" t="s">
        <v>47</v>
      </c>
      <c r="F369" s="35">
        <v>2</v>
      </c>
      <c r="G369" s="35">
        <v>1</v>
      </c>
      <c r="H369" s="35">
        <v>2000</v>
      </c>
      <c r="I369" s="34">
        <v>100</v>
      </c>
      <c r="J369" s="39">
        <v>27027.217612266501</v>
      </c>
      <c r="K369" s="32">
        <f t="shared" si="5"/>
        <v>7.5075604478518061</v>
      </c>
      <c r="L369" s="40">
        <v>1.4555859651918801E-3</v>
      </c>
      <c r="M369" s="89"/>
      <c r="N369" s="35"/>
      <c r="O369" s="35"/>
      <c r="P369" s="53"/>
    </row>
    <row r="370" spans="1:16" x14ac:dyDescent="0.3">
      <c r="A370" s="36"/>
      <c r="B370" s="35"/>
      <c r="C370" s="34" t="s">
        <v>49</v>
      </c>
      <c r="D370" s="35"/>
      <c r="E370" s="34" t="s">
        <v>47</v>
      </c>
      <c r="F370" s="35">
        <v>2</v>
      </c>
      <c r="G370" s="35">
        <v>1</v>
      </c>
      <c r="H370" s="35">
        <v>2000</v>
      </c>
      <c r="I370" s="34">
        <v>100</v>
      </c>
      <c r="J370" s="39">
        <v>27037.567701101299</v>
      </c>
      <c r="K370" s="32">
        <f t="shared" si="5"/>
        <v>7.5104354725281386</v>
      </c>
      <c r="L370" s="40">
        <v>4.68179220091716E-4</v>
      </c>
      <c r="M370" s="89"/>
      <c r="N370" s="35"/>
      <c r="O370" s="35"/>
      <c r="P370" s="53"/>
    </row>
    <row r="371" spans="1:16" x14ac:dyDescent="0.3">
      <c r="A371" s="36"/>
      <c r="B371" s="35"/>
      <c r="C371" s="34" t="s">
        <v>49</v>
      </c>
      <c r="D371" s="35"/>
      <c r="E371" s="34" t="s">
        <v>47</v>
      </c>
      <c r="F371" s="35">
        <v>2</v>
      </c>
      <c r="G371" s="35">
        <v>1</v>
      </c>
      <c r="H371" s="35">
        <v>2000</v>
      </c>
      <c r="I371" s="34">
        <v>100</v>
      </c>
      <c r="J371" s="39">
        <v>27074.124412775</v>
      </c>
      <c r="K371" s="32">
        <f t="shared" si="5"/>
        <v>7.520590114659722</v>
      </c>
      <c r="L371" s="40">
        <v>7.9222782490950697E-4</v>
      </c>
      <c r="M371" s="89"/>
      <c r="N371" s="35"/>
      <c r="O371" s="35"/>
      <c r="P371" s="53"/>
    </row>
    <row r="372" spans="1:16" x14ac:dyDescent="0.3">
      <c r="A372" s="36"/>
      <c r="B372" s="35"/>
      <c r="C372" s="34" t="s">
        <v>49</v>
      </c>
      <c r="D372" s="35"/>
      <c r="E372" s="34" t="s">
        <v>47</v>
      </c>
      <c r="F372" s="35">
        <v>2</v>
      </c>
      <c r="G372" s="35">
        <v>1</v>
      </c>
      <c r="H372" s="35">
        <v>2000</v>
      </c>
      <c r="I372" s="34">
        <v>100</v>
      </c>
      <c r="J372" s="39">
        <v>27086.303164482099</v>
      </c>
      <c r="K372" s="32">
        <f t="shared" si="5"/>
        <v>7.5239731012450273</v>
      </c>
      <c r="L372" s="40">
        <v>7.9435245027090001E-4</v>
      </c>
      <c r="M372" s="89"/>
      <c r="N372" s="35"/>
      <c r="O372" s="35"/>
      <c r="P372" s="53"/>
    </row>
    <row r="373" spans="1:16" x14ac:dyDescent="0.3">
      <c r="A373" s="36"/>
      <c r="B373" s="35"/>
      <c r="C373" s="34" t="s">
        <v>49</v>
      </c>
      <c r="D373" s="35"/>
      <c r="E373" s="34" t="s">
        <v>47</v>
      </c>
      <c r="F373" s="35">
        <v>2</v>
      </c>
      <c r="G373" s="35">
        <v>1</v>
      </c>
      <c r="H373" s="35">
        <v>2000</v>
      </c>
      <c r="I373" s="34">
        <v>100</v>
      </c>
      <c r="J373" s="39">
        <v>27095.336322307499</v>
      </c>
      <c r="K373" s="32">
        <f t="shared" si="5"/>
        <v>7.5264823117520834</v>
      </c>
      <c r="L373" s="40">
        <v>5.4199242902972303E-4</v>
      </c>
      <c r="M373" s="189"/>
      <c r="N373" s="35"/>
      <c r="O373" s="35"/>
      <c r="P373" s="53"/>
    </row>
    <row r="374" spans="1:16" x14ac:dyDescent="0.3">
      <c r="A374" s="36"/>
      <c r="B374" s="35"/>
      <c r="C374" s="34" t="s">
        <v>49</v>
      </c>
      <c r="D374" s="35"/>
      <c r="E374" s="34" t="s">
        <v>47</v>
      </c>
      <c r="F374" s="35">
        <v>2</v>
      </c>
      <c r="G374" s="35">
        <v>1</v>
      </c>
      <c r="H374" s="35">
        <v>2000</v>
      </c>
      <c r="I374" s="34">
        <v>100</v>
      </c>
      <c r="J374" s="39">
        <v>27128.5256175994</v>
      </c>
      <c r="K374" s="32">
        <f t="shared" si="5"/>
        <v>7.5357015604442781</v>
      </c>
      <c r="L374" s="40">
        <v>1.0491718358196099E-3</v>
      </c>
      <c r="M374" s="89"/>
      <c r="N374" s="35"/>
      <c r="O374" s="35"/>
      <c r="P374" s="53"/>
    </row>
    <row r="375" spans="1:16" x14ac:dyDescent="0.3">
      <c r="A375" s="36"/>
      <c r="B375" s="35"/>
      <c r="C375" s="34" t="s">
        <v>49</v>
      </c>
      <c r="D375" s="35"/>
      <c r="E375" s="34" t="s">
        <v>47</v>
      </c>
      <c r="F375" s="35">
        <v>2</v>
      </c>
      <c r="G375" s="35">
        <v>1</v>
      </c>
      <c r="H375" s="35">
        <v>2000</v>
      </c>
      <c r="I375" s="34">
        <v>100</v>
      </c>
      <c r="J375" s="39">
        <v>27139.9388942718</v>
      </c>
      <c r="K375" s="32">
        <f t="shared" si="5"/>
        <v>7.5388719150755001</v>
      </c>
      <c r="L375" s="40">
        <v>1.3739663461427799E-3</v>
      </c>
      <c r="M375" s="89"/>
      <c r="N375" s="35"/>
      <c r="O375" s="35"/>
      <c r="P375" s="53"/>
    </row>
    <row r="376" spans="1:16" x14ac:dyDescent="0.3">
      <c r="A376" s="36"/>
      <c r="B376" s="35"/>
      <c r="C376" s="34" t="s">
        <v>49</v>
      </c>
      <c r="D376" s="35"/>
      <c r="E376" s="34" t="s">
        <v>47</v>
      </c>
      <c r="F376" s="35">
        <v>2</v>
      </c>
      <c r="G376" s="35">
        <v>1</v>
      </c>
      <c r="H376" s="35">
        <v>2000</v>
      </c>
      <c r="I376" s="34">
        <v>100</v>
      </c>
      <c r="J376" s="39">
        <v>27231.489803075699</v>
      </c>
      <c r="K376" s="32">
        <f t="shared" si="5"/>
        <v>7.5643027230765831</v>
      </c>
      <c r="L376" s="40">
        <v>4.28394657128279E-4</v>
      </c>
      <c r="M376" s="89"/>
      <c r="N376" s="35"/>
      <c r="O376" s="35"/>
      <c r="P376" s="53"/>
    </row>
    <row r="377" spans="1:16" ht="15" thickBot="1" x14ac:dyDescent="0.35">
      <c r="A377" s="36"/>
      <c r="B377" s="35"/>
      <c r="C377" s="34" t="s">
        <v>49</v>
      </c>
      <c r="D377" s="35"/>
      <c r="E377" s="34" t="s">
        <v>47</v>
      </c>
      <c r="F377" s="35">
        <v>2</v>
      </c>
      <c r="G377" s="35">
        <v>1</v>
      </c>
      <c r="H377" s="35">
        <v>2000</v>
      </c>
      <c r="I377" s="34">
        <v>100</v>
      </c>
      <c r="J377" s="39">
        <v>27349.650741815502</v>
      </c>
      <c r="K377" s="32">
        <f t="shared" si="5"/>
        <v>7.5971252060598617</v>
      </c>
      <c r="L377" s="40">
        <v>6.7845381495442098E-4</v>
      </c>
      <c r="M377" s="89"/>
      <c r="N377" s="35"/>
      <c r="O377" s="35"/>
      <c r="P377" s="53"/>
    </row>
    <row r="378" spans="1:16" ht="15" thickBot="1" x14ac:dyDescent="0.35">
      <c r="A378" s="102" t="s">
        <v>46</v>
      </c>
      <c r="B378" s="97"/>
      <c r="C378" s="97"/>
      <c r="D378" s="97"/>
      <c r="E378" s="97"/>
      <c r="F378" s="97"/>
      <c r="G378" s="97"/>
      <c r="H378" s="97"/>
      <c r="I378" s="97"/>
      <c r="J378" s="101">
        <f>AVERAGE(J368:J377)</f>
        <v>27110.102077174128</v>
      </c>
      <c r="K378" s="100">
        <f t="shared" si="5"/>
        <v>7.5305839103261469</v>
      </c>
      <c r="L378" s="99">
        <f>AVERAGE(L368:L377)</f>
        <v>8.3661418433491968E-4</v>
      </c>
      <c r="M378" s="188">
        <f>_xlfn.STDEV.P(L368:L377)</f>
        <v>3.3731321749933506E-4</v>
      </c>
      <c r="N378" s="97"/>
      <c r="O378" s="97"/>
      <c r="P378" s="96"/>
    </row>
    <row r="379" spans="1:16" x14ac:dyDescent="0.3">
      <c r="A379" s="36" t="s">
        <v>218</v>
      </c>
      <c r="B379" s="34" t="s">
        <v>231</v>
      </c>
      <c r="C379" s="34" t="s">
        <v>49</v>
      </c>
      <c r="D379" s="35"/>
      <c r="E379" s="34" t="s">
        <v>107</v>
      </c>
      <c r="F379" s="35">
        <v>2</v>
      </c>
      <c r="G379" s="35">
        <v>1</v>
      </c>
      <c r="H379" s="35">
        <v>2000</v>
      </c>
      <c r="I379" s="34">
        <v>100</v>
      </c>
      <c r="J379" s="39">
        <v>22476.524855375199</v>
      </c>
      <c r="K379" s="32">
        <f t="shared" ref="K379:K388" si="6">J379/3600</f>
        <v>6.2434791264931109</v>
      </c>
      <c r="L379" s="40">
        <v>1.01551115875601E-3</v>
      </c>
      <c r="M379" s="94"/>
      <c r="N379" s="35"/>
      <c r="O379" s="35"/>
      <c r="P379" s="53"/>
    </row>
    <row r="380" spans="1:16" x14ac:dyDescent="0.3">
      <c r="A380" s="36"/>
      <c r="B380" s="35"/>
      <c r="C380" s="34" t="s">
        <v>49</v>
      </c>
      <c r="D380" s="35"/>
      <c r="E380" s="34" t="s">
        <v>107</v>
      </c>
      <c r="F380" s="35">
        <v>2</v>
      </c>
      <c r="G380" s="35">
        <v>1</v>
      </c>
      <c r="H380" s="35">
        <v>2000</v>
      </c>
      <c r="I380" s="34">
        <v>100</v>
      </c>
      <c r="J380" s="39">
        <v>22560.503300905199</v>
      </c>
      <c r="K380" s="32">
        <f t="shared" si="6"/>
        <v>6.2668064724736663</v>
      </c>
      <c r="L380" s="40">
        <v>2.92230749986805E-3</v>
      </c>
      <c r="M380" s="89"/>
      <c r="N380" s="35"/>
      <c r="O380" s="35"/>
      <c r="P380" s="53"/>
    </row>
    <row r="381" spans="1:16" x14ac:dyDescent="0.3">
      <c r="A381" s="36"/>
      <c r="B381" s="35"/>
      <c r="C381" s="34" t="s">
        <v>49</v>
      </c>
      <c r="D381" s="35"/>
      <c r="E381" s="34" t="s">
        <v>107</v>
      </c>
      <c r="F381" s="35">
        <v>2</v>
      </c>
      <c r="G381" s="35">
        <v>1</v>
      </c>
      <c r="H381" s="35">
        <v>2000</v>
      </c>
      <c r="I381" s="34">
        <v>100</v>
      </c>
      <c r="J381" s="39">
        <v>22586.661240816102</v>
      </c>
      <c r="K381" s="32">
        <f t="shared" si="6"/>
        <v>6.2740725668933619</v>
      </c>
      <c r="L381" s="40">
        <v>1.11726179370662E-3</v>
      </c>
      <c r="M381" s="89"/>
      <c r="N381" s="35"/>
      <c r="O381" s="35"/>
      <c r="P381" s="53"/>
    </row>
    <row r="382" spans="1:16" x14ac:dyDescent="0.3">
      <c r="A382" s="36"/>
      <c r="B382" s="35"/>
      <c r="C382" s="34" t="s">
        <v>49</v>
      </c>
      <c r="D382" s="35"/>
      <c r="E382" s="34" t="s">
        <v>107</v>
      </c>
      <c r="F382" s="35">
        <v>2</v>
      </c>
      <c r="G382" s="35">
        <v>1</v>
      </c>
      <c r="H382" s="35">
        <v>2000</v>
      </c>
      <c r="I382" s="34">
        <v>100</v>
      </c>
      <c r="J382" s="39">
        <v>22620.619171142502</v>
      </c>
      <c r="K382" s="32">
        <f t="shared" si="6"/>
        <v>6.2835053253173614</v>
      </c>
      <c r="L382" s="40">
        <v>6.3100008431275095E-4</v>
      </c>
      <c r="M382" s="89"/>
      <c r="N382" s="35"/>
      <c r="O382" s="35"/>
      <c r="P382" s="53"/>
    </row>
    <row r="383" spans="1:16" x14ac:dyDescent="0.3">
      <c r="A383" s="36"/>
      <c r="B383" s="35"/>
      <c r="C383" s="34" t="s">
        <v>49</v>
      </c>
      <c r="D383" s="35"/>
      <c r="E383" s="34" t="s">
        <v>107</v>
      </c>
      <c r="F383" s="35">
        <v>2</v>
      </c>
      <c r="G383" s="35">
        <v>1</v>
      </c>
      <c r="H383" s="35">
        <v>2000</v>
      </c>
      <c r="I383" s="34">
        <v>100</v>
      </c>
      <c r="J383" s="39">
        <v>22668.989370584401</v>
      </c>
      <c r="K383" s="32">
        <f t="shared" si="6"/>
        <v>6.2969414918290001</v>
      </c>
      <c r="L383" s="40">
        <v>8.4140442742370398E-4</v>
      </c>
      <c r="M383" s="89"/>
      <c r="N383" s="35"/>
      <c r="O383" s="35"/>
      <c r="P383" s="53"/>
    </row>
    <row r="384" spans="1:16" x14ac:dyDescent="0.3">
      <c r="A384" s="36"/>
      <c r="B384" s="35"/>
      <c r="C384" s="34" t="s">
        <v>49</v>
      </c>
      <c r="D384" s="35"/>
      <c r="E384" s="34" t="s">
        <v>107</v>
      </c>
      <c r="F384" s="35">
        <v>2</v>
      </c>
      <c r="G384" s="35">
        <v>1</v>
      </c>
      <c r="H384" s="35">
        <v>2000</v>
      </c>
      <c r="I384" s="34">
        <v>100</v>
      </c>
      <c r="J384" s="39">
        <v>23246.948780536601</v>
      </c>
      <c r="K384" s="32">
        <f t="shared" si="6"/>
        <v>6.4574857723712782</v>
      </c>
      <c r="L384" s="40">
        <v>2.5199011178041E-3</v>
      </c>
      <c r="M384" s="189"/>
      <c r="N384" s="35"/>
      <c r="O384" s="35"/>
      <c r="P384" s="53"/>
    </row>
    <row r="385" spans="1:16" x14ac:dyDescent="0.3">
      <c r="A385" s="36"/>
      <c r="B385" s="35"/>
      <c r="C385" s="34" t="s">
        <v>49</v>
      </c>
      <c r="D385" s="35"/>
      <c r="E385" s="34" t="s">
        <v>107</v>
      </c>
      <c r="F385" s="35">
        <v>2</v>
      </c>
      <c r="G385" s="35">
        <v>1</v>
      </c>
      <c r="H385" s="35">
        <v>2000</v>
      </c>
      <c r="I385" s="34">
        <v>100</v>
      </c>
      <c r="J385" s="39">
        <v>23392.3570539951</v>
      </c>
      <c r="K385" s="32">
        <f t="shared" si="6"/>
        <v>6.497876959443083</v>
      </c>
      <c r="L385" s="40">
        <v>1.71476236700749E-3</v>
      </c>
      <c r="M385" s="89"/>
      <c r="N385" s="35"/>
      <c r="O385" s="35"/>
      <c r="P385" s="53"/>
    </row>
    <row r="386" spans="1:16" x14ac:dyDescent="0.3">
      <c r="A386" s="36"/>
      <c r="B386" s="35"/>
      <c r="C386" s="34" t="s">
        <v>49</v>
      </c>
      <c r="D386" s="35"/>
      <c r="E386" s="34" t="s">
        <v>107</v>
      </c>
      <c r="F386" s="35">
        <v>2</v>
      </c>
      <c r="G386" s="35">
        <v>1</v>
      </c>
      <c r="H386" s="35">
        <v>2000</v>
      </c>
      <c r="I386" s="34">
        <v>100</v>
      </c>
      <c r="J386" s="39">
        <v>23402.983096122702</v>
      </c>
      <c r="K386" s="32">
        <f t="shared" si="6"/>
        <v>6.5008286378118614</v>
      </c>
      <c r="L386" s="40">
        <v>1.1495324859515099E-3</v>
      </c>
      <c r="M386" s="89"/>
      <c r="N386" s="35"/>
      <c r="O386" s="35"/>
      <c r="P386" s="53"/>
    </row>
    <row r="387" spans="1:16" x14ac:dyDescent="0.3">
      <c r="A387" s="36"/>
      <c r="B387" s="35"/>
      <c r="C387" s="34" t="s">
        <v>49</v>
      </c>
      <c r="D387" s="35"/>
      <c r="E387" s="34" t="s">
        <v>107</v>
      </c>
      <c r="F387" s="35">
        <v>2</v>
      </c>
      <c r="G387" s="35">
        <v>1</v>
      </c>
      <c r="H387" s="35">
        <v>2000</v>
      </c>
      <c r="I387" s="34">
        <v>100</v>
      </c>
      <c r="J387" s="39">
        <v>23403.252109527501</v>
      </c>
      <c r="K387" s="32">
        <f t="shared" si="6"/>
        <v>6.5009033637576392</v>
      </c>
      <c r="L387" s="40">
        <v>9.1929895932220298E-4</v>
      </c>
      <c r="M387" s="89"/>
      <c r="N387" s="35"/>
      <c r="O387" s="35"/>
      <c r="P387" s="53"/>
    </row>
    <row r="388" spans="1:16" ht="15" thickBot="1" x14ac:dyDescent="0.35">
      <c r="A388" s="36"/>
      <c r="B388" s="35"/>
      <c r="C388" s="34" t="s">
        <v>49</v>
      </c>
      <c r="D388" s="35"/>
      <c r="E388" s="34" t="s">
        <v>107</v>
      </c>
      <c r="F388" s="35">
        <v>2</v>
      </c>
      <c r="G388" s="35">
        <v>1</v>
      </c>
      <c r="H388" s="35">
        <v>2000</v>
      </c>
      <c r="I388" s="34">
        <v>100</v>
      </c>
      <c r="J388" s="39">
        <v>23472.428899049701</v>
      </c>
      <c r="K388" s="32">
        <f t="shared" si="6"/>
        <v>6.5201191386249171</v>
      </c>
      <c r="L388" s="40">
        <v>2.76428705704212E-3</v>
      </c>
      <c r="M388" s="89"/>
      <c r="N388" s="35"/>
      <c r="O388" s="35"/>
      <c r="P388" s="53"/>
    </row>
    <row r="389" spans="1:16" ht="15" thickBot="1" x14ac:dyDescent="0.35">
      <c r="A389" s="102" t="s">
        <v>46</v>
      </c>
      <c r="B389" s="97"/>
      <c r="C389" s="97"/>
      <c r="D389" s="97"/>
      <c r="E389" s="97"/>
      <c r="F389" s="97"/>
      <c r="G389" s="97"/>
      <c r="H389" s="97"/>
      <c r="I389" s="97"/>
      <c r="J389" s="101">
        <f>AVERAGE(J379:J388)</f>
        <v>22983.1267878055</v>
      </c>
      <c r="K389" s="100">
        <f t="shared" ref="K389" si="7">J389/3600</f>
        <v>6.3842018855015281</v>
      </c>
      <c r="L389" s="99">
        <f>AVERAGE(L379:L388)</f>
        <v>1.5595266951194558E-3</v>
      </c>
      <c r="M389" s="188">
        <f>_xlfn.STDEV.P(L379:L388)</f>
        <v>8.1868402985664501E-4</v>
      </c>
      <c r="N389" s="97"/>
      <c r="O389" s="97"/>
      <c r="P389" s="96"/>
    </row>
    <row r="390" spans="1:16" x14ac:dyDescent="0.3">
      <c r="A390" s="36" t="s">
        <v>218</v>
      </c>
      <c r="B390" s="34" t="s">
        <v>231</v>
      </c>
      <c r="C390" s="34" t="s">
        <v>49</v>
      </c>
      <c r="D390" s="35"/>
      <c r="E390" s="34" t="s">
        <v>47</v>
      </c>
      <c r="F390" s="35">
        <v>2</v>
      </c>
      <c r="G390" s="35">
        <v>1</v>
      </c>
      <c r="H390" s="35">
        <v>2000</v>
      </c>
      <c r="I390" s="34">
        <v>100</v>
      </c>
      <c r="J390" s="39">
        <v>22476.524855375199</v>
      </c>
      <c r="K390" s="32">
        <f t="shared" ref="K390:K399" si="8">J390/3600</f>
        <v>6.2434791264931109</v>
      </c>
      <c r="L390" s="40">
        <v>1.01551115875601E-3</v>
      </c>
      <c r="M390" s="94"/>
      <c r="N390" s="35"/>
      <c r="O390" s="35"/>
      <c r="P390" s="53"/>
    </row>
    <row r="391" spans="1:16" x14ac:dyDescent="0.3">
      <c r="A391" s="36"/>
      <c r="B391" s="35"/>
      <c r="C391" s="34" t="s">
        <v>49</v>
      </c>
      <c r="D391" s="35"/>
      <c r="E391" s="34" t="s">
        <v>47</v>
      </c>
      <c r="F391" s="35">
        <v>2</v>
      </c>
      <c r="G391" s="35">
        <v>1</v>
      </c>
      <c r="H391" s="35">
        <v>2000</v>
      </c>
      <c r="I391" s="34">
        <v>100</v>
      </c>
      <c r="J391" s="39">
        <v>22560.503300905199</v>
      </c>
      <c r="K391" s="32">
        <f t="shared" si="8"/>
        <v>6.2668064724736663</v>
      </c>
      <c r="L391" s="40">
        <v>2.92230749986805E-3</v>
      </c>
      <c r="M391" s="89"/>
      <c r="N391" s="35"/>
      <c r="O391" s="35"/>
      <c r="P391" s="53"/>
    </row>
    <row r="392" spans="1:16" x14ac:dyDescent="0.3">
      <c r="A392" s="36"/>
      <c r="B392" s="35"/>
      <c r="C392" s="34" t="s">
        <v>49</v>
      </c>
      <c r="D392" s="35"/>
      <c r="E392" s="34" t="s">
        <v>47</v>
      </c>
      <c r="F392" s="35">
        <v>2</v>
      </c>
      <c r="G392" s="35">
        <v>1</v>
      </c>
      <c r="H392" s="35">
        <v>2000</v>
      </c>
      <c r="I392" s="34">
        <v>100</v>
      </c>
      <c r="J392" s="39">
        <v>22586.661240816102</v>
      </c>
      <c r="K392" s="32">
        <f t="shared" si="8"/>
        <v>6.2740725668933619</v>
      </c>
      <c r="L392" s="40">
        <v>1.11726179370662E-3</v>
      </c>
      <c r="M392" s="89"/>
      <c r="N392" s="35"/>
      <c r="O392" s="35"/>
      <c r="P392" s="53"/>
    </row>
    <row r="393" spans="1:16" x14ac:dyDescent="0.3">
      <c r="A393" s="36"/>
      <c r="B393" s="35"/>
      <c r="C393" s="34" t="s">
        <v>49</v>
      </c>
      <c r="D393" s="35"/>
      <c r="E393" s="34" t="s">
        <v>47</v>
      </c>
      <c r="F393" s="35">
        <v>2</v>
      </c>
      <c r="G393" s="35">
        <v>1</v>
      </c>
      <c r="H393" s="35">
        <v>2000</v>
      </c>
      <c r="I393" s="34">
        <v>100</v>
      </c>
      <c r="J393" s="39">
        <v>22620.619171142502</v>
      </c>
      <c r="K393" s="32">
        <f t="shared" si="8"/>
        <v>6.2835053253173614</v>
      </c>
      <c r="L393" s="40">
        <v>6.3100008431275095E-4</v>
      </c>
      <c r="M393" s="89"/>
      <c r="N393" s="35"/>
      <c r="O393" s="35"/>
      <c r="P393" s="53"/>
    </row>
    <row r="394" spans="1:16" x14ac:dyDescent="0.3">
      <c r="A394" s="36"/>
      <c r="B394" s="35"/>
      <c r="C394" s="34" t="s">
        <v>49</v>
      </c>
      <c r="D394" s="35"/>
      <c r="E394" s="34" t="s">
        <v>47</v>
      </c>
      <c r="F394" s="35">
        <v>2</v>
      </c>
      <c r="G394" s="35">
        <v>1</v>
      </c>
      <c r="H394" s="35">
        <v>2000</v>
      </c>
      <c r="I394" s="34">
        <v>100</v>
      </c>
      <c r="J394" s="39">
        <v>22668.989370584401</v>
      </c>
      <c r="K394" s="32">
        <f t="shared" si="8"/>
        <v>6.2969414918290001</v>
      </c>
      <c r="L394" s="40">
        <v>8.4140442742370398E-4</v>
      </c>
      <c r="M394" s="89"/>
      <c r="N394" s="35"/>
      <c r="O394" s="35"/>
      <c r="P394" s="53"/>
    </row>
    <row r="395" spans="1:16" x14ac:dyDescent="0.3">
      <c r="A395" s="36"/>
      <c r="B395" s="35"/>
      <c r="C395" s="34" t="s">
        <v>49</v>
      </c>
      <c r="D395" s="35"/>
      <c r="E395" s="34" t="s">
        <v>47</v>
      </c>
      <c r="F395" s="35">
        <v>2</v>
      </c>
      <c r="G395" s="35">
        <v>1</v>
      </c>
      <c r="H395" s="35">
        <v>2000</v>
      </c>
      <c r="I395" s="34">
        <v>100</v>
      </c>
      <c r="J395" s="39">
        <v>23246.948780536601</v>
      </c>
      <c r="K395" s="32">
        <f t="shared" si="8"/>
        <v>6.4574857723712782</v>
      </c>
      <c r="L395" s="40">
        <v>2.5199011178041E-3</v>
      </c>
      <c r="M395" s="189"/>
      <c r="N395" s="35"/>
      <c r="O395" s="35"/>
      <c r="P395" s="53"/>
    </row>
    <row r="396" spans="1:16" x14ac:dyDescent="0.3">
      <c r="A396" s="36"/>
      <c r="B396" s="35"/>
      <c r="C396" s="34" t="s">
        <v>49</v>
      </c>
      <c r="D396" s="35"/>
      <c r="E396" s="34" t="s">
        <v>47</v>
      </c>
      <c r="F396" s="35">
        <v>2</v>
      </c>
      <c r="G396" s="35">
        <v>1</v>
      </c>
      <c r="H396" s="35">
        <v>2000</v>
      </c>
      <c r="I396" s="34">
        <v>100</v>
      </c>
      <c r="J396" s="39">
        <v>23392.3570539951</v>
      </c>
      <c r="K396" s="32">
        <f t="shared" si="8"/>
        <v>6.497876959443083</v>
      </c>
      <c r="L396" s="40">
        <v>1.71476236700749E-3</v>
      </c>
      <c r="M396" s="89"/>
      <c r="N396" s="35"/>
      <c r="O396" s="35"/>
      <c r="P396" s="53"/>
    </row>
    <row r="397" spans="1:16" x14ac:dyDescent="0.3">
      <c r="A397" s="36"/>
      <c r="B397" s="35"/>
      <c r="C397" s="34" t="s">
        <v>49</v>
      </c>
      <c r="D397" s="35"/>
      <c r="E397" s="34" t="s">
        <v>47</v>
      </c>
      <c r="F397" s="35">
        <v>2</v>
      </c>
      <c r="G397" s="35">
        <v>1</v>
      </c>
      <c r="H397" s="35">
        <v>2000</v>
      </c>
      <c r="I397" s="34">
        <v>100</v>
      </c>
      <c r="J397" s="39">
        <v>23402.983096122702</v>
      </c>
      <c r="K397" s="32">
        <f t="shared" si="8"/>
        <v>6.5008286378118614</v>
      </c>
      <c r="L397" s="40">
        <v>1.1495324859515099E-3</v>
      </c>
      <c r="M397" s="89"/>
      <c r="N397" s="35"/>
      <c r="O397" s="35"/>
      <c r="P397" s="53"/>
    </row>
    <row r="398" spans="1:16" x14ac:dyDescent="0.3">
      <c r="A398" s="36"/>
      <c r="B398" s="35"/>
      <c r="C398" s="34" t="s">
        <v>49</v>
      </c>
      <c r="D398" s="35"/>
      <c r="E398" s="34" t="s">
        <v>47</v>
      </c>
      <c r="F398" s="35">
        <v>2</v>
      </c>
      <c r="G398" s="35">
        <v>1</v>
      </c>
      <c r="H398" s="35">
        <v>2000</v>
      </c>
      <c r="I398" s="34">
        <v>100</v>
      </c>
      <c r="J398" s="39">
        <v>23403.252109527501</v>
      </c>
      <c r="K398" s="32">
        <f t="shared" si="8"/>
        <v>6.5009033637576392</v>
      </c>
      <c r="L398" s="40">
        <v>9.1929895932220298E-4</v>
      </c>
      <c r="M398" s="89"/>
      <c r="N398" s="35"/>
      <c r="O398" s="35"/>
      <c r="P398" s="53"/>
    </row>
    <row r="399" spans="1:16" ht="15" thickBot="1" x14ac:dyDescent="0.35">
      <c r="A399" s="36"/>
      <c r="B399" s="35"/>
      <c r="C399" s="34" t="s">
        <v>49</v>
      </c>
      <c r="D399" s="35"/>
      <c r="E399" s="34" t="s">
        <v>47</v>
      </c>
      <c r="F399" s="35">
        <v>2</v>
      </c>
      <c r="G399" s="35">
        <v>1</v>
      </c>
      <c r="H399" s="35">
        <v>2000</v>
      </c>
      <c r="I399" s="34">
        <v>100</v>
      </c>
      <c r="J399" s="39">
        <v>23472.428899049701</v>
      </c>
      <c r="K399" s="32">
        <f t="shared" si="8"/>
        <v>6.5201191386249171</v>
      </c>
      <c r="L399" s="40">
        <v>2.76428705704212E-3</v>
      </c>
      <c r="M399" s="89"/>
      <c r="N399" s="35"/>
      <c r="O399" s="35"/>
      <c r="P399" s="53"/>
    </row>
    <row r="400" spans="1:16" ht="15" thickBot="1" x14ac:dyDescent="0.35">
      <c r="A400" s="102" t="s">
        <v>46</v>
      </c>
      <c r="B400" s="97"/>
      <c r="C400" s="97"/>
      <c r="D400" s="97"/>
      <c r="E400" s="97"/>
      <c r="F400" s="97"/>
      <c r="G400" s="97"/>
      <c r="H400" s="97"/>
      <c r="I400" s="97"/>
      <c r="J400" s="101">
        <f>AVERAGE(J390:J399)</f>
        <v>22983.1267878055</v>
      </c>
      <c r="K400" s="100">
        <f t="shared" ref="K400" si="9">J400/3600</f>
        <v>6.3842018855015281</v>
      </c>
      <c r="L400" s="99">
        <f>AVERAGE(L390:L399)</f>
        <v>1.5595266951194558E-3</v>
      </c>
      <c r="M400" s="188">
        <f>_xlfn.STDEV.P(L390:L399)</f>
        <v>8.1868402985664501E-4</v>
      </c>
      <c r="N400" s="97"/>
      <c r="O400" s="97"/>
      <c r="P400" s="96"/>
    </row>
  </sheetData>
  <mergeCells count="8">
    <mergeCell ref="AB5:AB6"/>
    <mergeCell ref="AB10:AB11"/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 Results Summary</vt:lpstr>
      <vt:lpstr>Residual Based</vt:lpstr>
      <vt:lpstr>ux, ut, uxt</vt:lpstr>
      <vt:lpstr>f(ux,ut)</vt:lpstr>
      <vt:lpstr>Sequential</vt:lpstr>
      <vt:lpstr>PDE Gradients</vt:lpstr>
      <vt:lpstr>Damping c</vt:lpstr>
      <vt:lpstr>NN Complexity</vt:lpstr>
      <vt:lpstr>Hyperparameter</vt:lpstr>
      <vt:lpstr>Error-Based Resampling</vt:lpstr>
      <vt:lpstr>SimpleCase_OneResample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2024-02-26T22:02:09Z</dcterms:modified>
</cp:coreProperties>
</file>