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850" firstSheet="3" activeTab="6"/>
  </bookViews>
  <sheets>
    <sheet name="All Results" sheetId="2" r:id="rId1"/>
    <sheet name="ux, ut, uxt" sheetId="1" r:id="rId2"/>
    <sheet name="f(ux,ut)" sheetId="6" r:id="rId3"/>
    <sheet name="Dual Info" sheetId="9" r:id="rId4"/>
    <sheet name="PDE Gradients" sheetId="19" r:id="rId5"/>
    <sheet name="Damping c" sheetId="18" r:id="rId6"/>
    <sheet name="Hyperparameter" sheetId="11" r:id="rId7"/>
    <sheet name="NN Complexity" sheetId="13" r:id="rId8"/>
    <sheet name="Residual Based" sheetId="5" r:id="rId9"/>
    <sheet name="Error-Based Resampling" sheetId="14" r:id="rId10"/>
    <sheet name="SimpleCase_OneResample" sheetId="15" r:id="rId11"/>
    <sheet name="Other Results" sheetId="12" r:id="rId1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5" i="13" l="1"/>
  <c r="M50" i="13"/>
  <c r="M81" i="11" l="1"/>
  <c r="M235" i="11"/>
  <c r="AD22" i="11"/>
  <c r="AC21" i="11"/>
  <c r="M57" i="19" l="1"/>
  <c r="L57" i="19"/>
  <c r="J57" i="19"/>
  <c r="K57" i="19" s="1"/>
  <c r="K56" i="19"/>
  <c r="K55" i="19"/>
  <c r="K54" i="19"/>
  <c r="K53" i="19"/>
  <c r="K52" i="19"/>
  <c r="K51" i="19"/>
  <c r="K50" i="19"/>
  <c r="K49" i="19"/>
  <c r="K48" i="19"/>
  <c r="K47" i="19"/>
  <c r="M46" i="19"/>
  <c r="L46" i="19"/>
  <c r="J46" i="19"/>
  <c r="K46" i="19" s="1"/>
  <c r="K45" i="19"/>
  <c r="K44" i="19"/>
  <c r="K43" i="19"/>
  <c r="K42" i="19"/>
  <c r="K41" i="19"/>
  <c r="K40" i="19"/>
  <c r="K39" i="19"/>
  <c r="K38" i="19"/>
  <c r="K37" i="19"/>
  <c r="K36" i="19"/>
  <c r="M35" i="19" l="1"/>
  <c r="L35" i="19"/>
  <c r="J35" i="19"/>
  <c r="K35" i="19" s="1"/>
  <c r="K34" i="19"/>
  <c r="K33" i="19"/>
  <c r="K32" i="19"/>
  <c r="K31" i="19"/>
  <c r="K30" i="19"/>
  <c r="K29" i="19"/>
  <c r="K28" i="19"/>
  <c r="K27" i="19"/>
  <c r="K26" i="19"/>
  <c r="K25" i="19"/>
  <c r="M24" i="19"/>
  <c r="L24" i="19"/>
  <c r="J24" i="19"/>
  <c r="K24" i="19" s="1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L90" i="18" l="1"/>
  <c r="K90" i="18"/>
  <c r="J90" i="18"/>
  <c r="L79" i="18"/>
  <c r="K79" i="18"/>
  <c r="J79" i="18"/>
  <c r="L68" i="18"/>
  <c r="K68" i="18"/>
  <c r="J68" i="18"/>
  <c r="L57" i="18"/>
  <c r="K57" i="18"/>
  <c r="J57" i="18"/>
  <c r="L46" i="18"/>
  <c r="K46" i="18"/>
  <c r="J46" i="18"/>
  <c r="L35" i="18"/>
  <c r="J35" i="18"/>
  <c r="L24" i="18"/>
  <c r="J24" i="18"/>
  <c r="L13" i="18"/>
  <c r="AC22" i="11" s="1"/>
  <c r="J13" i="18"/>
  <c r="K34" i="18"/>
  <c r="K33" i="18"/>
  <c r="K32" i="18"/>
  <c r="K31" i="18"/>
  <c r="K30" i="18"/>
  <c r="K29" i="18"/>
  <c r="K28" i="18"/>
  <c r="K27" i="18"/>
  <c r="K26" i="18"/>
  <c r="K25" i="18"/>
  <c r="K35" i="18" s="1"/>
  <c r="K23" i="18"/>
  <c r="K22" i="18"/>
  <c r="K21" i="18"/>
  <c r="K20" i="18"/>
  <c r="K19" i="18"/>
  <c r="K18" i="18"/>
  <c r="K17" i="18"/>
  <c r="K16" i="18"/>
  <c r="K15" i="18"/>
  <c r="K14" i="18"/>
  <c r="K4" i="18"/>
  <c r="K5" i="18"/>
  <c r="K6" i="18"/>
  <c r="K7" i="18"/>
  <c r="K8" i="18"/>
  <c r="K9" i="18"/>
  <c r="K10" i="18"/>
  <c r="K11" i="18"/>
  <c r="K12" i="18"/>
  <c r="K3" i="18"/>
  <c r="K13" i="18" l="1"/>
  <c r="K24" i="18"/>
  <c r="M90" i="18"/>
  <c r="M79" i="18"/>
  <c r="M68" i="18"/>
  <c r="M57" i="18"/>
  <c r="M46" i="18"/>
  <c r="M35" i="18"/>
  <c r="M24" i="18"/>
  <c r="M13" i="18"/>
  <c r="R45" i="15" l="1"/>
  <c r="R44" i="15"/>
  <c r="R43" i="15"/>
  <c r="R42" i="15"/>
  <c r="R41" i="15"/>
  <c r="R40" i="15"/>
  <c r="R39" i="15"/>
  <c r="R38" i="15"/>
  <c r="R37" i="15"/>
  <c r="R36" i="15"/>
  <c r="R34" i="15"/>
  <c r="R33" i="15"/>
  <c r="R32" i="15"/>
  <c r="R31" i="15"/>
  <c r="R30" i="15"/>
  <c r="R29" i="15"/>
  <c r="R28" i="15"/>
  <c r="R27" i="15"/>
  <c r="R26" i="15"/>
  <c r="R25" i="15"/>
  <c r="R23" i="15"/>
  <c r="R22" i="15"/>
  <c r="R21" i="15"/>
  <c r="R20" i="15"/>
  <c r="R19" i="15"/>
  <c r="R18" i="15"/>
  <c r="R17" i="15"/>
  <c r="R16" i="15"/>
  <c r="R15" i="15"/>
  <c r="R14" i="15"/>
  <c r="R4" i="15"/>
  <c r="R5" i="15"/>
  <c r="R6" i="15"/>
  <c r="R7" i="15"/>
  <c r="R8" i="15"/>
  <c r="R9" i="15"/>
  <c r="R10" i="15"/>
  <c r="R11" i="15"/>
  <c r="R12" i="15"/>
  <c r="R3" i="15"/>
  <c r="T46" i="15"/>
  <c r="S46" i="15"/>
  <c r="Q46" i="15"/>
  <c r="R46" i="15" s="1"/>
  <c r="T35" i="15"/>
  <c r="S35" i="15"/>
  <c r="Q35" i="15"/>
  <c r="R35" i="15" s="1"/>
  <c r="T24" i="15"/>
  <c r="S24" i="15"/>
  <c r="Q24" i="15"/>
  <c r="R24" i="15" s="1"/>
  <c r="T13" i="15"/>
  <c r="S13" i="15"/>
  <c r="Q13" i="15"/>
  <c r="R13" i="15" s="1"/>
  <c r="M13" i="14"/>
  <c r="L13" i="14"/>
  <c r="J13" i="14"/>
  <c r="K13" i="14" s="1"/>
  <c r="K12" i="14"/>
  <c r="K11" i="14"/>
  <c r="K10" i="14"/>
  <c r="K9" i="14"/>
  <c r="K8" i="14"/>
  <c r="K7" i="14"/>
  <c r="K6" i="14"/>
  <c r="K5" i="14"/>
  <c r="K4" i="14"/>
  <c r="K3" i="14"/>
  <c r="K13" i="12" l="1"/>
  <c r="K12" i="12"/>
  <c r="K11" i="12"/>
  <c r="K10" i="12"/>
  <c r="K9" i="12"/>
  <c r="K8" i="12"/>
  <c r="K4" i="12"/>
  <c r="K5" i="12"/>
  <c r="K6" i="12"/>
  <c r="K7" i="12"/>
  <c r="K16" i="13" l="1"/>
  <c r="L83" i="13"/>
  <c r="V10" i="13" s="1"/>
  <c r="K15" i="13" l="1"/>
  <c r="K14" i="13"/>
  <c r="K10" i="13"/>
  <c r="K11" i="13"/>
  <c r="K12" i="13"/>
  <c r="L292" i="13" l="1"/>
  <c r="V29" i="13" s="1"/>
  <c r="J292" i="13"/>
  <c r="K292" i="13" s="1"/>
  <c r="U29" i="13" s="1"/>
  <c r="K291" i="13"/>
  <c r="K290" i="13"/>
  <c r="K289" i="13"/>
  <c r="K288" i="13"/>
  <c r="K287" i="13"/>
  <c r="K286" i="13"/>
  <c r="K285" i="13"/>
  <c r="K284" i="13"/>
  <c r="K283" i="13"/>
  <c r="K282" i="13"/>
  <c r="L281" i="13"/>
  <c r="V28" i="13" s="1"/>
  <c r="J281" i="13"/>
  <c r="K281" i="13" s="1"/>
  <c r="U28" i="13" s="1"/>
  <c r="K280" i="13"/>
  <c r="K279" i="13"/>
  <c r="K278" i="13"/>
  <c r="K277" i="13"/>
  <c r="K276" i="13"/>
  <c r="K275" i="13"/>
  <c r="K274" i="13"/>
  <c r="K273" i="13"/>
  <c r="K272" i="13"/>
  <c r="K271" i="13"/>
  <c r="L270" i="13"/>
  <c r="V27" i="13" s="1"/>
  <c r="J270" i="13"/>
  <c r="K270" i="13" s="1"/>
  <c r="U27" i="13" s="1"/>
  <c r="K269" i="13"/>
  <c r="K268" i="13"/>
  <c r="K267" i="13"/>
  <c r="K266" i="13"/>
  <c r="K265" i="13"/>
  <c r="K264" i="13"/>
  <c r="K263" i="13"/>
  <c r="K262" i="13"/>
  <c r="K261" i="13"/>
  <c r="K260" i="13"/>
  <c r="L259" i="13"/>
  <c r="V26" i="13" s="1"/>
  <c r="J259" i="13"/>
  <c r="K259" i="13" s="1"/>
  <c r="U26" i="13" s="1"/>
  <c r="K258" i="13"/>
  <c r="K257" i="13"/>
  <c r="K256" i="13"/>
  <c r="K255" i="13"/>
  <c r="K254" i="13"/>
  <c r="K253" i="13"/>
  <c r="K252" i="13"/>
  <c r="K251" i="13"/>
  <c r="K250" i="13"/>
  <c r="K249" i="13"/>
  <c r="L248" i="13"/>
  <c r="V25" i="13" s="1"/>
  <c r="J248" i="13"/>
  <c r="K248" i="13" s="1"/>
  <c r="U25" i="13" s="1"/>
  <c r="K247" i="13"/>
  <c r="K246" i="13"/>
  <c r="K245" i="13"/>
  <c r="K244" i="13"/>
  <c r="K243" i="13"/>
  <c r="K242" i="13"/>
  <c r="K241" i="13"/>
  <c r="K240" i="13"/>
  <c r="K239" i="13"/>
  <c r="K238" i="13"/>
  <c r="L237" i="13"/>
  <c r="V24" i="13" s="1"/>
  <c r="J237" i="13"/>
  <c r="K237" i="13" s="1"/>
  <c r="U24" i="13" s="1"/>
  <c r="K236" i="13"/>
  <c r="K235" i="13"/>
  <c r="K234" i="13"/>
  <c r="K233" i="13"/>
  <c r="K232" i="13"/>
  <c r="K231" i="13"/>
  <c r="K230" i="13"/>
  <c r="K229" i="13"/>
  <c r="K228" i="13"/>
  <c r="K227" i="13"/>
  <c r="L226" i="13"/>
  <c r="V23" i="13" s="1"/>
  <c r="J226" i="13"/>
  <c r="K226" i="13" s="1"/>
  <c r="U23" i="13" s="1"/>
  <c r="K225" i="13"/>
  <c r="K224" i="13"/>
  <c r="K223" i="13"/>
  <c r="K222" i="13"/>
  <c r="K221" i="13"/>
  <c r="K220" i="13"/>
  <c r="K219" i="13"/>
  <c r="K218" i="13"/>
  <c r="K217" i="13"/>
  <c r="K216" i="13"/>
  <c r="L215" i="13"/>
  <c r="V22" i="13" s="1"/>
  <c r="J215" i="13"/>
  <c r="K215" i="13" s="1"/>
  <c r="U22" i="13" s="1"/>
  <c r="K214" i="13"/>
  <c r="K213" i="13"/>
  <c r="K212" i="13"/>
  <c r="K211" i="13"/>
  <c r="K210" i="13"/>
  <c r="K209" i="13"/>
  <c r="K208" i="13"/>
  <c r="K207" i="13"/>
  <c r="K206" i="13"/>
  <c r="K205" i="13"/>
  <c r="L204" i="13"/>
  <c r="V21" i="13" s="1"/>
  <c r="J204" i="13"/>
  <c r="K204" i="13" s="1"/>
  <c r="U21" i="13" s="1"/>
  <c r="K203" i="13"/>
  <c r="K202" i="13"/>
  <c r="K201" i="13"/>
  <c r="K200" i="13"/>
  <c r="K199" i="13"/>
  <c r="K198" i="13"/>
  <c r="K197" i="13"/>
  <c r="K196" i="13"/>
  <c r="K195" i="13"/>
  <c r="K194" i="13"/>
  <c r="L193" i="13"/>
  <c r="V20" i="13" s="1"/>
  <c r="J193" i="13"/>
  <c r="K193" i="13" s="1"/>
  <c r="U20" i="13" s="1"/>
  <c r="K192" i="13"/>
  <c r="K191" i="13"/>
  <c r="K190" i="13"/>
  <c r="K189" i="13"/>
  <c r="K188" i="13"/>
  <c r="K187" i="13"/>
  <c r="K186" i="13"/>
  <c r="K185" i="13"/>
  <c r="K184" i="13"/>
  <c r="K183" i="13"/>
  <c r="L182" i="13"/>
  <c r="V19" i="13" s="1"/>
  <c r="J182" i="13"/>
  <c r="K182" i="13" s="1"/>
  <c r="U19" i="13" s="1"/>
  <c r="K181" i="13"/>
  <c r="K180" i="13"/>
  <c r="K179" i="13"/>
  <c r="K178" i="13"/>
  <c r="K177" i="13"/>
  <c r="K176" i="13"/>
  <c r="K175" i="13"/>
  <c r="K174" i="13"/>
  <c r="K173" i="13"/>
  <c r="K172" i="13"/>
  <c r="L171" i="13"/>
  <c r="V18" i="13" s="1"/>
  <c r="J171" i="13"/>
  <c r="K171" i="13" s="1"/>
  <c r="U18" i="13" s="1"/>
  <c r="K170" i="13"/>
  <c r="K169" i="13"/>
  <c r="K168" i="13"/>
  <c r="K167" i="13"/>
  <c r="K166" i="13"/>
  <c r="K165" i="13"/>
  <c r="K164" i="13"/>
  <c r="K163" i="13"/>
  <c r="K162" i="13"/>
  <c r="K161" i="13"/>
  <c r="L160" i="13"/>
  <c r="V17" i="13" s="1"/>
  <c r="J160" i="13"/>
  <c r="K160" i="13" s="1"/>
  <c r="U17" i="13" s="1"/>
  <c r="K159" i="13"/>
  <c r="K158" i="13"/>
  <c r="K157" i="13"/>
  <c r="K156" i="13"/>
  <c r="K155" i="13"/>
  <c r="K154" i="13"/>
  <c r="K153" i="13"/>
  <c r="K152" i="13"/>
  <c r="K151" i="13"/>
  <c r="K150" i="13"/>
  <c r="L149" i="13"/>
  <c r="V16" i="13" s="1"/>
  <c r="J149" i="13"/>
  <c r="K149" i="13" s="1"/>
  <c r="U16" i="13" s="1"/>
  <c r="K148" i="13"/>
  <c r="K147" i="13"/>
  <c r="K146" i="13"/>
  <c r="K145" i="13"/>
  <c r="K144" i="13"/>
  <c r="K143" i="13"/>
  <c r="K142" i="13"/>
  <c r="K141" i="13"/>
  <c r="K140" i="13"/>
  <c r="K139" i="13"/>
  <c r="L138" i="13"/>
  <c r="V15" i="13" s="1"/>
  <c r="J138" i="13"/>
  <c r="K138" i="13" s="1"/>
  <c r="U15" i="13" s="1"/>
  <c r="K137" i="13"/>
  <c r="K136" i="13"/>
  <c r="K135" i="13"/>
  <c r="K134" i="13"/>
  <c r="K133" i="13"/>
  <c r="K132" i="13"/>
  <c r="K131" i="13"/>
  <c r="K130" i="13"/>
  <c r="K129" i="13"/>
  <c r="K128" i="13"/>
  <c r="L127" i="13"/>
  <c r="V14" i="13" s="1"/>
  <c r="J127" i="13"/>
  <c r="K127" i="13" s="1"/>
  <c r="U14" i="13" s="1"/>
  <c r="K126" i="13"/>
  <c r="K125" i="13"/>
  <c r="K124" i="13"/>
  <c r="K123" i="13"/>
  <c r="K122" i="13"/>
  <c r="K121" i="13"/>
  <c r="K120" i="13"/>
  <c r="K119" i="13"/>
  <c r="K118" i="13"/>
  <c r="K117" i="13"/>
  <c r="L116" i="13"/>
  <c r="V13" i="13" s="1"/>
  <c r="J116" i="13"/>
  <c r="K116" i="13" s="1"/>
  <c r="U13" i="13" s="1"/>
  <c r="K115" i="13"/>
  <c r="K114" i="13"/>
  <c r="K113" i="13"/>
  <c r="K112" i="13"/>
  <c r="K111" i="13"/>
  <c r="K110" i="13"/>
  <c r="K109" i="13"/>
  <c r="K108" i="13"/>
  <c r="K107" i="13"/>
  <c r="K106" i="13"/>
  <c r="L105" i="13"/>
  <c r="V12" i="13" s="1"/>
  <c r="J105" i="13"/>
  <c r="K105" i="13" s="1"/>
  <c r="U12" i="13" s="1"/>
  <c r="K104" i="13"/>
  <c r="K103" i="13"/>
  <c r="K102" i="13"/>
  <c r="K101" i="13"/>
  <c r="K100" i="13"/>
  <c r="K99" i="13"/>
  <c r="K98" i="13"/>
  <c r="K97" i="13"/>
  <c r="K96" i="13"/>
  <c r="K95" i="13"/>
  <c r="L94" i="13"/>
  <c r="V11" i="13" s="1"/>
  <c r="J94" i="13"/>
  <c r="K94" i="13" s="1"/>
  <c r="U11" i="13" s="1"/>
  <c r="K93" i="13"/>
  <c r="K92" i="13"/>
  <c r="K91" i="13"/>
  <c r="K90" i="13"/>
  <c r="K89" i="13"/>
  <c r="K88" i="13"/>
  <c r="K87" i="13"/>
  <c r="K86" i="13"/>
  <c r="K85" i="13"/>
  <c r="K84" i="13"/>
  <c r="J83" i="13"/>
  <c r="K83" i="13" s="1"/>
  <c r="U10" i="13" s="1"/>
  <c r="K82" i="13"/>
  <c r="K81" i="13"/>
  <c r="K80" i="13"/>
  <c r="K79" i="13"/>
  <c r="K78" i="13"/>
  <c r="K77" i="13"/>
  <c r="K76" i="13"/>
  <c r="K75" i="13"/>
  <c r="K74" i="13"/>
  <c r="K73" i="13"/>
  <c r="L72" i="13"/>
  <c r="V9" i="13" s="1"/>
  <c r="J72" i="13"/>
  <c r="K72" i="13" s="1"/>
  <c r="U9" i="13" s="1"/>
  <c r="K71" i="13"/>
  <c r="K70" i="13"/>
  <c r="K69" i="13"/>
  <c r="K68" i="13"/>
  <c r="K67" i="13"/>
  <c r="K66" i="13"/>
  <c r="K65" i="13"/>
  <c r="K64" i="13"/>
  <c r="K63" i="13"/>
  <c r="K62" i="13"/>
  <c r="L61" i="13"/>
  <c r="V8" i="13" s="1"/>
  <c r="J61" i="13"/>
  <c r="K61" i="13" s="1"/>
  <c r="U8" i="13" s="1"/>
  <c r="K60" i="13"/>
  <c r="K59" i="13"/>
  <c r="K58" i="13"/>
  <c r="K57" i="13"/>
  <c r="K56" i="13"/>
  <c r="K55" i="13"/>
  <c r="K54" i="13"/>
  <c r="K53" i="13"/>
  <c r="K52" i="13"/>
  <c r="K51" i="13"/>
  <c r="L50" i="13"/>
  <c r="V7" i="13" s="1"/>
  <c r="J50" i="13"/>
  <c r="K50" i="13" s="1"/>
  <c r="U7" i="13" s="1"/>
  <c r="K49" i="13"/>
  <c r="K48" i="13"/>
  <c r="K47" i="13"/>
  <c r="K46" i="13"/>
  <c r="K45" i="13"/>
  <c r="K44" i="13"/>
  <c r="K43" i="13"/>
  <c r="K42" i="13"/>
  <c r="K41" i="13"/>
  <c r="K40" i="13"/>
  <c r="L39" i="13"/>
  <c r="V6" i="13" s="1"/>
  <c r="J39" i="13"/>
  <c r="K39" i="13" s="1"/>
  <c r="U6" i="13" s="1"/>
  <c r="K38" i="13"/>
  <c r="K37" i="13"/>
  <c r="K36" i="13"/>
  <c r="K35" i="13"/>
  <c r="K34" i="13"/>
  <c r="K33" i="13"/>
  <c r="K32" i="13"/>
  <c r="K31" i="13"/>
  <c r="K30" i="13"/>
  <c r="K29" i="13"/>
  <c r="K8" i="13" l="1"/>
  <c r="K7" i="13"/>
  <c r="K6" i="13"/>
  <c r="K3" i="12"/>
  <c r="M13" i="5"/>
  <c r="L202" i="11"/>
  <c r="L345" i="11" l="1"/>
  <c r="U40" i="11" s="1"/>
  <c r="Z32" i="11" s="1"/>
  <c r="J345" i="11"/>
  <c r="K345" i="11" s="1"/>
  <c r="T40" i="11" s="1"/>
  <c r="Y32" i="11" s="1"/>
  <c r="L334" i="11"/>
  <c r="U39" i="11" s="1"/>
  <c r="Z23" i="11" s="1"/>
  <c r="J334" i="11"/>
  <c r="K334" i="11" s="1"/>
  <c r="T39" i="11" s="1"/>
  <c r="Y23" i="11" s="1"/>
  <c r="L312" i="11"/>
  <c r="U36" i="11" s="1"/>
  <c r="Z31" i="11" s="1"/>
  <c r="J312" i="11"/>
  <c r="K312" i="11" s="1"/>
  <c r="T36" i="11" s="1"/>
  <c r="Y31" i="11" s="1"/>
  <c r="L301" i="11"/>
  <c r="U35" i="11" s="1"/>
  <c r="Z22" i="11" s="1"/>
  <c r="J301" i="11"/>
  <c r="K301" i="11" s="1"/>
  <c r="T35" i="11" s="1"/>
  <c r="Y22" i="11" s="1"/>
  <c r="L279" i="11"/>
  <c r="U32" i="11" s="1"/>
  <c r="Z30" i="11" s="1"/>
  <c r="J279" i="11"/>
  <c r="K279" i="11" s="1"/>
  <c r="T32" i="11" s="1"/>
  <c r="Y30" i="11" s="1"/>
  <c r="L268" i="11"/>
  <c r="U31" i="11" s="1"/>
  <c r="Z21" i="11" s="1"/>
  <c r="J268" i="11"/>
  <c r="K268" i="11" s="1"/>
  <c r="T31" i="11" s="1"/>
  <c r="Y21" i="11" s="1"/>
  <c r="U24" i="11"/>
  <c r="J202" i="11"/>
  <c r="K202" i="11" s="1"/>
  <c r="T24" i="11" s="1"/>
  <c r="L191" i="11"/>
  <c r="U23" i="11" s="1"/>
  <c r="J191" i="11"/>
  <c r="K191" i="11" s="1"/>
  <c r="T23" i="11" s="1"/>
  <c r="L158" i="11"/>
  <c r="U15" i="11" s="1"/>
  <c r="K45" i="9"/>
  <c r="K44" i="9"/>
  <c r="K43" i="9"/>
  <c r="K42" i="9"/>
  <c r="K41" i="9"/>
  <c r="K40" i="9"/>
  <c r="K39" i="9"/>
  <c r="K38" i="9"/>
  <c r="K37" i="9"/>
  <c r="K36" i="9"/>
  <c r="K23" i="9"/>
  <c r="K22" i="9"/>
  <c r="K21" i="9"/>
  <c r="K20" i="9"/>
  <c r="K19" i="9"/>
  <c r="K18" i="9"/>
  <c r="K17" i="9"/>
  <c r="K16" i="9"/>
  <c r="K15" i="9"/>
  <c r="K14" i="9"/>
  <c r="L356" i="11" l="1"/>
  <c r="U41" i="11" s="1"/>
  <c r="Z41" i="11" s="1"/>
  <c r="J356" i="11"/>
  <c r="K356" i="11" s="1"/>
  <c r="T41" i="11" s="1"/>
  <c r="Y41" i="11" s="1"/>
  <c r="K355" i="11"/>
  <c r="K354" i="11"/>
  <c r="K353" i="11"/>
  <c r="K352" i="11"/>
  <c r="K351" i="11"/>
  <c r="K350" i="11"/>
  <c r="K349" i="11"/>
  <c r="K348" i="11"/>
  <c r="K347" i="11"/>
  <c r="K346" i="11"/>
  <c r="K344" i="11"/>
  <c r="K343" i="11"/>
  <c r="K342" i="11"/>
  <c r="K341" i="11"/>
  <c r="K340" i="11"/>
  <c r="K339" i="11"/>
  <c r="K338" i="11"/>
  <c r="K337" i="11"/>
  <c r="K336" i="11"/>
  <c r="K335" i="11"/>
  <c r="K333" i="11"/>
  <c r="K332" i="11"/>
  <c r="K331" i="11"/>
  <c r="K330" i="11"/>
  <c r="K329" i="11"/>
  <c r="K328" i="11"/>
  <c r="K327" i="11"/>
  <c r="K326" i="11"/>
  <c r="K325" i="11"/>
  <c r="K324" i="11"/>
  <c r="L323" i="11"/>
  <c r="U37" i="11" s="1"/>
  <c r="Z40" i="11" s="1"/>
  <c r="J323" i="11"/>
  <c r="K323" i="11" s="1"/>
  <c r="T37" i="11" s="1"/>
  <c r="Y40" i="11" s="1"/>
  <c r="K322" i="11"/>
  <c r="K321" i="11"/>
  <c r="K320" i="11"/>
  <c r="K319" i="11"/>
  <c r="K318" i="11"/>
  <c r="K317" i="11"/>
  <c r="K316" i="11"/>
  <c r="K315" i="11"/>
  <c r="K314" i="11"/>
  <c r="K313" i="11"/>
  <c r="K311" i="11"/>
  <c r="K310" i="11"/>
  <c r="K309" i="11"/>
  <c r="K308" i="11"/>
  <c r="K307" i="11"/>
  <c r="K306" i="11"/>
  <c r="K305" i="11"/>
  <c r="K304" i="11"/>
  <c r="K303" i="11"/>
  <c r="K302" i="11"/>
  <c r="K300" i="11"/>
  <c r="K299" i="11"/>
  <c r="K298" i="11"/>
  <c r="K297" i="11"/>
  <c r="K296" i="11"/>
  <c r="K295" i="11"/>
  <c r="K294" i="11"/>
  <c r="K293" i="11"/>
  <c r="K292" i="11"/>
  <c r="K291" i="11"/>
  <c r="L290" i="11"/>
  <c r="U33" i="11" s="1"/>
  <c r="Z39" i="11" s="1"/>
  <c r="J290" i="11"/>
  <c r="K290" i="11" s="1"/>
  <c r="T33" i="11" s="1"/>
  <c r="Y39" i="11" s="1"/>
  <c r="K289" i="11"/>
  <c r="K288" i="11"/>
  <c r="K287" i="11"/>
  <c r="K286" i="11"/>
  <c r="K285" i="11"/>
  <c r="K284" i="11"/>
  <c r="K283" i="11"/>
  <c r="K282" i="11"/>
  <c r="K281" i="11"/>
  <c r="K280" i="11"/>
  <c r="K278" i="11"/>
  <c r="K277" i="11"/>
  <c r="K276" i="11"/>
  <c r="K275" i="11"/>
  <c r="K274" i="11"/>
  <c r="K273" i="11"/>
  <c r="K272" i="11"/>
  <c r="K271" i="11"/>
  <c r="K270" i="11"/>
  <c r="K269" i="11"/>
  <c r="K267" i="11"/>
  <c r="K266" i="11"/>
  <c r="K265" i="11"/>
  <c r="K264" i="11"/>
  <c r="K263" i="11"/>
  <c r="K262" i="11"/>
  <c r="K261" i="11"/>
  <c r="K260" i="11"/>
  <c r="K259" i="11"/>
  <c r="K258" i="11"/>
  <c r="L169" i="11"/>
  <c r="U16" i="11" s="1"/>
  <c r="J169" i="11"/>
  <c r="K169" i="11" s="1"/>
  <c r="T16" i="11" s="1"/>
  <c r="J158" i="11"/>
  <c r="K158" i="11" s="1"/>
  <c r="T15" i="11" s="1"/>
  <c r="L213" i="11"/>
  <c r="U25" i="11" s="1"/>
  <c r="J213" i="11"/>
  <c r="K213" i="11" s="1"/>
  <c r="T25" i="11" s="1"/>
  <c r="K212" i="11"/>
  <c r="K211" i="11"/>
  <c r="K210" i="11"/>
  <c r="K209" i="11"/>
  <c r="K208" i="11"/>
  <c r="K207" i="11"/>
  <c r="K206" i="11"/>
  <c r="K205" i="11"/>
  <c r="K204" i="11"/>
  <c r="K203" i="11"/>
  <c r="K201" i="11"/>
  <c r="K200" i="11"/>
  <c r="K199" i="11"/>
  <c r="K198" i="11"/>
  <c r="K197" i="11"/>
  <c r="K196" i="11"/>
  <c r="K195" i="11"/>
  <c r="K194" i="11"/>
  <c r="K193" i="11"/>
  <c r="K192" i="11"/>
  <c r="K190" i="11"/>
  <c r="K189" i="11"/>
  <c r="K188" i="11"/>
  <c r="K187" i="11"/>
  <c r="K186" i="11"/>
  <c r="K185" i="11"/>
  <c r="K184" i="11"/>
  <c r="K183" i="11"/>
  <c r="K182" i="11"/>
  <c r="K181" i="11"/>
  <c r="L180" i="11"/>
  <c r="U17" i="11" s="1"/>
  <c r="J180" i="11"/>
  <c r="K180" i="11" s="1"/>
  <c r="T17" i="11" s="1"/>
  <c r="K179" i="11"/>
  <c r="K178" i="11"/>
  <c r="K177" i="11"/>
  <c r="K176" i="11"/>
  <c r="K175" i="11"/>
  <c r="K174" i="11"/>
  <c r="K173" i="11"/>
  <c r="K172" i="11"/>
  <c r="K171" i="11"/>
  <c r="K170" i="11"/>
  <c r="K168" i="11"/>
  <c r="K167" i="11"/>
  <c r="K166" i="11"/>
  <c r="K165" i="11"/>
  <c r="K164" i="11"/>
  <c r="K163" i="11"/>
  <c r="K162" i="11"/>
  <c r="K161" i="11"/>
  <c r="K160" i="11"/>
  <c r="K159" i="11"/>
  <c r="K157" i="11"/>
  <c r="K156" i="11"/>
  <c r="K155" i="11"/>
  <c r="K154" i="11"/>
  <c r="K153" i="11"/>
  <c r="K152" i="11"/>
  <c r="K151" i="11"/>
  <c r="K150" i="11"/>
  <c r="K149" i="11"/>
  <c r="K148" i="11"/>
  <c r="L103" i="11" l="1"/>
  <c r="U13" i="11" s="1"/>
  <c r="J103" i="11"/>
  <c r="K103" i="11" s="1"/>
  <c r="T13" i="11" s="1"/>
  <c r="K102" i="11"/>
  <c r="K101" i="11"/>
  <c r="K100" i="11"/>
  <c r="K99" i="11"/>
  <c r="K98" i="11"/>
  <c r="K97" i="11"/>
  <c r="K96" i="11"/>
  <c r="K95" i="11"/>
  <c r="K94" i="11"/>
  <c r="K93" i="11"/>
  <c r="L92" i="11"/>
  <c r="U12" i="11" s="1"/>
  <c r="J92" i="11"/>
  <c r="K92" i="11" s="1"/>
  <c r="T12" i="11" s="1"/>
  <c r="K91" i="11"/>
  <c r="K90" i="11"/>
  <c r="K89" i="11"/>
  <c r="K88" i="11"/>
  <c r="K87" i="11"/>
  <c r="K86" i="11"/>
  <c r="K85" i="11"/>
  <c r="K84" i="11"/>
  <c r="K83" i="11"/>
  <c r="K82" i="11"/>
  <c r="L81" i="11"/>
  <c r="U11" i="11" s="1"/>
  <c r="J81" i="11"/>
  <c r="K81" i="11" s="1"/>
  <c r="T11" i="11" s="1"/>
  <c r="K80" i="11"/>
  <c r="K79" i="11"/>
  <c r="K78" i="11"/>
  <c r="K77" i="11"/>
  <c r="K76" i="11"/>
  <c r="K75" i="11"/>
  <c r="K74" i="11"/>
  <c r="K73" i="11"/>
  <c r="K72" i="11"/>
  <c r="K71" i="11"/>
  <c r="M13" i="6" l="1"/>
  <c r="L13" i="6"/>
  <c r="J13" i="6"/>
  <c r="K13" i="6" s="1"/>
  <c r="K12" i="6"/>
  <c r="K11" i="6"/>
  <c r="K10" i="6"/>
  <c r="K9" i="6"/>
  <c r="K8" i="6"/>
  <c r="K7" i="6"/>
  <c r="K6" i="6"/>
  <c r="K5" i="6"/>
  <c r="K4" i="6"/>
  <c r="K3" i="6"/>
  <c r="K60" i="11"/>
  <c r="K61" i="11"/>
  <c r="K62" i="11"/>
  <c r="K63" i="11"/>
  <c r="K64" i="11"/>
  <c r="K65" i="11"/>
  <c r="K66" i="11"/>
  <c r="K67" i="11"/>
  <c r="K68" i="11"/>
  <c r="K69" i="11"/>
  <c r="J70" i="11"/>
  <c r="K70" i="11" s="1"/>
  <c r="T10" i="11" s="1"/>
  <c r="L70" i="11"/>
  <c r="U10" i="11" s="1"/>
  <c r="M70" i="11"/>
  <c r="L114" i="11"/>
  <c r="U18" i="11" s="1"/>
  <c r="J114" i="11"/>
  <c r="K114" i="11" s="1"/>
  <c r="T18" i="11" s="1"/>
  <c r="K113" i="11"/>
  <c r="K112" i="11"/>
  <c r="K111" i="11"/>
  <c r="K110" i="11"/>
  <c r="K109" i="11"/>
  <c r="K108" i="11"/>
  <c r="K107" i="11"/>
  <c r="K106" i="11"/>
  <c r="K105" i="11"/>
  <c r="K104" i="11"/>
  <c r="K115" i="11"/>
  <c r="K116" i="11"/>
  <c r="K117" i="11"/>
  <c r="K118" i="11"/>
  <c r="K119" i="11"/>
  <c r="K120" i="11"/>
  <c r="K121" i="11"/>
  <c r="K122" i="11"/>
  <c r="K123" i="11"/>
  <c r="K124" i="11"/>
  <c r="J125" i="11"/>
  <c r="K125" i="11" s="1"/>
  <c r="T19" i="11" s="1"/>
  <c r="K126" i="11"/>
  <c r="K127" i="11"/>
  <c r="K128" i="11"/>
  <c r="K129" i="11"/>
  <c r="K130" i="11"/>
  <c r="L125" i="11"/>
  <c r="U19" i="11" s="1"/>
  <c r="L26" i="11"/>
  <c r="U6" i="11" s="1"/>
  <c r="J26" i="11"/>
  <c r="K26" i="11" s="1"/>
  <c r="T6" i="11" s="1"/>
  <c r="K25" i="11"/>
  <c r="K24" i="11"/>
  <c r="K23" i="11"/>
  <c r="K22" i="11"/>
  <c r="K21" i="11"/>
  <c r="K20" i="11"/>
  <c r="K19" i="11"/>
  <c r="K18" i="11"/>
  <c r="K17" i="11"/>
  <c r="K16" i="11"/>
  <c r="K5" i="11"/>
  <c r="K6" i="11"/>
  <c r="K7" i="11"/>
  <c r="K8" i="11"/>
  <c r="K9" i="11"/>
  <c r="K10" i="11"/>
  <c r="K11" i="11"/>
  <c r="K12" i="11"/>
  <c r="K13" i="11"/>
  <c r="K14" i="11"/>
  <c r="J15" i="11"/>
  <c r="K15" i="11" s="1"/>
  <c r="T5" i="11" s="1"/>
  <c r="L15" i="11"/>
  <c r="U5" i="11" s="1"/>
  <c r="K26" i="9"/>
  <c r="K27" i="9"/>
  <c r="K28" i="9"/>
  <c r="K29" i="9"/>
  <c r="K30" i="9"/>
  <c r="K31" i="9"/>
  <c r="K32" i="9"/>
  <c r="K33" i="9"/>
  <c r="K34" i="9"/>
  <c r="K25" i="9"/>
  <c r="K12" i="9"/>
  <c r="K11" i="9"/>
  <c r="K10" i="9"/>
  <c r="K9" i="9"/>
  <c r="K8" i="9"/>
  <c r="K7" i="9"/>
  <c r="K6" i="9"/>
  <c r="K5" i="9"/>
  <c r="K4" i="9"/>
  <c r="K3" i="9"/>
  <c r="L224" i="11"/>
  <c r="U26" i="11" s="1"/>
  <c r="J224" i="11"/>
  <c r="K224" i="11" s="1"/>
  <c r="T26" i="11" s="1"/>
  <c r="K223" i="11"/>
  <c r="K222" i="11"/>
  <c r="K221" i="11"/>
  <c r="K220" i="11"/>
  <c r="K219" i="11"/>
  <c r="K218" i="11"/>
  <c r="K217" i="11"/>
  <c r="K216" i="11"/>
  <c r="K215" i="11"/>
  <c r="K214" i="11"/>
  <c r="L257" i="11"/>
  <c r="U29" i="11" s="1"/>
  <c r="J257" i="11"/>
  <c r="K257" i="11" s="1"/>
  <c r="T29" i="11" s="1"/>
  <c r="K256" i="11"/>
  <c r="K255" i="11"/>
  <c r="K254" i="11"/>
  <c r="K253" i="11"/>
  <c r="K252" i="11"/>
  <c r="K251" i="11"/>
  <c r="K250" i="11"/>
  <c r="K249" i="11"/>
  <c r="K248" i="11"/>
  <c r="K247" i="11"/>
  <c r="L246" i="11"/>
  <c r="U28" i="11" s="1"/>
  <c r="J246" i="11"/>
  <c r="K246" i="11" s="1"/>
  <c r="T28" i="11" s="1"/>
  <c r="K245" i="11"/>
  <c r="K244" i="11"/>
  <c r="K243" i="11"/>
  <c r="K242" i="11"/>
  <c r="K241" i="11"/>
  <c r="K240" i="11"/>
  <c r="K239" i="11"/>
  <c r="K238" i="11"/>
  <c r="K237" i="11"/>
  <c r="K236" i="11"/>
  <c r="L235" i="11"/>
  <c r="U27" i="11" s="1"/>
  <c r="J235" i="11"/>
  <c r="K235" i="11" s="1"/>
  <c r="T27" i="11" s="1"/>
  <c r="K234" i="11"/>
  <c r="K233" i="11"/>
  <c r="K232" i="11"/>
  <c r="K231" i="11"/>
  <c r="K230" i="11"/>
  <c r="K229" i="11"/>
  <c r="K228" i="11"/>
  <c r="K227" i="11"/>
  <c r="K226" i="11"/>
  <c r="K225" i="11"/>
  <c r="K146" i="11"/>
  <c r="K145" i="11"/>
  <c r="K144" i="11"/>
  <c r="K143" i="11"/>
  <c r="K142" i="11"/>
  <c r="K141" i="11"/>
  <c r="K140" i="11"/>
  <c r="K139" i="11"/>
  <c r="K138" i="11"/>
  <c r="K137" i="11"/>
  <c r="K135" i="11"/>
  <c r="K134" i="11"/>
  <c r="K133" i="11"/>
  <c r="K132" i="11"/>
  <c r="K131" i="11"/>
  <c r="K58" i="11"/>
  <c r="K57" i="11"/>
  <c r="K56" i="11"/>
  <c r="K55" i="11"/>
  <c r="K54" i="11"/>
  <c r="K53" i="11"/>
  <c r="K52" i="11"/>
  <c r="K51" i="11"/>
  <c r="K50" i="11"/>
  <c r="K49" i="11"/>
  <c r="K47" i="11"/>
  <c r="K46" i="11"/>
  <c r="K45" i="11"/>
  <c r="K44" i="11"/>
  <c r="K43" i="11"/>
  <c r="K42" i="11"/>
  <c r="K41" i="11"/>
  <c r="K40" i="11"/>
  <c r="K39" i="11"/>
  <c r="K38" i="11"/>
  <c r="K36" i="11"/>
  <c r="K35" i="11"/>
  <c r="K34" i="11"/>
  <c r="K33" i="11"/>
  <c r="K32" i="11"/>
  <c r="K31" i="11"/>
  <c r="K30" i="11"/>
  <c r="K29" i="11"/>
  <c r="K28" i="11"/>
  <c r="K27" i="11"/>
  <c r="L147" i="11"/>
  <c r="U21" i="11" s="1"/>
  <c r="J147" i="11"/>
  <c r="K147" i="11" s="1"/>
  <c r="T21" i="11" s="1"/>
  <c r="L136" i="11"/>
  <c r="U20" i="11" s="1"/>
  <c r="J136" i="11"/>
  <c r="K136" i="11" s="1"/>
  <c r="T20" i="11" s="1"/>
  <c r="L59" i="11"/>
  <c r="U9" i="11" s="1"/>
  <c r="J59" i="11"/>
  <c r="K59" i="11" s="1"/>
  <c r="T9" i="11" s="1"/>
  <c r="L48" i="11"/>
  <c r="U8" i="11" s="1"/>
  <c r="J48" i="11"/>
  <c r="K48" i="11" s="1"/>
  <c r="T8" i="11" s="1"/>
  <c r="L37" i="11"/>
  <c r="U7" i="11" s="1"/>
  <c r="J37" i="11"/>
  <c r="K37" i="11" s="1"/>
  <c r="T7" i="11" s="1"/>
  <c r="L79" i="6" l="1"/>
  <c r="J79" i="6"/>
  <c r="K79" i="6" s="1"/>
  <c r="K78" i="6"/>
  <c r="K77" i="6"/>
  <c r="K76" i="6"/>
  <c r="K75" i="6"/>
  <c r="K74" i="6"/>
  <c r="K73" i="6"/>
  <c r="K72" i="6"/>
  <c r="K71" i="6"/>
  <c r="K70" i="6"/>
  <c r="K69" i="6"/>
  <c r="L68" i="6"/>
  <c r="J68" i="6"/>
  <c r="K68" i="6" s="1"/>
  <c r="K67" i="6"/>
  <c r="K66" i="6"/>
  <c r="K65" i="6"/>
  <c r="K64" i="6"/>
  <c r="K63" i="6"/>
  <c r="K62" i="6"/>
  <c r="K61" i="6"/>
  <c r="K60" i="6"/>
  <c r="K59" i="6"/>
  <c r="K58" i="6"/>
  <c r="L46" i="9"/>
  <c r="J46" i="9"/>
  <c r="K46" i="9" s="1"/>
  <c r="L24" i="9"/>
  <c r="J24" i="9"/>
  <c r="K24" i="9" s="1"/>
  <c r="L13" i="9"/>
  <c r="L26" i="2" s="1"/>
  <c r="J13" i="9"/>
  <c r="K13" i="9" s="1"/>
  <c r="K26" i="2" s="1"/>
  <c r="L35" i="9"/>
  <c r="J35" i="9"/>
  <c r="K35" i="9" s="1"/>
  <c r="L25" i="2" l="1"/>
  <c r="U34" i="11"/>
  <c r="Z13" i="11" s="1"/>
  <c r="K25" i="2"/>
  <c r="T34" i="11"/>
  <c r="Y13" i="11" s="1"/>
  <c r="M90" i="1"/>
  <c r="L90" i="1"/>
  <c r="J90" i="1"/>
  <c r="K90" i="1" s="1"/>
  <c r="K89" i="1"/>
  <c r="K88" i="1"/>
  <c r="K87" i="1"/>
  <c r="K86" i="1"/>
  <c r="K85" i="1"/>
  <c r="K84" i="1"/>
  <c r="K83" i="1"/>
  <c r="K82" i="1"/>
  <c r="K81" i="1"/>
  <c r="K80" i="1"/>
  <c r="L123" i="6"/>
  <c r="J123" i="6"/>
  <c r="K123" i="6" s="1"/>
  <c r="K122" i="6"/>
  <c r="K121" i="6"/>
  <c r="K120" i="6"/>
  <c r="K119" i="6"/>
  <c r="K118" i="6"/>
  <c r="K117" i="6"/>
  <c r="K116" i="6"/>
  <c r="K115" i="6"/>
  <c r="K114" i="6"/>
  <c r="K113" i="6"/>
  <c r="L112" i="6"/>
  <c r="J112" i="6"/>
  <c r="K112" i="6" s="1"/>
  <c r="K111" i="6"/>
  <c r="K110" i="6"/>
  <c r="K109" i="6"/>
  <c r="K108" i="6"/>
  <c r="K107" i="6"/>
  <c r="K106" i="6"/>
  <c r="K105" i="6"/>
  <c r="K104" i="6"/>
  <c r="K103" i="6"/>
  <c r="K102" i="6"/>
  <c r="L46" i="5"/>
  <c r="J46" i="5"/>
  <c r="K46" i="5" s="1"/>
  <c r="K45" i="5"/>
  <c r="K44" i="5"/>
  <c r="K43" i="5"/>
  <c r="K42" i="5"/>
  <c r="K41" i="5"/>
  <c r="K40" i="5"/>
  <c r="K39" i="5"/>
  <c r="K38" i="5"/>
  <c r="K37" i="5"/>
  <c r="K36" i="5"/>
  <c r="K16" i="6" l="1"/>
  <c r="M13" i="1"/>
  <c r="M24" i="1"/>
  <c r="M35" i="1"/>
  <c r="M46" i="1"/>
  <c r="M79" i="1"/>
  <c r="M68" i="1"/>
  <c r="M57" i="1"/>
  <c r="G16" i="2"/>
  <c r="H16" i="2"/>
  <c r="H15" i="2"/>
  <c r="G15" i="2"/>
  <c r="G14" i="2"/>
  <c r="H14" i="2"/>
  <c r="H13" i="2"/>
  <c r="G13" i="2"/>
  <c r="K20" i="5"/>
  <c r="L101" i="6"/>
  <c r="J101" i="6"/>
  <c r="K101" i="6" s="1"/>
  <c r="K100" i="6"/>
  <c r="K99" i="6"/>
  <c r="K98" i="6"/>
  <c r="K97" i="6"/>
  <c r="K96" i="6"/>
  <c r="K95" i="6"/>
  <c r="K94" i="6"/>
  <c r="K93" i="6"/>
  <c r="K92" i="6"/>
  <c r="K91" i="6"/>
  <c r="L90" i="6"/>
  <c r="J90" i="6"/>
  <c r="K90" i="6" s="1"/>
  <c r="K89" i="6"/>
  <c r="K88" i="6"/>
  <c r="K87" i="6"/>
  <c r="K86" i="6"/>
  <c r="K85" i="6"/>
  <c r="K84" i="6"/>
  <c r="K83" i="6"/>
  <c r="K82" i="6"/>
  <c r="K81" i="6"/>
  <c r="K80" i="6"/>
  <c r="K45" i="1"/>
  <c r="K44" i="1"/>
  <c r="K43" i="1"/>
  <c r="K42" i="1"/>
  <c r="K41" i="1"/>
  <c r="K40" i="1"/>
  <c r="K39" i="1"/>
  <c r="K38" i="1"/>
  <c r="K37" i="1"/>
  <c r="K36" i="1"/>
  <c r="L79" i="1"/>
  <c r="L57" i="6" l="1"/>
  <c r="J57" i="6"/>
  <c r="K57" i="6" s="1"/>
  <c r="K56" i="6"/>
  <c r="K55" i="6"/>
  <c r="K54" i="6"/>
  <c r="K53" i="6"/>
  <c r="K52" i="6"/>
  <c r="K51" i="6"/>
  <c r="K50" i="6"/>
  <c r="K49" i="6"/>
  <c r="K48" i="6"/>
  <c r="K47" i="6"/>
  <c r="L46" i="1"/>
  <c r="J46" i="1"/>
  <c r="K46" i="1" s="1"/>
  <c r="J79" i="1"/>
  <c r="K79" i="1" s="1"/>
  <c r="K78" i="1"/>
  <c r="K77" i="1"/>
  <c r="K76" i="1"/>
  <c r="K75" i="1"/>
  <c r="K74" i="1"/>
  <c r="K73" i="1"/>
  <c r="K72" i="1"/>
  <c r="K71" i="1"/>
  <c r="K70" i="1"/>
  <c r="K69" i="1"/>
  <c r="L68" i="1"/>
  <c r="J68" i="1"/>
  <c r="K68" i="1" s="1"/>
  <c r="K67" i="1"/>
  <c r="K66" i="1"/>
  <c r="K65" i="1"/>
  <c r="K64" i="1"/>
  <c r="K63" i="1"/>
  <c r="K62" i="1"/>
  <c r="K61" i="1"/>
  <c r="K60" i="1"/>
  <c r="K59" i="1"/>
  <c r="K58" i="1"/>
  <c r="L57" i="1"/>
  <c r="J57" i="1"/>
  <c r="K57" i="1" s="1"/>
  <c r="K56" i="1"/>
  <c r="K55" i="1"/>
  <c r="K54" i="1"/>
  <c r="K53" i="1"/>
  <c r="K52" i="1"/>
  <c r="K51" i="1"/>
  <c r="K50" i="1"/>
  <c r="K49" i="1"/>
  <c r="K48" i="1"/>
  <c r="K47" i="1"/>
  <c r="K34" i="5" l="1"/>
  <c r="K33" i="5"/>
  <c r="K32" i="5"/>
  <c r="K31" i="5"/>
  <c r="K30" i="5"/>
  <c r="K29" i="5"/>
  <c r="K28" i="5"/>
  <c r="K27" i="5"/>
  <c r="K26" i="5"/>
  <c r="K25" i="5"/>
  <c r="K23" i="5"/>
  <c r="K22" i="5"/>
  <c r="K21" i="5"/>
  <c r="K19" i="5"/>
  <c r="K18" i="5"/>
  <c r="K17" i="5"/>
  <c r="K16" i="5"/>
  <c r="K15" i="5"/>
  <c r="K14" i="5"/>
  <c r="K5" i="5"/>
  <c r="K6" i="5"/>
  <c r="K7" i="5"/>
  <c r="K8" i="5"/>
  <c r="K9" i="5"/>
  <c r="K10" i="5"/>
  <c r="K11" i="5"/>
  <c r="K12" i="5"/>
  <c r="K3" i="5"/>
  <c r="K4" i="5"/>
  <c r="L46" i="6"/>
  <c r="J46" i="6"/>
  <c r="K46" i="6" s="1"/>
  <c r="K45" i="6"/>
  <c r="K44" i="6"/>
  <c r="K43" i="6"/>
  <c r="K42" i="6"/>
  <c r="K41" i="6"/>
  <c r="K40" i="6"/>
  <c r="K39" i="6"/>
  <c r="K38" i="6"/>
  <c r="K37" i="6"/>
  <c r="K36" i="6"/>
  <c r="L35" i="6"/>
  <c r="J35" i="6"/>
  <c r="K35" i="6" s="1"/>
  <c r="K34" i="6"/>
  <c r="K33" i="6"/>
  <c r="K32" i="6"/>
  <c r="K31" i="6"/>
  <c r="K30" i="6"/>
  <c r="K29" i="6"/>
  <c r="K28" i="6"/>
  <c r="K27" i="6"/>
  <c r="K26" i="6"/>
  <c r="K25" i="6"/>
  <c r="L24" i="6"/>
  <c r="J24" i="6"/>
  <c r="K24" i="6" s="1"/>
  <c r="K23" i="6"/>
  <c r="K22" i="6"/>
  <c r="K21" i="6"/>
  <c r="K20" i="6"/>
  <c r="K19" i="6"/>
  <c r="K18" i="6"/>
  <c r="K17" i="6"/>
  <c r="K15" i="6"/>
  <c r="K14" i="6"/>
  <c r="L35" i="5"/>
  <c r="S4" i="5" s="1"/>
  <c r="J35" i="5"/>
  <c r="K35" i="5" s="1"/>
  <c r="T4" i="5" s="1"/>
  <c r="L24" i="5"/>
  <c r="J24" i="5"/>
  <c r="K24" i="5" s="1"/>
  <c r="L13" i="5"/>
  <c r="S3" i="5" s="1"/>
  <c r="J13" i="5"/>
  <c r="K13" i="5" s="1"/>
  <c r="T3" i="5" s="1"/>
  <c r="H5" i="2" l="1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L24" i="1"/>
  <c r="J24" i="1"/>
  <c r="K24" i="1" s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<sst xmlns="http://schemas.openxmlformats.org/spreadsheetml/2006/main" count="4319" uniqueCount="225">
  <si>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</si>
  <si>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</si>
  <si>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</si>
  <si>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</si>
  <si>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</si>
  <si>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</si>
  <si>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</si>
  <si>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</si>
  <si>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</si>
  <si>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</si>
  <si>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</si>
  <si>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</si>
  <si>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</si>
  <si>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</si>
  <si>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</si>
  <si>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</si>
  <si>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</si>
  <si>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</si>
  <si>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</si>
  <si>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</si>
  <si>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</si>
  <si>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</si>
  <si>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</si>
  <si>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</si>
  <si>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</si>
  <si>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</si>
  <si>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Average of above</t>
  </si>
  <si>
    <t>du/dx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</si>
  <si>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</si>
  <si>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</si>
  <si>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</si>
  <si>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</si>
  <si>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</si>
  <si>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</si>
  <si>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</si>
  <si>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</si>
  <si>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</si>
  <si>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d2u/dxdt</t>
  </si>
  <si>
    <t xml:space="preserve"> ± 0.01%</t>
  </si>
  <si>
    <t>uxut1</t>
  </si>
  <si>
    <t>uxut2</t>
  </si>
  <si>
    <t>u_x + u_t</t>
  </si>
  <si>
    <t>(u_x + u_t)/2</t>
  </si>
  <si>
    <t>default</t>
  </si>
  <si>
    <t>Residual</t>
  </si>
  <si>
    <t>RARD</t>
  </si>
  <si>
    <t>file labelled uxut1</t>
  </si>
  <si>
    <t>file labelled uxut2</t>
  </si>
  <si>
    <t>Hammersley</t>
  </si>
  <si>
    <t>Random vs Hammersley</t>
  </si>
  <si>
    <t>All du,dx,dt accuracy; RAD</t>
  </si>
  <si>
    <t>All du,dx,dt accuracy; RARD</t>
  </si>
  <si>
    <t>Best uniform vs Best RAD vs Best RARD and so on</t>
  </si>
  <si>
    <t>Check RARD point distribution</t>
  </si>
  <si>
    <t>Non-Adaptive</t>
  </si>
  <si>
    <t>Number Points</t>
  </si>
  <si>
    <t>Wu, 2023 (RAD)</t>
  </si>
  <si>
    <t>Wu, 2023 (RAR-D)</t>
  </si>
  <si>
    <t>Residual RAD</t>
  </si>
  <si>
    <t>(du/dx)+(du/dt)</t>
  </si>
  <si>
    <t>((du/dx)+(du/dt))/2</t>
  </si>
  <si>
    <t>Residual Based</t>
  </si>
  <si>
    <t>Hammersley initialisation</t>
  </si>
  <si>
    <t>RAD, d2u/dxdt</t>
  </si>
  <si>
    <t>RAD, uxut1</t>
  </si>
  <si>
    <t>RAD, uxut2</t>
  </si>
  <si>
    <t>Residual RAD, Ham</t>
  </si>
  <si>
    <t>RAD, residual</t>
  </si>
  <si>
    <t>Residual RARD*</t>
  </si>
  <si>
    <t>* Above, minus anomaly</t>
  </si>
  <si>
    <t>Geometry Based RAD, Random</t>
  </si>
  <si>
    <t>Geometry Based RARD, Random</t>
  </si>
  <si>
    <t>RARD, residual</t>
  </si>
  <si>
    <t>RARD, d2u/dxdt</t>
  </si>
  <si>
    <t>RARD, uxut1</t>
  </si>
  <si>
    <t>RARD, uxut2</t>
  </si>
  <si>
    <t>Wu, 2023 - 2,000</t>
  </si>
  <si>
    <t>(du/dx)+(du/dt)**</t>
  </si>
  <si>
    <t>** minus anomaly</t>
  </si>
  <si>
    <t>uxut3</t>
  </si>
  <si>
    <t>max(ux,ut)</t>
  </si>
  <si>
    <t>uxut4</t>
  </si>
  <si>
    <t>sqrt(ut^2 + ux^2)</t>
  </si>
  <si>
    <t>RAD, uxut3</t>
  </si>
  <si>
    <t>RAD, uxut4</t>
  </si>
  <si>
    <t>Hyp1</t>
  </si>
  <si>
    <t>Hyp2</t>
  </si>
  <si>
    <t>Hyp3</t>
  </si>
  <si>
    <t>loss-uxt</t>
  </si>
  <si>
    <t>Note anomalies</t>
  </si>
  <si>
    <t>loss-&gt;uxt</t>
  </si>
  <si>
    <t xml:space="preserve">Res </t>
  </si>
  <si>
    <t>Hyp 1</t>
  </si>
  <si>
    <t>Hyp 2</t>
  </si>
  <si>
    <t>Hyp 3</t>
  </si>
  <si>
    <t>uxt</t>
  </si>
  <si>
    <t>loss-uxut3</t>
  </si>
  <si>
    <t>loss-&gt;max(ux,ut)</t>
  </si>
  <si>
    <t>Res Hammersley</t>
  </si>
  <si>
    <t>Res Random</t>
  </si>
  <si>
    <t>Error</t>
  </si>
  <si>
    <t>Time</t>
  </si>
  <si>
    <t>Method</t>
  </si>
  <si>
    <t>Res</t>
  </si>
  <si>
    <t>hpam</t>
  </si>
  <si>
    <t>default hyperpam</t>
  </si>
  <si>
    <t>default random</t>
  </si>
  <si>
    <t>default Ham</t>
  </si>
  <si>
    <t>uxt default hyperpam</t>
  </si>
  <si>
    <t>res-&gt;uxt</t>
  </si>
  <si>
    <t>Sorted by hyperparameters</t>
  </si>
  <si>
    <t>hyper parameter choice</t>
  </si>
  <si>
    <t>k=0.5, c=1</t>
  </si>
  <si>
    <t>k=1, c=5</t>
  </si>
  <si>
    <t>k=2, c=5</t>
  </si>
  <si>
    <t>rms(ux,ut)</t>
  </si>
  <si>
    <t>average(ux,ut)</t>
  </si>
  <si>
    <t>d^2u/dxdt</t>
  </si>
  <si>
    <t>res-&gt;uxut2</t>
  </si>
  <si>
    <t>res-&gt;uxut4</t>
  </si>
  <si>
    <t>avg(ux,ut)</t>
  </si>
  <si>
    <t>res-&gt; uxut2</t>
  </si>
  <si>
    <t>res-&gt; uxut3</t>
  </si>
  <si>
    <t>res-&gt; uxut4</t>
  </si>
  <si>
    <t>residual</t>
  </si>
  <si>
    <t>Everything in this page is resampling.</t>
  </si>
  <si>
    <t>loss-uxut2</t>
  </si>
  <si>
    <t>loss-uxut4</t>
  </si>
  <si>
    <t>loss-&gt;avg(ux,ut)</t>
  </si>
  <si>
    <t>loss-&gt;rms(ux,ut)</t>
  </si>
  <si>
    <t>A few places</t>
  </si>
  <si>
    <t>res-&gt;uxut3</t>
  </si>
  <si>
    <t>Takeaways</t>
  </si>
  <si>
    <t>Green = Best case in category (lowest Error)</t>
  </si>
  <si>
    <t>Blue = Similar order of magnitude error (E-4)</t>
  </si>
  <si>
    <t>default; k=1, c=1</t>
  </si>
  <si>
    <t>The default parameters work best for using residual information only, but aren't as good as Hyp1 for most of the geo-based settings.</t>
  </si>
  <si>
    <t>Hyp 2 is good in some cases but rarely the best</t>
  </si>
  <si>
    <t>A more thorough investigation between Hyp 1 and 2 could be useful later on. For now Hyp 3 can be safely ignored</t>
  </si>
  <si>
    <t>Baseline</t>
  </si>
  <si>
    <t>Non Adaptive</t>
  </si>
  <si>
    <t>Wu, 2023 - 2,000 Points</t>
  </si>
  <si>
    <t>Me, - 2,000 Points</t>
  </si>
  <si>
    <t>GPU Test</t>
  </si>
  <si>
    <t>Ran with losses code. 224k total steps</t>
  </si>
  <si>
    <t>3 Layers</t>
  </si>
  <si>
    <t>2 Layers</t>
  </si>
  <si>
    <t>5 Layers</t>
  </si>
  <si>
    <t>2*64</t>
  </si>
  <si>
    <t>5*64</t>
  </si>
  <si>
    <t>Curvature</t>
  </si>
  <si>
    <t>Sum(ux,ut)</t>
  </si>
  <si>
    <t>Avg(uxut)</t>
  </si>
  <si>
    <t>Everything in this page is resampling. As hyp 1 worked best for most geo based methods, used it as base case. Try different depths for different methods.</t>
  </si>
  <si>
    <t>2 layer</t>
  </si>
  <si>
    <t>3 layer</t>
  </si>
  <si>
    <t>4 layer</t>
  </si>
  <si>
    <t>5 layer</t>
  </si>
  <si>
    <t>res-&gt; uxt</t>
  </si>
  <si>
    <t>2 layers</t>
  </si>
  <si>
    <t>3 layers</t>
  </si>
  <si>
    <t>4 layers</t>
  </si>
  <si>
    <t>5 layers</t>
  </si>
  <si>
    <t>3*64</t>
  </si>
  <si>
    <t>4*64</t>
  </si>
  <si>
    <t>Errors2 code. D3</t>
  </si>
  <si>
    <t>Errors1 D2</t>
  </si>
  <si>
    <t>Errors1 D3</t>
  </si>
  <si>
    <t>Errors1 D5</t>
  </si>
  <si>
    <t>Errors2 code. D5</t>
  </si>
  <si>
    <t>Errors2 code. D2</t>
  </si>
  <si>
    <t>uxt case now</t>
  </si>
  <si>
    <t>res-uxt</t>
  </si>
  <si>
    <t>res-uxut2</t>
  </si>
  <si>
    <t>random</t>
  </si>
  <si>
    <t>Dense 1 using losses code. Cant find raw file so use with care</t>
  </si>
  <si>
    <t>All the above are different cases from running error curve code, so there is no average</t>
  </si>
  <si>
    <t>Observations</t>
  </si>
  <si>
    <t>4 LAYERS: RES INCONSISTENT, UXT VERY CONSISTENT, RES-&gt;uxt inconsistent</t>
  </si>
  <si>
    <t>D5 gives error E-4, but is very inconsistent. Some of the curves observed for D5 show the accurate examples. Using D4 makes residual methods inconsistent but uxt remains good. At d5 one bad run.</t>
  </si>
  <si>
    <t>Entry</t>
  </si>
  <si>
    <t>ground truth</t>
  </si>
  <si>
    <t>This is for the case of not limiting LBFGS to 1000 iterations</t>
  </si>
  <si>
    <t>Procedure:</t>
  </si>
  <si>
    <t>Run Adam 15k iterations</t>
  </si>
  <si>
    <t>Run LBFGS until converge (Error around E-2)</t>
  </si>
  <si>
    <t>Resample once according to one info source</t>
  </si>
  <si>
    <t>Run Adam 1k, Run LBFGS until converge</t>
  </si>
  <si>
    <t>standard deviation</t>
  </si>
  <si>
    <t>Error based</t>
  </si>
  <si>
    <t>simply prediction - true</t>
  </si>
  <si>
    <t>Hammmersley</t>
  </si>
  <si>
    <t>Uxt</t>
  </si>
  <si>
    <t>pde</t>
  </si>
  <si>
    <t>damping linear</t>
  </si>
  <si>
    <t>c from 1 to 0</t>
  </si>
  <si>
    <t>stddev</t>
  </si>
  <si>
    <t>1, 0.5</t>
  </si>
  <si>
    <t>1, 0.6</t>
  </si>
  <si>
    <t>1, 0.7</t>
  </si>
  <si>
    <t>1, 0.8</t>
  </si>
  <si>
    <t>1, 0.9</t>
  </si>
  <si>
    <t>1, 0.10</t>
  </si>
  <si>
    <t>1, 0.11</t>
  </si>
  <si>
    <t>1, 0.12</t>
  </si>
  <si>
    <t>1, 0.13</t>
  </si>
  <si>
    <t>1, 0.14</t>
  </si>
  <si>
    <t>1 to 0 linearly</t>
  </si>
  <si>
    <t>pde_dt</t>
  </si>
  <si>
    <t>Single measurement from slices</t>
  </si>
  <si>
    <t>pde_dx</t>
  </si>
  <si>
    <t>allencahn_uxt</t>
  </si>
  <si>
    <t>ac_res</t>
  </si>
  <si>
    <t>From test</t>
  </si>
  <si>
    <t xml:space="preserve"> </t>
  </si>
  <si>
    <t>pde_dxt</t>
  </si>
  <si>
    <t>L/dx</t>
  </si>
  <si>
    <t>L/dt</t>
  </si>
  <si>
    <t>L/dxt</t>
  </si>
  <si>
    <t>u/dxt</t>
  </si>
  <si>
    <t>Me (uxt)</t>
  </si>
  <si>
    <t>Me (uxt, damping)</t>
  </si>
  <si>
    <t>u/dxt w damping</t>
  </si>
  <si>
    <t>res-u/dxt</t>
  </si>
  <si>
    <t>stddev.p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</si>
</sst>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E+00"/>
    <numFmt numFmtId="165" formatCode="0.0000%"/>
    <numFmt numFmtId="166" formatCode="0.0%"/>
    <numFmt numFmtId="167" formatCode="#,##0.0"/>
    <numFmt numFmtId="168" formatCode="0.000"/>
    <numFmt numFmtId="169" formatCode="0.000%"/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4" fontId="0" fillId="0" borderId="1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164" fontId="0" fillId="0" borderId="12" xfId="0" applyNumberFormat="1" applyBorder="1"/>
    <xf numFmtId="0" fontId="0" fillId="2" borderId="22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164" fontId="0" fillId="0" borderId="17" xfId="0" applyNumberFormat="1" applyBorder="1"/>
    <xf numFmtId="11" fontId="0" fillId="0" borderId="9" xfId="0" applyNumberFormat="1" applyBorder="1"/>
    <xf numFmtId="164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6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24" xfId="0" applyBorder="1"/>
    <xf numFmtId="11" fontId="0" fillId="0" borderId="0" xfId="0" applyNumberFormat="1"/>
    <xf numFmtId="3" fontId="0" fillId="0" borderId="0" xfId="0" applyNumberFormat="1"/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3" borderId="29" xfId="0" applyFill="1" applyBorder="1"/>
    <xf numFmtId="2" fontId="0" fillId="5" borderId="29" xfId="0" applyNumberFormat="1" applyFill="1" applyBorder="1"/>
    <xf numFmtId="11" fontId="0" fillId="5" borderId="29" xfId="0" applyNumberFormat="1" applyFill="1" applyBorder="1"/>
    <xf numFmtId="11" fontId="0" fillId="0" borderId="29" xfId="0" applyNumberFormat="1" applyFill="1" applyBorder="1"/>
    <xf numFmtId="2" fontId="0" fillId="0" borderId="0" xfId="0" applyNumberFormat="1"/>
    <xf numFmtId="3" fontId="0" fillId="3" borderId="4" xfId="0" applyNumberFormat="1" applyFill="1" applyBorder="1" applyAlignment="1">
      <alignment horizontal="left"/>
    </xf>
    <xf numFmtId="164" fontId="0" fillId="7" borderId="0" xfId="0" applyNumberFormat="1" applyFill="1" applyBorder="1"/>
    <xf numFmtId="2" fontId="0" fillId="8" borderId="4" xfId="0" applyNumberFormat="1" applyFill="1" applyBorder="1"/>
    <xf numFmtId="11" fontId="0" fillId="8" borderId="4" xfId="0" applyNumberFormat="1" applyFill="1" applyBorder="1"/>
    <xf numFmtId="11" fontId="0" fillId="0" borderId="4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0" fillId="0" borderId="0" xfId="0" applyNumberFormat="1" applyBorder="1" applyAlignment="1">
      <alignment vertical="center"/>
    </xf>
    <xf numFmtId="167" fontId="0" fillId="0" borderId="0" xfId="0" applyNumberFormat="1" applyBorder="1"/>
    <xf numFmtId="167" fontId="0" fillId="0" borderId="12" xfId="0" applyNumberFormat="1" applyBorder="1"/>
    <xf numFmtId="11" fontId="0" fillId="0" borderId="0" xfId="0" applyNumberFormat="1" applyFill="1" applyBorder="1"/>
    <xf numFmtId="11" fontId="0" fillId="0" borderId="13" xfId="0" applyNumberFormat="1" applyBorder="1"/>
    <xf numFmtId="0" fontId="0" fillId="2" borderId="0" xfId="0" applyFill="1" applyBorder="1" applyAlignment="1">
      <alignment horizontal="center" vertical="center"/>
    </xf>
    <xf numFmtId="0" fontId="0" fillId="9" borderId="25" xfId="0" applyFill="1" applyBorder="1"/>
    <xf numFmtId="11" fontId="0" fillId="11" borderId="12" xfId="0" applyNumberFormat="1" applyFill="1" applyBorder="1"/>
    <xf numFmtId="11" fontId="0" fillId="11" borderId="0" xfId="0" applyNumberFormat="1" applyFill="1" applyBorder="1" applyAlignment="1">
      <alignment vertical="center"/>
    </xf>
    <xf numFmtId="11" fontId="0" fillId="11" borderId="0" xfId="0" applyNumberFormat="1" applyFill="1" applyBorder="1"/>
    <xf numFmtId="11" fontId="0" fillId="0" borderId="0" xfId="0" applyNumberFormat="1" applyFill="1" applyBorder="1" applyAlignment="1">
      <alignment vertical="center"/>
    </xf>
    <xf numFmtId="0" fontId="0" fillId="5" borderId="11" xfId="0" applyFill="1" applyBorder="1"/>
    <xf numFmtId="0" fontId="0" fillId="5" borderId="12" xfId="0" applyFill="1" applyBorder="1"/>
    <xf numFmtId="3" fontId="0" fillId="5" borderId="12" xfId="0" applyNumberFormat="1" applyFill="1" applyBorder="1"/>
    <xf numFmtId="167" fontId="0" fillId="5" borderId="12" xfId="0" applyNumberFormat="1" applyFill="1" applyBorder="1"/>
    <xf numFmtId="11" fontId="0" fillId="5" borderId="12" xfId="0" applyNumberFormat="1" applyFill="1" applyBorder="1"/>
    <xf numFmtId="11" fontId="0" fillId="5" borderId="13" xfId="0" applyNumberFormat="1" applyFill="1" applyBorder="1"/>
    <xf numFmtId="0" fontId="0" fillId="5" borderId="10" xfId="0" applyFill="1" applyBorder="1"/>
    <xf numFmtId="0" fontId="0" fillId="5" borderId="13" xfId="0" applyFill="1" applyBorder="1"/>
    <xf numFmtId="2" fontId="0" fillId="5" borderId="12" xfId="0" applyNumberFormat="1" applyFill="1" applyBorder="1"/>
    <xf numFmtId="2" fontId="0" fillId="0" borderId="4" xfId="0" applyNumberFormat="1" applyBorder="1"/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4" xfId="0" applyBorder="1"/>
    <xf numFmtId="11" fontId="0" fillId="0" borderId="35" xfId="0" applyNumberFormat="1" applyBorder="1"/>
    <xf numFmtId="0" fontId="0" fillId="0" borderId="36" xfId="0" applyBorder="1"/>
    <xf numFmtId="0" fontId="0" fillId="0" borderId="30" xfId="0" applyBorder="1"/>
    <xf numFmtId="2" fontId="0" fillId="0" borderId="30" xfId="0" applyNumberFormat="1" applyBorder="1"/>
    <xf numFmtId="11" fontId="0" fillId="0" borderId="37" xfId="0" applyNumberFormat="1" applyBorder="1"/>
    <xf numFmtId="0" fontId="0" fillId="0" borderId="31" xfId="0" applyBorder="1"/>
    <xf numFmtId="0" fontId="0" fillId="0" borderId="32" xfId="0" applyBorder="1"/>
    <xf numFmtId="2" fontId="0" fillId="0" borderId="32" xfId="0" applyNumberFormat="1" applyBorder="1"/>
    <xf numFmtId="11" fontId="0" fillId="0" borderId="33" xfId="0" applyNumberFormat="1" applyBorder="1"/>
    <xf numFmtId="164" fontId="0" fillId="8" borderId="33" xfId="0" applyNumberFormat="1" applyFill="1" applyBorder="1"/>
    <xf numFmtId="11" fontId="0" fillId="8" borderId="35" xfId="0" applyNumberFormat="1" applyFill="1" applyBorder="1"/>
    <xf numFmtId="11" fontId="0" fillId="8" borderId="33" xfId="0" applyNumberFormat="1" applyFill="1" applyBorder="1"/>
    <xf numFmtId="2" fontId="0" fillId="8" borderId="0" xfId="0" applyNumberFormat="1" applyFill="1" applyBorder="1"/>
    <xf numFmtId="2" fontId="0" fillId="8" borderId="32" xfId="0" applyNumberFormat="1" applyFill="1" applyBorder="1"/>
    <xf numFmtId="11" fontId="0" fillId="10" borderId="35" xfId="0" applyNumberFormat="1" applyFill="1" applyBorder="1"/>
    <xf numFmtId="2" fontId="0" fillId="0" borderId="32" xfId="0" applyNumberFormat="1" applyFill="1" applyBorder="1"/>
    <xf numFmtId="164" fontId="0" fillId="0" borderId="33" xfId="0" applyNumberFormat="1" applyFill="1" applyBorder="1"/>
    <xf numFmtId="2" fontId="0" fillId="0" borderId="0" xfId="0" applyNumberFormat="1" applyFill="1" applyBorder="1"/>
    <xf numFmtId="11" fontId="0" fillId="0" borderId="35" xfId="0" applyNumberFormat="1" applyFill="1" applyBorder="1"/>
    <xf numFmtId="0" fontId="0" fillId="0" borderId="25" xfId="0" applyFill="1" applyBorder="1"/>
    <xf numFmtId="0" fontId="0" fillId="10" borderId="34" xfId="0" applyFill="1" applyBorder="1"/>
    <xf numFmtId="0" fontId="0" fillId="10" borderId="0" xfId="0" applyFill="1" applyBorder="1"/>
    <xf numFmtId="2" fontId="0" fillId="10" borderId="0" xfId="0" applyNumberFormat="1" applyFill="1" applyBorder="1"/>
    <xf numFmtId="0" fontId="0" fillId="8" borderId="34" xfId="0" applyFill="1" applyBorder="1"/>
    <xf numFmtId="0" fontId="0" fillId="8" borderId="0" xfId="0" applyFill="1" applyBorder="1"/>
    <xf numFmtId="0" fontId="0" fillId="8" borderId="31" xfId="0" applyFill="1" applyBorder="1"/>
    <xf numFmtId="0" fontId="0" fillId="8" borderId="32" xfId="0" applyFill="1" applyBorder="1"/>
    <xf numFmtId="168" fontId="0" fillId="0" borderId="4" xfId="0" applyNumberFormat="1" applyBorder="1"/>
    <xf numFmtId="0" fontId="0" fillId="0" borderId="34" xfId="0" applyFill="1" applyBorder="1"/>
    <xf numFmtId="164" fontId="0" fillId="0" borderId="10" xfId="0" applyNumberFormat="1" applyBorder="1"/>
    <xf numFmtId="0" fontId="0" fillId="0" borderId="31" xfId="0" applyFill="1" applyBorder="1"/>
    <xf numFmtId="0" fontId="0" fillId="0" borderId="36" xfId="0" applyFill="1" applyBorder="1"/>
    <xf numFmtId="11" fontId="0" fillId="2" borderId="8" xfId="0" applyNumberFormat="1" applyFill="1" applyBorder="1" applyAlignment="1">
      <alignment vertical="center" wrapText="1"/>
    </xf>
    <xf numFmtId="11" fontId="0" fillId="0" borderId="17" xfId="0" applyNumberFormat="1" applyBorder="1"/>
    <xf numFmtId="11" fontId="0" fillId="0" borderId="19" xfId="0" applyNumberFormat="1" applyBorder="1"/>
    <xf numFmtId="3" fontId="0" fillId="2" borderId="6" xfId="0" applyNumberFormat="1" applyFill="1" applyBorder="1" applyAlignment="1">
      <alignment vertical="center" wrapText="1"/>
    </xf>
    <xf numFmtId="3" fontId="0" fillId="0" borderId="9" xfId="0" applyNumberFormat="1" applyBorder="1"/>
    <xf numFmtId="167" fontId="0" fillId="0" borderId="30" xfId="0" applyNumberFormat="1" applyBorder="1"/>
    <xf numFmtId="0" fontId="0" fillId="0" borderId="32" xfId="0" applyFill="1" applyBorder="1"/>
    <xf numFmtId="11" fontId="0" fillId="0" borderId="33" xfId="0" applyNumberFormat="1" applyFill="1" applyBorder="1"/>
    <xf numFmtId="0" fontId="0" fillId="12" borderId="0" xfId="0" applyFill="1"/>
    <xf numFmtId="0" fontId="0" fillId="0" borderId="0" xfId="0" applyFill="1"/>
    <xf numFmtId="11" fontId="0" fillId="0" borderId="30" xfId="0" applyNumberFormat="1" applyBorder="1"/>
    <xf numFmtId="167" fontId="0" fillId="8" borderId="0" xfId="0" applyNumberFormat="1" applyFill="1" applyBorder="1"/>
    <xf numFmtId="167" fontId="0" fillId="0" borderId="32" xfId="0" applyNumberFormat="1" applyFill="1" applyBorder="1"/>
    <xf numFmtId="167" fontId="0" fillId="0" borderId="0" xfId="0" applyNumberFormat="1" applyFill="1" applyBorder="1"/>
    <xf numFmtId="0" fontId="0" fillId="0" borderId="0" xfId="0" applyAlignment="1">
      <alignment horizontal="center"/>
    </xf>
    <xf numFmtId="164" fontId="0" fillId="5" borderId="35" xfId="0" applyNumberFormat="1" applyFill="1" applyBorder="1"/>
    <xf numFmtId="11" fontId="0" fillId="5" borderId="35" xfId="0" applyNumberFormat="1" applyFill="1" applyBorder="1"/>
    <xf numFmtId="0" fontId="0" fillId="5" borderId="34" xfId="0" applyFill="1" applyBorder="1"/>
    <xf numFmtId="0" fontId="0" fillId="5" borderId="0" xfId="0" applyFill="1" applyBorder="1"/>
    <xf numFmtId="2" fontId="0" fillId="5" borderId="0" xfId="0" applyNumberFormat="1" applyFill="1" applyBorder="1"/>
    <xf numFmtId="167" fontId="0" fillId="5" borderId="0" xfId="0" applyNumberFormat="1" applyFill="1" applyBorder="1"/>
    <xf numFmtId="0" fontId="0" fillId="5" borderId="36" xfId="0" applyFill="1" applyBorder="1"/>
    <xf numFmtId="0" fontId="0" fillId="5" borderId="30" xfId="0" applyFill="1" applyBorder="1"/>
    <xf numFmtId="167" fontId="0" fillId="5" borderId="30" xfId="0" applyNumberFormat="1" applyFill="1" applyBorder="1"/>
    <xf numFmtId="11" fontId="0" fillId="5" borderId="37" xfId="0" applyNumberFormat="1" applyFill="1" applyBorder="1"/>
    <xf numFmtId="164" fontId="0" fillId="5" borderId="34" xfId="0" applyNumberFormat="1" applyFill="1" applyBorder="1"/>
    <xf numFmtId="0" fontId="0" fillId="0" borderId="0" xfId="0" applyAlignment="1">
      <alignment horizontal="left" vertical="top" wrapText="1"/>
    </xf>
    <xf numFmtId="169" fontId="0" fillId="0" borderId="10" xfId="0" applyNumberFormat="1" applyBorder="1"/>
    <xf numFmtId="1" fontId="0" fillId="0" borderId="0" xfId="0" applyNumberFormat="1"/>
    <xf numFmtId="0" fontId="0" fillId="0" borderId="30" xfId="0" applyFill="1" applyBorder="1"/>
    <xf numFmtId="2" fontId="0" fillId="0" borderId="30" xfId="0" applyNumberFormat="1" applyFill="1" applyBorder="1"/>
    <xf numFmtId="11" fontId="0" fillId="0" borderId="37" xfId="0" applyNumberFormat="1" applyFill="1" applyBorder="1"/>
    <xf numFmtId="0" fontId="0" fillId="5" borderId="38" xfId="0" applyFill="1" applyBorder="1"/>
    <xf numFmtId="0" fontId="0" fillId="5" borderId="9" xfId="0" applyFill="1" applyBorder="1"/>
    <xf numFmtId="0" fontId="0" fillId="0" borderId="38" xfId="0" applyFill="1" applyBorder="1"/>
    <xf numFmtId="0" fontId="0" fillId="0" borderId="9" xfId="0" applyFill="1" applyBorder="1"/>
    <xf numFmtId="1" fontId="0" fillId="0" borderId="32" xfId="0" applyNumberFormat="1" applyBorder="1"/>
    <xf numFmtId="1" fontId="0" fillId="0" borderId="0" xfId="0" applyNumberFormat="1" applyBorder="1"/>
    <xf numFmtId="1" fontId="0" fillId="0" borderId="30" xfId="0" applyNumberFormat="1" applyBorder="1"/>
    <xf numFmtId="0" fontId="0" fillId="0" borderId="39" xfId="0" applyBorder="1"/>
    <xf numFmtId="0" fontId="0" fillId="0" borderId="38" xfId="0" applyBorder="1"/>
    <xf numFmtId="11" fontId="0" fillId="0" borderId="38" xfId="0" applyNumberFormat="1" applyBorder="1"/>
    <xf numFmtId="0" fontId="0" fillId="0" borderId="40" xfId="0" applyBorder="1"/>
    <xf numFmtId="0" fontId="0" fillId="2" borderId="8" xfId="0" applyFill="1" applyBorder="1" applyAlignment="1">
      <alignment wrapText="1"/>
    </xf>
    <xf numFmtId="0" fontId="0" fillId="2" borderId="5" xfId="0" applyFill="1" applyBorder="1" applyAlignment="1">
      <alignment vertical="center" wrapText="1"/>
    </xf>
    <xf numFmtId="11" fontId="0" fillId="0" borderId="39" xfId="0" applyNumberFormat="1" applyBorder="1"/>
    <xf numFmtId="11" fontId="0" fillId="0" borderId="16" xfId="0" applyNumberFormat="1" applyBorder="1"/>
    <xf numFmtId="11" fontId="0" fillId="0" borderId="11" xfId="0" applyNumberFormat="1" applyBorder="1"/>
    <xf numFmtId="0" fontId="0" fillId="2" borderId="24" xfId="0" applyFill="1" applyBorder="1" applyAlignment="1">
      <alignment vertical="center"/>
    </xf>
    <xf numFmtId="2" fontId="0" fillId="0" borderId="38" xfId="0" applyNumberFormat="1" applyBorder="1"/>
    <xf numFmtId="170" fontId="0" fillId="0" borderId="0" xfId="0" applyNumberFormat="1" applyBorder="1"/>
    <xf numFmtId="170" fontId="0" fillId="0" borderId="12" xfId="0" applyNumberFormat="1" applyBorder="1"/>
    <xf numFmtId="11" fontId="0" fillId="0" borderId="23" xfId="0" applyNumberFormat="1" applyBorder="1"/>
    <xf numFmtId="11" fontId="0" fillId="0" borderId="25" xfId="0" applyNumberFormat="1" applyBorder="1"/>
    <xf numFmtId="11" fontId="0" fillId="0" borderId="10" xfId="0" applyNumberFormat="1" applyBorder="1"/>
    <xf numFmtId="11" fontId="0" fillId="0" borderId="24" xfId="0" applyNumberFormat="1" applyBorder="1"/>
    <xf numFmtId="170" fontId="0" fillId="2" borderId="6" xfId="0" applyNumberFormat="1" applyFill="1" applyBorder="1" applyAlignment="1">
      <alignment wrapText="1"/>
    </xf>
    <xf numFmtId="170" fontId="0" fillId="0" borderId="0" xfId="0" applyNumberFormat="1" applyFill="1" applyBorder="1"/>
    <xf numFmtId="170" fontId="0" fillId="0" borderId="0" xfId="0" applyNumberFormat="1"/>
    <xf numFmtId="0" fontId="0" fillId="3" borderId="41" xfId="0" applyFill="1" applyBorder="1"/>
    <xf numFmtId="0" fontId="1" fillId="0" borderId="30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1" fontId="0" fillId="2" borderId="23" xfId="0" applyNumberFormat="1" applyFill="1" applyBorder="1" applyAlignment="1">
      <alignment horizontal="center" vertical="center"/>
    </xf>
    <xf numFmtId="11" fontId="0" fillId="2" borderId="24" xfId="0" applyNumberFormat="1" applyFill="1" applyBorder="1" applyAlignment="1">
      <alignment horizontal="center" vertical="center"/>
    </xf>
    <xf numFmtId="0" fontId="0" fillId="0" borderId="39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3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11" fontId="0" fillId="13" borderId="1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Resampling, effect of starting with distributed or random points.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Results'!$D$13,'All Results'!$D$21,'All Results'!$D$24,'All Results'!$D$26)</c:f>
              <c:numCache>
                <c:formatCode>0.00E+00</c:formatCode>
                <c:ptCount val="4"/>
                <c:pt idx="0">
                  <c:v>7.8129160408279955E-4</c:v>
                </c:pt>
                <c:pt idx="1">
                  <c:v>8.5798222225815857E-4</c:v>
                </c:pt>
                <c:pt idx="2">
                  <c:v>1.5768758941156369E-2</c:v>
                </c:pt>
                <c:pt idx="3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F-45A2-AD18-F4AE9CEE8A05}"/>
            </c:ext>
          </c:extLst>
        </c:ser>
        <c:ser>
          <c:idx val="1"/>
          <c:order val="2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'All Results'!$L$21:$L$24</c:f>
              <c:numCache>
                <c:formatCode>0.00E+00</c:formatCode>
                <c:ptCount val="4"/>
                <c:pt idx="0">
                  <c:v>5.1511715945229235E-4</c:v>
                </c:pt>
                <c:pt idx="1">
                  <c:v>1.1128718447231938E-3</c:v>
                </c:pt>
                <c:pt idx="2">
                  <c:v>1.9714923003766025E-3</c:v>
                </c:pt>
                <c:pt idx="3">
                  <c:v>1.6136077978642395E-3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F-45A2-AD18-F4AE9CEE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Random, Corrected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('All Results'!$D$13,'All Results'!$D$21,'All Results'!$D$25,'All Results'!$D$26)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7.8129160408279955E-4</c:v>
                      </c:pt>
                      <c:pt idx="1">
                        <c:v>8.5798222225815857E-4</c:v>
                      </c:pt>
                      <c:pt idx="2">
                        <c:v>6.1030289937101887E-3</c:v>
                      </c:pt>
                      <c:pt idx="3">
                        <c:v>1.752408928323762E-3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EF-45A2-AD18-F4AE9CEE8A05}"/>
                  </c:ext>
                </c:extLst>
              </c15:ser>
            </c15:filteredScatterSeries>
          </c:ext>
        </c:extLst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88-4472-9012-05146A1DDAB7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Results'!$D$22</c:f>
              <c:numCache>
                <c:formatCode>0.00E+00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8-4472-9012-05146A1DDAB7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Results'!$D$23</c:f>
              <c:numCache>
                <c:formatCode>0.00E+00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8-4472-9012-05146A1DDAB7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8-4472-9012-05146A1DDAB7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Ref>
              <c:f>('All Results'!$D$24,'All Results'!$D$25)</c:f>
              <c:numCache>
                <c:formatCode>0.00E+00</c:formatCode>
                <c:ptCount val="2"/>
                <c:pt idx="0">
                  <c:v>1.5768758941156369E-2</c:v>
                </c:pt>
                <c:pt idx="1">
                  <c:v>6.1030289937101887E-3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88-4472-9012-05146A1DDAB7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Results'!$D$26</c:f>
              <c:numCache>
                <c:formatCode>0.00E+00</c:formatCode>
                <c:ptCount val="1"/>
                <c:pt idx="0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88-4472-9012-05146A1D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   u_x         u_t        u_xt       sum()     avg()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27812773403324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57059470691163605"/>
          <c:h val="0.69307852143482063"/>
        </c:manualLayout>
      </c:layout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Results'!$D$16</c:f>
              <c:numCache>
                <c:formatCode>0.00E+00</c:formatCode>
                <c:ptCount val="1"/>
                <c:pt idx="0">
                  <c:v>6.5276567354368743E-4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BE8-8A02-563448D0C1B9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Results'!$D$31</c:f>
              <c:numCache>
                <c:formatCode>0.00E+00</c:formatCode>
                <c:ptCount val="1"/>
                <c:pt idx="0">
                  <c:v>0.88104693979799686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8-4BE8-8A02-563448D0C1B9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Results'!$D$32</c:f>
              <c:numCache>
                <c:formatCode>0.00E+00</c:formatCode>
                <c:ptCount val="1"/>
                <c:pt idx="0">
                  <c:v>0.31772718136858552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8-4BE8-8A02-563448D0C1B9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8-4BE8-8A02-563448D0C1B9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Results'!$D$33</c:f>
              <c:numCache>
                <c:formatCode>0.00E+00</c:formatCode>
                <c:ptCount val="1"/>
                <c:pt idx="0">
                  <c:v>0.53733419197620225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8-4BE8-8A02-563448D0C1B9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Results'!$D$34</c:f>
              <c:numCache>
                <c:formatCode>0.00E+00</c:formatCode>
                <c:ptCount val="1"/>
                <c:pt idx="0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8-4BE8-8A02-563448D0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u_x         u_t        u_xt       sum()     avg()</a:t>
                </a:r>
              </a:p>
            </c:rich>
          </c:tx>
          <c:layout>
            <c:manualLayout>
              <c:xMode val="edge"/>
              <c:yMode val="edge"/>
              <c:x val="0.140663167104111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methods </a:t>
            </a:r>
            <a:r>
              <a:rPr lang="en-GB" baseline="0"/>
              <a:t>using 2000 Training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1968230929374"/>
          <c:y val="0.17171309930879256"/>
          <c:w val="0.50519227840095771"/>
          <c:h val="0.69307852143482063"/>
        </c:manualLayout>
      </c:layout>
      <c:scatterChart>
        <c:scatterStyle val="lineMarker"/>
        <c:varyColors val="0"/>
        <c:ser>
          <c:idx val="4"/>
          <c:order val="0"/>
          <c:tx>
            <c:v>Non-Adaptive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Results'!$D$5</c:f>
              <c:numCache>
                <c:formatCode>0.00E+00</c:formatCode>
                <c:ptCount val="1"/>
                <c:pt idx="0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19-49FE-A758-41AF17077027}"/>
            </c:ext>
          </c:extLst>
        </c:ser>
        <c:ser>
          <c:idx val="5"/>
          <c:order val="1"/>
          <c:tx>
            <c:v>RAD Residual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9FE-A758-41AF17077027}"/>
            </c:ext>
          </c:extLst>
        </c:ser>
        <c:ser>
          <c:idx val="0"/>
          <c:order val="2"/>
          <c:tx>
            <c:v>RAD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19-49FE-A758-41AF17077027}"/>
            </c:ext>
          </c:extLst>
        </c:ser>
        <c:ser>
          <c:idx val="1"/>
          <c:order val="3"/>
          <c:tx>
            <c:v>RAD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Results'!$L$22</c:f>
              <c:numCache>
                <c:formatCode>0.00E+00</c:formatCode>
                <c:ptCount val="1"/>
                <c:pt idx="0">
                  <c:v>1.1128718447231938E-3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19-49FE-A758-41AF17077027}"/>
            </c:ext>
          </c:extLst>
        </c:ser>
        <c:ser>
          <c:idx val="3"/>
          <c:order val="4"/>
          <c:tx>
            <c:v>RAR-D Residual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Results'!$D$15</c:f>
              <c:numCache>
                <c:formatCode>0.00E+00</c:formatCode>
                <c:ptCount val="1"/>
                <c:pt idx="0">
                  <c:v>6.4207911220901482E-3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19-49FE-A758-41AF17077027}"/>
            </c:ext>
          </c:extLst>
        </c:ser>
        <c:ser>
          <c:idx val="2"/>
          <c:order val="5"/>
          <c:tx>
            <c:v>RAR-D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9-49FE-A758-41AF17077027}"/>
            </c:ext>
          </c:extLst>
        </c:ser>
        <c:ser>
          <c:idx val="6"/>
          <c:order val="6"/>
          <c:tx>
            <c:v>RAR-D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Results'!$L$29</c:f>
              <c:numCache>
                <c:formatCode>0.00E+00</c:formatCode>
                <c:ptCount val="1"/>
                <c:pt idx="0">
                  <c:v>0.35971302227250296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E-4BBC-B376-00D03D0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Non-Adaptive</a:t>
                </a:r>
                <a:r>
                  <a:rPr lang="en-GB" baseline="0"/>
                  <a:t>  RAD-Res  RAD-uxt  RAR-D-Res  RAR-D-uxt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04552055993000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2477081937361"/>
          <c:y val="0.33051402896775944"/>
          <c:w val="0.31277516280192474"/>
          <c:h val="0.4230573534040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Refining, effect of starting with distributed or random points.</a:t>
            </a:r>
          </a:p>
        </c:rich>
      </c:tx>
      <c:layout>
        <c:manualLayout>
          <c:xMode val="edge"/>
          <c:yMode val="edge"/>
          <c:x val="0.12775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Results'!$D$15,'All Results'!$D$30,'All Results'!$D$33,'All Results'!$D$34)</c:f>
              <c:numCache>
                <c:formatCode>0.00E+00</c:formatCode>
                <c:ptCount val="4"/>
                <c:pt idx="0">
                  <c:v>6.4207911220901482E-3</c:v>
                </c:pt>
                <c:pt idx="1">
                  <c:v>0.62004786141781698</c:v>
                </c:pt>
                <c:pt idx="2">
                  <c:v>0.53733419197620225</c:v>
                </c:pt>
                <c:pt idx="3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7-4C07-B9EB-CD6F0D5AA99A}"/>
            </c:ext>
          </c:extLst>
        </c:ser>
        <c:ser>
          <c:idx val="1"/>
          <c:order val="1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Results'!$L$28:$L$31</c:f>
              <c:numCache>
                <c:formatCode>0.00E+00</c:formatCode>
                <c:ptCount val="4"/>
                <c:pt idx="0">
                  <c:v>4.1051432538959022E-4</c:v>
                </c:pt>
                <c:pt idx="1">
                  <c:v>0.35971302227250296</c:v>
                </c:pt>
                <c:pt idx="2">
                  <c:v>0.53859231786486261</c:v>
                </c:pt>
                <c:pt idx="3">
                  <c:v>0.56719420691196276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7-4C07-B9EB-CD6F0D5A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/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Error and</a:t>
            </a:r>
            <a:r>
              <a:rPr lang="en-GB" baseline="0">
                <a:solidFill>
                  <a:schemeClr val="tx1"/>
                </a:solidFill>
              </a:rPr>
              <a:t> Time taken change with Depth</a:t>
            </a:r>
            <a:endParaRPr lang="en-GB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29734609558557"/>
          <c:y val="0.12071574062005638"/>
          <c:w val="0.74580154103726914"/>
          <c:h val="0.63036209698417112"/>
        </c:manualLayout>
      </c:layout>
      <c:scatterChart>
        <c:scatterStyle val="lineMarker"/>
        <c:varyColors val="0"/>
        <c:ser>
          <c:idx val="1"/>
          <c:order val="0"/>
          <c:tx>
            <c:v>Time (h)</c:v>
          </c:tx>
          <c:spPr>
            <a:ln w="19050">
              <a:noFill/>
            </a:ln>
          </c:spPr>
          <c:yVal>
            <c:numRef>
              <c:f>'NN Complexity'!$U$6:$U$29</c:f>
              <c:numCache>
                <c:formatCode>0.00</c:formatCode>
                <c:ptCount val="24"/>
                <c:pt idx="0">
                  <c:v>4.2292856827311915</c:v>
                </c:pt>
                <c:pt idx="1">
                  <c:v>6.4866828060944766</c:v>
                </c:pt>
                <c:pt idx="2">
                  <c:v>8.8077260146670753</c:v>
                </c:pt>
                <c:pt idx="3">
                  <c:v>10.998802390595262</c:v>
                </c:pt>
                <c:pt idx="4">
                  <c:v>4.2340482552382586</c:v>
                </c:pt>
                <c:pt idx="5">
                  <c:v>6.6275802447530801</c:v>
                </c:pt>
                <c:pt idx="6">
                  <c:v>8.9645049085616879</c:v>
                </c:pt>
                <c:pt idx="7">
                  <c:v>10.169948599027245</c:v>
                </c:pt>
                <c:pt idx="8">
                  <c:v>4.4248023403419223</c:v>
                </c:pt>
                <c:pt idx="9">
                  <c:v>6.4976865349411836</c:v>
                </c:pt>
                <c:pt idx="10">
                  <c:v>7.259584323419455</c:v>
                </c:pt>
                <c:pt idx="11">
                  <c:v>10.477395608736396</c:v>
                </c:pt>
                <c:pt idx="12">
                  <c:v>4.3150169482429694</c:v>
                </c:pt>
                <c:pt idx="13">
                  <c:v>6.7696160019106202</c:v>
                </c:pt>
                <c:pt idx="14">
                  <c:v>9.3713192144830852</c:v>
                </c:pt>
                <c:pt idx="15">
                  <c:v>10.551886813627339</c:v>
                </c:pt>
                <c:pt idx="16">
                  <c:v>4.4206179184648553</c:v>
                </c:pt>
                <c:pt idx="17">
                  <c:v>6.763076862865006</c:v>
                </c:pt>
                <c:pt idx="18">
                  <c:v>9.2122182491885152</c:v>
                </c:pt>
                <c:pt idx="19">
                  <c:v>11.731441117578068</c:v>
                </c:pt>
                <c:pt idx="20">
                  <c:v>4.3797820828027056</c:v>
                </c:pt>
                <c:pt idx="21">
                  <c:v>6.7126160448590779</c:v>
                </c:pt>
                <c:pt idx="22">
                  <c:v>9.0749365697436772</c:v>
                </c:pt>
                <c:pt idx="23">
                  <c:v>12.17818824011748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B-4E1F-8892-F5D0CCD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39256"/>
        <c:axId val="474334992"/>
      </c:scatterChart>
      <c:scatterChart>
        <c:scatterStyle val="lineMarker"/>
        <c:varyColors val="0"/>
        <c:ser>
          <c:idx val="0"/>
          <c:order val="1"/>
          <c:tx>
            <c:v>Error</c:v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Complexity'!$V$6:$V$29</c:f>
              <c:numCache>
                <c:formatCode>0.00E+00</c:formatCode>
                <c:ptCount val="24"/>
                <c:pt idx="0">
                  <c:v>2.2228168797886359E-3</c:v>
                </c:pt>
                <c:pt idx="1">
                  <c:v>3.5426655966288982E-4</c:v>
                </c:pt>
                <c:pt idx="2">
                  <c:v>0.13549919027563154</c:v>
                </c:pt>
                <c:pt idx="3">
                  <c:v>0.14840999326506549</c:v>
                </c:pt>
                <c:pt idx="4">
                  <c:v>1.86604095933873E-3</c:v>
                </c:pt>
                <c:pt idx="5">
                  <c:v>5.0534780998281342E-4</c:v>
                </c:pt>
                <c:pt idx="6">
                  <c:v>3.6410649972467202E-4</c:v>
                </c:pt>
                <c:pt idx="7">
                  <c:v>2.0453783229385659E-2</c:v>
                </c:pt>
                <c:pt idx="8">
                  <c:v>1.993586482903353E-3</c:v>
                </c:pt>
                <c:pt idx="9">
                  <c:v>5.0133475100998758E-4</c:v>
                </c:pt>
                <c:pt idx="10">
                  <c:v>4.9938777644221019E-3</c:v>
                </c:pt>
                <c:pt idx="11">
                  <c:v>4.5172353443163678E-2</c:v>
                </c:pt>
                <c:pt idx="12">
                  <c:v>1.7515153109936802E-3</c:v>
                </c:pt>
                <c:pt idx="13">
                  <c:v>4.4333458315491621E-4</c:v>
                </c:pt>
                <c:pt idx="14">
                  <c:v>8.7288540140798121E-2</c:v>
                </c:pt>
                <c:pt idx="15">
                  <c:v>0.15251569491462647</c:v>
                </c:pt>
                <c:pt idx="16">
                  <c:v>2.1560056705570698E-3</c:v>
                </c:pt>
                <c:pt idx="17">
                  <c:v>5.0333609890675297E-4</c:v>
                </c:pt>
                <c:pt idx="18">
                  <c:v>0.14395552438786893</c:v>
                </c:pt>
                <c:pt idx="19">
                  <c:v>0.2616243811100688</c:v>
                </c:pt>
                <c:pt idx="20">
                  <c:v>2.142723790257023E-3</c:v>
                </c:pt>
                <c:pt idx="21">
                  <c:v>6.6761081645879945E-4</c:v>
                </c:pt>
                <c:pt idx="22">
                  <c:v>0.11630624285920385</c:v>
                </c:pt>
                <c:pt idx="23">
                  <c:v>0.2119134557048214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B-4E1F-8892-F5D0CCD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10560"/>
        <c:axId val="636606296"/>
      </c:scatterChart>
      <c:valAx>
        <c:axId val="474339256"/>
        <c:scaling>
          <c:orientation val="minMax"/>
          <c:max val="2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</a:t>
                </a:r>
                <a:r>
                  <a:rPr lang="en-GB" baseline="0"/>
                  <a:t>             </a:t>
                </a:r>
                <a:r>
                  <a:rPr lang="en-GB"/>
                  <a:t> u_xt</a:t>
                </a:r>
                <a:r>
                  <a:rPr lang="en-GB" baseline="0"/>
                  <a:t>                  res-u_xt           res-uxut2         res-uxut3          res-uxut4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3419545755112952"/>
              <c:y val="0.76308255585698848"/>
            </c:manualLayout>
          </c:layout>
          <c:overlay val="0"/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4992"/>
        <c:crosses val="autoZero"/>
        <c:crossBetween val="midCat"/>
        <c:majorUnit val="4"/>
        <c:minorUnit val="1"/>
      </c:valAx>
      <c:valAx>
        <c:axId val="474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(h)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9256"/>
        <c:crosses val="autoZero"/>
        <c:crossBetween val="midCat"/>
      </c:valAx>
      <c:valAx>
        <c:axId val="63660629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636610560"/>
        <c:crosses val="max"/>
        <c:crossBetween val="midCat"/>
      </c:valAx>
      <c:valAx>
        <c:axId val="63661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636606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148372906632651"/>
          <c:y val="0.84193100434851575"/>
          <c:w val="0.20586588379847398"/>
          <c:h val="0.1374603830165471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552001</xdr:colOff>
      <xdr:row>5</xdr:row>
      <xdr:rowOff>80906</xdr:rowOff>
    </xdr:from>
    <xdr:to>
      <xdr:col>31</xdr:col>
      <xdr:colOff>247201</xdr:colOff>
      <xdr:row>20</xdr:row>
      <xdr:rowOff>80907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121696</xdr:colOff>
      <xdr:row>5</xdr:row>
      <xdr:rowOff>67907</xdr:rowOff>
    </xdr:from>
    <xdr:to>
      <xdr:col>23</xdr:col>
      <xdr:colOff>426496</xdr:colOff>
      <xdr:row>20</xdr:row>
      <xdr:rowOff>67908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107576</xdr:colOff>
      <xdr:row>21</xdr:row>
      <xdr:rowOff>44824</xdr:rowOff>
    </xdr:from>
    <xdr:to>
      <xdr:col>23</xdr:col>
      <xdr:colOff>412376</xdr:colOff>
      <xdr:row>36</xdr:row>
      <xdr:rowOff>44824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129539</xdr:colOff>
      <xdr:row>36</xdr:row>
      <xdr:rowOff>160020</xdr:rowOff>
    </xdr:from>
    <xdr:to>
      <xdr:col>24</xdr:col>
      <xdr:colOff>271255</xdr:colOff>
      <xdr:row>51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551329</xdr:colOff>
      <xdr:row>21</xdr:row>
      <xdr:rowOff>27792</xdr:rowOff>
    </xdr:from>
    <xdr:to>
      <xdr:col>31</xdr:col>
      <xdr:colOff>248322</xdr:colOff>
      <xdr:row>36</xdr:row>
      <xdr:rowOff>27791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247650</xdr:colOff>
      <xdr:row>15</xdr:row>
      <xdr:rowOff>87630</xdr:rowOff>
    </xdr:from>
    <xdr:to>
      <xdr:col>32</xdr:col>
      <xdr:colOff>548640</xdr:colOff>
      <xdr:row>32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opLeftCell="A4" zoomScaleNormal="100" workbookViewId="0">
      <selection activeCell="N35" sqref="N35"/>
    </sheetView>
  </sheetViews>
  <sheetFormatPr defaultRowHeight="15" x14ac:dyDescent="0.25"/>
  <cols>
    <col min="2" max="2" width="16.28515625" bestFit="1" customWidth="1"/>
    <col min="3" max="3" width="11" customWidth="1"/>
    <col min="4" max="4" width="9.28515625" bestFit="1" customWidth="1"/>
    <col min="5" max="6" width="10.85546875" customWidth="1"/>
    <col min="7" max="7" width="11.42578125" bestFit="1" customWidth="1"/>
    <col min="10" max="10" width="13.85546875" bestFit="1" customWidth="1"/>
  </cols>
  <sheetData>
    <row r="2" spans="2:11" x14ac:dyDescent="0.25">
      <c r="B2" s="180" t="s">
        <v>54</v>
      </c>
      <c r="C2" s="180"/>
      <c r="D2" s="180"/>
    </row>
    <row r="3" spans="2:11" x14ac:dyDescent="0.25">
      <c r="B3" s="30" t="s">
        <v>55</v>
      </c>
      <c r="C3" s="30" t="s">
        <v>36</v>
      </c>
      <c r="D3" s="30" t="s">
        <v>28</v>
      </c>
      <c r="E3" s="30" t="s">
        <v>29</v>
      </c>
      <c r="F3" s="30"/>
      <c r="G3" s="31" t="s">
        <v>30</v>
      </c>
      <c r="H3" s="30" t="s">
        <v>31</v>
      </c>
      <c r="K3" t="s">
        <v>49</v>
      </c>
    </row>
    <row r="4" spans="2:11" x14ac:dyDescent="0.25">
      <c r="B4" s="32" t="s">
        <v>76</v>
      </c>
      <c r="C4" s="33"/>
      <c r="D4" s="34">
        <v>3.0200000000000001E-2</v>
      </c>
      <c r="E4" s="33" t="s">
        <v>32</v>
      </c>
      <c r="F4" s="41"/>
      <c r="G4" s="35" t="s">
        <v>33</v>
      </c>
      <c r="H4" s="35" t="s">
        <v>33</v>
      </c>
      <c r="K4" t="s">
        <v>50</v>
      </c>
    </row>
    <row r="5" spans="2:11" x14ac:dyDescent="0.25">
      <c r="B5" s="56">
        <v>2000</v>
      </c>
      <c r="C5" s="36">
        <v>0.25371749999999998</v>
      </c>
      <c r="D5" s="37">
        <v>3.1219044989073814E-2</v>
      </c>
      <c r="E5" s="37">
        <v>1.9267628015677642E-2</v>
      </c>
      <c r="F5" s="42"/>
      <c r="G5" s="38">
        <f>(D5-D4)/(AVERAGE(D4:D5))</f>
        <v>3.3183355073498663E-2</v>
      </c>
      <c r="H5" s="38">
        <f>(D5-D4)/D4</f>
        <v>3.3743211558735518E-2</v>
      </c>
      <c r="K5" t="s">
        <v>51</v>
      </c>
    </row>
    <row r="6" spans="2:11" x14ac:dyDescent="0.25">
      <c r="B6" s="56">
        <v>5000</v>
      </c>
      <c r="C6" s="36">
        <v>0.62766055555555555</v>
      </c>
      <c r="D6" s="37">
        <v>8.4485917713194789E-4</v>
      </c>
      <c r="E6" s="37">
        <v>4.6608038923739314E-4</v>
      </c>
      <c r="F6" s="42"/>
      <c r="G6" s="35" t="s">
        <v>33</v>
      </c>
      <c r="H6" s="35" t="s">
        <v>33</v>
      </c>
      <c r="K6" t="s">
        <v>52</v>
      </c>
    </row>
    <row r="7" spans="2:11" x14ac:dyDescent="0.25">
      <c r="B7" s="56">
        <v>10000</v>
      </c>
      <c r="C7" s="58">
        <v>1.0648361111111111</v>
      </c>
      <c r="D7" s="59">
        <v>1.496013399019277E-4</v>
      </c>
      <c r="E7" s="59">
        <v>7.0086486756693633E-5</v>
      </c>
      <c r="F7" s="42"/>
      <c r="G7" s="35" t="s">
        <v>33</v>
      </c>
      <c r="H7" s="35" t="s">
        <v>33</v>
      </c>
      <c r="K7" t="s">
        <v>53</v>
      </c>
    </row>
    <row r="9" spans="2:11" x14ac:dyDescent="0.25">
      <c r="B9" s="180" t="s">
        <v>61</v>
      </c>
      <c r="C9" s="180"/>
      <c r="D9" s="180"/>
    </row>
    <row r="10" spans="2:11" x14ac:dyDescent="0.25">
      <c r="B10" s="30"/>
      <c r="C10" s="30" t="s">
        <v>36</v>
      </c>
      <c r="D10" s="30" t="s">
        <v>34</v>
      </c>
      <c r="E10" s="30" t="s">
        <v>29</v>
      </c>
      <c r="F10" s="30"/>
      <c r="G10" s="39" t="s">
        <v>30</v>
      </c>
      <c r="H10" s="30" t="s">
        <v>31</v>
      </c>
    </row>
    <row r="11" spans="2:11" x14ac:dyDescent="0.25">
      <c r="B11" s="32" t="s">
        <v>56</v>
      </c>
      <c r="C11" s="33"/>
      <c r="D11" s="40">
        <v>2.0000000000000001E-4</v>
      </c>
      <c r="E11" s="33" t="s">
        <v>35</v>
      </c>
      <c r="F11" s="41"/>
      <c r="G11" s="35" t="s">
        <v>33</v>
      </c>
      <c r="H11" s="35" t="s">
        <v>33</v>
      </c>
    </row>
    <row r="12" spans="2:11" x14ac:dyDescent="0.25">
      <c r="B12" s="32" t="s">
        <v>57</v>
      </c>
      <c r="C12" s="33"/>
      <c r="D12" s="40">
        <v>2.9999999999999997E-4</v>
      </c>
      <c r="E12" s="33" t="s">
        <v>38</v>
      </c>
      <c r="F12" s="41"/>
      <c r="G12" s="35"/>
      <c r="H12" s="35"/>
    </row>
    <row r="13" spans="2:11" x14ac:dyDescent="0.25">
      <c r="B13" s="32" t="s">
        <v>58</v>
      </c>
      <c r="C13" s="36">
        <v>4.2666666666666666</v>
      </c>
      <c r="D13" s="37">
        <v>7.8129160408279955E-4</v>
      </c>
      <c r="E13" s="37">
        <v>6.8766974675303508E-4</v>
      </c>
      <c r="F13" s="42"/>
      <c r="G13" s="38">
        <f>(D13-$D$11)/(AVERAGE($D$11,D13))</f>
        <v>1.1847479417214115</v>
      </c>
      <c r="H13" s="38">
        <f>(D13-$D$11)/$D$11</f>
        <v>2.9064580204139978</v>
      </c>
    </row>
    <row r="14" spans="2:11" x14ac:dyDescent="0.25">
      <c r="B14" s="32" t="s">
        <v>66</v>
      </c>
      <c r="C14" s="58">
        <v>6.5009028195208867</v>
      </c>
      <c r="D14" s="59">
        <v>5.1511715945229235E-4</v>
      </c>
      <c r="E14" s="37"/>
      <c r="F14" s="42"/>
      <c r="G14" s="38">
        <f>(D14-$D$11)/(AVERAGE($D$11,D14))</f>
        <v>0.88130219024149936</v>
      </c>
      <c r="H14" s="38">
        <f>(D14-$D$11)/$D$11</f>
        <v>1.5755857972614618</v>
      </c>
    </row>
    <row r="15" spans="2:11" x14ac:dyDescent="0.25">
      <c r="B15" s="51" t="s">
        <v>68</v>
      </c>
      <c r="C15" s="52">
        <v>4.8485031401912275</v>
      </c>
      <c r="D15" s="53">
        <v>6.4207911220901482E-3</v>
      </c>
      <c r="E15" s="53"/>
      <c r="F15" s="54"/>
      <c r="G15" s="38">
        <f>(D15-$D$12)/(AVERAGE($D$12,D15))</f>
        <v>1.8214495915435023</v>
      </c>
      <c r="H15" s="38">
        <f>(D15-$D$12)/$D$12</f>
        <v>20.40263707363383</v>
      </c>
    </row>
    <row r="16" spans="2:11" x14ac:dyDescent="0.25">
      <c r="B16" s="32" t="s">
        <v>69</v>
      </c>
      <c r="C16" s="36">
        <v>4.83</v>
      </c>
      <c r="D16" s="37">
        <v>6.5276567354368743E-4</v>
      </c>
      <c r="E16" s="37"/>
      <c r="F16" s="42"/>
      <c r="G16" s="38">
        <f>(D16-$D$12)/(AVERAGE($D$12,D16))</f>
        <v>0.74050878057271241</v>
      </c>
      <c r="H16" s="38">
        <f>(D16-$D$12)/$D$12</f>
        <v>1.1758855784789584</v>
      </c>
    </row>
    <row r="19" spans="2:16" x14ac:dyDescent="0.25">
      <c r="B19" s="180" t="s">
        <v>70</v>
      </c>
      <c r="C19" s="180"/>
      <c r="D19" s="180"/>
      <c r="J19" s="180" t="s">
        <v>62</v>
      </c>
      <c r="K19" s="180"/>
      <c r="L19" s="180"/>
    </row>
    <row r="20" spans="2:16" x14ac:dyDescent="0.25">
      <c r="B20" s="30"/>
      <c r="C20" s="30" t="s">
        <v>36</v>
      </c>
      <c r="D20" s="30" t="s">
        <v>34</v>
      </c>
      <c r="E20" s="30" t="s">
        <v>29</v>
      </c>
      <c r="F20" s="30"/>
      <c r="G20" s="39"/>
      <c r="H20" s="30"/>
      <c r="J20" s="30"/>
      <c r="K20" s="30" t="s">
        <v>36</v>
      </c>
      <c r="L20" s="30" t="s">
        <v>34</v>
      </c>
      <c r="M20" s="30" t="s">
        <v>29</v>
      </c>
      <c r="N20" s="30"/>
      <c r="O20" s="39" t="s">
        <v>30</v>
      </c>
      <c r="P20" s="30" t="s">
        <v>31</v>
      </c>
    </row>
    <row r="21" spans="2:16" x14ac:dyDescent="0.25">
      <c r="B21" s="32" t="s">
        <v>37</v>
      </c>
      <c r="C21" s="58">
        <v>6.0704150062534445</v>
      </c>
      <c r="D21" s="59">
        <v>8.5798222225815857E-4</v>
      </c>
      <c r="E21" s="59"/>
      <c r="F21" s="35"/>
      <c r="G21" s="35"/>
      <c r="H21" s="35"/>
      <c r="J21" s="50" t="s">
        <v>67</v>
      </c>
      <c r="K21" s="58">
        <v>6.5009028195208867</v>
      </c>
      <c r="L21" s="59">
        <v>5.1511715945229235E-4</v>
      </c>
      <c r="M21" s="37"/>
      <c r="N21" s="35"/>
      <c r="O21" s="35"/>
      <c r="P21" s="35"/>
    </row>
    <row r="22" spans="2:16" x14ac:dyDescent="0.25">
      <c r="B22" s="32" t="s">
        <v>27</v>
      </c>
      <c r="C22" s="36">
        <v>6.3238294003539472</v>
      </c>
      <c r="D22" s="37">
        <v>9.0717097911678316E-3</v>
      </c>
      <c r="E22" s="37"/>
      <c r="F22" s="38"/>
      <c r="G22" s="38"/>
      <c r="H22" s="38"/>
      <c r="J22" s="50" t="s">
        <v>63</v>
      </c>
      <c r="K22" s="36">
        <v>6.6727281104723444</v>
      </c>
      <c r="L22" s="37">
        <v>1.1128718447231938E-3</v>
      </c>
      <c r="M22" s="49"/>
      <c r="N22" s="48"/>
      <c r="O22" s="48"/>
      <c r="P22" s="48"/>
    </row>
    <row r="23" spans="2:16" x14ac:dyDescent="0.25">
      <c r="B23" s="32" t="s">
        <v>14</v>
      </c>
      <c r="C23" s="36">
        <v>6.7190543635487447</v>
      </c>
      <c r="D23" s="37">
        <v>3.9600004763096792E-3</v>
      </c>
      <c r="E23" s="37"/>
      <c r="F23" s="38"/>
      <c r="G23" s="38"/>
      <c r="H23" s="38"/>
      <c r="J23" s="50" t="s">
        <v>64</v>
      </c>
      <c r="K23" s="36">
        <v>6.4588361886739634</v>
      </c>
      <c r="L23" s="37">
        <v>1.9714923003766025E-3</v>
      </c>
      <c r="M23" s="49"/>
      <c r="N23" s="48"/>
      <c r="O23" s="48"/>
      <c r="P23" s="48"/>
    </row>
    <row r="24" spans="2:16" x14ac:dyDescent="0.25">
      <c r="B24" s="32" t="s">
        <v>77</v>
      </c>
      <c r="C24" s="36">
        <v>6.7439936029579757</v>
      </c>
      <c r="D24" s="37">
        <v>1.5768758941156369E-2</v>
      </c>
      <c r="E24" s="37"/>
      <c r="F24" s="48"/>
      <c r="G24" s="48"/>
      <c r="H24" s="48"/>
      <c r="J24" s="50" t="s">
        <v>65</v>
      </c>
      <c r="K24" s="36">
        <v>6.7770482105745051</v>
      </c>
      <c r="L24" s="37">
        <v>1.6136077978642395E-3</v>
      </c>
      <c r="M24" s="49"/>
      <c r="N24" s="48"/>
      <c r="O24" s="48"/>
      <c r="P24" s="48"/>
    </row>
    <row r="25" spans="2:16" x14ac:dyDescent="0.25">
      <c r="B25" s="32" t="s">
        <v>78</v>
      </c>
      <c r="C25" s="36">
        <v>6.75</v>
      </c>
      <c r="D25" s="37">
        <v>6.1030289937101887E-3</v>
      </c>
      <c r="E25" s="37"/>
      <c r="F25" s="48"/>
      <c r="G25" s="48"/>
      <c r="H25" s="48"/>
      <c r="J25" s="50" t="s">
        <v>83</v>
      </c>
      <c r="K25" s="36">
        <f>'Dual Info'!K35</f>
        <v>7.0560580801102697</v>
      </c>
      <c r="L25" s="37">
        <f>'Dual Info'!L35</f>
        <v>1.2075540148193712E-3</v>
      </c>
      <c r="M25" s="49"/>
      <c r="N25" s="48"/>
      <c r="O25" s="48"/>
      <c r="P25" s="48"/>
    </row>
    <row r="26" spans="2:16" x14ac:dyDescent="0.25">
      <c r="B26" s="32" t="s">
        <v>60</v>
      </c>
      <c r="C26" s="36">
        <v>6.6290309152536748</v>
      </c>
      <c r="D26" s="37">
        <v>1.752408928323762E-3</v>
      </c>
      <c r="E26" s="37"/>
      <c r="F26" s="48"/>
      <c r="G26" s="48"/>
      <c r="H26" s="48"/>
      <c r="J26" s="50" t="s">
        <v>84</v>
      </c>
      <c r="K26" s="36">
        <f>'Dual Info'!K13</f>
        <v>6.5612788102096848</v>
      </c>
      <c r="L26" s="37">
        <f>'Dual Info'!L13</f>
        <v>6.3359642664588209E-4</v>
      </c>
      <c r="M26" s="49"/>
      <c r="N26" s="48"/>
      <c r="O26" s="48"/>
      <c r="P26" s="48"/>
    </row>
    <row r="28" spans="2:16" x14ac:dyDescent="0.25">
      <c r="B28" s="180" t="s">
        <v>71</v>
      </c>
      <c r="C28" s="180"/>
      <c r="D28" s="180"/>
      <c r="J28" s="50" t="s">
        <v>72</v>
      </c>
      <c r="K28" s="58">
        <v>5.1226966441273527</v>
      </c>
      <c r="L28" s="59">
        <v>4.1051432538959022E-4</v>
      </c>
      <c r="M28" s="37"/>
      <c r="N28" s="35"/>
      <c r="O28" s="35"/>
      <c r="P28" s="35"/>
    </row>
    <row r="29" spans="2:16" x14ac:dyDescent="0.25">
      <c r="B29" s="30"/>
      <c r="C29" s="30" t="s">
        <v>36</v>
      </c>
      <c r="D29" s="30" t="s">
        <v>34</v>
      </c>
      <c r="E29" s="30" t="s">
        <v>29</v>
      </c>
      <c r="F29" s="30"/>
      <c r="G29" s="39"/>
      <c r="H29" s="30"/>
      <c r="J29" s="50" t="s">
        <v>73</v>
      </c>
      <c r="K29" s="36">
        <v>5.1866628862354354</v>
      </c>
      <c r="L29" s="37">
        <v>0.35971302227250296</v>
      </c>
      <c r="M29" s="49"/>
      <c r="N29" s="48"/>
      <c r="O29" s="48"/>
      <c r="P29" s="48"/>
    </row>
    <row r="30" spans="2:16" x14ac:dyDescent="0.25">
      <c r="B30" s="32" t="s">
        <v>37</v>
      </c>
      <c r="C30" s="36">
        <v>5.0755768826603775</v>
      </c>
      <c r="D30" s="37">
        <v>0.62004786141781698</v>
      </c>
      <c r="E30" s="37"/>
      <c r="F30" s="35"/>
      <c r="G30" s="35"/>
      <c r="H30" s="35"/>
      <c r="J30" s="50" t="s">
        <v>74</v>
      </c>
      <c r="K30" s="36">
        <v>5.3061574558814248</v>
      </c>
      <c r="L30" s="37">
        <v>0.53859231786486261</v>
      </c>
      <c r="M30" s="49"/>
      <c r="N30" s="48"/>
      <c r="O30" s="48"/>
      <c r="P30" s="48"/>
    </row>
    <row r="31" spans="2:16" x14ac:dyDescent="0.25">
      <c r="B31" s="32" t="s">
        <v>27</v>
      </c>
      <c r="C31" s="36">
        <v>5.5053722615506793</v>
      </c>
      <c r="D31" s="37">
        <v>0.88104693979799686</v>
      </c>
      <c r="E31" s="37"/>
      <c r="F31" s="38"/>
      <c r="G31" s="38"/>
      <c r="H31" s="38"/>
      <c r="J31" s="50" t="s">
        <v>75</v>
      </c>
      <c r="K31" s="36">
        <v>5.5078187762300024</v>
      </c>
      <c r="L31" s="37">
        <v>0.56719420691196276</v>
      </c>
      <c r="M31" s="49"/>
      <c r="N31" s="48"/>
      <c r="O31" s="48"/>
      <c r="P31" s="48"/>
    </row>
    <row r="32" spans="2:16" x14ac:dyDescent="0.25">
      <c r="B32" s="32" t="s">
        <v>14</v>
      </c>
      <c r="C32" s="58">
        <v>5.0133557120693935</v>
      </c>
      <c r="D32" s="59">
        <v>0.31772718136858552</v>
      </c>
      <c r="E32" s="59"/>
      <c r="F32" s="38"/>
      <c r="G32" s="38"/>
      <c r="H32" s="38"/>
    </row>
    <row r="33" spans="2:8" x14ac:dyDescent="0.25">
      <c r="B33" s="32" t="s">
        <v>59</v>
      </c>
      <c r="C33" s="36">
        <v>5.443257171028181</v>
      </c>
      <c r="D33" s="37">
        <v>0.53733419197620225</v>
      </c>
      <c r="E33" s="37"/>
      <c r="F33" s="48"/>
      <c r="G33" s="48"/>
      <c r="H33" s="48"/>
    </row>
    <row r="34" spans="2:8" x14ac:dyDescent="0.25">
      <c r="B34" s="32" t="s">
        <v>60</v>
      </c>
      <c r="C34" s="36">
        <v>5.2188792944351698</v>
      </c>
      <c r="D34" s="37">
        <v>0.71512779000552384</v>
      </c>
      <c r="E34" s="37"/>
      <c r="F34" s="48"/>
      <c r="G34" s="48"/>
      <c r="H34" s="48"/>
    </row>
  </sheetData>
  <mergeCells count="5">
    <mergeCell ref="J19:L19"/>
    <mergeCell ref="B19:D19"/>
    <mergeCell ref="B2:D2"/>
    <mergeCell ref="B9:D9"/>
    <mergeCell ref="B28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M13" sqref="A13:M13"/>
    </sheetView>
  </sheetViews>
  <sheetFormatPr defaultRowHeight="15" x14ac:dyDescent="0.25"/>
  <cols>
    <col min="1" max="1" width="16.5703125" bestFit="1" customWidth="1"/>
    <col min="2" max="2" width="14.28515625" customWidth="1"/>
    <col min="3" max="3" width="11.85546875" customWidth="1"/>
    <col min="4" max="4" width="13" customWidth="1"/>
  </cols>
  <sheetData>
    <row r="1" spans="1:13" x14ac:dyDescent="0.25">
      <c r="A1" s="181" t="s">
        <v>16</v>
      </c>
      <c r="B1" s="183" t="s">
        <v>19</v>
      </c>
      <c r="C1" s="191" t="s">
        <v>0</v>
      </c>
      <c r="D1" s="192"/>
      <c r="E1" s="192"/>
      <c r="F1" s="192"/>
      <c r="G1" s="192"/>
      <c r="H1" s="192"/>
      <c r="I1" s="193"/>
      <c r="J1" s="185" t="s">
        <v>1</v>
      </c>
      <c r="K1" s="185"/>
      <c r="L1" s="186"/>
      <c r="M1" s="187"/>
    </row>
    <row r="2" spans="1:13" ht="30.75" thickBot="1" x14ac:dyDescent="0.3">
      <c r="A2" s="182"/>
      <c r="B2" s="184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88"/>
    </row>
    <row r="3" spans="1:13" x14ac:dyDescent="0.25">
      <c r="A3" s="10" t="s">
        <v>15</v>
      </c>
      <c r="B3" s="11"/>
      <c r="C3" s="11"/>
      <c r="D3" s="11"/>
      <c r="E3" s="11"/>
      <c r="F3" s="11">
        <v>0.1</v>
      </c>
      <c r="G3" s="11">
        <v>1</v>
      </c>
      <c r="H3" s="11">
        <v>2000</v>
      </c>
      <c r="I3" s="29">
        <v>100</v>
      </c>
      <c r="J3" s="14">
        <v>26418.6422233581</v>
      </c>
      <c r="K3" s="43">
        <f>J3/3600</f>
        <v>7.338511728710583</v>
      </c>
      <c r="L3" s="12">
        <v>5.2729729219104403E-3</v>
      </c>
      <c r="M3" s="27"/>
    </row>
    <row r="4" spans="1:13" x14ac:dyDescent="0.25">
      <c r="A4" s="10" t="s">
        <v>15</v>
      </c>
      <c r="B4" s="11"/>
      <c r="C4" s="11"/>
      <c r="D4" s="11"/>
      <c r="E4" s="11"/>
      <c r="F4" s="11">
        <v>0</v>
      </c>
      <c r="G4" s="11">
        <v>0</v>
      </c>
      <c r="H4" s="11">
        <v>2000</v>
      </c>
      <c r="I4" s="29">
        <v>100</v>
      </c>
      <c r="J4" s="14">
        <v>26503.885266065499</v>
      </c>
      <c r="K4" s="43">
        <f>J4/3600</f>
        <v>7.3621903516848608</v>
      </c>
      <c r="L4" s="12">
        <v>3.1623405133801201E-3</v>
      </c>
      <c r="M4" s="21"/>
    </row>
    <row r="5" spans="1:13" x14ac:dyDescent="0.25">
      <c r="A5" s="10" t="s">
        <v>15</v>
      </c>
      <c r="B5" s="11"/>
      <c r="C5" s="11"/>
      <c r="D5" s="11"/>
      <c r="E5" s="11"/>
      <c r="F5" s="11"/>
      <c r="G5" s="11"/>
      <c r="H5" s="11">
        <v>2000</v>
      </c>
      <c r="I5" s="29">
        <v>100</v>
      </c>
      <c r="J5" s="14"/>
      <c r="K5" s="43">
        <f t="shared" ref="K5:K12" si="0">J5/3600</f>
        <v>0</v>
      </c>
      <c r="L5" s="12"/>
      <c r="M5" s="21"/>
    </row>
    <row r="6" spans="1:13" x14ac:dyDescent="0.25">
      <c r="A6" s="10" t="s">
        <v>15</v>
      </c>
      <c r="B6" s="11"/>
      <c r="C6" s="11"/>
      <c r="D6" s="11"/>
      <c r="E6" s="11"/>
      <c r="F6" s="11"/>
      <c r="G6" s="11"/>
      <c r="H6" s="11">
        <v>2000</v>
      </c>
      <c r="I6" s="29">
        <v>100</v>
      </c>
      <c r="J6" s="14"/>
      <c r="K6" s="43">
        <f t="shared" si="0"/>
        <v>0</v>
      </c>
      <c r="L6" s="12"/>
      <c r="M6" s="21"/>
    </row>
    <row r="7" spans="1:13" x14ac:dyDescent="0.25">
      <c r="A7" s="10" t="s">
        <v>15</v>
      </c>
      <c r="B7" s="11"/>
      <c r="C7" s="11"/>
      <c r="D7" s="11"/>
      <c r="E7" s="11"/>
      <c r="F7" s="11"/>
      <c r="G7" s="11"/>
      <c r="H7" s="11">
        <v>2000</v>
      </c>
      <c r="I7" s="29">
        <v>100</v>
      </c>
      <c r="J7" s="14"/>
      <c r="K7" s="43">
        <f t="shared" si="0"/>
        <v>0</v>
      </c>
      <c r="L7" s="12"/>
      <c r="M7" s="21"/>
    </row>
    <row r="8" spans="1:13" x14ac:dyDescent="0.25">
      <c r="A8" s="10" t="s">
        <v>15</v>
      </c>
      <c r="B8" s="11"/>
      <c r="C8" s="11"/>
      <c r="D8" s="11"/>
      <c r="E8" s="11"/>
      <c r="F8" s="11"/>
      <c r="G8" s="11"/>
      <c r="H8" s="11">
        <v>2000</v>
      </c>
      <c r="I8" s="29">
        <v>100</v>
      </c>
      <c r="J8" s="14"/>
      <c r="K8" s="43">
        <f t="shared" si="0"/>
        <v>0</v>
      </c>
      <c r="L8" s="12"/>
      <c r="M8" s="21"/>
    </row>
    <row r="9" spans="1:13" x14ac:dyDescent="0.25">
      <c r="A9" s="10" t="s">
        <v>15</v>
      </c>
      <c r="B9" s="11"/>
      <c r="C9" s="11"/>
      <c r="D9" s="11"/>
      <c r="E9" s="11"/>
      <c r="F9" s="11"/>
      <c r="G9" s="11"/>
      <c r="H9" s="11">
        <v>2000</v>
      </c>
      <c r="I9" s="29">
        <v>100</v>
      </c>
      <c r="J9" s="14"/>
      <c r="K9" s="43">
        <f t="shared" si="0"/>
        <v>0</v>
      </c>
      <c r="L9" s="12"/>
      <c r="M9" s="21"/>
    </row>
    <row r="10" spans="1:13" x14ac:dyDescent="0.25">
      <c r="A10" s="10" t="s">
        <v>15</v>
      </c>
      <c r="B10" s="11"/>
      <c r="C10" s="11"/>
      <c r="D10" s="11"/>
      <c r="E10" s="11"/>
      <c r="F10" s="11"/>
      <c r="G10" s="11"/>
      <c r="H10" s="11">
        <v>2000</v>
      </c>
      <c r="I10" s="29">
        <v>100</v>
      </c>
      <c r="J10" s="14"/>
      <c r="K10" s="43">
        <f t="shared" si="0"/>
        <v>0</v>
      </c>
      <c r="L10" s="12"/>
      <c r="M10" s="21"/>
    </row>
    <row r="11" spans="1:13" x14ac:dyDescent="0.25">
      <c r="A11" s="10" t="s">
        <v>15</v>
      </c>
      <c r="B11" s="11"/>
      <c r="C11" s="11"/>
      <c r="D11" s="11"/>
      <c r="E11" s="11"/>
      <c r="F11" s="11"/>
      <c r="G11" s="11"/>
      <c r="H11" s="11">
        <v>2000</v>
      </c>
      <c r="I11" s="29">
        <v>100</v>
      </c>
      <c r="J11" s="14"/>
      <c r="K11" s="43">
        <f t="shared" si="0"/>
        <v>0</v>
      </c>
      <c r="L11" s="12"/>
      <c r="M11" s="21"/>
    </row>
    <row r="12" spans="1:13" ht="15.75" thickBot="1" x14ac:dyDescent="0.3">
      <c r="A12" s="10" t="s">
        <v>15</v>
      </c>
      <c r="B12" s="11"/>
      <c r="C12" s="11"/>
      <c r="D12" s="11"/>
      <c r="E12" s="11"/>
      <c r="F12" s="11"/>
      <c r="G12" s="11"/>
      <c r="H12" s="11">
        <v>2000</v>
      </c>
      <c r="I12" s="29">
        <v>100</v>
      </c>
      <c r="J12" s="14"/>
      <c r="K12" s="43">
        <f t="shared" si="0"/>
        <v>0</v>
      </c>
      <c r="L12" s="12"/>
      <c r="M12" s="21"/>
    </row>
    <row r="13" spans="1:13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26461.2637447118</v>
      </c>
      <c r="K13" s="44">
        <f>J13/3600</f>
        <v>7.3503510401977223</v>
      </c>
      <c r="L13" s="19">
        <f>AVERAGE(L3:L12)</f>
        <v>4.2176567176452802E-3</v>
      </c>
      <c r="M13" s="147">
        <f>_xlfn.STDEV.P(L3:L12)</f>
        <v>1.0553162042651601E-3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70" zoomScaleNormal="70" workbookViewId="0">
      <selection activeCell="J40" sqref="J40"/>
    </sheetView>
  </sheetViews>
  <sheetFormatPr defaultRowHeight="15" x14ac:dyDescent="0.25"/>
  <cols>
    <col min="8" max="8" width="13.7109375" bestFit="1" customWidth="1"/>
    <col min="9" max="9" width="22.140625" bestFit="1" customWidth="1"/>
    <col min="12" max="12" width="14" bestFit="1" customWidth="1"/>
  </cols>
  <sheetData>
    <row r="1" spans="1:20" x14ac:dyDescent="0.25">
      <c r="A1" t="s">
        <v>182</v>
      </c>
      <c r="H1" s="181" t="s">
        <v>16</v>
      </c>
      <c r="I1" s="183" t="s">
        <v>19</v>
      </c>
      <c r="J1" s="191" t="s">
        <v>0</v>
      </c>
      <c r="K1" s="192"/>
      <c r="L1" s="192"/>
      <c r="M1" s="192"/>
      <c r="N1" s="192"/>
      <c r="O1" s="192"/>
      <c r="P1" s="192"/>
      <c r="Q1" s="203" t="s">
        <v>1</v>
      </c>
      <c r="R1" s="204"/>
      <c r="S1" s="204"/>
      <c r="T1" s="205"/>
    </row>
    <row r="2" spans="1:20" ht="45.75" thickBot="1" x14ac:dyDescent="0.3">
      <c r="A2" t="s">
        <v>183</v>
      </c>
      <c r="H2" s="182"/>
      <c r="I2" s="184"/>
      <c r="J2" s="22" t="s">
        <v>9</v>
      </c>
      <c r="K2" s="22" t="s">
        <v>5</v>
      </c>
      <c r="L2" s="22" t="s">
        <v>17</v>
      </c>
      <c r="M2" s="22" t="s">
        <v>3</v>
      </c>
      <c r="N2" s="22" t="s">
        <v>4</v>
      </c>
      <c r="O2" s="22" t="s">
        <v>11</v>
      </c>
      <c r="P2" s="163" t="s">
        <v>12</v>
      </c>
      <c r="Q2" s="164" t="s">
        <v>25</v>
      </c>
      <c r="R2" s="2" t="s">
        <v>6</v>
      </c>
      <c r="S2" s="2" t="s">
        <v>23</v>
      </c>
      <c r="T2" s="168" t="s">
        <v>188</v>
      </c>
    </row>
    <row r="3" spans="1:20" x14ac:dyDescent="0.25">
      <c r="A3" t="s">
        <v>184</v>
      </c>
      <c r="H3" s="159" t="s">
        <v>189</v>
      </c>
      <c r="I3" s="160" t="s">
        <v>190</v>
      </c>
      <c r="J3" s="160" t="s">
        <v>43</v>
      </c>
      <c r="K3" s="160" t="s">
        <v>100</v>
      </c>
      <c r="L3" s="160" t="s">
        <v>191</v>
      </c>
      <c r="M3" s="160">
        <v>0</v>
      </c>
      <c r="N3" s="160">
        <v>1</v>
      </c>
      <c r="O3" s="160">
        <v>2000</v>
      </c>
      <c r="P3" s="160">
        <v>1</v>
      </c>
      <c r="Q3" s="165">
        <v>3774.3105010986301</v>
      </c>
      <c r="R3" s="169">
        <f>Q3/3600</f>
        <v>1.0484195836385084</v>
      </c>
      <c r="S3" s="161">
        <v>0.17980940307918999</v>
      </c>
      <c r="T3" s="162"/>
    </row>
    <row r="4" spans="1:20" x14ac:dyDescent="0.25">
      <c r="A4" t="s">
        <v>185</v>
      </c>
      <c r="H4" s="10" t="s">
        <v>189</v>
      </c>
      <c r="I4" s="11" t="s">
        <v>190</v>
      </c>
      <c r="J4" s="11" t="s">
        <v>43</v>
      </c>
      <c r="K4" s="11" t="s">
        <v>100</v>
      </c>
      <c r="L4" s="11" t="s">
        <v>191</v>
      </c>
      <c r="M4" s="11">
        <v>0</v>
      </c>
      <c r="N4" s="11">
        <v>1</v>
      </c>
      <c r="O4" s="11">
        <v>2000</v>
      </c>
      <c r="P4" s="11">
        <v>1</v>
      </c>
      <c r="Q4" s="166">
        <v>3932.6937916278798</v>
      </c>
      <c r="R4" s="43">
        <f t="shared" ref="R4:R12" si="0">Q4/3600</f>
        <v>1.0924149421188556</v>
      </c>
      <c r="S4" s="14">
        <v>0.20129977462485699</v>
      </c>
      <c r="T4" s="13"/>
    </row>
    <row r="5" spans="1:20" x14ac:dyDescent="0.25">
      <c r="A5" t="s">
        <v>186</v>
      </c>
      <c r="H5" s="10" t="s">
        <v>189</v>
      </c>
      <c r="I5" s="11" t="s">
        <v>190</v>
      </c>
      <c r="J5" s="11" t="s">
        <v>43</v>
      </c>
      <c r="K5" s="11" t="s">
        <v>100</v>
      </c>
      <c r="L5" s="11" t="s">
        <v>191</v>
      </c>
      <c r="M5" s="11">
        <v>0</v>
      </c>
      <c r="N5" s="11">
        <v>1</v>
      </c>
      <c r="O5" s="11">
        <v>2000</v>
      </c>
      <c r="P5" s="11">
        <v>1</v>
      </c>
      <c r="Q5" s="166">
        <v>3996.2039477825101</v>
      </c>
      <c r="R5" s="43">
        <f t="shared" si="0"/>
        <v>1.1100566521618083</v>
      </c>
      <c r="S5" s="14">
        <v>0.31835524934533099</v>
      </c>
      <c r="T5" s="13"/>
    </row>
    <row r="6" spans="1:20" x14ac:dyDescent="0.25">
      <c r="A6" t="s">
        <v>187</v>
      </c>
      <c r="H6" s="10" t="s">
        <v>189</v>
      </c>
      <c r="I6" s="11" t="s">
        <v>190</v>
      </c>
      <c r="J6" s="11" t="s">
        <v>43</v>
      </c>
      <c r="K6" s="11" t="s">
        <v>100</v>
      </c>
      <c r="L6" s="11" t="s">
        <v>191</v>
      </c>
      <c r="M6" s="11">
        <v>0</v>
      </c>
      <c r="N6" s="11">
        <v>1</v>
      </c>
      <c r="O6" s="11">
        <v>2000</v>
      </c>
      <c r="P6" s="11">
        <v>1</v>
      </c>
      <c r="Q6" s="166">
        <v>4016.59972858428</v>
      </c>
      <c r="R6" s="43">
        <f t="shared" si="0"/>
        <v>1.1157221468289666</v>
      </c>
      <c r="S6" s="14">
        <v>1.4349403314705101E-2</v>
      </c>
      <c r="T6" s="13"/>
    </row>
    <row r="7" spans="1:20" x14ac:dyDescent="0.25">
      <c r="H7" s="10" t="s">
        <v>189</v>
      </c>
      <c r="I7" s="11" t="s">
        <v>190</v>
      </c>
      <c r="J7" s="11" t="s">
        <v>43</v>
      </c>
      <c r="K7" s="11" t="s">
        <v>100</v>
      </c>
      <c r="L7" s="11" t="s">
        <v>191</v>
      </c>
      <c r="M7" s="11">
        <v>0</v>
      </c>
      <c r="N7" s="11">
        <v>1</v>
      </c>
      <c r="O7" s="11">
        <v>2000</v>
      </c>
      <c r="P7" s="11">
        <v>1</v>
      </c>
      <c r="Q7" s="166">
        <v>4034.5173292159998</v>
      </c>
      <c r="R7" s="43">
        <f t="shared" si="0"/>
        <v>1.1206992581155555</v>
      </c>
      <c r="S7" s="14">
        <v>0.333571462619558</v>
      </c>
      <c r="T7" s="13"/>
    </row>
    <row r="8" spans="1:20" x14ac:dyDescent="0.25">
      <c r="H8" s="10" t="s">
        <v>189</v>
      </c>
      <c r="I8" s="11" t="s">
        <v>190</v>
      </c>
      <c r="J8" s="11" t="s">
        <v>43</v>
      </c>
      <c r="K8" s="11" t="s">
        <v>100</v>
      </c>
      <c r="L8" s="11" t="s">
        <v>191</v>
      </c>
      <c r="M8" s="11">
        <v>0</v>
      </c>
      <c r="N8" s="11">
        <v>1</v>
      </c>
      <c r="O8" s="11">
        <v>2000</v>
      </c>
      <c r="P8" s="11">
        <v>1</v>
      </c>
      <c r="Q8" s="166">
        <v>4078.02885961532</v>
      </c>
      <c r="R8" s="43">
        <f t="shared" si="0"/>
        <v>1.132785794337589</v>
      </c>
      <c r="S8" s="14">
        <v>3.5817062620081302E-2</v>
      </c>
      <c r="T8" s="13"/>
    </row>
    <row r="9" spans="1:20" x14ac:dyDescent="0.25">
      <c r="H9" s="10" t="s">
        <v>189</v>
      </c>
      <c r="I9" s="11" t="s">
        <v>190</v>
      </c>
      <c r="J9" s="11" t="s">
        <v>43</v>
      </c>
      <c r="K9" s="11" t="s">
        <v>100</v>
      </c>
      <c r="L9" s="11" t="s">
        <v>191</v>
      </c>
      <c r="M9" s="11">
        <v>0</v>
      </c>
      <c r="N9" s="11">
        <v>1</v>
      </c>
      <c r="O9" s="11">
        <v>2000</v>
      </c>
      <c r="P9" s="11">
        <v>1</v>
      </c>
      <c r="Q9" s="166">
        <v>4099.0866410732197</v>
      </c>
      <c r="R9" s="43">
        <f t="shared" si="0"/>
        <v>1.1386351780758943</v>
      </c>
      <c r="S9" s="14">
        <v>3.0377914974303501E-2</v>
      </c>
      <c r="T9" s="13"/>
    </row>
    <row r="10" spans="1:20" x14ac:dyDescent="0.25">
      <c r="H10" s="10" t="s">
        <v>189</v>
      </c>
      <c r="I10" s="11" t="s">
        <v>190</v>
      </c>
      <c r="J10" s="11" t="s">
        <v>43</v>
      </c>
      <c r="K10" s="11" t="s">
        <v>100</v>
      </c>
      <c r="L10" s="11" t="s">
        <v>191</v>
      </c>
      <c r="M10" s="11">
        <v>0</v>
      </c>
      <c r="N10" s="11">
        <v>1</v>
      </c>
      <c r="O10" s="11">
        <v>2000</v>
      </c>
      <c r="P10" s="11">
        <v>1</v>
      </c>
      <c r="Q10" s="166">
        <v>4107.9319064617102</v>
      </c>
      <c r="R10" s="43">
        <f t="shared" si="0"/>
        <v>1.1410921962393639</v>
      </c>
      <c r="S10" s="14">
        <v>1.3335449710826799E-2</v>
      </c>
      <c r="T10" s="13"/>
    </row>
    <row r="11" spans="1:20" x14ac:dyDescent="0.25">
      <c r="H11" s="10" t="s">
        <v>189</v>
      </c>
      <c r="I11" s="11" t="s">
        <v>190</v>
      </c>
      <c r="J11" s="11" t="s">
        <v>43</v>
      </c>
      <c r="K11" s="11" t="s">
        <v>100</v>
      </c>
      <c r="L11" s="11" t="s">
        <v>191</v>
      </c>
      <c r="M11" s="11">
        <v>0</v>
      </c>
      <c r="N11" s="11">
        <v>1</v>
      </c>
      <c r="O11" s="11">
        <v>2000</v>
      </c>
      <c r="P11" s="11">
        <v>1</v>
      </c>
      <c r="Q11" s="166">
        <v>4216.8912408351798</v>
      </c>
      <c r="R11" s="43">
        <f t="shared" si="0"/>
        <v>1.1713586780097722</v>
      </c>
      <c r="S11" s="14">
        <v>0.11536114331240201</v>
      </c>
      <c r="T11" s="13"/>
    </row>
    <row r="12" spans="1:20" ht="15.75" thickBot="1" x14ac:dyDescent="0.3">
      <c r="H12" s="10" t="s">
        <v>189</v>
      </c>
      <c r="I12" s="11" t="s">
        <v>190</v>
      </c>
      <c r="J12" s="11" t="s">
        <v>43</v>
      </c>
      <c r="K12" s="11" t="s">
        <v>100</v>
      </c>
      <c r="L12" s="11" t="s">
        <v>191</v>
      </c>
      <c r="M12" s="11">
        <v>0</v>
      </c>
      <c r="N12" s="11">
        <v>1</v>
      </c>
      <c r="O12" s="11">
        <v>2000</v>
      </c>
      <c r="P12" s="11">
        <v>1</v>
      </c>
      <c r="Q12" s="166">
        <v>4315.9228858947699</v>
      </c>
      <c r="R12" s="43">
        <f t="shared" si="0"/>
        <v>1.1988674683041027</v>
      </c>
      <c r="S12" s="14">
        <v>0.27702408009547302</v>
      </c>
      <c r="T12" s="13"/>
    </row>
    <row r="13" spans="1:20" ht="15.75" thickBot="1" x14ac:dyDescent="0.3">
      <c r="H13" s="4" t="s">
        <v>26</v>
      </c>
      <c r="I13" s="5"/>
      <c r="J13" s="5"/>
      <c r="K13" s="5"/>
      <c r="L13" s="5"/>
      <c r="M13" s="5"/>
      <c r="N13" s="5"/>
      <c r="O13" s="5"/>
      <c r="P13" s="5"/>
      <c r="Q13" s="167">
        <f>AVERAGE(Q3:Q12)</f>
        <v>4057.2186832189495</v>
      </c>
      <c r="R13" s="44">
        <f>Q13/3600</f>
        <v>1.1270051897830415</v>
      </c>
      <c r="S13" s="19">
        <f>AVERAGE(S3:S12)</f>
        <v>0.15193009436967281</v>
      </c>
      <c r="T13" s="147">
        <f>_xlfn.STDEV.P(S3:S12)</f>
        <v>0.12136120633641442</v>
      </c>
    </row>
    <row r="14" spans="1:20" x14ac:dyDescent="0.25">
      <c r="H14" s="10" t="s">
        <v>189</v>
      </c>
      <c r="I14" s="160" t="s">
        <v>190</v>
      </c>
      <c r="J14" s="160" t="s">
        <v>43</v>
      </c>
      <c r="K14" s="160" t="s">
        <v>100</v>
      </c>
      <c r="L14" s="160" t="s">
        <v>191</v>
      </c>
      <c r="M14" s="11">
        <v>1</v>
      </c>
      <c r="N14" s="11">
        <v>1</v>
      </c>
      <c r="O14" s="160">
        <v>2000</v>
      </c>
      <c r="P14" s="160">
        <v>1</v>
      </c>
      <c r="Q14" s="166">
        <v>3590.1610593795699</v>
      </c>
      <c r="R14" s="169">
        <f>Q14/3600</f>
        <v>0.99726696093876943</v>
      </c>
      <c r="S14" s="14">
        <v>0.237942827957939</v>
      </c>
      <c r="T14" s="13"/>
    </row>
    <row r="15" spans="1:20" x14ac:dyDescent="0.25">
      <c r="H15" s="10" t="s">
        <v>189</v>
      </c>
      <c r="I15" s="11" t="s">
        <v>190</v>
      </c>
      <c r="J15" s="11" t="s">
        <v>43</v>
      </c>
      <c r="K15" s="11" t="s">
        <v>100</v>
      </c>
      <c r="L15" s="11" t="s">
        <v>191</v>
      </c>
      <c r="M15" s="11">
        <v>1</v>
      </c>
      <c r="N15" s="11">
        <v>1</v>
      </c>
      <c r="O15" s="11">
        <v>2000</v>
      </c>
      <c r="P15" s="11">
        <v>1</v>
      </c>
      <c r="Q15" s="166">
        <v>3654.3902564048699</v>
      </c>
      <c r="R15" s="43">
        <f t="shared" ref="R15:R23" si="1">Q15/3600</f>
        <v>1.0151084045569083</v>
      </c>
      <c r="S15" s="14">
        <v>6.6013712654655003E-4</v>
      </c>
      <c r="T15" s="13"/>
    </row>
    <row r="16" spans="1:20" x14ac:dyDescent="0.25">
      <c r="H16" s="10" t="s">
        <v>189</v>
      </c>
      <c r="I16" s="11" t="s">
        <v>190</v>
      </c>
      <c r="J16" s="11" t="s">
        <v>43</v>
      </c>
      <c r="K16" s="11" t="s">
        <v>100</v>
      </c>
      <c r="L16" s="11" t="s">
        <v>191</v>
      </c>
      <c r="M16" s="11">
        <v>1</v>
      </c>
      <c r="N16" s="11">
        <v>1</v>
      </c>
      <c r="O16" s="11">
        <v>2000</v>
      </c>
      <c r="P16" s="11">
        <v>1</v>
      </c>
      <c r="Q16" s="166">
        <v>3718.1902561187699</v>
      </c>
      <c r="R16" s="43">
        <f t="shared" si="1"/>
        <v>1.0328306266996583</v>
      </c>
      <c r="S16" s="14">
        <v>0.27013765011806901</v>
      </c>
      <c r="T16" s="13"/>
    </row>
    <row r="17" spans="8:20" x14ac:dyDescent="0.25">
      <c r="H17" s="10" t="s">
        <v>189</v>
      </c>
      <c r="I17" s="11" t="s">
        <v>190</v>
      </c>
      <c r="J17" s="11" t="s">
        <v>43</v>
      </c>
      <c r="K17" s="11" t="s">
        <v>100</v>
      </c>
      <c r="L17" s="11" t="s">
        <v>191</v>
      </c>
      <c r="M17" s="11">
        <v>1</v>
      </c>
      <c r="N17" s="11">
        <v>1</v>
      </c>
      <c r="O17" s="11">
        <v>2000</v>
      </c>
      <c r="P17" s="11">
        <v>1</v>
      </c>
      <c r="Q17" s="166">
        <v>3739.0293011665299</v>
      </c>
      <c r="R17" s="43">
        <f t="shared" si="1"/>
        <v>1.0386192503240361</v>
      </c>
      <c r="S17" s="14">
        <v>0.29626593208572299</v>
      </c>
      <c r="T17" s="13"/>
    </row>
    <row r="18" spans="8:20" x14ac:dyDescent="0.25">
      <c r="H18" s="10" t="s">
        <v>189</v>
      </c>
      <c r="I18" s="11" t="s">
        <v>190</v>
      </c>
      <c r="J18" s="11" t="s">
        <v>43</v>
      </c>
      <c r="K18" s="11" t="s">
        <v>100</v>
      </c>
      <c r="L18" s="11" t="s">
        <v>191</v>
      </c>
      <c r="M18" s="11">
        <v>1</v>
      </c>
      <c r="N18" s="11">
        <v>1</v>
      </c>
      <c r="O18" s="11">
        <v>2000</v>
      </c>
      <c r="P18" s="11">
        <v>1</v>
      </c>
      <c r="Q18" s="166">
        <v>3865.9406073093401</v>
      </c>
      <c r="R18" s="43">
        <f t="shared" si="1"/>
        <v>1.0738723909192611</v>
      </c>
      <c r="S18" s="14">
        <v>0.23056675508923</v>
      </c>
      <c r="T18" s="13"/>
    </row>
    <row r="19" spans="8:20" x14ac:dyDescent="0.25">
      <c r="H19" s="10" t="s">
        <v>189</v>
      </c>
      <c r="I19" s="11" t="s">
        <v>190</v>
      </c>
      <c r="J19" s="11" t="s">
        <v>43</v>
      </c>
      <c r="K19" s="11" t="s">
        <v>100</v>
      </c>
      <c r="L19" s="11" t="s">
        <v>191</v>
      </c>
      <c r="M19" s="11">
        <v>1</v>
      </c>
      <c r="N19" s="11">
        <v>1</v>
      </c>
      <c r="O19" s="11">
        <v>2000</v>
      </c>
      <c r="P19" s="11">
        <v>1</v>
      </c>
      <c r="Q19" s="166">
        <v>3928.1856138706198</v>
      </c>
      <c r="R19" s="43">
        <f t="shared" si="1"/>
        <v>1.0911626705196167</v>
      </c>
      <c r="S19" s="14">
        <v>0.232125666402442</v>
      </c>
      <c r="T19" s="13"/>
    </row>
    <row r="20" spans="8:20" x14ac:dyDescent="0.25">
      <c r="H20" s="10" t="s">
        <v>189</v>
      </c>
      <c r="I20" s="11" t="s">
        <v>190</v>
      </c>
      <c r="J20" s="11" t="s">
        <v>43</v>
      </c>
      <c r="K20" s="11" t="s">
        <v>100</v>
      </c>
      <c r="L20" s="11" t="s">
        <v>191</v>
      </c>
      <c r="M20" s="11">
        <v>1</v>
      </c>
      <c r="N20" s="11">
        <v>1</v>
      </c>
      <c r="O20" s="11">
        <v>2000</v>
      </c>
      <c r="P20" s="11">
        <v>1</v>
      </c>
      <c r="Q20" s="166">
        <v>4052.7173111438701</v>
      </c>
      <c r="R20" s="43">
        <f t="shared" si="1"/>
        <v>1.1257548086510751</v>
      </c>
      <c r="S20" s="14">
        <v>0.280830316459036</v>
      </c>
      <c r="T20" s="13"/>
    </row>
    <row r="21" spans="8:20" x14ac:dyDescent="0.25">
      <c r="H21" s="10" t="s">
        <v>189</v>
      </c>
      <c r="I21" s="11" t="s">
        <v>190</v>
      </c>
      <c r="J21" s="11" t="s">
        <v>43</v>
      </c>
      <c r="K21" s="11" t="s">
        <v>100</v>
      </c>
      <c r="L21" s="11" t="s">
        <v>191</v>
      </c>
      <c r="M21" s="11">
        <v>1</v>
      </c>
      <c r="N21" s="11">
        <v>1</v>
      </c>
      <c r="O21" s="11">
        <v>2000</v>
      </c>
      <c r="P21" s="11">
        <v>1</v>
      </c>
      <c r="Q21" s="166">
        <v>4919.1011950969596</v>
      </c>
      <c r="R21" s="43">
        <f t="shared" si="1"/>
        <v>1.3664169986380443</v>
      </c>
      <c r="S21" s="14">
        <v>0.24312535778191799</v>
      </c>
      <c r="T21" s="13"/>
    </row>
    <row r="22" spans="8:20" x14ac:dyDescent="0.25">
      <c r="H22" s="10" t="s">
        <v>189</v>
      </c>
      <c r="I22" s="11" t="s">
        <v>190</v>
      </c>
      <c r="J22" s="11" t="s">
        <v>43</v>
      </c>
      <c r="K22" s="11" t="s">
        <v>100</v>
      </c>
      <c r="L22" s="11" t="s">
        <v>191</v>
      </c>
      <c r="M22" s="11">
        <v>1</v>
      </c>
      <c r="N22" s="11">
        <v>1</v>
      </c>
      <c r="O22" s="11">
        <v>2000</v>
      </c>
      <c r="P22" s="11">
        <v>1</v>
      </c>
      <c r="Q22" s="166">
        <v>4919.4446227550497</v>
      </c>
      <c r="R22" s="43">
        <f t="shared" si="1"/>
        <v>1.366512395209736</v>
      </c>
      <c r="S22" s="14">
        <v>8.6828426171110806E-3</v>
      </c>
      <c r="T22" s="13"/>
    </row>
    <row r="23" spans="8:20" ht="15.75" thickBot="1" x14ac:dyDescent="0.3">
      <c r="H23" s="10" t="s">
        <v>189</v>
      </c>
      <c r="I23" s="11" t="s">
        <v>190</v>
      </c>
      <c r="J23" s="11" t="s">
        <v>43</v>
      </c>
      <c r="K23" s="11" t="s">
        <v>100</v>
      </c>
      <c r="L23" s="11" t="s">
        <v>191</v>
      </c>
      <c r="M23" s="11">
        <v>1</v>
      </c>
      <c r="N23" s="11">
        <v>1</v>
      </c>
      <c r="O23" s="11">
        <v>2000</v>
      </c>
      <c r="P23" s="11">
        <v>1</v>
      </c>
      <c r="Q23" s="166">
        <v>4927.9997100829996</v>
      </c>
      <c r="R23" s="43">
        <f t="shared" si="1"/>
        <v>1.3688888083563888</v>
      </c>
      <c r="S23" s="14">
        <v>1.10201576243676E-2</v>
      </c>
      <c r="T23" s="13"/>
    </row>
    <row r="24" spans="8:20" ht="15.75" thickBot="1" x14ac:dyDescent="0.3">
      <c r="H24" s="4" t="s">
        <v>26</v>
      </c>
      <c r="I24" s="5"/>
      <c r="J24" s="5"/>
      <c r="K24" s="5"/>
      <c r="L24" s="5"/>
      <c r="M24" s="5"/>
      <c r="N24" s="5"/>
      <c r="O24" s="5"/>
      <c r="P24" s="5"/>
      <c r="Q24" s="167">
        <f>AVERAGE(Q14:Q23)</f>
        <v>4131.5159933328587</v>
      </c>
      <c r="R24" s="44">
        <f>Q24/3600</f>
        <v>1.1476433314813497</v>
      </c>
      <c r="S24" s="19">
        <f>AVERAGE(S14:S23)</f>
        <v>0.18113576432623821</v>
      </c>
      <c r="T24" s="147">
        <f>_xlfn.STDEV.P(S14:S23)</f>
        <v>0.11596517663819544</v>
      </c>
    </row>
    <row r="25" spans="8:20" x14ac:dyDescent="0.25">
      <c r="H25" s="10" t="s">
        <v>44</v>
      </c>
      <c r="I25" s="160"/>
      <c r="J25" s="160" t="s">
        <v>43</v>
      </c>
      <c r="K25" s="160" t="s">
        <v>193</v>
      </c>
      <c r="L25" s="160" t="s">
        <v>48</v>
      </c>
      <c r="M25" s="29">
        <v>1</v>
      </c>
      <c r="N25" s="29">
        <v>1</v>
      </c>
      <c r="O25" s="160">
        <v>2000</v>
      </c>
      <c r="P25" s="160">
        <v>1</v>
      </c>
      <c r="Q25" s="166">
        <v>3737.0898036956701</v>
      </c>
      <c r="R25" s="169">
        <f>Q25/3600</f>
        <v>1.038080501026575</v>
      </c>
      <c r="S25" s="14">
        <v>7.3823074340116895E-2</v>
      </c>
      <c r="T25" s="13"/>
    </row>
    <row r="26" spans="8:20" x14ac:dyDescent="0.25">
      <c r="H26" s="10" t="s">
        <v>44</v>
      </c>
      <c r="I26" s="11"/>
      <c r="J26" s="11" t="s">
        <v>43</v>
      </c>
      <c r="K26" s="11" t="s">
        <v>193</v>
      </c>
      <c r="L26" s="11" t="s">
        <v>48</v>
      </c>
      <c r="M26" s="11">
        <v>1</v>
      </c>
      <c r="N26" s="11">
        <v>1</v>
      </c>
      <c r="O26" s="11">
        <v>2000</v>
      </c>
      <c r="P26" s="11">
        <v>1</v>
      </c>
      <c r="Q26" s="166">
        <v>3948.7849581241599</v>
      </c>
      <c r="R26" s="43">
        <f t="shared" ref="R26:R34" si="2">Q26/3600</f>
        <v>1.0968847105900443</v>
      </c>
      <c r="S26" s="14">
        <v>2.6308610292819601E-3</v>
      </c>
      <c r="T26" s="13"/>
    </row>
    <row r="27" spans="8:20" x14ac:dyDescent="0.25">
      <c r="H27" s="10" t="s">
        <v>44</v>
      </c>
      <c r="I27" s="11"/>
      <c r="J27" s="11" t="s">
        <v>43</v>
      </c>
      <c r="K27" s="11" t="s">
        <v>193</v>
      </c>
      <c r="L27" s="11" t="s">
        <v>48</v>
      </c>
      <c r="M27" s="11">
        <v>1</v>
      </c>
      <c r="N27" s="11">
        <v>1</v>
      </c>
      <c r="O27" s="11">
        <v>2000</v>
      </c>
      <c r="P27" s="11">
        <v>1</v>
      </c>
      <c r="Q27" s="166">
        <v>4102.3057012557902</v>
      </c>
      <c r="R27" s="43">
        <f t="shared" si="2"/>
        <v>1.1395293614599418</v>
      </c>
      <c r="S27" s="14">
        <v>9.8349747584237195E-3</v>
      </c>
      <c r="T27" s="13"/>
    </row>
    <row r="28" spans="8:20" x14ac:dyDescent="0.25">
      <c r="H28" s="10" t="s">
        <v>44</v>
      </c>
      <c r="I28" s="11"/>
      <c r="J28" s="11" t="s">
        <v>43</v>
      </c>
      <c r="K28" s="11" t="s">
        <v>193</v>
      </c>
      <c r="L28" s="11" t="s">
        <v>48</v>
      </c>
      <c r="M28" s="11">
        <v>1</v>
      </c>
      <c r="N28" s="11">
        <v>1</v>
      </c>
      <c r="O28" s="11">
        <v>2000</v>
      </c>
      <c r="P28" s="11">
        <v>1</v>
      </c>
      <c r="Q28" s="166">
        <v>4127.00144195556</v>
      </c>
      <c r="R28" s="43">
        <f t="shared" si="2"/>
        <v>1.1463892894320999</v>
      </c>
      <c r="S28" s="14">
        <v>1.53851885299156E-3</v>
      </c>
      <c r="T28" s="13"/>
    </row>
    <row r="29" spans="8:20" x14ac:dyDescent="0.25">
      <c r="H29" s="10" t="s">
        <v>44</v>
      </c>
      <c r="I29" s="11"/>
      <c r="J29" s="11" t="s">
        <v>43</v>
      </c>
      <c r="K29" s="11" t="s">
        <v>193</v>
      </c>
      <c r="L29" s="11" t="s">
        <v>48</v>
      </c>
      <c r="M29" s="11">
        <v>1</v>
      </c>
      <c r="N29" s="11">
        <v>1</v>
      </c>
      <c r="O29" s="11">
        <v>2000</v>
      </c>
      <c r="P29" s="11">
        <v>1</v>
      </c>
      <c r="Q29" s="166">
        <v>4134.8368551731101</v>
      </c>
      <c r="R29" s="43">
        <f t="shared" si="2"/>
        <v>1.1485657931036417</v>
      </c>
      <c r="S29" s="14">
        <v>8.5593946054941903E-4</v>
      </c>
      <c r="T29" s="13"/>
    </row>
    <row r="30" spans="8:20" x14ac:dyDescent="0.25">
      <c r="H30" s="10" t="s">
        <v>44</v>
      </c>
      <c r="I30" s="11"/>
      <c r="J30" s="11" t="s">
        <v>43</v>
      </c>
      <c r="K30" s="11" t="s">
        <v>193</v>
      </c>
      <c r="L30" s="11" t="s">
        <v>48</v>
      </c>
      <c r="M30" s="11">
        <v>1</v>
      </c>
      <c r="N30" s="11">
        <v>1</v>
      </c>
      <c r="O30" s="11">
        <v>2000</v>
      </c>
      <c r="P30" s="11">
        <v>1</v>
      </c>
      <c r="Q30" s="166">
        <v>4146.1915626525797</v>
      </c>
      <c r="R30" s="43">
        <f t="shared" si="2"/>
        <v>1.1517198785146054</v>
      </c>
      <c r="S30" s="14">
        <v>0.22439517450437199</v>
      </c>
      <c r="T30" s="13"/>
    </row>
    <row r="31" spans="8:20" x14ac:dyDescent="0.25">
      <c r="H31" s="10" t="s">
        <v>44</v>
      </c>
      <c r="I31" s="11"/>
      <c r="J31" s="11" t="s">
        <v>43</v>
      </c>
      <c r="K31" s="11" t="s">
        <v>193</v>
      </c>
      <c r="L31" s="11" t="s">
        <v>48</v>
      </c>
      <c r="M31" s="11">
        <v>1</v>
      </c>
      <c r="N31" s="11">
        <v>1</v>
      </c>
      <c r="O31" s="11">
        <v>2000</v>
      </c>
      <c r="P31" s="11">
        <v>1</v>
      </c>
      <c r="Q31" s="166">
        <v>4199.9193100929197</v>
      </c>
      <c r="R31" s="43">
        <f t="shared" si="2"/>
        <v>1.1666442528035887</v>
      </c>
      <c r="S31" s="14">
        <v>8.3147569754791501E-3</v>
      </c>
      <c r="T31" s="13"/>
    </row>
    <row r="32" spans="8:20" x14ac:dyDescent="0.25">
      <c r="H32" s="10" t="s">
        <v>44</v>
      </c>
      <c r="I32" s="11"/>
      <c r="J32" s="11" t="s">
        <v>43</v>
      </c>
      <c r="K32" s="11" t="s">
        <v>193</v>
      </c>
      <c r="L32" s="11" t="s">
        <v>48</v>
      </c>
      <c r="M32" s="11">
        <v>1</v>
      </c>
      <c r="N32" s="11">
        <v>1</v>
      </c>
      <c r="O32" s="11">
        <v>2000</v>
      </c>
      <c r="P32" s="11">
        <v>1</v>
      </c>
      <c r="Q32" s="166">
        <v>4224.9912796020499</v>
      </c>
      <c r="R32" s="43">
        <f t="shared" si="2"/>
        <v>1.1736086887783472</v>
      </c>
      <c r="S32" s="14">
        <v>2.54705886449857E-3</v>
      </c>
      <c r="T32" s="13"/>
    </row>
    <row r="33" spans="8:20" x14ac:dyDescent="0.25">
      <c r="H33" s="10" t="s">
        <v>44</v>
      </c>
      <c r="I33" s="11"/>
      <c r="J33" s="11" t="s">
        <v>43</v>
      </c>
      <c r="K33" s="11" t="s">
        <v>193</v>
      </c>
      <c r="L33" s="11" t="s">
        <v>48</v>
      </c>
      <c r="M33" s="11">
        <v>1</v>
      </c>
      <c r="N33" s="11">
        <v>1</v>
      </c>
      <c r="O33" s="11">
        <v>2000</v>
      </c>
      <c r="P33" s="11">
        <v>1</v>
      </c>
      <c r="Q33" s="166">
        <v>4235.7545680999701</v>
      </c>
      <c r="R33" s="43">
        <f t="shared" si="2"/>
        <v>1.1765984911388805</v>
      </c>
      <c r="S33" s="14">
        <v>6.49605623628699E-3</v>
      </c>
      <c r="T33" s="13"/>
    </row>
    <row r="34" spans="8:20" ht="15.75" thickBot="1" x14ac:dyDescent="0.3">
      <c r="H34" s="10" t="s">
        <v>44</v>
      </c>
      <c r="I34" s="11"/>
      <c r="J34" s="11" t="s">
        <v>43</v>
      </c>
      <c r="K34" s="11" t="s">
        <v>193</v>
      </c>
      <c r="L34" s="11" t="s">
        <v>48</v>
      </c>
      <c r="M34" s="11">
        <v>1</v>
      </c>
      <c r="N34" s="11">
        <v>1</v>
      </c>
      <c r="O34" s="11">
        <v>2000</v>
      </c>
      <c r="P34" s="11">
        <v>1</v>
      </c>
      <c r="Q34" s="166">
        <v>4346.90513324737</v>
      </c>
      <c r="R34" s="43">
        <f t="shared" si="2"/>
        <v>1.2074736481242694</v>
      </c>
      <c r="S34" s="14">
        <v>1.3130350631993901E-3</v>
      </c>
      <c r="T34" s="13"/>
    </row>
    <row r="35" spans="8:20" ht="15.75" thickBot="1" x14ac:dyDescent="0.3">
      <c r="H35" s="4" t="s">
        <v>26</v>
      </c>
      <c r="I35" s="5"/>
      <c r="J35" s="5"/>
      <c r="K35" s="5"/>
      <c r="L35" s="5"/>
      <c r="M35" s="5"/>
      <c r="N35" s="5"/>
      <c r="O35" s="5"/>
      <c r="P35" s="5"/>
      <c r="Q35" s="167">
        <f>AVERAGE(Q25:Q34)</f>
        <v>4120.378061389918</v>
      </c>
      <c r="R35" s="44">
        <f>Q35/3600</f>
        <v>1.1445494614971994</v>
      </c>
      <c r="S35" s="19">
        <f>AVERAGE(S25:S34)</f>
        <v>3.3174945008519967E-2</v>
      </c>
      <c r="T35" s="147">
        <f>_xlfn.STDEV.P(S25:S34)</f>
        <v>6.7099600754169028E-2</v>
      </c>
    </row>
    <row r="36" spans="8:20" x14ac:dyDescent="0.25">
      <c r="H36" s="10" t="s">
        <v>192</v>
      </c>
      <c r="I36" s="160"/>
      <c r="J36" s="160" t="s">
        <v>43</v>
      </c>
      <c r="K36" s="160" t="s">
        <v>95</v>
      </c>
      <c r="L36" s="160" t="s">
        <v>48</v>
      </c>
      <c r="M36" s="11">
        <v>1</v>
      </c>
      <c r="N36" s="11">
        <v>0.5</v>
      </c>
      <c r="O36" s="160">
        <v>2000</v>
      </c>
      <c r="P36" s="160">
        <v>1</v>
      </c>
      <c r="Q36" s="166">
        <v>3874.1576132774298</v>
      </c>
      <c r="R36" s="169">
        <f>Q36/3600</f>
        <v>1.0761548925770639</v>
      </c>
      <c r="S36" s="14">
        <v>1.8438331229375399E-3</v>
      </c>
      <c r="T36" s="13"/>
    </row>
    <row r="37" spans="8:20" x14ac:dyDescent="0.25">
      <c r="H37" s="10" t="s">
        <v>192</v>
      </c>
      <c r="I37" s="11"/>
      <c r="J37" s="11" t="s">
        <v>43</v>
      </c>
      <c r="K37" s="11" t="s">
        <v>95</v>
      </c>
      <c r="L37" s="11" t="s">
        <v>48</v>
      </c>
      <c r="M37" s="11">
        <v>1</v>
      </c>
      <c r="N37" s="11">
        <v>0.5</v>
      </c>
      <c r="O37" s="11">
        <v>2000</v>
      </c>
      <c r="P37" s="11">
        <v>1</v>
      </c>
      <c r="Q37" s="166">
        <v>4089.42369771003</v>
      </c>
      <c r="R37" s="43">
        <f t="shared" ref="R37:R45" si="3">Q37/3600</f>
        <v>1.1359510271416751</v>
      </c>
      <c r="S37" s="14">
        <v>1.75914888570882E-3</v>
      </c>
      <c r="T37" s="13"/>
    </row>
    <row r="38" spans="8:20" x14ac:dyDescent="0.25">
      <c r="H38" s="10" t="s">
        <v>192</v>
      </c>
      <c r="I38" s="11"/>
      <c r="J38" s="11" t="s">
        <v>43</v>
      </c>
      <c r="K38" s="11" t="s">
        <v>95</v>
      </c>
      <c r="L38" s="11" t="s">
        <v>48</v>
      </c>
      <c r="M38" s="11">
        <v>1</v>
      </c>
      <c r="N38" s="11">
        <v>0.5</v>
      </c>
      <c r="O38" s="11">
        <v>2000</v>
      </c>
      <c r="P38" s="11">
        <v>1</v>
      </c>
      <c r="Q38" s="166">
        <v>4113.8741102218601</v>
      </c>
      <c r="R38" s="43">
        <f t="shared" si="3"/>
        <v>1.1427428083949611</v>
      </c>
      <c r="S38" s="14">
        <v>2.6356387453867502E-3</v>
      </c>
      <c r="T38" s="13"/>
    </row>
    <row r="39" spans="8:20" x14ac:dyDescent="0.25">
      <c r="H39" s="10" t="s">
        <v>192</v>
      </c>
      <c r="I39" s="11"/>
      <c r="J39" s="11" t="s">
        <v>43</v>
      </c>
      <c r="K39" s="11" t="s">
        <v>95</v>
      </c>
      <c r="L39" s="11" t="s">
        <v>48</v>
      </c>
      <c r="M39" s="11">
        <v>1</v>
      </c>
      <c r="N39" s="11">
        <v>0.5</v>
      </c>
      <c r="O39" s="11">
        <v>2000</v>
      </c>
      <c r="P39" s="11">
        <v>1</v>
      </c>
      <c r="Q39" s="166">
        <v>4143.6993670463498</v>
      </c>
      <c r="R39" s="43">
        <f t="shared" si="3"/>
        <v>1.1510276019573193</v>
      </c>
      <c r="S39" s="14">
        <v>8.3238608423718099E-4</v>
      </c>
      <c r="T39" s="13"/>
    </row>
    <row r="40" spans="8:20" x14ac:dyDescent="0.25">
      <c r="H40" s="10" t="s">
        <v>192</v>
      </c>
      <c r="I40" s="11"/>
      <c r="J40" s="11" t="s">
        <v>43</v>
      </c>
      <c r="K40" s="11" t="s">
        <v>95</v>
      </c>
      <c r="L40" s="11" t="s">
        <v>48</v>
      </c>
      <c r="M40" s="11">
        <v>1</v>
      </c>
      <c r="N40" s="11">
        <v>0.5</v>
      </c>
      <c r="O40" s="11">
        <v>2000</v>
      </c>
      <c r="P40" s="11">
        <v>1</v>
      </c>
      <c r="Q40" s="166">
        <v>4162.4399588107999</v>
      </c>
      <c r="R40" s="43">
        <f t="shared" si="3"/>
        <v>1.1562333218918888</v>
      </c>
      <c r="S40" s="14">
        <v>9.6844665272968202E-4</v>
      </c>
      <c r="T40" s="13"/>
    </row>
    <row r="41" spans="8:20" x14ac:dyDescent="0.25">
      <c r="H41" s="10" t="s">
        <v>192</v>
      </c>
      <c r="I41" s="11"/>
      <c r="J41" s="11" t="s">
        <v>43</v>
      </c>
      <c r="K41" s="11" t="s">
        <v>95</v>
      </c>
      <c r="L41" s="11" t="s">
        <v>48</v>
      </c>
      <c r="M41" s="11">
        <v>1</v>
      </c>
      <c r="N41" s="11">
        <v>0.5</v>
      </c>
      <c r="O41" s="11">
        <v>2000</v>
      </c>
      <c r="P41" s="11">
        <v>1</v>
      </c>
      <c r="Q41" s="166">
        <v>4166.1558694839396</v>
      </c>
      <c r="R41" s="43">
        <f t="shared" si="3"/>
        <v>1.1572655193010943</v>
      </c>
      <c r="S41" s="14">
        <v>6.4186560935795096E-4</v>
      </c>
      <c r="T41" s="13"/>
    </row>
    <row r="42" spans="8:20" x14ac:dyDescent="0.25">
      <c r="H42" s="10" t="s">
        <v>192</v>
      </c>
      <c r="I42" s="11"/>
      <c r="J42" s="11" t="s">
        <v>43</v>
      </c>
      <c r="K42" s="11" t="s">
        <v>95</v>
      </c>
      <c r="L42" s="11" t="s">
        <v>48</v>
      </c>
      <c r="M42" s="11">
        <v>1</v>
      </c>
      <c r="N42" s="11">
        <v>0.5</v>
      </c>
      <c r="O42" s="11">
        <v>2000</v>
      </c>
      <c r="P42" s="11">
        <v>1</v>
      </c>
      <c r="Q42" s="166">
        <v>4299.7996156215604</v>
      </c>
      <c r="R42" s="43">
        <f t="shared" si="3"/>
        <v>1.1943887821171002</v>
      </c>
      <c r="S42" s="14">
        <v>1.46311263716849E-3</v>
      </c>
      <c r="T42" s="13"/>
    </row>
    <row r="43" spans="8:20" x14ac:dyDescent="0.25">
      <c r="H43" s="10" t="s">
        <v>192</v>
      </c>
      <c r="I43" s="11"/>
      <c r="J43" s="11" t="s">
        <v>43</v>
      </c>
      <c r="K43" s="11" t="s">
        <v>95</v>
      </c>
      <c r="L43" s="11" t="s">
        <v>48</v>
      </c>
      <c r="M43" s="11">
        <v>1</v>
      </c>
      <c r="N43" s="11">
        <v>0.5</v>
      </c>
      <c r="O43" s="11">
        <v>2000</v>
      </c>
      <c r="P43" s="11">
        <v>1</v>
      </c>
      <c r="Q43" s="166">
        <v>4324.4768562316804</v>
      </c>
      <c r="R43" s="43">
        <f t="shared" si="3"/>
        <v>1.2012435711754668</v>
      </c>
      <c r="S43" s="14">
        <v>7.9756824489694803E-2</v>
      </c>
      <c r="T43" s="13"/>
    </row>
    <row r="44" spans="8:20" x14ac:dyDescent="0.25">
      <c r="H44" s="10" t="s">
        <v>192</v>
      </c>
      <c r="I44" s="11"/>
      <c r="J44" s="11" t="s">
        <v>43</v>
      </c>
      <c r="K44" s="11" t="s">
        <v>95</v>
      </c>
      <c r="L44" s="11" t="s">
        <v>48</v>
      </c>
      <c r="M44" s="11">
        <v>1</v>
      </c>
      <c r="N44" s="11">
        <v>0.5</v>
      </c>
      <c r="O44" s="11">
        <v>2000</v>
      </c>
      <c r="P44" s="11">
        <v>1</v>
      </c>
      <c r="Q44" s="166">
        <v>4347.4651188850403</v>
      </c>
      <c r="R44" s="43">
        <f t="shared" si="3"/>
        <v>1.207629199690289</v>
      </c>
      <c r="S44" s="14">
        <v>5.8690056506525295E-4</v>
      </c>
      <c r="T44" s="13"/>
    </row>
    <row r="45" spans="8:20" ht="15.75" thickBot="1" x14ac:dyDescent="0.3">
      <c r="H45" s="10" t="s">
        <v>192</v>
      </c>
      <c r="I45" s="11"/>
      <c r="J45" s="11" t="s">
        <v>43</v>
      </c>
      <c r="K45" s="11" t="s">
        <v>95</v>
      </c>
      <c r="L45" s="11" t="s">
        <v>48</v>
      </c>
      <c r="M45" s="11">
        <v>1</v>
      </c>
      <c r="N45" s="11">
        <v>0.5</v>
      </c>
      <c r="O45" s="11">
        <v>2000</v>
      </c>
      <c r="P45" s="11">
        <v>1</v>
      </c>
      <c r="Q45" s="166">
        <v>4368.2588961124402</v>
      </c>
      <c r="R45" s="43">
        <f t="shared" si="3"/>
        <v>1.2134052489201224</v>
      </c>
      <c r="S45" s="14">
        <v>5.5678137971027202E-4</v>
      </c>
      <c r="T45" s="13"/>
    </row>
    <row r="46" spans="8:20" ht="15.75" thickBot="1" x14ac:dyDescent="0.3">
      <c r="H46" s="4" t="s">
        <v>26</v>
      </c>
      <c r="I46" s="5"/>
      <c r="J46" s="5"/>
      <c r="K46" s="5"/>
      <c r="L46" s="5"/>
      <c r="M46" s="5"/>
      <c r="N46" s="5"/>
      <c r="O46" s="5"/>
      <c r="P46" s="5"/>
      <c r="Q46" s="167">
        <f>AVERAGE(Q36:Q45)</f>
        <v>4188.9751103401131</v>
      </c>
      <c r="R46" s="44">
        <f>Q46/3600</f>
        <v>1.1636041973166982</v>
      </c>
      <c r="S46" s="19">
        <f>AVERAGE(S36:S45)</f>
        <v>9.1044938171996742E-3</v>
      </c>
      <c r="T46" s="147">
        <f>_xlfn.STDEV.P(S36:S45)</f>
        <v>2.3559524180953285E-2</v>
      </c>
    </row>
  </sheetData>
  <mergeCells count="4">
    <mergeCell ref="H1:H2"/>
    <mergeCell ref="I1:I2"/>
    <mergeCell ref="J1:P1"/>
    <mergeCell ref="Q1:T1"/>
  </mergeCells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L11" sqref="L11"/>
    </sheetView>
  </sheetViews>
  <sheetFormatPr defaultRowHeight="15" x14ac:dyDescent="0.25"/>
  <cols>
    <col min="1" max="1" width="22.5703125" customWidth="1"/>
    <col min="2" max="2" width="33.140625" customWidth="1"/>
    <col min="3" max="4" width="12.28515625" customWidth="1"/>
    <col min="8" max="9" width="15.85546875" customWidth="1"/>
  </cols>
  <sheetData>
    <row r="1" spans="1:13" x14ac:dyDescent="0.25">
      <c r="A1" s="181" t="s">
        <v>16</v>
      </c>
      <c r="B1" s="183" t="s">
        <v>19</v>
      </c>
      <c r="C1" s="191" t="s">
        <v>0</v>
      </c>
      <c r="D1" s="192"/>
      <c r="E1" s="192"/>
      <c r="F1" s="192"/>
      <c r="G1" s="192"/>
      <c r="H1" s="192"/>
      <c r="I1" s="193"/>
      <c r="J1" s="185" t="s">
        <v>1</v>
      </c>
      <c r="K1" s="185"/>
      <c r="L1" s="186"/>
      <c r="M1" s="187"/>
    </row>
    <row r="2" spans="1:13" ht="30.75" thickBot="1" x14ac:dyDescent="0.3">
      <c r="A2" s="182"/>
      <c r="B2" s="184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88"/>
    </row>
    <row r="3" spans="1:13" x14ac:dyDescent="0.25">
      <c r="A3" t="s">
        <v>143</v>
      </c>
      <c r="B3" t="s">
        <v>144</v>
      </c>
      <c r="C3" t="s">
        <v>43</v>
      </c>
      <c r="D3" t="s">
        <v>61</v>
      </c>
      <c r="E3" t="s">
        <v>13</v>
      </c>
      <c r="F3">
        <v>1</v>
      </c>
      <c r="G3">
        <v>1</v>
      </c>
      <c r="H3">
        <v>2000</v>
      </c>
      <c r="I3">
        <v>100</v>
      </c>
      <c r="J3" s="148">
        <v>7718.6015634536698</v>
      </c>
      <c r="K3" s="55">
        <f>J3/3600</f>
        <v>2.1440559898482414</v>
      </c>
      <c r="L3" s="46">
        <v>2.9001222637813301E-4</v>
      </c>
    </row>
    <row r="4" spans="1:13" x14ac:dyDescent="0.25">
      <c r="A4" s="93" t="s">
        <v>181</v>
      </c>
      <c r="B4" s="94"/>
      <c r="C4" s="94"/>
      <c r="D4" s="94"/>
      <c r="E4" s="94"/>
      <c r="F4" s="94"/>
      <c r="G4" s="94"/>
      <c r="H4" s="94"/>
      <c r="I4" s="94"/>
      <c r="J4" s="156">
        <v>21548.643601655898</v>
      </c>
      <c r="K4" s="95">
        <f t="shared" ref="K4:K13" si="0">J4/3600</f>
        <v>5.9857343337933049</v>
      </c>
      <c r="L4" s="96">
        <v>5.4619390449078898E-3</v>
      </c>
    </row>
    <row r="5" spans="1:13" x14ac:dyDescent="0.25">
      <c r="A5" s="87"/>
      <c r="B5" s="11"/>
      <c r="C5" s="11"/>
      <c r="D5" s="11"/>
      <c r="E5" s="11"/>
      <c r="F5" s="11"/>
      <c r="G5" s="11"/>
      <c r="H5" s="11"/>
      <c r="I5" s="11"/>
      <c r="J5" s="157">
        <v>21576.643805980599</v>
      </c>
      <c r="K5" s="43">
        <f t="shared" si="0"/>
        <v>5.9935121683279444</v>
      </c>
      <c r="L5" s="88">
        <v>1.56261482736953E-3</v>
      </c>
    </row>
    <row r="6" spans="1:13" x14ac:dyDescent="0.25">
      <c r="A6" s="87"/>
      <c r="B6" s="11"/>
      <c r="C6" s="11"/>
      <c r="D6" s="11"/>
      <c r="E6" s="11"/>
      <c r="F6" s="11"/>
      <c r="G6" s="11"/>
      <c r="H6" s="11"/>
      <c r="I6" s="11"/>
      <c r="J6" s="157">
        <v>21607.853755474</v>
      </c>
      <c r="K6" s="43">
        <f t="shared" si="0"/>
        <v>6.0021815987427773</v>
      </c>
      <c r="L6" s="88">
        <v>3.3560015449682098E-3</v>
      </c>
    </row>
    <row r="7" spans="1:13" x14ac:dyDescent="0.25">
      <c r="A7" s="87"/>
      <c r="B7" s="11"/>
      <c r="C7" s="11"/>
      <c r="D7" s="11"/>
      <c r="E7" s="11"/>
      <c r="F7" s="11"/>
      <c r="G7" s="11"/>
      <c r="H7" s="11"/>
      <c r="I7" s="11"/>
      <c r="J7" s="157">
        <v>21735.4646222591</v>
      </c>
      <c r="K7" s="43">
        <f t="shared" si="0"/>
        <v>6.037629061738639</v>
      </c>
      <c r="L7" s="88">
        <v>1.3638033024993099E-3</v>
      </c>
    </row>
    <row r="8" spans="1:13" x14ac:dyDescent="0.25">
      <c r="A8" s="87"/>
      <c r="B8" s="11"/>
      <c r="C8" s="11"/>
      <c r="D8" s="11"/>
      <c r="E8" s="11"/>
      <c r="F8" s="11"/>
      <c r="G8" s="11"/>
      <c r="H8" s="11"/>
      <c r="I8" s="11"/>
      <c r="J8" s="157">
        <v>21774.6528072357</v>
      </c>
      <c r="K8" s="43">
        <f t="shared" si="0"/>
        <v>6.0485146686765834</v>
      </c>
      <c r="L8" s="88">
        <v>2.4456703265854098E-3</v>
      </c>
    </row>
    <row r="9" spans="1:13" x14ac:dyDescent="0.25">
      <c r="A9" s="87"/>
      <c r="B9" s="11"/>
      <c r="C9" s="11"/>
      <c r="D9" s="11"/>
      <c r="E9" s="11"/>
      <c r="F9" s="11"/>
      <c r="G9" s="11"/>
      <c r="H9" s="11"/>
      <c r="I9" s="11"/>
      <c r="J9" s="157">
        <v>22504.503966331398</v>
      </c>
      <c r="K9" s="43">
        <f t="shared" si="0"/>
        <v>6.2512511017587213</v>
      </c>
      <c r="L9" s="88">
        <v>1.9100747897486899E-3</v>
      </c>
    </row>
    <row r="10" spans="1:13" x14ac:dyDescent="0.25">
      <c r="A10" s="87"/>
      <c r="B10" s="11"/>
      <c r="C10" s="11"/>
      <c r="D10" s="11"/>
      <c r="E10" s="11"/>
      <c r="F10" s="11"/>
      <c r="G10" s="11"/>
      <c r="H10" s="11"/>
      <c r="I10" s="11"/>
      <c r="J10" s="157">
        <v>22569.7117927074</v>
      </c>
      <c r="K10" s="43">
        <f t="shared" si="0"/>
        <v>6.2693643868631668</v>
      </c>
      <c r="L10" s="88">
        <v>1.4215637649284199E-3</v>
      </c>
    </row>
    <row r="11" spans="1:13" x14ac:dyDescent="0.25">
      <c r="A11" s="87"/>
      <c r="B11" s="11"/>
      <c r="C11" s="11"/>
      <c r="D11" s="11"/>
      <c r="E11" s="11"/>
      <c r="F11" s="11"/>
      <c r="G11" s="11"/>
      <c r="H11" s="11"/>
      <c r="I11" s="11"/>
      <c r="J11" s="157">
        <v>23489.268483638702</v>
      </c>
      <c r="K11" s="43">
        <f t="shared" si="0"/>
        <v>6.5247968010107504</v>
      </c>
      <c r="L11" s="88">
        <v>0.394066832272298</v>
      </c>
    </row>
    <row r="12" spans="1:13" x14ac:dyDescent="0.25">
      <c r="A12" s="87"/>
      <c r="B12" s="11"/>
      <c r="C12" s="11"/>
      <c r="D12" s="11"/>
      <c r="E12" s="11"/>
      <c r="F12" s="11"/>
      <c r="G12" s="11"/>
      <c r="H12" s="11"/>
      <c r="I12" s="11"/>
      <c r="J12" s="157">
        <v>23546.3570222854</v>
      </c>
      <c r="K12" s="43">
        <f t="shared" si="0"/>
        <v>6.5406547284126111</v>
      </c>
      <c r="L12" s="88">
        <v>2.5606269447686599E-3</v>
      </c>
    </row>
    <row r="13" spans="1:13" x14ac:dyDescent="0.25">
      <c r="A13" s="89"/>
      <c r="B13" s="90"/>
      <c r="C13" s="90"/>
      <c r="D13" s="90"/>
      <c r="E13" s="90"/>
      <c r="F13" s="90"/>
      <c r="G13" s="90"/>
      <c r="H13" s="90"/>
      <c r="I13" s="90"/>
      <c r="J13" s="158">
        <v>23616.751631021401</v>
      </c>
      <c r="K13" s="43">
        <f t="shared" si="0"/>
        <v>6.560208786394834</v>
      </c>
      <c r="L13" s="92">
        <v>1.3211054589266199E-3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workbookViewId="0">
      <selection sqref="A1:L2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16" x14ac:dyDescent="0.25">
      <c r="A1" s="181" t="s">
        <v>16</v>
      </c>
      <c r="B1" s="183" t="s">
        <v>19</v>
      </c>
      <c r="C1" s="191" t="s">
        <v>0</v>
      </c>
      <c r="D1" s="192"/>
      <c r="E1" s="192"/>
      <c r="F1" s="192"/>
      <c r="G1" s="192"/>
      <c r="H1" s="192"/>
      <c r="I1" s="193"/>
      <c r="J1" s="185" t="s">
        <v>1</v>
      </c>
      <c r="K1" s="185"/>
      <c r="L1" s="186"/>
      <c r="M1" s="187"/>
      <c r="N1" s="189" t="s">
        <v>2</v>
      </c>
      <c r="O1" s="185"/>
      <c r="P1" s="190"/>
    </row>
    <row r="2" spans="1:16" ht="45.75" thickBot="1" x14ac:dyDescent="0.3">
      <c r="A2" s="182"/>
      <c r="B2" s="184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88"/>
      <c r="N2" s="20" t="s">
        <v>18</v>
      </c>
      <c r="O2" s="8" t="s">
        <v>7</v>
      </c>
      <c r="P2" s="9" t="s">
        <v>8</v>
      </c>
    </row>
    <row r="3" spans="1:16" x14ac:dyDescent="0.25">
      <c r="A3" s="10" t="s">
        <v>15</v>
      </c>
      <c r="B3" s="11" t="s">
        <v>21</v>
      </c>
      <c r="C3" s="11" t="s">
        <v>10</v>
      </c>
      <c r="D3" s="11" t="s">
        <v>24</v>
      </c>
      <c r="E3" s="11" t="s">
        <v>13</v>
      </c>
      <c r="F3" s="11">
        <v>1</v>
      </c>
      <c r="G3" s="11">
        <v>1</v>
      </c>
      <c r="H3" s="11">
        <v>2000</v>
      </c>
      <c r="I3" s="11">
        <v>100</v>
      </c>
      <c r="J3" s="14">
        <v>23180.2118365764</v>
      </c>
      <c r="K3" s="11">
        <f>J3/3600</f>
        <v>6.4389477323823332</v>
      </c>
      <c r="L3" s="12">
        <v>1.17575482654694E-3</v>
      </c>
      <c r="M3" s="27"/>
      <c r="N3" s="11"/>
      <c r="O3" s="11"/>
      <c r="P3" s="13"/>
    </row>
    <row r="4" spans="1:16" x14ac:dyDescent="0.25">
      <c r="A4" s="10" t="s">
        <v>15</v>
      </c>
      <c r="B4" s="11" t="s">
        <v>22</v>
      </c>
      <c r="C4" s="11" t="s">
        <v>10</v>
      </c>
      <c r="D4" s="11" t="s">
        <v>24</v>
      </c>
      <c r="E4" s="11" t="s">
        <v>13</v>
      </c>
      <c r="F4" s="11">
        <v>1</v>
      </c>
      <c r="G4" s="11">
        <v>1</v>
      </c>
      <c r="H4" s="11">
        <v>2000</v>
      </c>
      <c r="I4" s="11">
        <v>100</v>
      </c>
      <c r="J4" s="14">
        <v>21523.505883932099</v>
      </c>
      <c r="K4" s="11">
        <f t="shared" ref="K4:K34" si="0">J4/3600</f>
        <v>5.9787516344255831</v>
      </c>
      <c r="L4" s="12">
        <v>1.1229335796029501E-3</v>
      </c>
      <c r="M4" s="21"/>
      <c r="N4" s="11"/>
      <c r="O4" s="11"/>
      <c r="P4" s="13"/>
    </row>
    <row r="5" spans="1:16" x14ac:dyDescent="0.25">
      <c r="A5" s="10" t="s">
        <v>15</v>
      </c>
      <c r="B5" s="11" t="s">
        <v>20</v>
      </c>
      <c r="C5" s="11" t="s">
        <v>10</v>
      </c>
      <c r="D5" s="11" t="s">
        <v>24</v>
      </c>
      <c r="E5" s="11" t="s">
        <v>13</v>
      </c>
      <c r="F5" s="11">
        <v>1</v>
      </c>
      <c r="G5" s="11">
        <v>1</v>
      </c>
      <c r="H5" s="11">
        <v>2000</v>
      </c>
      <c r="I5" s="11">
        <v>100</v>
      </c>
      <c r="J5" s="14">
        <v>20177.7275485992</v>
      </c>
      <c r="K5" s="11">
        <f t="shared" si="0"/>
        <v>5.6049243190553328</v>
      </c>
      <c r="L5" s="12">
        <v>6.6711444635529898E-4</v>
      </c>
      <c r="M5" s="21"/>
      <c r="N5" s="11"/>
      <c r="O5" s="11"/>
      <c r="P5" s="13"/>
    </row>
    <row r="6" spans="1:16" x14ac:dyDescent="0.25">
      <c r="A6" s="10" t="s">
        <v>15</v>
      </c>
      <c r="B6" s="11" t="s">
        <v>20</v>
      </c>
      <c r="C6" s="11" t="s">
        <v>10</v>
      </c>
      <c r="D6" s="11" t="s">
        <v>24</v>
      </c>
      <c r="E6" s="11" t="s">
        <v>13</v>
      </c>
      <c r="F6" s="11">
        <v>1</v>
      </c>
      <c r="G6" s="11">
        <v>1</v>
      </c>
      <c r="H6" s="11">
        <v>2000</v>
      </c>
      <c r="I6" s="11">
        <v>100</v>
      </c>
      <c r="J6" s="14">
        <v>20192.630763530698</v>
      </c>
      <c r="K6" s="11">
        <f t="shared" si="0"/>
        <v>5.6090641009807491</v>
      </c>
      <c r="L6" s="12">
        <v>1.13423089624596E-3</v>
      </c>
      <c r="M6" s="21"/>
      <c r="N6" s="11"/>
      <c r="O6" s="11"/>
      <c r="P6" s="13"/>
    </row>
    <row r="7" spans="1:16" x14ac:dyDescent="0.25">
      <c r="A7" s="10" t="s">
        <v>15</v>
      </c>
      <c r="B7" s="11" t="s">
        <v>20</v>
      </c>
      <c r="C7" s="11" t="s">
        <v>10</v>
      </c>
      <c r="D7" s="11" t="s">
        <v>24</v>
      </c>
      <c r="E7" s="11" t="s">
        <v>13</v>
      </c>
      <c r="F7" s="11">
        <v>1</v>
      </c>
      <c r="G7" s="11">
        <v>1</v>
      </c>
      <c r="H7" s="11">
        <v>2000</v>
      </c>
      <c r="I7" s="11">
        <v>100</v>
      </c>
      <c r="J7" s="14">
        <v>20976.977820873199</v>
      </c>
      <c r="K7" s="11">
        <f t="shared" si="0"/>
        <v>5.8269382835758883</v>
      </c>
      <c r="L7" s="12">
        <v>7.3137078871278298E-4</v>
      </c>
      <c r="M7" s="21"/>
      <c r="N7" s="11"/>
      <c r="O7" s="11"/>
      <c r="P7" s="13"/>
    </row>
    <row r="8" spans="1:16" x14ac:dyDescent="0.25">
      <c r="A8" s="10" t="s">
        <v>15</v>
      </c>
      <c r="B8" s="11" t="s">
        <v>20</v>
      </c>
      <c r="C8" s="11" t="s">
        <v>10</v>
      </c>
      <c r="D8" s="11" t="s">
        <v>24</v>
      </c>
      <c r="E8" s="11" t="s">
        <v>13</v>
      </c>
      <c r="F8" s="11">
        <v>1</v>
      </c>
      <c r="G8" s="11">
        <v>1</v>
      </c>
      <c r="H8" s="11">
        <v>2000</v>
      </c>
      <c r="I8" s="11">
        <v>100</v>
      </c>
      <c r="J8" s="14">
        <v>21003.214015722198</v>
      </c>
      <c r="K8" s="11">
        <f t="shared" si="0"/>
        <v>5.8342261154783888</v>
      </c>
      <c r="L8" s="12">
        <v>6.3157246624733095E-4</v>
      </c>
      <c r="M8" s="21"/>
      <c r="N8" s="11"/>
      <c r="O8" s="11"/>
      <c r="P8" s="13"/>
    </row>
    <row r="9" spans="1:16" x14ac:dyDescent="0.25">
      <c r="A9" s="10" t="s">
        <v>15</v>
      </c>
      <c r="B9" s="11" t="s">
        <v>20</v>
      </c>
      <c r="C9" s="11" t="s">
        <v>10</v>
      </c>
      <c r="D9" s="11" t="s">
        <v>24</v>
      </c>
      <c r="E9" s="11" t="s">
        <v>13</v>
      </c>
      <c r="F9" s="11">
        <v>1</v>
      </c>
      <c r="G9" s="11">
        <v>1</v>
      </c>
      <c r="H9" s="11">
        <v>2000</v>
      </c>
      <c r="I9" s="11">
        <v>100</v>
      </c>
      <c r="J9" s="14">
        <v>22152.567581891999</v>
      </c>
      <c r="K9" s="11">
        <f t="shared" si="0"/>
        <v>6.1534909949699994</v>
      </c>
      <c r="L9" s="12">
        <v>8.4873515576068602E-4</v>
      </c>
      <c r="M9" s="21"/>
      <c r="N9" s="11"/>
      <c r="O9" s="11"/>
      <c r="P9" s="13"/>
    </row>
    <row r="10" spans="1:16" x14ac:dyDescent="0.25">
      <c r="A10" s="10" t="s">
        <v>15</v>
      </c>
      <c r="B10" s="11" t="s">
        <v>20</v>
      </c>
      <c r="C10" s="11" t="s">
        <v>10</v>
      </c>
      <c r="D10" s="11" t="s">
        <v>24</v>
      </c>
      <c r="E10" s="11" t="s">
        <v>13</v>
      </c>
      <c r="F10" s="11">
        <v>1</v>
      </c>
      <c r="G10" s="11">
        <v>1</v>
      </c>
      <c r="H10" s="11">
        <v>2000</v>
      </c>
      <c r="I10" s="11">
        <v>100</v>
      </c>
      <c r="J10" s="14">
        <v>24620.765019655199</v>
      </c>
      <c r="K10" s="11">
        <f t="shared" si="0"/>
        <v>6.839101394348666</v>
      </c>
      <c r="L10" s="12">
        <v>7.4418860033316503E-4</v>
      </c>
      <c r="M10" s="21"/>
      <c r="N10" s="11"/>
      <c r="O10" s="11"/>
      <c r="P10" s="13"/>
    </row>
    <row r="11" spans="1:16" x14ac:dyDescent="0.25">
      <c r="A11" s="10" t="s">
        <v>15</v>
      </c>
      <c r="B11" s="11" t="s">
        <v>20</v>
      </c>
      <c r="C11" s="11" t="s">
        <v>10</v>
      </c>
      <c r="D11" s="11" t="s">
        <v>24</v>
      </c>
      <c r="E11" s="11" t="s">
        <v>13</v>
      </c>
      <c r="F11" s="11">
        <v>1</v>
      </c>
      <c r="G11" s="11">
        <v>1</v>
      </c>
      <c r="H11" s="11">
        <v>2000</v>
      </c>
      <c r="I11" s="11">
        <v>100</v>
      </c>
      <c r="J11" s="14">
        <v>23019.951321125001</v>
      </c>
      <c r="K11" s="11">
        <f t="shared" si="0"/>
        <v>6.3944309225347222</v>
      </c>
      <c r="L11" s="12">
        <v>5.6879314450592605E-4</v>
      </c>
      <c r="M11" s="21"/>
      <c r="N11" s="11"/>
      <c r="O11" s="11"/>
      <c r="P11" s="13"/>
    </row>
    <row r="12" spans="1:16" ht="15.75" thickBot="1" x14ac:dyDescent="0.3">
      <c r="A12" s="10" t="s">
        <v>15</v>
      </c>
      <c r="B12" s="11" t="s">
        <v>20</v>
      </c>
      <c r="C12" s="11" t="s">
        <v>10</v>
      </c>
      <c r="D12" s="11" t="s">
        <v>24</v>
      </c>
      <c r="E12" s="11" t="s">
        <v>13</v>
      </c>
      <c r="F12" s="11">
        <v>1</v>
      </c>
      <c r="G12" s="11">
        <v>1</v>
      </c>
      <c r="H12" s="11">
        <v>2000</v>
      </c>
      <c r="I12" s="11">
        <v>100</v>
      </c>
      <c r="J12" s="14">
        <v>21687.388433217999</v>
      </c>
      <c r="K12" s="11">
        <f t="shared" si="0"/>
        <v>6.0242745647827771</v>
      </c>
      <c r="L12" s="12">
        <v>9.5512831827054595E-4</v>
      </c>
      <c r="M12" s="21"/>
      <c r="N12" s="11"/>
      <c r="O12" s="11"/>
      <c r="P12" s="13"/>
    </row>
    <row r="13" spans="1:16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21853.494022512401</v>
      </c>
      <c r="K13" s="5">
        <f t="shared" si="0"/>
        <v>6.0704150062534445</v>
      </c>
      <c r="L13" s="19">
        <f>AVERAGE(L3:L12)</f>
        <v>8.5798222225815857E-4</v>
      </c>
      <c r="M13" s="28">
        <f>_xlfn.STDEV.P(L3:L12)</f>
        <v>2.1384959751329769E-4</v>
      </c>
      <c r="N13" s="5"/>
      <c r="O13" s="5"/>
      <c r="P13" s="26"/>
    </row>
    <row r="14" spans="1:16" x14ac:dyDescent="0.25">
      <c r="A14" s="10" t="s">
        <v>15</v>
      </c>
      <c r="B14" s="11"/>
      <c r="C14" s="11" t="s">
        <v>10</v>
      </c>
      <c r="D14" s="11" t="s">
        <v>27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5">
        <v>18841.389016151399</v>
      </c>
      <c r="K14" s="11">
        <f t="shared" si="0"/>
        <v>5.2337191711531661</v>
      </c>
      <c r="L14" s="16">
        <v>5.1465668059079098E-3</v>
      </c>
      <c r="M14" s="21"/>
      <c r="N14" s="11"/>
      <c r="O14" s="11"/>
      <c r="P14" s="13"/>
    </row>
    <row r="15" spans="1:16" x14ac:dyDescent="0.25">
      <c r="A15" s="10" t="s">
        <v>15</v>
      </c>
      <c r="B15" s="11"/>
      <c r="C15" s="11" t="s">
        <v>10</v>
      </c>
      <c r="D15" s="11" t="s">
        <v>27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5">
        <v>20833.115568161</v>
      </c>
      <c r="K15" s="11">
        <f t="shared" si="0"/>
        <v>5.7869765467113892</v>
      </c>
      <c r="L15" s="16">
        <v>1.3961991194119099E-2</v>
      </c>
      <c r="M15" s="21"/>
      <c r="N15" s="11"/>
      <c r="O15" s="11"/>
      <c r="P15" s="13"/>
    </row>
    <row r="16" spans="1:16" x14ac:dyDescent="0.25">
      <c r="A16" s="10" t="s">
        <v>15</v>
      </c>
      <c r="B16" s="11"/>
      <c r="C16" s="11" t="s">
        <v>10</v>
      </c>
      <c r="D16" s="11" t="s">
        <v>27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5">
        <v>21025.764034986401</v>
      </c>
      <c r="K16" s="11">
        <f t="shared" si="0"/>
        <v>5.8404900097184447</v>
      </c>
      <c r="L16" s="16">
        <v>1.0864090621781701E-2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27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5">
        <v>22418.698473930301</v>
      </c>
      <c r="K17" s="11">
        <f t="shared" si="0"/>
        <v>6.2274162427584168</v>
      </c>
      <c r="L17" s="16">
        <v>2.3707736806735601E-3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27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5">
        <v>22524.198348045298</v>
      </c>
      <c r="K18" s="11">
        <f t="shared" si="0"/>
        <v>6.256721763345916</v>
      </c>
      <c r="L18" s="16">
        <v>3.99287549452698E-3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27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5">
        <v>24018.2232322692</v>
      </c>
      <c r="K19" s="11">
        <f t="shared" si="0"/>
        <v>6.6717286756303329</v>
      </c>
      <c r="L19" s="16">
        <v>3.1223184648605899E-2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27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5">
        <v>24239.996740579601</v>
      </c>
      <c r="K20" s="11">
        <f t="shared" si="0"/>
        <v>6.7333324279387785</v>
      </c>
      <c r="L20" s="16">
        <v>1.66328732328985E-3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27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5">
        <v>24359.596348762501</v>
      </c>
      <c r="K21" s="11">
        <f t="shared" si="0"/>
        <v>6.7665545413229173</v>
      </c>
      <c r="L21" s="16">
        <v>1.70606220983389E-3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27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5">
        <v>24705.9916727542</v>
      </c>
      <c r="K22" s="11">
        <f t="shared" si="0"/>
        <v>6.8627754646539447</v>
      </c>
      <c r="L22" s="16">
        <v>1.7233669743861198E-2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27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5">
        <v>24690.8849771022</v>
      </c>
      <c r="K23" s="11">
        <f t="shared" si="0"/>
        <v>6.8585791603061663</v>
      </c>
      <c r="L23" s="16">
        <v>2.5545961890781998E-3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22765.78584127421</v>
      </c>
      <c r="K24" s="5">
        <f t="shared" si="0"/>
        <v>6.3238294003539472</v>
      </c>
      <c r="L24" s="7">
        <f>AVERAGE(L14:L23)</f>
        <v>9.0717097911678316E-3</v>
      </c>
      <c r="M24" s="28">
        <f>_xlfn.STDEV.P(L14:L23)</f>
        <v>9.0672323084444676E-3</v>
      </c>
      <c r="N24" s="4"/>
      <c r="O24" s="5"/>
      <c r="P24" s="26"/>
    </row>
    <row r="25" spans="1:16" x14ac:dyDescent="0.25">
      <c r="A25" s="10" t="s">
        <v>15</v>
      </c>
      <c r="B25" s="11"/>
      <c r="C25" s="11" t="s">
        <v>10</v>
      </c>
      <c r="D25" s="29" t="s">
        <v>14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4">
        <v>23052.5304625034</v>
      </c>
      <c r="K25" s="11">
        <f t="shared" si="0"/>
        <v>6.4034806840287226</v>
      </c>
      <c r="L25" s="23">
        <v>1.2223468423458799E-3</v>
      </c>
      <c r="M25" s="21"/>
      <c r="N25" s="10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29" t="s">
        <v>14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4">
        <v>23238.550406217499</v>
      </c>
      <c r="K26" s="11">
        <f t="shared" si="0"/>
        <v>6.4551528906159721</v>
      </c>
      <c r="L26" s="23">
        <v>1.1911683133391899E-2</v>
      </c>
      <c r="M26" s="21"/>
      <c r="N26" s="10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29" t="s">
        <v>14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4">
        <v>23583.562618494001</v>
      </c>
      <c r="K27" s="11">
        <f t="shared" si="0"/>
        <v>6.5509896162483336</v>
      </c>
      <c r="L27" s="23">
        <v>8.3625180650533093E-3</v>
      </c>
      <c r="M27" s="21"/>
      <c r="N27" s="10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29" t="s">
        <v>14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4">
        <v>24381.9196577072</v>
      </c>
      <c r="K28" s="11">
        <f t="shared" si="0"/>
        <v>6.7727554604742224</v>
      </c>
      <c r="L28" s="23">
        <v>4.6213377221490599E-4</v>
      </c>
      <c r="M28" s="21"/>
      <c r="N28" s="10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29" t="s">
        <v>14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4">
        <v>24416.2316024303</v>
      </c>
      <c r="K29" s="11">
        <f t="shared" si="0"/>
        <v>6.7822865562306385</v>
      </c>
      <c r="L29" s="23">
        <v>2.5614527464801699E-3</v>
      </c>
      <c r="M29" s="21"/>
      <c r="N29" s="10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29" t="s">
        <v>14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4">
        <v>24455.932810306502</v>
      </c>
      <c r="K30" s="11">
        <f t="shared" si="0"/>
        <v>6.7933146695295834</v>
      </c>
      <c r="L30" s="23">
        <v>1.0201968774120099E-3</v>
      </c>
      <c r="M30" s="21"/>
      <c r="N30" s="10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29" t="s">
        <v>14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4">
        <v>24556.540443420399</v>
      </c>
      <c r="K31" s="11">
        <f t="shared" si="0"/>
        <v>6.821261234283444</v>
      </c>
      <c r="L31" s="23">
        <v>5.45704518390174E-3</v>
      </c>
      <c r="M31" s="21"/>
      <c r="N31" s="10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29" t="s">
        <v>14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4">
        <v>24645.543615817998</v>
      </c>
      <c r="K32" s="11">
        <f t="shared" si="0"/>
        <v>6.8459843377272218</v>
      </c>
      <c r="L32" s="23">
        <v>3.0650898637044799E-3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14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4">
        <v>24718.894727945299</v>
      </c>
      <c r="K33" s="11">
        <f t="shared" si="0"/>
        <v>6.866359646651472</v>
      </c>
      <c r="L33" s="23">
        <v>3.2380288392575901E-3</v>
      </c>
      <c r="M33" s="21"/>
      <c r="N33" s="10"/>
      <c r="O33" s="11"/>
      <c r="P33" s="13"/>
    </row>
    <row r="34" spans="1:16" ht="15.75" thickBot="1" x14ac:dyDescent="0.3">
      <c r="A34" s="17" t="s">
        <v>15</v>
      </c>
      <c r="B34" s="18"/>
      <c r="C34" s="18" t="s">
        <v>10</v>
      </c>
      <c r="D34" s="29" t="s">
        <v>14</v>
      </c>
      <c r="E34" s="18" t="s">
        <v>13</v>
      </c>
      <c r="F34" s="11">
        <v>1</v>
      </c>
      <c r="G34" s="11">
        <v>1</v>
      </c>
      <c r="H34" s="18">
        <v>2000</v>
      </c>
      <c r="I34" s="18">
        <v>100</v>
      </c>
      <c r="J34" s="24">
        <v>24836.250742912202</v>
      </c>
      <c r="K34" s="11">
        <f t="shared" si="0"/>
        <v>6.8989585396978335</v>
      </c>
      <c r="L34" s="25">
        <v>2.2995094393347998E-3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24188.59570877548</v>
      </c>
      <c r="K35" s="5">
        <f>J35/3600</f>
        <v>6.7190543635487447</v>
      </c>
      <c r="L35" s="7">
        <f>AVERAGE(L25:L34)</f>
        <v>3.9600004763096792E-3</v>
      </c>
      <c r="M35" s="28">
        <f>_xlfn.STDEV.P(L25:L34)</f>
        <v>3.4534055574125156E-3</v>
      </c>
      <c r="N35" s="4"/>
      <c r="O35" s="5"/>
      <c r="P35" s="26"/>
    </row>
    <row r="36" spans="1:16" x14ac:dyDescent="0.25">
      <c r="A36" s="10" t="s">
        <v>15</v>
      </c>
      <c r="B36" s="11"/>
      <c r="C36" s="11" t="s">
        <v>10</v>
      </c>
      <c r="D36" s="11" t="s">
        <v>24</v>
      </c>
      <c r="E36" s="29" t="s">
        <v>48</v>
      </c>
      <c r="F36" s="11">
        <v>1</v>
      </c>
      <c r="G36" s="11">
        <v>1</v>
      </c>
      <c r="H36" s="11">
        <v>2000</v>
      </c>
      <c r="I36" s="11">
        <v>100</v>
      </c>
      <c r="J36" s="14">
        <v>21443.389478206602</v>
      </c>
      <c r="K36" s="11">
        <f t="shared" ref="K36:K47" si="1">J36/3600</f>
        <v>5.9564970772796118</v>
      </c>
      <c r="L36" s="12">
        <v>7.8870346321571402E-4</v>
      </c>
      <c r="M36" s="21"/>
      <c r="N36" s="11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24</v>
      </c>
      <c r="E37" s="29" t="s">
        <v>48</v>
      </c>
      <c r="F37" s="11">
        <v>1</v>
      </c>
      <c r="G37" s="11">
        <v>1</v>
      </c>
      <c r="H37" s="11">
        <v>2000</v>
      </c>
      <c r="I37" s="11">
        <v>100</v>
      </c>
      <c r="J37" s="14">
        <v>23467.255299329699</v>
      </c>
      <c r="K37" s="11">
        <f t="shared" si="1"/>
        <v>6.5186820275915833</v>
      </c>
      <c r="L37" s="12">
        <v>6.0856684704002596E-4</v>
      </c>
      <c r="M37" s="21"/>
      <c r="N37" s="11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24</v>
      </c>
      <c r="E38" s="29" t="s">
        <v>48</v>
      </c>
      <c r="F38" s="11">
        <v>1</v>
      </c>
      <c r="G38" s="11">
        <v>1</v>
      </c>
      <c r="H38" s="11">
        <v>2000</v>
      </c>
      <c r="I38" s="11">
        <v>100</v>
      </c>
      <c r="J38" s="14">
        <v>23715.099287986701</v>
      </c>
      <c r="K38" s="11">
        <f t="shared" si="1"/>
        <v>6.5875275799963058</v>
      </c>
      <c r="L38" s="12">
        <v>9.3359431006114803E-4</v>
      </c>
      <c r="M38" s="21"/>
      <c r="N38" s="11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24</v>
      </c>
      <c r="E39" s="29" t="s">
        <v>48</v>
      </c>
      <c r="F39" s="11">
        <v>1</v>
      </c>
      <c r="G39" s="11">
        <v>1</v>
      </c>
      <c r="H39" s="11">
        <v>2000</v>
      </c>
      <c r="I39" s="11">
        <v>100</v>
      </c>
      <c r="J39" s="14">
        <v>24122.041879892298</v>
      </c>
      <c r="K39" s="11">
        <f t="shared" si="1"/>
        <v>6.7005671888589715</v>
      </c>
      <c r="L39" s="12">
        <v>3.0848704063867801E-3</v>
      </c>
      <c r="M39" s="21"/>
      <c r="N39" s="11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24</v>
      </c>
      <c r="E40" s="29" t="s">
        <v>48</v>
      </c>
      <c r="F40" s="11">
        <v>1</v>
      </c>
      <c r="G40" s="11">
        <v>1</v>
      </c>
      <c r="H40" s="11">
        <v>2000</v>
      </c>
      <c r="I40" s="11">
        <v>100</v>
      </c>
      <c r="J40" s="14">
        <v>24126.033227920499</v>
      </c>
      <c r="K40" s="11">
        <f t="shared" si="1"/>
        <v>6.7016758966445833</v>
      </c>
      <c r="L40" s="12">
        <v>6.9567966657546002E-4</v>
      </c>
      <c r="M40" s="21"/>
      <c r="N40" s="11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24</v>
      </c>
      <c r="E41" s="29" t="s">
        <v>48</v>
      </c>
      <c r="F41" s="11">
        <v>1</v>
      </c>
      <c r="G41" s="11">
        <v>1</v>
      </c>
      <c r="H41" s="11">
        <v>2000</v>
      </c>
      <c r="I41" s="11">
        <v>100</v>
      </c>
      <c r="J41" s="14">
        <v>24253.7463347911</v>
      </c>
      <c r="K41" s="11">
        <f t="shared" si="1"/>
        <v>6.7371517596641946</v>
      </c>
      <c r="L41" s="12">
        <v>6.3442153613911295E-4</v>
      </c>
      <c r="M41" s="21"/>
      <c r="N41" s="11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24</v>
      </c>
      <c r="E42" s="29" t="s">
        <v>48</v>
      </c>
      <c r="F42" s="11">
        <v>1</v>
      </c>
      <c r="G42" s="11">
        <v>1</v>
      </c>
      <c r="H42" s="11">
        <v>2000</v>
      </c>
      <c r="I42" s="11">
        <v>100</v>
      </c>
      <c r="J42" s="14">
        <v>24304.414358139002</v>
      </c>
      <c r="K42" s="11">
        <f t="shared" si="1"/>
        <v>6.7512262105941669</v>
      </c>
      <c r="L42" s="12">
        <v>8.26994003240372E-4</v>
      </c>
      <c r="M42" s="21"/>
      <c r="N42" s="11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24</v>
      </c>
      <c r="E43" s="29" t="s">
        <v>48</v>
      </c>
      <c r="F43" s="11">
        <v>1</v>
      </c>
      <c r="G43" s="11">
        <v>1</v>
      </c>
      <c r="H43" s="11">
        <v>2000</v>
      </c>
      <c r="I43" s="11">
        <v>100</v>
      </c>
      <c r="J43" s="14">
        <v>24359.9939761161</v>
      </c>
      <c r="K43" s="11">
        <f t="shared" si="1"/>
        <v>6.7666649933655831</v>
      </c>
      <c r="L43" s="12">
        <v>7.8302597423105501E-4</v>
      </c>
      <c r="M43" s="21"/>
      <c r="N43" s="11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24</v>
      </c>
      <c r="E44" s="29" t="s">
        <v>48</v>
      </c>
      <c r="F44" s="11">
        <v>1</v>
      </c>
      <c r="G44" s="11">
        <v>1</v>
      </c>
      <c r="H44" s="11">
        <v>2000</v>
      </c>
      <c r="I44" s="11">
        <v>100</v>
      </c>
      <c r="J44" s="14">
        <v>24706.384910345001</v>
      </c>
      <c r="K44" s="11">
        <f t="shared" si="1"/>
        <v>6.8628846973180559</v>
      </c>
      <c r="L44" s="12">
        <v>1.08449340423784E-3</v>
      </c>
      <c r="M44" s="21"/>
      <c r="N44" s="11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24</v>
      </c>
      <c r="E45" s="29" t="s">
        <v>48</v>
      </c>
      <c r="F45" s="11">
        <v>1</v>
      </c>
      <c r="G45" s="11">
        <v>1</v>
      </c>
      <c r="H45" s="11">
        <v>2000</v>
      </c>
      <c r="I45" s="11">
        <v>100</v>
      </c>
      <c r="J45" s="14">
        <v>25719.853224277402</v>
      </c>
      <c r="K45" s="11">
        <f t="shared" si="1"/>
        <v>7.1444036734103893</v>
      </c>
      <c r="L45" s="12">
        <v>1.68836883610443E-3</v>
      </c>
      <c r="M45" s="45"/>
      <c r="N45" s="11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24021.821197700439</v>
      </c>
      <c r="K46" s="5">
        <f t="shared" si="1"/>
        <v>6.6727281104723444</v>
      </c>
      <c r="L46" s="7">
        <f>AVERAGE(L36:L45)</f>
        <v>1.1128718447231938E-3</v>
      </c>
      <c r="M46" s="28">
        <f>_xlfn.STDEV.P(L36:L45)</f>
        <v>7.2151354836148688E-4</v>
      </c>
      <c r="N46" s="4"/>
      <c r="O46" s="5"/>
      <c r="P46" s="26"/>
    </row>
    <row r="47" spans="1:16" x14ac:dyDescent="0.25">
      <c r="A47" s="10" t="s">
        <v>45</v>
      </c>
      <c r="B47" s="11"/>
      <c r="C47" s="11" t="s">
        <v>10</v>
      </c>
      <c r="D47" s="11" t="s">
        <v>24</v>
      </c>
      <c r="E47" s="11" t="s">
        <v>13</v>
      </c>
      <c r="F47" s="11">
        <v>0</v>
      </c>
      <c r="G47" s="11">
        <v>2</v>
      </c>
      <c r="H47" s="11">
        <v>2000</v>
      </c>
      <c r="I47" s="11">
        <v>100</v>
      </c>
      <c r="J47" s="14">
        <v>18005.427544832201</v>
      </c>
      <c r="K47" s="11">
        <f t="shared" si="1"/>
        <v>5.001507651342278</v>
      </c>
      <c r="L47" s="12">
        <v>0.22944217721511101</v>
      </c>
      <c r="M47" s="27"/>
      <c r="N47" s="11"/>
      <c r="O47" s="11"/>
      <c r="P47" s="13"/>
    </row>
    <row r="48" spans="1:16" x14ac:dyDescent="0.25">
      <c r="A48" s="10" t="s">
        <v>45</v>
      </c>
      <c r="B48" s="11"/>
      <c r="C48" s="11" t="s">
        <v>10</v>
      </c>
      <c r="D48" s="11" t="s">
        <v>24</v>
      </c>
      <c r="E48" s="11" t="s">
        <v>13</v>
      </c>
      <c r="F48" s="11">
        <v>0</v>
      </c>
      <c r="G48" s="11">
        <v>2</v>
      </c>
      <c r="H48" s="11">
        <v>2000</v>
      </c>
      <c r="I48" s="11">
        <v>100</v>
      </c>
      <c r="J48" s="14">
        <v>18012.437001943501</v>
      </c>
      <c r="K48" s="11">
        <f t="shared" ref="K48:K79" si="2">J48/3600</f>
        <v>5.0034547227620836</v>
      </c>
      <c r="L48" s="12">
        <v>0.52223567431965201</v>
      </c>
      <c r="M48" s="21"/>
      <c r="N48" s="11"/>
      <c r="O48" s="11"/>
      <c r="P48" s="13"/>
    </row>
    <row r="49" spans="1:18" x14ac:dyDescent="0.25">
      <c r="A49" s="10" t="s">
        <v>45</v>
      </c>
      <c r="B49" s="11"/>
      <c r="C49" s="11" t="s">
        <v>10</v>
      </c>
      <c r="D49" s="11" t="s">
        <v>24</v>
      </c>
      <c r="E49" s="11" t="s">
        <v>13</v>
      </c>
      <c r="F49" s="11">
        <v>0</v>
      </c>
      <c r="G49" s="11">
        <v>2</v>
      </c>
      <c r="H49" s="11">
        <v>2000</v>
      </c>
      <c r="I49" s="11">
        <v>100</v>
      </c>
      <c r="J49" s="14">
        <v>18051.2240114212</v>
      </c>
      <c r="K49" s="11">
        <f t="shared" si="2"/>
        <v>5.0142288920614444</v>
      </c>
      <c r="L49" s="12">
        <v>0.687618500193515</v>
      </c>
      <c r="M49" s="21"/>
      <c r="N49" s="11"/>
      <c r="O49" s="11"/>
      <c r="P49" s="13"/>
    </row>
    <row r="50" spans="1:18" x14ac:dyDescent="0.25">
      <c r="A50" s="10" t="s">
        <v>45</v>
      </c>
      <c r="B50" s="11"/>
      <c r="C50" s="11" t="s">
        <v>10</v>
      </c>
      <c r="D50" s="11" t="s">
        <v>24</v>
      </c>
      <c r="E50" s="11" t="s">
        <v>13</v>
      </c>
      <c r="F50" s="11">
        <v>0</v>
      </c>
      <c r="G50" s="11">
        <v>2</v>
      </c>
      <c r="H50" s="11">
        <v>2000</v>
      </c>
      <c r="I50" s="11">
        <v>100</v>
      </c>
      <c r="J50" s="14">
        <v>18075.0749902725</v>
      </c>
      <c r="K50" s="11">
        <f t="shared" si="2"/>
        <v>5.0208541639645832</v>
      </c>
      <c r="L50" s="12">
        <v>1.2021185959641001</v>
      </c>
      <c r="M50" s="21"/>
      <c r="N50" s="11"/>
      <c r="O50" s="11"/>
      <c r="P50" s="13"/>
    </row>
    <row r="51" spans="1:18" x14ac:dyDescent="0.25">
      <c r="A51" s="10" t="s">
        <v>45</v>
      </c>
      <c r="B51" s="11"/>
      <c r="C51" s="11" t="s">
        <v>10</v>
      </c>
      <c r="D51" s="11" t="s">
        <v>24</v>
      </c>
      <c r="E51" s="11" t="s">
        <v>13</v>
      </c>
      <c r="F51" s="11">
        <v>0</v>
      </c>
      <c r="G51" s="11">
        <v>2</v>
      </c>
      <c r="H51" s="11">
        <v>2000</v>
      </c>
      <c r="I51" s="11">
        <v>100</v>
      </c>
      <c r="J51" s="14">
        <v>18091.3395786285</v>
      </c>
      <c r="K51" s="11">
        <f t="shared" si="2"/>
        <v>5.0253721051745837</v>
      </c>
      <c r="L51" s="12">
        <v>0.67996489175171604</v>
      </c>
      <c r="M51" s="21"/>
      <c r="N51" s="11"/>
      <c r="O51" s="11"/>
      <c r="P51" s="13"/>
    </row>
    <row r="52" spans="1:18" x14ac:dyDescent="0.25">
      <c r="A52" s="10" t="s">
        <v>45</v>
      </c>
      <c r="B52" s="11"/>
      <c r="C52" s="11" t="s">
        <v>10</v>
      </c>
      <c r="D52" s="11" t="s">
        <v>24</v>
      </c>
      <c r="E52" s="11" t="s">
        <v>13</v>
      </c>
      <c r="F52" s="11">
        <v>0</v>
      </c>
      <c r="G52" s="11">
        <v>2</v>
      </c>
      <c r="H52" s="11">
        <v>2000</v>
      </c>
      <c r="I52" s="11">
        <v>100</v>
      </c>
      <c r="J52" s="14">
        <v>18191.852574586799</v>
      </c>
      <c r="K52" s="11">
        <f t="shared" si="2"/>
        <v>5.0532923818296664</v>
      </c>
      <c r="L52" s="12">
        <v>0.34836647532592602</v>
      </c>
      <c r="M52" s="21"/>
      <c r="N52" s="11"/>
      <c r="O52" s="11"/>
      <c r="P52" s="13"/>
    </row>
    <row r="53" spans="1:18" x14ac:dyDescent="0.25">
      <c r="A53" s="10" t="s">
        <v>45</v>
      </c>
      <c r="B53" s="11"/>
      <c r="C53" s="11" t="s">
        <v>10</v>
      </c>
      <c r="D53" s="11" t="s">
        <v>24</v>
      </c>
      <c r="E53" s="11" t="s">
        <v>13</v>
      </c>
      <c r="F53" s="11">
        <v>0</v>
      </c>
      <c r="G53" s="11">
        <v>2</v>
      </c>
      <c r="H53" s="11">
        <v>2000</v>
      </c>
      <c r="I53" s="11">
        <v>100</v>
      </c>
      <c r="J53" s="14">
        <v>18209.117734193798</v>
      </c>
      <c r="K53" s="11">
        <f t="shared" si="2"/>
        <v>5.0580882594982777</v>
      </c>
      <c r="L53" s="12">
        <v>1.0245380489832401</v>
      </c>
      <c r="M53" s="21"/>
      <c r="N53" s="11"/>
      <c r="O53" s="11"/>
      <c r="P53" s="13"/>
    </row>
    <row r="54" spans="1:18" x14ac:dyDescent="0.25">
      <c r="A54" s="10" t="s">
        <v>45</v>
      </c>
      <c r="B54" s="11"/>
      <c r="C54" s="11" t="s">
        <v>10</v>
      </c>
      <c r="D54" s="11" t="s">
        <v>24</v>
      </c>
      <c r="E54" s="11" t="s">
        <v>13</v>
      </c>
      <c r="F54" s="11">
        <v>0</v>
      </c>
      <c r="G54" s="11">
        <v>2</v>
      </c>
      <c r="H54" s="11">
        <v>2000</v>
      </c>
      <c r="I54" s="11">
        <v>100</v>
      </c>
      <c r="J54" s="14">
        <v>18337.405322551698</v>
      </c>
      <c r="K54" s="11">
        <f t="shared" si="2"/>
        <v>5.0937237007088054</v>
      </c>
      <c r="L54" s="12">
        <v>0.70771142368918905</v>
      </c>
      <c r="M54" s="21"/>
      <c r="N54" s="11"/>
      <c r="O54" s="11"/>
      <c r="P54" s="13"/>
    </row>
    <row r="55" spans="1:18" x14ac:dyDescent="0.25">
      <c r="A55" s="10" t="s">
        <v>45</v>
      </c>
      <c r="B55" s="11"/>
      <c r="C55" s="11" t="s">
        <v>10</v>
      </c>
      <c r="D55" s="11" t="s">
        <v>24</v>
      </c>
      <c r="E55" s="11" t="s">
        <v>13</v>
      </c>
      <c r="F55" s="11">
        <v>0</v>
      </c>
      <c r="G55" s="11">
        <v>2</v>
      </c>
      <c r="H55" s="11">
        <v>2000</v>
      </c>
      <c r="I55" s="11">
        <v>100</v>
      </c>
      <c r="J55" s="14">
        <v>18853.140951394998</v>
      </c>
      <c r="K55" s="11">
        <f t="shared" si="2"/>
        <v>5.2369835976097221</v>
      </c>
      <c r="L55" s="12">
        <v>0.73118291691206405</v>
      </c>
      <c r="M55" s="21"/>
      <c r="N55" s="11"/>
      <c r="O55" s="11"/>
      <c r="P55" s="13"/>
    </row>
    <row r="56" spans="1:18" ht="15.75" thickBot="1" x14ac:dyDescent="0.3">
      <c r="A56" s="10" t="s">
        <v>45</v>
      </c>
      <c r="B56" s="11"/>
      <c r="C56" s="11" t="s">
        <v>10</v>
      </c>
      <c r="D56" s="11" t="s">
        <v>24</v>
      </c>
      <c r="E56" s="11" t="s">
        <v>13</v>
      </c>
      <c r="F56" s="11">
        <v>0</v>
      </c>
      <c r="G56" s="11">
        <v>2</v>
      </c>
      <c r="H56" s="11">
        <v>2000</v>
      </c>
      <c r="I56" s="11">
        <v>100</v>
      </c>
      <c r="J56" s="14">
        <v>18893.748065948399</v>
      </c>
      <c r="K56" s="11">
        <f t="shared" si="2"/>
        <v>5.2482633516523327</v>
      </c>
      <c r="L56" s="12">
        <v>6.7299909823656301E-2</v>
      </c>
      <c r="M56" s="21"/>
      <c r="N56" s="11"/>
      <c r="O56" s="11"/>
      <c r="P56" s="13"/>
    </row>
    <row r="57" spans="1:18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18272.07677757736</v>
      </c>
      <c r="K57" s="5">
        <f t="shared" si="2"/>
        <v>5.0755768826603775</v>
      </c>
      <c r="L57" s="19">
        <f>AVERAGE(L47:L56)</f>
        <v>0.62004786141781698</v>
      </c>
      <c r="M57" s="28">
        <f>_xlfn.STDEV.P(L47:L56)</f>
        <v>0.32742808253525052</v>
      </c>
      <c r="N57" s="5"/>
      <c r="O57" s="5"/>
      <c r="P57" s="26"/>
    </row>
    <row r="58" spans="1:18" x14ac:dyDescent="0.25">
      <c r="A58" s="10" t="s">
        <v>45</v>
      </c>
      <c r="B58" s="11"/>
      <c r="C58" s="11" t="s">
        <v>10</v>
      </c>
      <c r="D58" s="11" t="s">
        <v>27</v>
      </c>
      <c r="E58" s="11" t="s">
        <v>13</v>
      </c>
      <c r="F58" s="11">
        <v>0</v>
      </c>
      <c r="G58" s="11">
        <v>2</v>
      </c>
      <c r="H58" s="11">
        <v>2000</v>
      </c>
      <c r="I58" s="11">
        <v>100</v>
      </c>
      <c r="J58" s="15">
        <v>17926.546845912901</v>
      </c>
      <c r="K58" s="11">
        <f t="shared" si="2"/>
        <v>4.9795963460869173</v>
      </c>
      <c r="L58" s="16">
        <v>1.1951838282351399</v>
      </c>
      <c r="M58" s="21"/>
      <c r="N58" s="11"/>
      <c r="O58" s="11"/>
      <c r="P58" s="13"/>
    </row>
    <row r="59" spans="1:18" x14ac:dyDescent="0.25">
      <c r="A59" s="10" t="s">
        <v>45</v>
      </c>
      <c r="B59" s="11"/>
      <c r="C59" s="11" t="s">
        <v>10</v>
      </c>
      <c r="D59" s="11" t="s">
        <v>27</v>
      </c>
      <c r="E59" s="11" t="s">
        <v>13</v>
      </c>
      <c r="F59" s="11">
        <v>0</v>
      </c>
      <c r="G59" s="11">
        <v>2</v>
      </c>
      <c r="H59" s="11">
        <v>2000</v>
      </c>
      <c r="I59" s="11">
        <v>100</v>
      </c>
      <c r="J59" s="15">
        <v>19035.168612480102</v>
      </c>
      <c r="K59" s="11">
        <f t="shared" si="2"/>
        <v>5.2875468368000282</v>
      </c>
      <c r="L59" s="16">
        <v>1.07194042105958</v>
      </c>
      <c r="M59" s="21"/>
      <c r="N59" s="11"/>
      <c r="O59" s="11"/>
      <c r="P59" s="13"/>
    </row>
    <row r="60" spans="1:18" x14ac:dyDescent="0.25">
      <c r="A60" s="10" t="s">
        <v>45</v>
      </c>
      <c r="B60" s="11"/>
      <c r="C60" s="11" t="s">
        <v>10</v>
      </c>
      <c r="D60" s="11" t="s">
        <v>27</v>
      </c>
      <c r="E60" s="11" t="s">
        <v>13</v>
      </c>
      <c r="F60" s="11">
        <v>0</v>
      </c>
      <c r="G60" s="11">
        <v>2</v>
      </c>
      <c r="H60" s="11">
        <v>2000</v>
      </c>
      <c r="I60" s="11">
        <v>100</v>
      </c>
      <c r="J60" s="15">
        <v>19656.7411029338</v>
      </c>
      <c r="K60" s="11">
        <f t="shared" si="2"/>
        <v>5.4602058619260552</v>
      </c>
      <c r="L60" s="16">
        <v>1.0732764272447299</v>
      </c>
      <c r="M60" s="21"/>
      <c r="N60" s="11"/>
      <c r="O60" s="11"/>
      <c r="P60" s="13"/>
    </row>
    <row r="61" spans="1:18" x14ac:dyDescent="0.25">
      <c r="A61" s="10" t="s">
        <v>45</v>
      </c>
      <c r="B61" s="11"/>
      <c r="C61" s="11" t="s">
        <v>10</v>
      </c>
      <c r="D61" s="11" t="s">
        <v>27</v>
      </c>
      <c r="E61" s="11" t="s">
        <v>13</v>
      </c>
      <c r="F61" s="11">
        <v>0</v>
      </c>
      <c r="G61" s="11">
        <v>2</v>
      </c>
      <c r="H61" s="11">
        <v>2000</v>
      </c>
      <c r="I61" s="11">
        <v>100</v>
      </c>
      <c r="J61" s="15">
        <v>20005.842081308299</v>
      </c>
      <c r="K61" s="11">
        <f t="shared" si="2"/>
        <v>5.557178355918972</v>
      </c>
      <c r="L61" s="16">
        <v>1.0507074130812699</v>
      </c>
      <c r="M61" s="21"/>
      <c r="N61" s="11"/>
      <c r="O61" s="11"/>
      <c r="P61" s="13"/>
      <c r="R61">
        <v>0.62004786141781698</v>
      </c>
    </row>
    <row r="62" spans="1:18" x14ac:dyDescent="0.25">
      <c r="A62" s="10" t="s">
        <v>45</v>
      </c>
      <c r="B62" s="11"/>
      <c r="C62" s="11" t="s">
        <v>10</v>
      </c>
      <c r="D62" s="11" t="s">
        <v>27</v>
      </c>
      <c r="E62" s="11" t="s">
        <v>13</v>
      </c>
      <c r="F62" s="11">
        <v>0</v>
      </c>
      <c r="G62" s="11">
        <v>2</v>
      </c>
      <c r="H62" s="11">
        <v>2000</v>
      </c>
      <c r="I62" s="11">
        <v>100</v>
      </c>
      <c r="J62" s="15">
        <v>20013.713640451399</v>
      </c>
      <c r="K62" s="11">
        <f t="shared" si="2"/>
        <v>5.5593649001253889</v>
      </c>
      <c r="L62" s="16">
        <v>0.78166673243123497</v>
      </c>
      <c r="M62" s="21"/>
      <c r="N62" s="11"/>
      <c r="O62" s="11"/>
      <c r="P62" s="13"/>
      <c r="R62">
        <v>0.88104693979799686</v>
      </c>
    </row>
    <row r="63" spans="1:18" x14ac:dyDescent="0.25">
      <c r="A63" s="10" t="s">
        <v>45</v>
      </c>
      <c r="B63" s="11"/>
      <c r="C63" s="11" t="s">
        <v>10</v>
      </c>
      <c r="D63" s="11" t="s">
        <v>27</v>
      </c>
      <c r="E63" s="11" t="s">
        <v>13</v>
      </c>
      <c r="F63" s="11">
        <v>0</v>
      </c>
      <c r="G63" s="11">
        <v>2</v>
      </c>
      <c r="H63" s="11">
        <v>2000</v>
      </c>
      <c r="I63" s="11">
        <v>100</v>
      </c>
      <c r="J63" s="15">
        <v>20029.645589113199</v>
      </c>
      <c r="K63" s="11">
        <f t="shared" si="2"/>
        <v>5.5637904414203332</v>
      </c>
      <c r="L63" s="16">
        <v>1.05731827323324</v>
      </c>
      <c r="M63" s="21"/>
      <c r="N63" s="11"/>
      <c r="O63" s="11"/>
      <c r="P63" s="13"/>
      <c r="R63">
        <v>0.31772718136858552</v>
      </c>
    </row>
    <row r="64" spans="1:18" x14ac:dyDescent="0.25">
      <c r="A64" s="10" t="s">
        <v>45</v>
      </c>
      <c r="B64" s="11"/>
      <c r="C64" s="11" t="s">
        <v>10</v>
      </c>
      <c r="D64" s="11" t="s">
        <v>27</v>
      </c>
      <c r="E64" s="11" t="s">
        <v>13</v>
      </c>
      <c r="F64" s="11">
        <v>0</v>
      </c>
      <c r="G64" s="11">
        <v>2</v>
      </c>
      <c r="H64" s="11">
        <v>2000</v>
      </c>
      <c r="I64" s="11">
        <v>100</v>
      </c>
      <c r="J64" s="15">
        <v>20117.946453332901</v>
      </c>
      <c r="K64" s="11">
        <f t="shared" si="2"/>
        <v>5.5883184592591393</v>
      </c>
      <c r="L64" s="16">
        <v>0.73073093819552803</v>
      </c>
      <c r="M64" s="21"/>
      <c r="N64" s="11"/>
      <c r="O64" s="11"/>
      <c r="P64" s="13"/>
    </row>
    <row r="65" spans="1:16" x14ac:dyDescent="0.25">
      <c r="A65" s="10" t="s">
        <v>45</v>
      </c>
      <c r="B65" s="11"/>
      <c r="C65" s="11" t="s">
        <v>10</v>
      </c>
      <c r="D65" s="11" t="s">
        <v>27</v>
      </c>
      <c r="E65" s="11" t="s">
        <v>13</v>
      </c>
      <c r="F65" s="11">
        <v>0</v>
      </c>
      <c r="G65" s="11">
        <v>2</v>
      </c>
      <c r="H65" s="11">
        <v>2000</v>
      </c>
      <c r="I65" s="11">
        <v>100</v>
      </c>
      <c r="J65" s="15">
        <v>20392.817068576798</v>
      </c>
      <c r="K65" s="11">
        <f t="shared" si="2"/>
        <v>5.6646714079379992</v>
      </c>
      <c r="L65" s="16">
        <v>0.72881039071791098</v>
      </c>
      <c r="M65" s="21"/>
      <c r="N65" s="11"/>
      <c r="O65" s="11"/>
      <c r="P65" s="13"/>
    </row>
    <row r="66" spans="1:16" x14ac:dyDescent="0.25">
      <c r="A66" s="10" t="s">
        <v>45</v>
      </c>
      <c r="B66" s="11"/>
      <c r="C66" s="11" t="s">
        <v>10</v>
      </c>
      <c r="D66" s="11" t="s">
        <v>27</v>
      </c>
      <c r="E66" s="11" t="s">
        <v>13</v>
      </c>
      <c r="F66" s="11">
        <v>0</v>
      </c>
      <c r="G66" s="11">
        <v>2</v>
      </c>
      <c r="H66" s="11">
        <v>2000</v>
      </c>
      <c r="I66" s="11">
        <v>100</v>
      </c>
      <c r="J66" s="15">
        <v>20482.295284986401</v>
      </c>
      <c r="K66" s="11">
        <f t="shared" si="2"/>
        <v>5.6895264680517785</v>
      </c>
      <c r="L66" s="16">
        <v>0.34335549059693699</v>
      </c>
      <c r="M66" s="21"/>
      <c r="N66" s="11"/>
      <c r="O66" s="11"/>
      <c r="P66" s="13"/>
    </row>
    <row r="67" spans="1:16" ht="15.75" thickBot="1" x14ac:dyDescent="0.3">
      <c r="A67" s="10" t="s">
        <v>45</v>
      </c>
      <c r="B67" s="11"/>
      <c r="C67" s="11" t="s">
        <v>10</v>
      </c>
      <c r="D67" s="11" t="s">
        <v>27</v>
      </c>
      <c r="E67" s="11" t="s">
        <v>13</v>
      </c>
      <c r="F67" s="11">
        <v>0</v>
      </c>
      <c r="G67" s="11">
        <v>2</v>
      </c>
      <c r="H67" s="11">
        <v>2000</v>
      </c>
      <c r="I67" s="11">
        <v>100</v>
      </c>
      <c r="J67" s="15">
        <v>20532.684736728599</v>
      </c>
      <c r="K67" s="11">
        <f t="shared" si="2"/>
        <v>5.7035235379801668</v>
      </c>
      <c r="L67" s="16">
        <v>0.77747948318439897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">
        <f>AVERAGE(J58:J67)</f>
        <v>19819.340141582445</v>
      </c>
      <c r="K68" s="5">
        <f t="shared" si="2"/>
        <v>5.5053722615506793</v>
      </c>
      <c r="L68" s="7">
        <f>AVERAGE(L58:L67)</f>
        <v>0.88104693979799686</v>
      </c>
      <c r="M68" s="28">
        <f>_xlfn.STDEV.P(L58:L67)</f>
        <v>0.2423667358236456</v>
      </c>
      <c r="N68" s="4"/>
      <c r="O68" s="5"/>
      <c r="P68" s="26"/>
    </row>
    <row r="69" spans="1:16" x14ac:dyDescent="0.25">
      <c r="A69" s="10" t="s">
        <v>45</v>
      </c>
      <c r="B69" s="11"/>
      <c r="C69" s="11" t="s">
        <v>10</v>
      </c>
      <c r="D69" s="29" t="s">
        <v>14</v>
      </c>
      <c r="E69" s="11" t="s">
        <v>13</v>
      </c>
      <c r="F69" s="11">
        <v>0</v>
      </c>
      <c r="G69" s="11">
        <v>2</v>
      </c>
      <c r="H69" s="11">
        <v>2000</v>
      </c>
      <c r="I69" s="11">
        <v>100</v>
      </c>
      <c r="J69" s="14">
        <v>16142.187740564301</v>
      </c>
      <c r="K69" s="11">
        <f t="shared" si="2"/>
        <v>4.4839410390456393</v>
      </c>
      <c r="L69" s="23">
        <v>0.38947568797232501</v>
      </c>
      <c r="M69" s="21"/>
      <c r="N69" s="10"/>
      <c r="O69" s="11"/>
      <c r="P69" s="13"/>
    </row>
    <row r="70" spans="1:16" x14ac:dyDescent="0.25">
      <c r="A70" s="10" t="s">
        <v>45</v>
      </c>
      <c r="B70" s="11"/>
      <c r="C70" s="11" t="s">
        <v>10</v>
      </c>
      <c r="D70" s="29" t="s">
        <v>14</v>
      </c>
      <c r="E70" s="11" t="s">
        <v>13</v>
      </c>
      <c r="F70" s="11">
        <v>0</v>
      </c>
      <c r="G70" s="11">
        <v>2</v>
      </c>
      <c r="H70" s="11">
        <v>2000</v>
      </c>
      <c r="I70" s="11">
        <v>100</v>
      </c>
      <c r="J70" s="14">
        <v>16217.0266532897</v>
      </c>
      <c r="K70" s="11">
        <f t="shared" si="2"/>
        <v>4.5047296259138054</v>
      </c>
      <c r="L70" s="23">
        <v>8.4356673270259794E-2</v>
      </c>
      <c r="M70" s="21"/>
      <c r="N70" s="10"/>
      <c r="O70" s="11"/>
      <c r="P70" s="13"/>
    </row>
    <row r="71" spans="1:16" x14ac:dyDescent="0.25">
      <c r="A71" s="10" t="s">
        <v>45</v>
      </c>
      <c r="B71" s="11"/>
      <c r="C71" s="11" t="s">
        <v>10</v>
      </c>
      <c r="D71" s="29" t="s">
        <v>14</v>
      </c>
      <c r="E71" s="11" t="s">
        <v>13</v>
      </c>
      <c r="F71" s="11">
        <v>0</v>
      </c>
      <c r="G71" s="11">
        <v>2</v>
      </c>
      <c r="H71" s="11">
        <v>2000</v>
      </c>
      <c r="I71" s="11">
        <v>100</v>
      </c>
      <c r="J71" s="14">
        <v>16577.394926548001</v>
      </c>
      <c r="K71" s="11">
        <f t="shared" si="2"/>
        <v>4.6048319240411111</v>
      </c>
      <c r="L71" s="23">
        <v>0.96415117575509701</v>
      </c>
      <c r="M71" s="21"/>
      <c r="N71" s="10"/>
      <c r="O71" s="11"/>
      <c r="P71" s="13"/>
    </row>
    <row r="72" spans="1:16" x14ac:dyDescent="0.25">
      <c r="A72" s="10" t="s">
        <v>45</v>
      </c>
      <c r="B72" s="11"/>
      <c r="C72" s="11" t="s">
        <v>10</v>
      </c>
      <c r="D72" s="29" t="s">
        <v>14</v>
      </c>
      <c r="E72" s="11" t="s">
        <v>13</v>
      </c>
      <c r="F72" s="11">
        <v>0</v>
      </c>
      <c r="G72" s="11">
        <v>2</v>
      </c>
      <c r="H72" s="11">
        <v>2000</v>
      </c>
      <c r="I72" s="11">
        <v>100</v>
      </c>
      <c r="J72" s="14">
        <v>17694.773470878601</v>
      </c>
      <c r="K72" s="11">
        <f t="shared" si="2"/>
        <v>4.9152148530218334</v>
      </c>
      <c r="L72" s="23">
        <v>0.84056429869008897</v>
      </c>
      <c r="M72" s="21"/>
      <c r="N72" s="10"/>
      <c r="O72" s="11"/>
      <c r="P72" s="13"/>
    </row>
    <row r="73" spans="1:16" x14ac:dyDescent="0.25">
      <c r="A73" s="10" t="s">
        <v>45</v>
      </c>
      <c r="B73" s="11"/>
      <c r="C73" s="11" t="s">
        <v>10</v>
      </c>
      <c r="D73" s="29" t="s">
        <v>14</v>
      </c>
      <c r="E73" s="11" t="s">
        <v>13</v>
      </c>
      <c r="F73" s="11">
        <v>0</v>
      </c>
      <c r="G73" s="11">
        <v>2</v>
      </c>
      <c r="H73" s="11">
        <v>2000</v>
      </c>
      <c r="I73" s="11">
        <v>100</v>
      </c>
      <c r="J73" s="14">
        <v>17702.397978305798</v>
      </c>
      <c r="K73" s="11">
        <f t="shared" si="2"/>
        <v>4.9173327717516111</v>
      </c>
      <c r="L73" s="23">
        <v>0.22070272506213001</v>
      </c>
      <c r="M73" s="21"/>
      <c r="N73" s="10"/>
      <c r="O73" s="11"/>
      <c r="P73" s="13"/>
    </row>
    <row r="74" spans="1:16" x14ac:dyDescent="0.25">
      <c r="A74" s="10" t="s">
        <v>45</v>
      </c>
      <c r="B74" s="11"/>
      <c r="C74" s="11" t="s">
        <v>10</v>
      </c>
      <c r="D74" s="29" t="s">
        <v>14</v>
      </c>
      <c r="E74" s="11" t="s">
        <v>13</v>
      </c>
      <c r="F74" s="11">
        <v>0</v>
      </c>
      <c r="G74" s="11">
        <v>2</v>
      </c>
      <c r="H74" s="11">
        <v>2000</v>
      </c>
      <c r="I74" s="11">
        <v>100</v>
      </c>
      <c r="J74" s="14">
        <v>17743.040604591301</v>
      </c>
      <c r="K74" s="11">
        <f t="shared" si="2"/>
        <v>4.9286223901642501</v>
      </c>
      <c r="L74" s="23">
        <v>0.26079336606816</v>
      </c>
      <c r="M74" s="21"/>
      <c r="N74" s="10"/>
      <c r="O74" s="11"/>
      <c r="P74" s="13"/>
    </row>
    <row r="75" spans="1:16" x14ac:dyDescent="0.25">
      <c r="A75" s="10" t="s">
        <v>45</v>
      </c>
      <c r="B75" s="11"/>
      <c r="C75" s="11" t="s">
        <v>10</v>
      </c>
      <c r="D75" s="29" t="s">
        <v>14</v>
      </c>
      <c r="E75" s="11" t="s">
        <v>13</v>
      </c>
      <c r="F75" s="11">
        <v>0</v>
      </c>
      <c r="G75" s="11">
        <v>2</v>
      </c>
      <c r="H75" s="11">
        <v>2000</v>
      </c>
      <c r="I75" s="11">
        <v>100</v>
      </c>
      <c r="J75" s="14">
        <v>17775.084153890599</v>
      </c>
      <c r="K75" s="11">
        <f t="shared" si="2"/>
        <v>4.9375233760807218</v>
      </c>
      <c r="L75" s="23">
        <v>4.8133624447757199E-2</v>
      </c>
      <c r="M75" s="21"/>
      <c r="N75" s="10"/>
      <c r="O75" s="11"/>
      <c r="P75" s="13"/>
    </row>
    <row r="76" spans="1:16" x14ac:dyDescent="0.25">
      <c r="A76" s="10" t="s">
        <v>45</v>
      </c>
      <c r="B76" s="11"/>
      <c r="C76" s="11" t="s">
        <v>10</v>
      </c>
      <c r="D76" s="29" t="s">
        <v>14</v>
      </c>
      <c r="E76" s="11" t="s">
        <v>13</v>
      </c>
      <c r="F76" s="11">
        <v>0</v>
      </c>
      <c r="G76" s="11">
        <v>2</v>
      </c>
      <c r="H76" s="11">
        <v>2000</v>
      </c>
      <c r="I76" s="11">
        <v>100</v>
      </c>
      <c r="J76" s="14">
        <v>19518.877241373</v>
      </c>
      <c r="K76" s="11">
        <f t="shared" si="2"/>
        <v>5.4219103448258332</v>
      </c>
      <c r="L76" s="23">
        <v>9.9317138711371503E-3</v>
      </c>
      <c r="M76" s="21"/>
      <c r="N76" s="10"/>
      <c r="O76" s="11"/>
      <c r="P76" s="13"/>
    </row>
    <row r="77" spans="1:16" x14ac:dyDescent="0.25">
      <c r="A77" s="10" t="s">
        <v>45</v>
      </c>
      <c r="B77" s="11"/>
      <c r="C77" s="11" t="s">
        <v>10</v>
      </c>
      <c r="D77" s="29" t="s">
        <v>14</v>
      </c>
      <c r="E77" s="11" t="s">
        <v>13</v>
      </c>
      <c r="F77" s="11">
        <v>0</v>
      </c>
      <c r="G77" s="11">
        <v>2</v>
      </c>
      <c r="H77" s="11">
        <v>2000</v>
      </c>
      <c r="I77" s="11">
        <v>100</v>
      </c>
      <c r="J77" s="14">
        <v>20519.218826293902</v>
      </c>
      <c r="K77" s="11">
        <f t="shared" si="2"/>
        <v>5.6997830073038616</v>
      </c>
      <c r="L77" s="23">
        <v>1.14038793196659E-2</v>
      </c>
      <c r="M77" s="21"/>
      <c r="N77" s="10"/>
      <c r="O77" s="11"/>
      <c r="P77" s="13"/>
    </row>
    <row r="78" spans="1:16" ht="15.75" thickBot="1" x14ac:dyDescent="0.3">
      <c r="A78" s="10" t="s">
        <v>45</v>
      </c>
      <c r="B78" s="18"/>
      <c r="C78" s="18" t="s">
        <v>10</v>
      </c>
      <c r="D78" s="29" t="s">
        <v>14</v>
      </c>
      <c r="E78" s="18" t="s">
        <v>13</v>
      </c>
      <c r="F78" s="11">
        <v>0</v>
      </c>
      <c r="G78" s="11">
        <v>2</v>
      </c>
      <c r="H78" s="18">
        <v>2000</v>
      </c>
      <c r="I78" s="18">
        <v>100</v>
      </c>
      <c r="J78" s="24">
        <v>20590.804038762999</v>
      </c>
      <c r="K78" s="11">
        <f t="shared" si="2"/>
        <v>5.7196677885452774</v>
      </c>
      <c r="L78" s="25">
        <v>0.34775866922923399</v>
      </c>
      <c r="M78" s="21"/>
      <c r="N78" s="10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">
        <f>AVERAGE(J69:J78)</f>
        <v>18048.080563449817</v>
      </c>
      <c r="K79" s="5">
        <f t="shared" si="2"/>
        <v>5.0133557120693935</v>
      </c>
      <c r="L79" s="19">
        <f>AVERAGE(L69:L78)</f>
        <v>0.31772718136858552</v>
      </c>
      <c r="M79" s="28">
        <f>_xlfn.STDEV.P(L69:L78)</f>
        <v>0.32025647063725515</v>
      </c>
      <c r="N79" s="5"/>
      <c r="O79" s="5"/>
      <c r="P79" s="26"/>
    </row>
    <row r="80" spans="1:16" x14ac:dyDescent="0.25">
      <c r="A80" s="10" t="s">
        <v>45</v>
      </c>
      <c r="B80" s="11"/>
      <c r="C80" s="11" t="s">
        <v>10</v>
      </c>
      <c r="D80" s="11" t="s">
        <v>24</v>
      </c>
      <c r="E80" s="29" t="s">
        <v>48</v>
      </c>
      <c r="F80" s="11">
        <v>0</v>
      </c>
      <c r="G80" s="11">
        <v>2</v>
      </c>
      <c r="H80" s="11">
        <v>2000</v>
      </c>
      <c r="I80" s="11">
        <v>100</v>
      </c>
      <c r="J80" s="14">
        <v>17168.8000514507</v>
      </c>
      <c r="K80" s="11">
        <f t="shared" ref="K80:K90" si="3">J80/3600</f>
        <v>4.7691111254029721</v>
      </c>
      <c r="L80" s="23">
        <v>0.19297123599798499</v>
      </c>
      <c r="M80" s="21"/>
    </row>
    <row r="81" spans="1:13" x14ac:dyDescent="0.25">
      <c r="A81" s="10" t="s">
        <v>45</v>
      </c>
      <c r="B81" s="11"/>
      <c r="C81" s="11" t="s">
        <v>10</v>
      </c>
      <c r="D81" s="11" t="s">
        <v>24</v>
      </c>
      <c r="E81" s="29" t="s">
        <v>48</v>
      </c>
      <c r="F81" s="11">
        <v>0</v>
      </c>
      <c r="G81" s="11">
        <v>2</v>
      </c>
      <c r="H81" s="11">
        <v>2000</v>
      </c>
      <c r="I81" s="11">
        <v>100</v>
      </c>
      <c r="J81" s="14">
        <v>18272.953266143701</v>
      </c>
      <c r="K81" s="11">
        <f t="shared" si="3"/>
        <v>5.0758203517065832</v>
      </c>
      <c r="L81" s="23">
        <v>0.76768317905310202</v>
      </c>
      <c r="M81" s="21"/>
    </row>
    <row r="82" spans="1:13" x14ac:dyDescent="0.25">
      <c r="A82" s="10" t="s">
        <v>45</v>
      </c>
      <c r="B82" s="11"/>
      <c r="C82" s="11" t="s">
        <v>10</v>
      </c>
      <c r="D82" s="11" t="s">
        <v>24</v>
      </c>
      <c r="E82" s="29" t="s">
        <v>48</v>
      </c>
      <c r="F82" s="11">
        <v>0</v>
      </c>
      <c r="G82" s="11">
        <v>2</v>
      </c>
      <c r="H82" s="11">
        <v>2000</v>
      </c>
      <c r="I82" s="11">
        <v>100</v>
      </c>
      <c r="J82" s="14">
        <v>18304.9792649745</v>
      </c>
      <c r="K82" s="11">
        <f t="shared" si="3"/>
        <v>5.0847164624929162</v>
      </c>
      <c r="L82" s="23">
        <v>0.48026564791696902</v>
      </c>
      <c r="M82" s="21"/>
    </row>
    <row r="83" spans="1:13" x14ac:dyDescent="0.25">
      <c r="A83" s="10" t="s">
        <v>45</v>
      </c>
      <c r="B83" s="11"/>
      <c r="C83" s="11" t="s">
        <v>10</v>
      </c>
      <c r="D83" s="11" t="s">
        <v>24</v>
      </c>
      <c r="E83" s="29" t="s">
        <v>48</v>
      </c>
      <c r="F83" s="11">
        <v>0</v>
      </c>
      <c r="G83" s="11">
        <v>2</v>
      </c>
      <c r="H83" s="11">
        <v>2000</v>
      </c>
      <c r="I83" s="11">
        <v>100</v>
      </c>
      <c r="J83" s="14">
        <v>18513.1016173362</v>
      </c>
      <c r="K83" s="11">
        <f t="shared" si="3"/>
        <v>5.1425282270378334</v>
      </c>
      <c r="L83" s="23">
        <v>3.2458533546218499E-2</v>
      </c>
      <c r="M83" s="21"/>
    </row>
    <row r="84" spans="1:13" x14ac:dyDescent="0.25">
      <c r="A84" s="10" t="s">
        <v>45</v>
      </c>
      <c r="B84" s="11"/>
      <c r="C84" s="11" t="s">
        <v>10</v>
      </c>
      <c r="D84" s="11" t="s">
        <v>24</v>
      </c>
      <c r="E84" s="29" t="s">
        <v>48</v>
      </c>
      <c r="F84" s="11">
        <v>0</v>
      </c>
      <c r="G84" s="11">
        <v>2</v>
      </c>
      <c r="H84" s="11">
        <v>2000</v>
      </c>
      <c r="I84" s="11">
        <v>100</v>
      </c>
      <c r="J84" s="14">
        <v>18541.740633964499</v>
      </c>
      <c r="K84" s="11">
        <f t="shared" si="3"/>
        <v>5.1504835094345829</v>
      </c>
      <c r="L84" s="23">
        <v>0.351547530847793</v>
      </c>
      <c r="M84" s="21"/>
    </row>
    <row r="85" spans="1:13" x14ac:dyDescent="0.25">
      <c r="A85" s="10" t="s">
        <v>45</v>
      </c>
      <c r="B85" s="11"/>
      <c r="C85" s="11" t="s">
        <v>10</v>
      </c>
      <c r="D85" s="11" t="s">
        <v>24</v>
      </c>
      <c r="E85" s="29" t="s">
        <v>48</v>
      </c>
      <c r="F85" s="11">
        <v>0</v>
      </c>
      <c r="G85" s="11">
        <v>2</v>
      </c>
      <c r="H85" s="11">
        <v>2000</v>
      </c>
      <c r="I85" s="11">
        <v>100</v>
      </c>
      <c r="J85" s="14">
        <v>18694.720768690098</v>
      </c>
      <c r="K85" s="11">
        <f t="shared" si="3"/>
        <v>5.1929779913028051</v>
      </c>
      <c r="L85" s="23">
        <v>4.3569694248800604E-3</v>
      </c>
      <c r="M85" s="21"/>
    </row>
    <row r="86" spans="1:13" x14ac:dyDescent="0.25">
      <c r="A86" s="10" t="s">
        <v>45</v>
      </c>
      <c r="B86" s="11"/>
      <c r="C86" s="11" t="s">
        <v>10</v>
      </c>
      <c r="D86" s="11" t="s">
        <v>24</v>
      </c>
      <c r="E86" s="29" t="s">
        <v>48</v>
      </c>
      <c r="F86" s="11">
        <v>0</v>
      </c>
      <c r="G86" s="11">
        <v>2</v>
      </c>
      <c r="H86" s="11">
        <v>2000</v>
      </c>
      <c r="I86" s="11">
        <v>100</v>
      </c>
      <c r="J86" s="14">
        <v>18767.45819211</v>
      </c>
      <c r="K86" s="11">
        <f t="shared" si="3"/>
        <v>5.2131828311416664</v>
      </c>
      <c r="L86" s="23">
        <v>0.51831731998630604</v>
      </c>
      <c r="M86" s="21"/>
    </row>
    <row r="87" spans="1:13" x14ac:dyDescent="0.25">
      <c r="A87" s="10" t="s">
        <v>45</v>
      </c>
      <c r="B87" s="11"/>
      <c r="C87" s="11" t="s">
        <v>10</v>
      </c>
      <c r="D87" s="11" t="s">
        <v>24</v>
      </c>
      <c r="E87" s="29" t="s">
        <v>48</v>
      </c>
      <c r="F87" s="11">
        <v>0</v>
      </c>
      <c r="G87" s="11">
        <v>2</v>
      </c>
      <c r="H87" s="11">
        <v>2000</v>
      </c>
      <c r="I87" s="11">
        <v>100</v>
      </c>
      <c r="J87" s="14">
        <v>18812.8315618038</v>
      </c>
      <c r="K87" s="11">
        <f t="shared" si="3"/>
        <v>5.2257865449454997</v>
      </c>
      <c r="L87" s="23">
        <v>3.6019359483137399E-2</v>
      </c>
      <c r="M87" s="21"/>
    </row>
    <row r="88" spans="1:13" x14ac:dyDescent="0.25">
      <c r="A88" s="10" t="s">
        <v>45</v>
      </c>
      <c r="B88" s="11"/>
      <c r="C88" s="11" t="s">
        <v>10</v>
      </c>
      <c r="D88" s="11" t="s">
        <v>24</v>
      </c>
      <c r="E88" s="29" t="s">
        <v>48</v>
      </c>
      <c r="F88" s="11">
        <v>0</v>
      </c>
      <c r="G88" s="11">
        <v>2</v>
      </c>
      <c r="H88" s="11">
        <v>2000</v>
      </c>
      <c r="I88" s="11">
        <v>100</v>
      </c>
      <c r="J88" s="14">
        <v>19818.007150649999</v>
      </c>
      <c r="K88" s="11">
        <f t="shared" si="3"/>
        <v>5.5050019862916661</v>
      </c>
      <c r="L88" s="23">
        <v>0.59816805574267795</v>
      </c>
      <c r="M88" s="21"/>
    </row>
    <row r="89" spans="1:13" ht="15.75" thickBot="1" x14ac:dyDescent="0.3">
      <c r="A89" s="10" t="s">
        <v>45</v>
      </c>
      <c r="B89" s="18"/>
      <c r="C89" s="18" t="s">
        <v>10</v>
      </c>
      <c r="D89" s="11" t="s">
        <v>24</v>
      </c>
      <c r="E89" s="29" t="s">
        <v>48</v>
      </c>
      <c r="F89" s="11">
        <v>0</v>
      </c>
      <c r="G89" s="11">
        <v>2</v>
      </c>
      <c r="H89" s="18">
        <v>2000</v>
      </c>
      <c r="I89" s="18">
        <v>100</v>
      </c>
      <c r="J89" s="24">
        <v>19825.2713973522</v>
      </c>
      <c r="K89" s="11">
        <f t="shared" si="3"/>
        <v>5.5070198325978339</v>
      </c>
      <c r="L89" s="25">
        <v>0.61534239072596097</v>
      </c>
      <c r="M89" s="21"/>
    </row>
    <row r="90" spans="1:13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18671.986390447568</v>
      </c>
      <c r="K90" s="5">
        <f t="shared" si="3"/>
        <v>5.1866628862354354</v>
      </c>
      <c r="L90" s="19">
        <f>AVERAGE(L80:L89)</f>
        <v>0.35971302227250296</v>
      </c>
      <c r="M90" s="28">
        <f>_xlfn.STDEV.P(L80:L89)</f>
        <v>0.26350627984679803</v>
      </c>
    </row>
    <row r="91" spans="1:13" x14ac:dyDescent="0.25">
      <c r="L91" s="3"/>
    </row>
    <row r="92" spans="1:13" x14ac:dyDescent="0.25">
      <c r="L92" s="3"/>
    </row>
    <row r="93" spans="1:13" x14ac:dyDescent="0.25">
      <c r="L93" s="3"/>
    </row>
    <row r="94" spans="1:13" x14ac:dyDescent="0.25">
      <c r="L94" s="3"/>
    </row>
    <row r="95" spans="1:13" x14ac:dyDescent="0.25">
      <c r="L95" s="3"/>
    </row>
    <row r="96" spans="1:13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"/>
  <sheetViews>
    <sheetView workbookViewId="0">
      <selection sqref="A1:P13"/>
    </sheetView>
  </sheetViews>
  <sheetFormatPr defaultRowHeight="15" x14ac:dyDescent="0.25"/>
  <cols>
    <col min="1" max="1" width="12.7109375" bestFit="1" customWidth="1"/>
    <col min="2" max="2" width="27.7109375" bestFit="1" customWidth="1"/>
    <col min="3" max="3" width="10.140625" bestFit="1" customWidth="1"/>
    <col min="4" max="4" width="11.28515625" bestFit="1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21" x14ac:dyDescent="0.25">
      <c r="A1" s="181" t="s">
        <v>16</v>
      </c>
      <c r="B1" s="183" t="s">
        <v>19</v>
      </c>
      <c r="C1" s="191" t="s">
        <v>0</v>
      </c>
      <c r="D1" s="192"/>
      <c r="E1" s="192"/>
      <c r="F1" s="192"/>
      <c r="G1" s="192"/>
      <c r="H1" s="192"/>
      <c r="I1" s="193"/>
      <c r="J1" s="185" t="s">
        <v>1</v>
      </c>
      <c r="K1" s="185"/>
      <c r="L1" s="186"/>
      <c r="M1" s="187"/>
      <c r="N1" s="189" t="s">
        <v>2</v>
      </c>
      <c r="O1" s="185"/>
      <c r="P1" s="190"/>
    </row>
    <row r="2" spans="1:21" ht="45.75" thickBot="1" x14ac:dyDescent="0.3">
      <c r="A2" s="182"/>
      <c r="B2" s="184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88"/>
      <c r="N2" s="20" t="s">
        <v>18</v>
      </c>
      <c r="O2" s="8" t="s">
        <v>7</v>
      </c>
      <c r="P2" s="9" t="s">
        <v>8</v>
      </c>
      <c r="S2" s="84" t="s">
        <v>102</v>
      </c>
      <c r="T2" s="85" t="s">
        <v>36</v>
      </c>
      <c r="U2" s="86" t="s">
        <v>100</v>
      </c>
    </row>
    <row r="3" spans="1:21" x14ac:dyDescent="0.25">
      <c r="A3" s="10" t="s">
        <v>15</v>
      </c>
      <c r="B3" s="11"/>
      <c r="C3" s="11" t="s">
        <v>10</v>
      </c>
      <c r="D3" s="11" t="s">
        <v>24</v>
      </c>
      <c r="E3" s="29" t="s">
        <v>48</v>
      </c>
      <c r="F3" s="11">
        <v>1</v>
      </c>
      <c r="G3" s="11">
        <v>1</v>
      </c>
      <c r="H3" s="11">
        <v>2000</v>
      </c>
      <c r="I3" s="11">
        <v>100</v>
      </c>
      <c r="J3" s="14">
        <v>21443.389478206602</v>
      </c>
      <c r="K3" s="11">
        <f t="shared" ref="K3:K14" si="0">J3/3600</f>
        <v>5.9564970772796118</v>
      </c>
      <c r="L3" s="12">
        <v>7.8870346321571402E-4</v>
      </c>
      <c r="M3" s="21"/>
      <c r="N3" s="11"/>
      <c r="O3" s="11"/>
      <c r="P3" s="13"/>
      <c r="S3" s="48" t="s">
        <v>95</v>
      </c>
      <c r="T3" s="115">
        <v>6.6727281104723444</v>
      </c>
      <c r="U3" s="59">
        <v>1.1128718447231938E-3</v>
      </c>
    </row>
    <row r="4" spans="1:21" x14ac:dyDescent="0.25">
      <c r="A4" s="10" t="s">
        <v>15</v>
      </c>
      <c r="B4" s="11"/>
      <c r="C4" s="11" t="s">
        <v>10</v>
      </c>
      <c r="D4" s="11" t="s">
        <v>24</v>
      </c>
      <c r="E4" s="29" t="s">
        <v>48</v>
      </c>
      <c r="F4" s="11">
        <v>1</v>
      </c>
      <c r="G4" s="11">
        <v>1</v>
      </c>
      <c r="H4" s="11">
        <v>2000</v>
      </c>
      <c r="I4" s="11">
        <v>100</v>
      </c>
      <c r="J4" s="14">
        <v>23467.255299329699</v>
      </c>
      <c r="K4" s="11">
        <f t="shared" si="0"/>
        <v>6.5186820275915833</v>
      </c>
      <c r="L4" s="12">
        <v>6.0856684704002596E-4</v>
      </c>
      <c r="M4" s="21"/>
      <c r="N4" s="11"/>
      <c r="O4" s="11"/>
      <c r="P4" s="13"/>
      <c r="S4" s="48" t="s">
        <v>39</v>
      </c>
      <c r="T4" s="83">
        <v>6.4588361886739634</v>
      </c>
      <c r="U4" s="60">
        <v>1.9714923003766025E-3</v>
      </c>
    </row>
    <row r="5" spans="1:21" x14ac:dyDescent="0.25">
      <c r="A5" s="10" t="s">
        <v>15</v>
      </c>
      <c r="B5" s="11"/>
      <c r="C5" s="11" t="s">
        <v>10</v>
      </c>
      <c r="D5" s="11" t="s">
        <v>24</v>
      </c>
      <c r="E5" s="29" t="s">
        <v>48</v>
      </c>
      <c r="F5" s="11">
        <v>1</v>
      </c>
      <c r="G5" s="11">
        <v>1</v>
      </c>
      <c r="H5" s="11">
        <v>2000</v>
      </c>
      <c r="I5" s="11">
        <v>100</v>
      </c>
      <c r="J5" s="14">
        <v>23715.099287986701</v>
      </c>
      <c r="K5" s="11">
        <f t="shared" si="0"/>
        <v>6.5875275799963058</v>
      </c>
      <c r="L5" s="12">
        <v>9.3359431006114803E-4</v>
      </c>
      <c r="M5" s="21"/>
      <c r="N5" s="11"/>
      <c r="O5" s="11"/>
      <c r="P5" s="13"/>
      <c r="S5" s="48" t="s">
        <v>40</v>
      </c>
      <c r="T5" s="83">
        <v>6.7770482105745051</v>
      </c>
      <c r="U5" s="60">
        <v>1.6136077978642395E-3</v>
      </c>
    </row>
    <row r="6" spans="1:21" x14ac:dyDescent="0.25">
      <c r="A6" s="10" t="s">
        <v>15</v>
      </c>
      <c r="B6" s="11"/>
      <c r="C6" s="11" t="s">
        <v>10</v>
      </c>
      <c r="D6" s="11" t="s">
        <v>24</v>
      </c>
      <c r="E6" s="29" t="s">
        <v>48</v>
      </c>
      <c r="F6" s="11">
        <v>1</v>
      </c>
      <c r="G6" s="11">
        <v>1</v>
      </c>
      <c r="H6" s="11">
        <v>2000</v>
      </c>
      <c r="I6" s="11">
        <v>100</v>
      </c>
      <c r="J6" s="14">
        <v>24122.041879892298</v>
      </c>
      <c r="K6" s="11">
        <f t="shared" si="0"/>
        <v>6.7005671888589715</v>
      </c>
      <c r="L6" s="12">
        <v>3.0848704063867801E-3</v>
      </c>
      <c r="M6" s="21"/>
      <c r="N6" s="11"/>
      <c r="O6" s="11"/>
      <c r="P6" s="13"/>
      <c r="S6" s="48" t="s">
        <v>79</v>
      </c>
      <c r="T6" s="83">
        <v>5.6040625410808342</v>
      </c>
      <c r="U6" s="60">
        <v>1.5082228427411219E-3</v>
      </c>
    </row>
    <row r="7" spans="1:21" x14ac:dyDescent="0.25">
      <c r="A7" s="10" t="s">
        <v>15</v>
      </c>
      <c r="B7" s="11"/>
      <c r="C7" s="11" t="s">
        <v>10</v>
      </c>
      <c r="D7" s="11" t="s">
        <v>24</v>
      </c>
      <c r="E7" s="29" t="s">
        <v>48</v>
      </c>
      <c r="F7" s="11">
        <v>1</v>
      </c>
      <c r="G7" s="11">
        <v>1</v>
      </c>
      <c r="H7" s="11">
        <v>2000</v>
      </c>
      <c r="I7" s="11">
        <v>100</v>
      </c>
      <c r="J7" s="14">
        <v>24126.033227920499</v>
      </c>
      <c r="K7" s="11">
        <f t="shared" si="0"/>
        <v>6.7016758966445833</v>
      </c>
      <c r="L7" s="12">
        <v>6.9567966657546002E-4</v>
      </c>
      <c r="M7" s="21"/>
      <c r="N7" s="11"/>
      <c r="O7" s="11"/>
      <c r="P7" s="13"/>
      <c r="S7" s="48" t="s">
        <v>81</v>
      </c>
      <c r="T7" s="83">
        <v>5.5980620890524522</v>
      </c>
      <c r="U7" s="60">
        <v>1.8517559474985107E-3</v>
      </c>
    </row>
    <row r="8" spans="1:21" x14ac:dyDescent="0.25">
      <c r="A8" s="10" t="s">
        <v>15</v>
      </c>
      <c r="B8" s="11"/>
      <c r="C8" s="11" t="s">
        <v>10</v>
      </c>
      <c r="D8" s="11" t="s">
        <v>24</v>
      </c>
      <c r="E8" s="29" t="s">
        <v>48</v>
      </c>
      <c r="F8" s="11">
        <v>1</v>
      </c>
      <c r="G8" s="11">
        <v>1</v>
      </c>
      <c r="H8" s="11">
        <v>2000</v>
      </c>
      <c r="I8" s="11">
        <v>100</v>
      </c>
      <c r="J8" s="14">
        <v>24253.7463347911</v>
      </c>
      <c r="K8" s="11">
        <f t="shared" si="0"/>
        <v>6.7371517596641946</v>
      </c>
      <c r="L8" s="12">
        <v>6.3442153613911295E-4</v>
      </c>
      <c r="M8" s="21"/>
      <c r="N8" s="11"/>
      <c r="O8" s="11"/>
      <c r="P8" s="13"/>
    </row>
    <row r="9" spans="1:21" x14ac:dyDescent="0.25">
      <c r="A9" s="10" t="s">
        <v>15</v>
      </c>
      <c r="B9" s="11"/>
      <c r="C9" s="11" t="s">
        <v>10</v>
      </c>
      <c r="D9" s="11" t="s">
        <v>24</v>
      </c>
      <c r="E9" s="29" t="s">
        <v>48</v>
      </c>
      <c r="F9" s="11">
        <v>1</v>
      </c>
      <c r="G9" s="11">
        <v>1</v>
      </c>
      <c r="H9" s="11">
        <v>2000</v>
      </c>
      <c r="I9" s="11">
        <v>100</v>
      </c>
      <c r="J9" s="14">
        <v>24304.414358139002</v>
      </c>
      <c r="K9" s="11">
        <f t="shared" si="0"/>
        <v>6.7512262105941669</v>
      </c>
      <c r="L9" s="12">
        <v>8.26994003240372E-4</v>
      </c>
      <c r="M9" s="21"/>
      <c r="N9" s="11"/>
      <c r="O9" s="11"/>
      <c r="P9" s="13"/>
    </row>
    <row r="10" spans="1:21" x14ac:dyDescent="0.25">
      <c r="A10" s="10" t="s">
        <v>15</v>
      </c>
      <c r="B10" s="11"/>
      <c r="C10" s="11" t="s">
        <v>10</v>
      </c>
      <c r="D10" s="11" t="s">
        <v>24</v>
      </c>
      <c r="E10" s="29" t="s">
        <v>48</v>
      </c>
      <c r="F10" s="11">
        <v>1</v>
      </c>
      <c r="G10" s="11">
        <v>1</v>
      </c>
      <c r="H10" s="11">
        <v>2000</v>
      </c>
      <c r="I10" s="11">
        <v>100</v>
      </c>
      <c r="J10" s="14">
        <v>24359.9939761161</v>
      </c>
      <c r="K10" s="11">
        <f t="shared" si="0"/>
        <v>6.7666649933655831</v>
      </c>
      <c r="L10" s="12">
        <v>7.8302597423105501E-4</v>
      </c>
      <c r="M10" s="21"/>
      <c r="N10" s="11"/>
      <c r="O10" s="11"/>
      <c r="P10" s="13"/>
    </row>
    <row r="11" spans="1:21" x14ac:dyDescent="0.25">
      <c r="A11" s="10" t="s">
        <v>15</v>
      </c>
      <c r="B11" s="11"/>
      <c r="C11" s="11" t="s">
        <v>10</v>
      </c>
      <c r="D11" s="11" t="s">
        <v>24</v>
      </c>
      <c r="E11" s="29" t="s">
        <v>48</v>
      </c>
      <c r="F11" s="11">
        <v>1</v>
      </c>
      <c r="G11" s="11">
        <v>1</v>
      </c>
      <c r="H11" s="11">
        <v>2000</v>
      </c>
      <c r="I11" s="11">
        <v>100</v>
      </c>
      <c r="J11" s="14">
        <v>24706.384910345001</v>
      </c>
      <c r="K11" s="11">
        <f t="shared" si="0"/>
        <v>6.8628846973180559</v>
      </c>
      <c r="L11" s="12">
        <v>1.08449340423784E-3</v>
      </c>
      <c r="M11" s="21"/>
      <c r="N11" s="11"/>
      <c r="O11" s="11"/>
      <c r="P11" s="13"/>
    </row>
    <row r="12" spans="1:21" ht="15.75" thickBot="1" x14ac:dyDescent="0.3">
      <c r="A12" s="10" t="s">
        <v>15</v>
      </c>
      <c r="B12" s="11"/>
      <c r="C12" s="11" t="s">
        <v>10</v>
      </c>
      <c r="D12" s="11" t="s">
        <v>24</v>
      </c>
      <c r="E12" s="29" t="s">
        <v>48</v>
      </c>
      <c r="F12" s="11">
        <v>1</v>
      </c>
      <c r="G12" s="11">
        <v>1</v>
      </c>
      <c r="H12" s="11">
        <v>2000</v>
      </c>
      <c r="I12" s="11">
        <v>100</v>
      </c>
      <c r="J12" s="14">
        <v>25719.853224277402</v>
      </c>
      <c r="K12" s="11">
        <f t="shared" si="0"/>
        <v>7.1444036734103893</v>
      </c>
      <c r="L12" s="12">
        <v>1.68836883610443E-3</v>
      </c>
      <c r="M12" s="45"/>
      <c r="N12" s="11"/>
      <c r="O12" s="11"/>
      <c r="P12" s="13"/>
    </row>
    <row r="13" spans="1:21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24021.821197700439</v>
      </c>
      <c r="K13" s="5">
        <f t="shared" si="0"/>
        <v>6.6727281104723444</v>
      </c>
      <c r="L13" s="7">
        <f>AVERAGE(L3:L12)</f>
        <v>1.1128718447231938E-3</v>
      </c>
      <c r="M13" s="28">
        <f>_xlfn.STDEV.P(L3:L12)</f>
        <v>7.2151354836148688E-4</v>
      </c>
      <c r="N13" s="4"/>
      <c r="O13" s="5"/>
      <c r="P13" s="26"/>
    </row>
    <row r="14" spans="1:21" x14ac:dyDescent="0.25">
      <c r="A14" s="10" t="s">
        <v>15</v>
      </c>
      <c r="B14" s="11" t="s">
        <v>46</v>
      </c>
      <c r="C14" s="11" t="s">
        <v>10</v>
      </c>
      <c r="D14" s="11" t="s">
        <v>41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4">
        <v>23753.570109128901</v>
      </c>
      <c r="K14" s="11">
        <f t="shared" si="0"/>
        <v>6.5982139192024727</v>
      </c>
      <c r="L14" s="12">
        <v>1.2987439410937301E-3</v>
      </c>
      <c r="M14" s="27"/>
      <c r="N14" s="11"/>
      <c r="O14" s="11"/>
      <c r="P14" s="13"/>
    </row>
    <row r="15" spans="1:21" x14ac:dyDescent="0.25">
      <c r="A15" s="10" t="s">
        <v>15</v>
      </c>
      <c r="B15" s="11"/>
      <c r="C15" s="11" t="s">
        <v>10</v>
      </c>
      <c r="D15" s="11" t="s">
        <v>41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4">
        <v>23828.0125296115</v>
      </c>
      <c r="K15" s="11">
        <f t="shared" ref="K15:K46" si="1">J15/3600</f>
        <v>6.6188923693365282</v>
      </c>
      <c r="L15" s="12">
        <v>1.5107019544862699E-3</v>
      </c>
      <c r="M15" s="21"/>
      <c r="N15" s="11"/>
      <c r="O15" s="11"/>
      <c r="P15" s="13"/>
    </row>
    <row r="16" spans="1:21" x14ac:dyDescent="0.25">
      <c r="A16" s="10" t="s">
        <v>15</v>
      </c>
      <c r="B16" s="11"/>
      <c r="C16" s="11" t="s">
        <v>10</v>
      </c>
      <c r="D16" s="11" t="s">
        <v>41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4">
        <v>24165.463087081898</v>
      </c>
      <c r="K16" s="11">
        <f t="shared" si="1"/>
        <v>6.7126286353005273</v>
      </c>
      <c r="L16" s="57">
        <v>0.102760328468172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41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4">
        <v>24706.9419541358</v>
      </c>
      <c r="K17" s="11">
        <f t="shared" si="1"/>
        <v>6.8630394317043892</v>
      </c>
      <c r="L17" s="12">
        <v>5.2068213048273903E-3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41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4">
        <v>24978.965436935399</v>
      </c>
      <c r="K18" s="11">
        <f t="shared" si="1"/>
        <v>6.9386015102598328</v>
      </c>
      <c r="L18" s="12">
        <v>9.5269809410274597E-4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41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4">
        <v>24991.2608664035</v>
      </c>
      <c r="K19" s="11">
        <f t="shared" si="1"/>
        <v>6.9420169073343052</v>
      </c>
      <c r="L19" s="12">
        <v>4.06375312037172E-2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41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4">
        <v>23605.283489465699</v>
      </c>
      <c r="K20" s="11">
        <f t="shared" si="1"/>
        <v>6.5570231915182493</v>
      </c>
      <c r="L20" s="12">
        <v>1.6815348504178899E-3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41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4">
        <v>23799.9080395698</v>
      </c>
      <c r="K21" s="11">
        <f t="shared" si="1"/>
        <v>6.6110855665471666</v>
      </c>
      <c r="L21" s="12">
        <v>1.14043278485604E-3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41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4">
        <v>24471.3324646949</v>
      </c>
      <c r="K22" s="11">
        <f t="shared" si="1"/>
        <v>6.7975923513041394</v>
      </c>
      <c r="L22" s="12">
        <v>1.15550709998405E-3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41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4">
        <v>24483.031729459701</v>
      </c>
      <c r="K23" s="11">
        <f t="shared" si="1"/>
        <v>6.8008421470721387</v>
      </c>
      <c r="L23" s="12">
        <v>1.3432897099063901E-3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24278.376970648711</v>
      </c>
      <c r="K24" s="5">
        <f t="shared" si="1"/>
        <v>6.7439936029579757</v>
      </c>
      <c r="L24" s="19">
        <f>AVERAGE(L14:L23)</f>
        <v>1.5768758941156369E-2</v>
      </c>
      <c r="M24" s="117"/>
      <c r="N24" s="5"/>
      <c r="O24" s="5"/>
      <c r="P24" s="26"/>
    </row>
    <row r="25" spans="1:16" x14ac:dyDescent="0.25">
      <c r="A25" s="10" t="s">
        <v>15</v>
      </c>
      <c r="B25" s="11" t="s">
        <v>47</v>
      </c>
      <c r="C25" s="11" t="s">
        <v>10</v>
      </c>
      <c r="D25" s="11" t="s">
        <v>42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5">
        <v>22773.121370792302</v>
      </c>
      <c r="K25" s="11">
        <f t="shared" si="1"/>
        <v>6.3258670474423058</v>
      </c>
      <c r="L25" s="16">
        <v>5.5630744347886802E-4</v>
      </c>
      <c r="M25" s="21"/>
      <c r="N25" s="11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11" t="s">
        <v>42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5">
        <v>23597.8497207164</v>
      </c>
      <c r="K26" s="11">
        <f t="shared" si="1"/>
        <v>6.5549582557545554</v>
      </c>
      <c r="L26" s="16">
        <v>1.28099525866159E-3</v>
      </c>
      <c r="M26" s="21"/>
      <c r="N26" s="11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11" t="s">
        <v>42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5">
        <v>23657.714048862399</v>
      </c>
      <c r="K27" s="11">
        <f t="shared" si="1"/>
        <v>6.5715872357951106</v>
      </c>
      <c r="L27" s="16">
        <v>3.6597831996179101E-3</v>
      </c>
      <c r="M27" s="21"/>
      <c r="N27" s="11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11" t="s">
        <v>42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5">
        <v>23661.702118635101</v>
      </c>
      <c r="K28" s="11">
        <f t="shared" si="1"/>
        <v>6.5726950329541944</v>
      </c>
      <c r="L28" s="16">
        <v>3.0893614363891602E-3</v>
      </c>
      <c r="M28" s="21"/>
      <c r="N28" s="11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11" t="s">
        <v>42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5">
        <v>23728.0434205532</v>
      </c>
      <c r="K29" s="11">
        <f t="shared" si="1"/>
        <v>6.5911231723758892</v>
      </c>
      <c r="L29" s="16">
        <v>8.3900209213864105E-4</v>
      </c>
      <c r="M29" s="21"/>
      <c r="N29" s="11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11" t="s">
        <v>42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5">
        <v>23787.112545013399</v>
      </c>
      <c r="K30" s="11">
        <f t="shared" si="1"/>
        <v>6.6075312625037217</v>
      </c>
      <c r="L30" s="16">
        <v>1.5284281376163899E-3</v>
      </c>
      <c r="M30" s="21"/>
      <c r="N30" s="11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11" t="s">
        <v>42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5">
        <v>24025.477123975699</v>
      </c>
      <c r="K31" s="11">
        <f t="shared" si="1"/>
        <v>6.6737436455488055</v>
      </c>
      <c r="L31" s="16">
        <v>1.5555103643660501E-3</v>
      </c>
      <c r="M31" s="21"/>
      <c r="N31" s="11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11" t="s">
        <v>42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5">
        <v>24083.7893083095</v>
      </c>
      <c r="K32" s="11">
        <f t="shared" si="1"/>
        <v>6.6899414745304169</v>
      </c>
      <c r="L32" s="16">
        <v>2.4673721299362798E-3</v>
      </c>
      <c r="M32" s="21"/>
      <c r="N32" s="11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11" t="s">
        <v>42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5">
        <v>24954.416677474899</v>
      </c>
      <c r="K33" s="11">
        <f t="shared" si="1"/>
        <v>6.9317824104096939</v>
      </c>
      <c r="L33" s="16">
        <v>1.2696109492374801E-3</v>
      </c>
      <c r="M33" s="21"/>
      <c r="N33" s="11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11" t="s">
        <v>42</v>
      </c>
      <c r="E34" s="11" t="s">
        <v>13</v>
      </c>
      <c r="F34" s="11">
        <v>1</v>
      </c>
      <c r="G34" s="11">
        <v>1</v>
      </c>
      <c r="H34" s="11">
        <v>2000</v>
      </c>
      <c r="I34" s="11">
        <v>100</v>
      </c>
      <c r="J34" s="15">
        <v>24375.886614799401</v>
      </c>
      <c r="K34" s="11">
        <f t="shared" si="1"/>
        <v>6.7710796152220558</v>
      </c>
      <c r="L34" s="16">
        <v>1.2777182717952501E-3</v>
      </c>
      <c r="M34" s="21"/>
      <c r="N34" s="11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23864.511294913231</v>
      </c>
      <c r="K35" s="5">
        <f t="shared" si="1"/>
        <v>6.6290309152536748</v>
      </c>
      <c r="L35" s="7">
        <f>AVERAGE(L25:L34)</f>
        <v>1.752408928323762E-3</v>
      </c>
      <c r="M35" s="28"/>
      <c r="N35" s="4"/>
      <c r="O35" s="5"/>
      <c r="P35" s="26"/>
    </row>
    <row r="36" spans="1:16" x14ac:dyDescent="0.25">
      <c r="A36" s="10" t="s">
        <v>15</v>
      </c>
      <c r="B36" s="11" t="s">
        <v>46</v>
      </c>
      <c r="C36" s="11" t="s">
        <v>10</v>
      </c>
      <c r="D36" s="11" t="s">
        <v>41</v>
      </c>
      <c r="E36" s="29" t="s">
        <v>48</v>
      </c>
      <c r="F36" s="11">
        <v>1</v>
      </c>
      <c r="G36" s="11">
        <v>1</v>
      </c>
      <c r="H36" s="11">
        <v>2000</v>
      </c>
      <c r="I36" s="11">
        <v>100</v>
      </c>
      <c r="J36" s="14">
        <v>17878.540604591301</v>
      </c>
      <c r="K36" s="11">
        <f t="shared" si="1"/>
        <v>4.9662612790531391</v>
      </c>
      <c r="L36" s="23">
        <v>2.5366221119225698E-3</v>
      </c>
      <c r="M36" s="21"/>
      <c r="N36" s="10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41</v>
      </c>
      <c r="E37" s="29" t="s">
        <v>48</v>
      </c>
      <c r="F37" s="11">
        <v>1</v>
      </c>
      <c r="G37" s="11">
        <v>1</v>
      </c>
      <c r="H37" s="11">
        <v>2000</v>
      </c>
      <c r="I37" s="11">
        <v>100</v>
      </c>
      <c r="J37" s="14">
        <v>20485.418934583598</v>
      </c>
      <c r="K37" s="11">
        <f t="shared" si="1"/>
        <v>5.6903941484954439</v>
      </c>
      <c r="L37" s="23">
        <v>9.0460680183921597E-4</v>
      </c>
      <c r="M37" s="21"/>
      <c r="N37" s="10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41</v>
      </c>
      <c r="E38" s="29" t="s">
        <v>48</v>
      </c>
      <c r="F38" s="11">
        <v>1</v>
      </c>
      <c r="G38" s="11">
        <v>1</v>
      </c>
      <c r="H38" s="11">
        <v>2000</v>
      </c>
      <c r="I38" s="11">
        <v>100</v>
      </c>
      <c r="J38" s="14">
        <v>23176.623343467701</v>
      </c>
      <c r="K38" s="11">
        <f t="shared" si="1"/>
        <v>6.4379509287410279</v>
      </c>
      <c r="L38" s="23">
        <v>1.8877271393134699E-3</v>
      </c>
      <c r="M38" s="21"/>
      <c r="N38" s="10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41</v>
      </c>
      <c r="E39" s="29" t="s">
        <v>48</v>
      </c>
      <c r="F39" s="11">
        <v>1</v>
      </c>
      <c r="G39" s="11">
        <v>1</v>
      </c>
      <c r="H39" s="11">
        <v>2000</v>
      </c>
      <c r="I39" s="11">
        <v>100</v>
      </c>
      <c r="J39" s="14">
        <v>23573.425069808902</v>
      </c>
      <c r="K39" s="11">
        <f t="shared" si="1"/>
        <v>6.5481736305024727</v>
      </c>
      <c r="L39" s="23">
        <v>2.2865259164272802E-3</v>
      </c>
      <c r="M39" s="21"/>
      <c r="N39" s="10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41</v>
      </c>
      <c r="E40" s="29" t="s">
        <v>48</v>
      </c>
      <c r="F40" s="11">
        <v>1</v>
      </c>
      <c r="G40" s="11">
        <v>1</v>
      </c>
      <c r="H40" s="11">
        <v>2000</v>
      </c>
      <c r="I40" s="11">
        <v>100</v>
      </c>
      <c r="J40" s="14">
        <v>23871.0979039669</v>
      </c>
      <c r="K40" s="11">
        <f t="shared" si="1"/>
        <v>6.630860528879694</v>
      </c>
      <c r="L40" s="23">
        <v>1.9491304323131201E-3</v>
      </c>
      <c r="M40" s="21"/>
      <c r="N40" s="10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41</v>
      </c>
      <c r="E41" s="29" t="s">
        <v>48</v>
      </c>
      <c r="F41" s="11">
        <v>1</v>
      </c>
      <c r="G41" s="11">
        <v>1</v>
      </c>
      <c r="H41" s="11">
        <v>2000</v>
      </c>
      <c r="I41" s="11">
        <v>100</v>
      </c>
      <c r="J41" s="14">
        <v>24144.3256151676</v>
      </c>
      <c r="K41" s="11">
        <f t="shared" si="1"/>
        <v>6.7067571153243328</v>
      </c>
      <c r="L41" s="23">
        <v>2.1634407065150201E-3</v>
      </c>
      <c r="M41" s="21"/>
      <c r="N41" s="10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41</v>
      </c>
      <c r="E42" s="29" t="s">
        <v>48</v>
      </c>
      <c r="F42" s="11">
        <v>1</v>
      </c>
      <c r="G42" s="11">
        <v>1</v>
      </c>
      <c r="H42" s="11">
        <v>2000</v>
      </c>
      <c r="I42" s="11">
        <v>100</v>
      </c>
      <c r="J42" s="14">
        <v>24280.633295774402</v>
      </c>
      <c r="K42" s="11">
        <f t="shared" si="1"/>
        <v>6.7446203599373336</v>
      </c>
      <c r="L42" s="23">
        <v>1.6741587604782501E-3</v>
      </c>
      <c r="M42" s="21"/>
      <c r="N42" s="10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41</v>
      </c>
      <c r="E43" s="29" t="s">
        <v>48</v>
      </c>
      <c r="F43" s="11">
        <v>1</v>
      </c>
      <c r="G43" s="11">
        <v>1</v>
      </c>
      <c r="H43" s="11">
        <v>2000</v>
      </c>
      <c r="I43" s="11">
        <v>100</v>
      </c>
      <c r="J43" s="14">
        <v>24488.198161363602</v>
      </c>
      <c r="K43" s="11">
        <f t="shared" si="1"/>
        <v>6.8022772670454446</v>
      </c>
      <c r="L43" s="23">
        <v>2.8479247321611099E-3</v>
      </c>
      <c r="M43" s="21"/>
      <c r="N43" s="10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41</v>
      </c>
      <c r="E44" s="29" t="s">
        <v>48</v>
      </c>
      <c r="F44" s="11">
        <v>1</v>
      </c>
      <c r="G44" s="11">
        <v>1</v>
      </c>
      <c r="H44" s="11">
        <v>2000</v>
      </c>
      <c r="I44" s="11">
        <v>100</v>
      </c>
      <c r="J44" s="14">
        <v>24753.9545061588</v>
      </c>
      <c r="K44" s="11">
        <f t="shared" si="1"/>
        <v>6.8760984739330002</v>
      </c>
      <c r="L44" s="23">
        <v>1.61170551144689E-3</v>
      </c>
      <c r="M44" s="21"/>
      <c r="N44" s="10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41</v>
      </c>
      <c r="E45" s="29" t="s">
        <v>48</v>
      </c>
      <c r="F45" s="11">
        <v>1</v>
      </c>
      <c r="G45" s="11">
        <v>1</v>
      </c>
      <c r="H45" s="11">
        <v>2000</v>
      </c>
      <c r="I45" s="11">
        <v>100</v>
      </c>
      <c r="J45" s="24">
        <v>25865.885357379899</v>
      </c>
      <c r="K45" s="11">
        <f t="shared" si="1"/>
        <v>7.1849681548277493</v>
      </c>
      <c r="L45" s="25">
        <v>1.8530808913491E-3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23251.810279226269</v>
      </c>
      <c r="K46" s="5">
        <f t="shared" si="1"/>
        <v>6.4588361886739634</v>
      </c>
      <c r="L46" s="7">
        <f>AVERAGE(L36:L45)</f>
        <v>1.9714923003766025E-3</v>
      </c>
      <c r="M46" s="28"/>
      <c r="N46" s="4"/>
      <c r="O46" s="5"/>
      <c r="P46" s="26"/>
    </row>
    <row r="47" spans="1:16" x14ac:dyDescent="0.25">
      <c r="A47" s="10" t="s">
        <v>15</v>
      </c>
      <c r="B47" s="11" t="s">
        <v>47</v>
      </c>
      <c r="C47" s="11" t="s">
        <v>10</v>
      </c>
      <c r="D47" s="11" t="s">
        <v>42</v>
      </c>
      <c r="E47" s="29" t="s">
        <v>48</v>
      </c>
      <c r="F47" s="11">
        <v>1</v>
      </c>
      <c r="G47" s="11">
        <v>1</v>
      </c>
      <c r="H47" s="11">
        <v>2000</v>
      </c>
      <c r="I47" s="11">
        <v>100</v>
      </c>
      <c r="J47" s="14">
        <v>23356.5120635032</v>
      </c>
      <c r="K47" s="11">
        <f t="shared" ref="K47:K89" si="2">J47/3600</f>
        <v>6.4879200176397775</v>
      </c>
      <c r="L47" s="23">
        <v>1.2559518343511901E-3</v>
      </c>
      <c r="M47" s="21"/>
      <c r="N47" s="10"/>
      <c r="O47" s="11"/>
      <c r="P47" s="13"/>
    </row>
    <row r="48" spans="1:16" x14ac:dyDescent="0.25">
      <c r="A48" s="10" t="s">
        <v>15</v>
      </c>
      <c r="B48" s="11"/>
      <c r="C48" s="11" t="s">
        <v>10</v>
      </c>
      <c r="D48" s="11" t="s">
        <v>42</v>
      </c>
      <c r="E48" s="29" t="s">
        <v>48</v>
      </c>
      <c r="F48" s="11">
        <v>1</v>
      </c>
      <c r="G48" s="11">
        <v>1</v>
      </c>
      <c r="H48" s="11">
        <v>2000</v>
      </c>
      <c r="I48" s="11">
        <v>100</v>
      </c>
      <c r="J48" s="14">
        <v>23402.3542389869</v>
      </c>
      <c r="K48" s="11">
        <f t="shared" si="2"/>
        <v>6.5006539552741387</v>
      </c>
      <c r="L48" s="23">
        <v>1.28465038282253E-3</v>
      </c>
      <c r="M48" s="21"/>
      <c r="N48" s="10"/>
      <c r="O48" s="11"/>
      <c r="P48" s="13"/>
    </row>
    <row r="49" spans="1:16" x14ac:dyDescent="0.25">
      <c r="A49" s="10" t="s">
        <v>15</v>
      </c>
      <c r="B49" s="11"/>
      <c r="C49" s="11" t="s">
        <v>10</v>
      </c>
      <c r="D49" s="11" t="s">
        <v>42</v>
      </c>
      <c r="E49" s="29" t="s">
        <v>48</v>
      </c>
      <c r="F49" s="11">
        <v>1</v>
      </c>
      <c r="G49" s="11">
        <v>1</v>
      </c>
      <c r="H49" s="11">
        <v>2000</v>
      </c>
      <c r="I49" s="11">
        <v>100</v>
      </c>
      <c r="J49" s="14">
        <v>23513.662871360699</v>
      </c>
      <c r="K49" s="11">
        <f t="shared" si="2"/>
        <v>6.5315730198224164</v>
      </c>
      <c r="L49" s="23">
        <v>1.2704961615486001E-3</v>
      </c>
      <c r="M49" s="21"/>
      <c r="N49" s="10"/>
      <c r="O49" s="11"/>
      <c r="P49" s="13"/>
    </row>
    <row r="50" spans="1:16" x14ac:dyDescent="0.25">
      <c r="A50" s="10" t="s">
        <v>15</v>
      </c>
      <c r="B50" s="11"/>
      <c r="C50" s="11" t="s">
        <v>10</v>
      </c>
      <c r="D50" s="11" t="s">
        <v>42</v>
      </c>
      <c r="E50" s="29" t="s">
        <v>48</v>
      </c>
      <c r="F50" s="11">
        <v>1</v>
      </c>
      <c r="G50" s="11">
        <v>1</v>
      </c>
      <c r="H50" s="11">
        <v>2000</v>
      </c>
      <c r="I50" s="11">
        <v>100</v>
      </c>
      <c r="J50" s="14">
        <v>23611.5925061702</v>
      </c>
      <c r="K50" s="11">
        <f t="shared" si="2"/>
        <v>6.5587756961583885</v>
      </c>
      <c r="L50" s="23">
        <v>8.2835704812146097E-4</v>
      </c>
      <c r="M50" s="21"/>
      <c r="N50" s="10"/>
      <c r="O50" s="11"/>
      <c r="P50" s="13"/>
    </row>
    <row r="51" spans="1:16" x14ac:dyDescent="0.25">
      <c r="A51" s="10" t="s">
        <v>15</v>
      </c>
      <c r="B51" s="11"/>
      <c r="C51" s="11" t="s">
        <v>10</v>
      </c>
      <c r="D51" s="11" t="s">
        <v>42</v>
      </c>
      <c r="E51" s="29" t="s">
        <v>48</v>
      </c>
      <c r="F51" s="11">
        <v>1</v>
      </c>
      <c r="G51" s="11">
        <v>1</v>
      </c>
      <c r="H51" s="11">
        <v>2000</v>
      </c>
      <c r="I51" s="11">
        <v>100</v>
      </c>
      <c r="J51" s="14">
        <v>23643.2484791278</v>
      </c>
      <c r="K51" s="11">
        <f t="shared" si="2"/>
        <v>6.5675690219799447</v>
      </c>
      <c r="L51" s="23">
        <v>3.7490605720981699E-3</v>
      </c>
      <c r="M51" s="21"/>
      <c r="N51" s="10"/>
      <c r="O51" s="11"/>
      <c r="P51" s="13"/>
    </row>
    <row r="52" spans="1:16" x14ac:dyDescent="0.25">
      <c r="A52" s="10" t="s">
        <v>15</v>
      </c>
      <c r="B52" s="11"/>
      <c r="C52" s="11" t="s">
        <v>10</v>
      </c>
      <c r="D52" s="11" t="s">
        <v>42</v>
      </c>
      <c r="E52" s="29" t="s">
        <v>48</v>
      </c>
      <c r="F52" s="11">
        <v>1</v>
      </c>
      <c r="G52" s="11">
        <v>1</v>
      </c>
      <c r="H52" s="11">
        <v>2000</v>
      </c>
      <c r="I52" s="11">
        <v>100</v>
      </c>
      <c r="J52" s="14">
        <v>24164.003019809701</v>
      </c>
      <c r="K52" s="11">
        <f t="shared" si="2"/>
        <v>6.7122230610582507</v>
      </c>
      <c r="L52" s="23">
        <v>6.1617074913510701E-4</v>
      </c>
      <c r="M52" s="21"/>
      <c r="N52" s="10"/>
      <c r="O52" s="11"/>
      <c r="P52" s="13"/>
    </row>
    <row r="53" spans="1:16" x14ac:dyDescent="0.25">
      <c r="A53" s="10" t="s">
        <v>15</v>
      </c>
      <c r="B53" s="11"/>
      <c r="C53" s="11" t="s">
        <v>10</v>
      </c>
      <c r="D53" s="11" t="s">
        <v>42</v>
      </c>
      <c r="E53" s="29" t="s">
        <v>48</v>
      </c>
      <c r="F53" s="11">
        <v>1</v>
      </c>
      <c r="G53" s="11">
        <v>1</v>
      </c>
      <c r="H53" s="11">
        <v>2000</v>
      </c>
      <c r="I53" s="11">
        <v>100</v>
      </c>
      <c r="J53" s="14">
        <v>24342.866169690999</v>
      </c>
      <c r="K53" s="11">
        <f t="shared" si="2"/>
        <v>6.7619072693586109</v>
      </c>
      <c r="L53" s="23">
        <v>1.2154021756895E-3</v>
      </c>
      <c r="M53" s="21"/>
      <c r="N53" s="10"/>
      <c r="O53" s="11"/>
      <c r="P53" s="13"/>
    </row>
    <row r="54" spans="1:16" x14ac:dyDescent="0.25">
      <c r="A54" s="10" t="s">
        <v>15</v>
      </c>
      <c r="B54" s="11"/>
      <c r="C54" s="11" t="s">
        <v>10</v>
      </c>
      <c r="D54" s="11" t="s">
        <v>42</v>
      </c>
      <c r="E54" s="29" t="s">
        <v>48</v>
      </c>
      <c r="F54" s="11">
        <v>1</v>
      </c>
      <c r="G54" s="11">
        <v>1</v>
      </c>
      <c r="H54" s="11">
        <v>2000</v>
      </c>
      <c r="I54" s="11">
        <v>100</v>
      </c>
      <c r="J54" s="14">
        <v>25191.4991226196</v>
      </c>
      <c r="K54" s="11">
        <f t="shared" si="2"/>
        <v>6.9976386451721106</v>
      </c>
      <c r="L54" s="23">
        <v>8.60359761704828E-4</v>
      </c>
      <c r="M54" s="21"/>
      <c r="N54" s="10"/>
      <c r="O54" s="11"/>
      <c r="P54" s="13"/>
    </row>
    <row r="55" spans="1:16" x14ac:dyDescent="0.25">
      <c r="A55" s="10" t="s">
        <v>15</v>
      </c>
      <c r="B55" s="11"/>
      <c r="C55" s="11" t="s">
        <v>10</v>
      </c>
      <c r="D55" s="11" t="s">
        <v>42</v>
      </c>
      <c r="E55" s="29" t="s">
        <v>48</v>
      </c>
      <c r="F55" s="11">
        <v>1</v>
      </c>
      <c r="G55" s="11">
        <v>1</v>
      </c>
      <c r="H55" s="11">
        <v>2000</v>
      </c>
      <c r="I55" s="11">
        <v>100</v>
      </c>
      <c r="J55" s="14">
        <v>25662.184043169</v>
      </c>
      <c r="K55" s="11">
        <f t="shared" si="2"/>
        <v>7.1283844564358336</v>
      </c>
      <c r="L55" s="23">
        <v>1.80049849096378E-3</v>
      </c>
      <c r="M55" s="21"/>
      <c r="N55" s="10"/>
      <c r="O55" s="11"/>
      <c r="P55" s="13"/>
    </row>
    <row r="56" spans="1:16" ht="15.75" thickBot="1" x14ac:dyDescent="0.3">
      <c r="A56" s="10" t="s">
        <v>15</v>
      </c>
      <c r="B56" s="11"/>
      <c r="C56" s="11" t="s">
        <v>10</v>
      </c>
      <c r="D56" s="11" t="s">
        <v>42</v>
      </c>
      <c r="E56" s="29" t="s">
        <v>48</v>
      </c>
      <c r="F56" s="11">
        <v>1</v>
      </c>
      <c r="G56" s="11">
        <v>1</v>
      </c>
      <c r="H56" s="11">
        <v>2000</v>
      </c>
      <c r="I56" s="11">
        <v>100</v>
      </c>
      <c r="J56" s="24">
        <v>27085.8130662441</v>
      </c>
      <c r="K56" s="11">
        <f t="shared" si="2"/>
        <v>7.523836962845583</v>
      </c>
      <c r="L56" s="25">
        <v>3.2551308022072301E-3</v>
      </c>
      <c r="M56" s="21"/>
      <c r="N56" s="10"/>
      <c r="O56" s="11"/>
      <c r="P56" s="13"/>
    </row>
    <row r="57" spans="1:16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24397.373558068219</v>
      </c>
      <c r="K57" s="5">
        <f t="shared" si="2"/>
        <v>6.7770482105745051</v>
      </c>
      <c r="L57" s="7">
        <f>AVERAGE(L47:L56)</f>
        <v>1.6136077978642395E-3</v>
      </c>
      <c r="M57" s="28"/>
      <c r="N57" s="4"/>
      <c r="O57" s="5"/>
      <c r="P57" s="26"/>
    </row>
    <row r="58" spans="1:16" x14ac:dyDescent="0.25">
      <c r="A58" s="10" t="s">
        <v>15</v>
      </c>
      <c r="B58" s="11" t="s">
        <v>79</v>
      </c>
      <c r="C58" s="11" t="s">
        <v>10</v>
      </c>
      <c r="D58" s="29" t="s">
        <v>80</v>
      </c>
      <c r="E58" s="29" t="s">
        <v>48</v>
      </c>
      <c r="F58" s="11">
        <v>1</v>
      </c>
      <c r="G58" s="11">
        <v>1</v>
      </c>
      <c r="H58" s="11">
        <v>2000</v>
      </c>
      <c r="I58" s="29">
        <v>100</v>
      </c>
      <c r="J58" s="61">
        <v>18606.120003461801</v>
      </c>
      <c r="K58" s="64">
        <f>J58/3600</f>
        <v>5.1683666676282778</v>
      </c>
      <c r="L58" s="14">
        <v>1.64770649296778E-3</v>
      </c>
      <c r="M58" s="27"/>
      <c r="N58" s="11"/>
      <c r="O58" s="11"/>
      <c r="P58" s="13"/>
    </row>
    <row r="59" spans="1:16" x14ac:dyDescent="0.25">
      <c r="A59" s="10" t="s">
        <v>15</v>
      </c>
      <c r="B59" s="11" t="s">
        <v>79</v>
      </c>
      <c r="C59" s="11" t="s">
        <v>10</v>
      </c>
      <c r="D59" s="29" t="s">
        <v>80</v>
      </c>
      <c r="E59" s="29" t="s">
        <v>48</v>
      </c>
      <c r="F59" s="11">
        <v>1</v>
      </c>
      <c r="G59" s="11">
        <v>1</v>
      </c>
      <c r="H59" s="11">
        <v>2000</v>
      </c>
      <c r="I59" s="29">
        <v>100</v>
      </c>
      <c r="J59" s="61">
        <v>19199.984512805899</v>
      </c>
      <c r="K59" s="64">
        <f t="shared" ref="K59:K79" si="3">J59/3600</f>
        <v>5.3333290313349719</v>
      </c>
      <c r="L59" s="14">
        <v>2.40976026853625E-3</v>
      </c>
      <c r="M59" s="21"/>
      <c r="N59" s="11"/>
      <c r="O59" s="11"/>
      <c r="P59" s="13"/>
    </row>
    <row r="60" spans="1:16" x14ac:dyDescent="0.25">
      <c r="A60" s="10" t="s">
        <v>15</v>
      </c>
      <c r="B60" s="11" t="s">
        <v>79</v>
      </c>
      <c r="C60" s="11" t="s">
        <v>10</v>
      </c>
      <c r="D60" s="29" t="s">
        <v>80</v>
      </c>
      <c r="E60" s="29" t="s">
        <v>48</v>
      </c>
      <c r="F60" s="11">
        <v>1</v>
      </c>
      <c r="G60" s="11">
        <v>1</v>
      </c>
      <c r="H60" s="11">
        <v>2000</v>
      </c>
      <c r="I60" s="29">
        <v>100</v>
      </c>
      <c r="J60" s="61">
        <v>19291.6864929199</v>
      </c>
      <c r="K60" s="64">
        <f t="shared" si="3"/>
        <v>5.3588018035888609</v>
      </c>
      <c r="L60" s="66">
        <v>9.9646178658659894E-4</v>
      </c>
      <c r="M60" s="21"/>
      <c r="N60" s="11"/>
      <c r="O60" s="11"/>
      <c r="P60" s="13"/>
    </row>
    <row r="61" spans="1:16" x14ac:dyDescent="0.25">
      <c r="A61" s="10" t="s">
        <v>15</v>
      </c>
      <c r="B61" s="11" t="s">
        <v>79</v>
      </c>
      <c r="C61" s="11" t="s">
        <v>10</v>
      </c>
      <c r="D61" s="29" t="s">
        <v>80</v>
      </c>
      <c r="E61" s="29" t="s">
        <v>48</v>
      </c>
      <c r="F61" s="11">
        <v>1</v>
      </c>
      <c r="G61" s="11">
        <v>1</v>
      </c>
      <c r="H61" s="11">
        <v>2000</v>
      </c>
      <c r="I61" s="29">
        <v>100</v>
      </c>
      <c r="J61" s="61">
        <v>19364.989731073299</v>
      </c>
      <c r="K61" s="64">
        <f t="shared" si="3"/>
        <v>5.3791638141870273</v>
      </c>
      <c r="L61" s="14">
        <v>9.2996595391370003E-4</v>
      </c>
      <c r="M61" s="21"/>
      <c r="N61" s="11"/>
      <c r="O61" s="11"/>
      <c r="P61" s="13"/>
    </row>
    <row r="62" spans="1:16" x14ac:dyDescent="0.25">
      <c r="A62" s="10" t="s">
        <v>15</v>
      </c>
      <c r="B62" s="11" t="s">
        <v>79</v>
      </c>
      <c r="C62" s="11" t="s">
        <v>10</v>
      </c>
      <c r="D62" s="29" t="s">
        <v>80</v>
      </c>
      <c r="E62" s="29" t="s">
        <v>48</v>
      </c>
      <c r="F62" s="11">
        <v>1</v>
      </c>
      <c r="G62" s="11">
        <v>1</v>
      </c>
      <c r="H62" s="11">
        <v>2000</v>
      </c>
      <c r="I62" s="29">
        <v>100</v>
      </c>
      <c r="J62" s="61">
        <v>19496.156715393001</v>
      </c>
      <c r="K62" s="64">
        <f t="shared" si="3"/>
        <v>5.4155990876091673</v>
      </c>
      <c r="L62" s="14">
        <v>6.3523718957445301E-4</v>
      </c>
      <c r="M62" s="21"/>
      <c r="N62" s="11"/>
      <c r="O62" s="11"/>
      <c r="P62" s="13"/>
    </row>
    <row r="63" spans="1:16" x14ac:dyDescent="0.25">
      <c r="A63" s="10" t="s">
        <v>15</v>
      </c>
      <c r="B63" s="11" t="s">
        <v>79</v>
      </c>
      <c r="C63" s="11" t="s">
        <v>10</v>
      </c>
      <c r="D63" s="29" t="s">
        <v>80</v>
      </c>
      <c r="E63" s="29" t="s">
        <v>48</v>
      </c>
      <c r="F63" s="11">
        <v>1</v>
      </c>
      <c r="G63" s="11">
        <v>1</v>
      </c>
      <c r="H63" s="11">
        <v>2000</v>
      </c>
      <c r="I63" s="29">
        <v>100</v>
      </c>
      <c r="J63" s="61">
        <v>20359.658004522302</v>
      </c>
      <c r="K63" s="64">
        <f t="shared" si="3"/>
        <v>5.6554605568117502</v>
      </c>
      <c r="L63" s="14">
        <v>1.23405170860873E-3</v>
      </c>
      <c r="M63" s="21"/>
      <c r="N63" s="11"/>
      <c r="O63" s="11"/>
      <c r="P63" s="13"/>
    </row>
    <row r="64" spans="1:16" x14ac:dyDescent="0.25">
      <c r="A64" s="10" t="s">
        <v>15</v>
      </c>
      <c r="B64" s="11" t="s">
        <v>79</v>
      </c>
      <c r="C64" s="11" t="s">
        <v>10</v>
      </c>
      <c r="D64" s="29" t="s">
        <v>80</v>
      </c>
      <c r="E64" s="29" t="s">
        <v>48</v>
      </c>
      <c r="F64" s="11">
        <v>1</v>
      </c>
      <c r="G64" s="11">
        <v>1</v>
      </c>
      <c r="H64" s="11">
        <v>2000</v>
      </c>
      <c r="I64" s="29">
        <v>100</v>
      </c>
      <c r="J64" s="61">
        <v>21298.4408915042</v>
      </c>
      <c r="K64" s="64">
        <f t="shared" si="3"/>
        <v>5.9162335809733886</v>
      </c>
      <c r="L64" s="14">
        <v>9.8288265375521405E-4</v>
      </c>
      <c r="M64" s="21"/>
      <c r="N64" s="11"/>
      <c r="O64" s="11"/>
      <c r="P64" s="13"/>
    </row>
    <row r="65" spans="1:16" x14ac:dyDescent="0.25">
      <c r="A65" s="10" t="s">
        <v>15</v>
      </c>
      <c r="B65" s="11" t="s">
        <v>79</v>
      </c>
      <c r="C65" s="11" t="s">
        <v>10</v>
      </c>
      <c r="D65" s="29" t="s">
        <v>80</v>
      </c>
      <c r="E65" s="29" t="s">
        <v>48</v>
      </c>
      <c r="F65" s="11">
        <v>1</v>
      </c>
      <c r="G65" s="11">
        <v>1</v>
      </c>
      <c r="H65" s="11">
        <v>2000</v>
      </c>
      <c r="I65" s="29">
        <v>100</v>
      </c>
      <c r="J65" s="61">
        <v>21346.708407163602</v>
      </c>
      <c r="K65" s="64">
        <f t="shared" si="3"/>
        <v>5.9296412242121113</v>
      </c>
      <c r="L65" s="14">
        <v>5.6552876440505199E-4</v>
      </c>
      <c r="M65" s="21"/>
      <c r="N65" s="11"/>
      <c r="O65" s="11"/>
      <c r="P65" s="13"/>
    </row>
    <row r="66" spans="1:16" x14ac:dyDescent="0.25">
      <c r="A66" s="10" t="s">
        <v>15</v>
      </c>
      <c r="B66" s="11" t="s">
        <v>79</v>
      </c>
      <c r="C66" s="11" t="s">
        <v>10</v>
      </c>
      <c r="D66" s="29" t="s">
        <v>80</v>
      </c>
      <c r="E66" s="29" t="s">
        <v>48</v>
      </c>
      <c r="F66" s="11">
        <v>1</v>
      </c>
      <c r="G66" s="11">
        <v>1</v>
      </c>
      <c r="H66" s="11">
        <v>2000</v>
      </c>
      <c r="I66" s="29">
        <v>100</v>
      </c>
      <c r="J66" s="61">
        <v>21377.753213405598</v>
      </c>
      <c r="K66" s="64">
        <f t="shared" si="3"/>
        <v>5.9382647815015552</v>
      </c>
      <c r="L66" s="14">
        <v>1.72707461591813E-3</v>
      </c>
      <c r="M66" s="21"/>
      <c r="N66" s="11"/>
      <c r="O66" s="11"/>
      <c r="P66" s="13"/>
    </row>
    <row r="67" spans="1:16" ht="15.75" thickBot="1" x14ac:dyDescent="0.3">
      <c r="A67" s="10" t="s">
        <v>15</v>
      </c>
      <c r="B67" s="11" t="s">
        <v>79</v>
      </c>
      <c r="C67" s="11" t="s">
        <v>10</v>
      </c>
      <c r="D67" s="29" t="s">
        <v>80</v>
      </c>
      <c r="E67" s="29" t="s">
        <v>48</v>
      </c>
      <c r="F67" s="11">
        <v>1</v>
      </c>
      <c r="G67" s="11">
        <v>1</v>
      </c>
      <c r="H67" s="11">
        <v>2000</v>
      </c>
      <c r="I67" s="29">
        <v>100</v>
      </c>
      <c r="J67" s="61">
        <v>21404.7535066604</v>
      </c>
      <c r="K67" s="64">
        <f t="shared" si="3"/>
        <v>5.9457648629612221</v>
      </c>
      <c r="L67" s="14">
        <v>3.9535589931453102E-3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2">
        <f>AVERAGE(J58:J67)</f>
        <v>20174.625147891002</v>
      </c>
      <c r="K68" s="65">
        <f t="shared" si="3"/>
        <v>5.6040625410808342</v>
      </c>
      <c r="L68" s="6">
        <f>AVERAGE(L58:L67)</f>
        <v>1.5082228427411219E-3</v>
      </c>
      <c r="M68" s="28"/>
      <c r="N68" s="5"/>
      <c r="O68" s="5"/>
      <c r="P68" s="26"/>
    </row>
    <row r="69" spans="1:16" x14ac:dyDescent="0.25">
      <c r="A69" s="10" t="s">
        <v>15</v>
      </c>
      <c r="B69" s="11" t="s">
        <v>81</v>
      </c>
      <c r="C69" s="11" t="s">
        <v>10</v>
      </c>
      <c r="D69" s="29" t="s">
        <v>82</v>
      </c>
      <c r="E69" s="29" t="s">
        <v>48</v>
      </c>
      <c r="F69" s="11">
        <v>1</v>
      </c>
      <c r="G69" s="11">
        <v>1</v>
      </c>
      <c r="H69" s="11">
        <v>2000</v>
      </c>
      <c r="I69" s="29">
        <v>100</v>
      </c>
      <c r="J69" s="63">
        <v>18014.142642974799</v>
      </c>
      <c r="K69" s="64">
        <f>J69/3600</f>
        <v>5.0039285119374446</v>
      </c>
      <c r="L69" s="15">
        <v>6.8428052271939403E-4</v>
      </c>
      <c r="M69" s="21"/>
      <c r="N69" s="11"/>
      <c r="O69" s="11"/>
      <c r="P69" s="13"/>
    </row>
    <row r="70" spans="1:16" x14ac:dyDescent="0.25">
      <c r="A70" s="10" t="s">
        <v>15</v>
      </c>
      <c r="B70" s="11" t="s">
        <v>81</v>
      </c>
      <c r="C70" s="11" t="s">
        <v>10</v>
      </c>
      <c r="D70" s="29" t="s">
        <v>82</v>
      </c>
      <c r="E70" s="29" t="s">
        <v>48</v>
      </c>
      <c r="F70" s="11">
        <v>1</v>
      </c>
      <c r="G70" s="11">
        <v>1</v>
      </c>
      <c r="H70" s="11">
        <v>2000</v>
      </c>
      <c r="I70" s="29">
        <v>100</v>
      </c>
      <c r="J70" s="63">
        <v>18601.595705032301</v>
      </c>
      <c r="K70" s="64">
        <f t="shared" ref="K70:K78" si="4">J70/3600</f>
        <v>5.1671099180645284</v>
      </c>
      <c r="L70" s="15">
        <v>2.3998992036980702E-3</v>
      </c>
      <c r="M70" s="21"/>
      <c r="N70" s="11"/>
      <c r="O70" s="11"/>
      <c r="P70" s="13"/>
    </row>
    <row r="71" spans="1:16" x14ac:dyDescent="0.25">
      <c r="A71" s="10" t="s">
        <v>15</v>
      </c>
      <c r="B71" s="11" t="s">
        <v>81</v>
      </c>
      <c r="C71" s="11" t="s">
        <v>10</v>
      </c>
      <c r="D71" s="29" t="s">
        <v>82</v>
      </c>
      <c r="E71" s="29" t="s">
        <v>48</v>
      </c>
      <c r="F71" s="11">
        <v>1</v>
      </c>
      <c r="G71" s="11">
        <v>1</v>
      </c>
      <c r="H71" s="11">
        <v>2000</v>
      </c>
      <c r="I71" s="29">
        <v>100</v>
      </c>
      <c r="J71" s="63">
        <v>18688.3227717876</v>
      </c>
      <c r="K71" s="64">
        <f t="shared" si="4"/>
        <v>5.1912007699410001</v>
      </c>
      <c r="L71" s="15">
        <v>2.8066623935688998E-3</v>
      </c>
      <c r="M71" s="21"/>
      <c r="N71" s="11"/>
      <c r="O71" s="11"/>
      <c r="P71" s="13"/>
    </row>
    <row r="72" spans="1:16" x14ac:dyDescent="0.25">
      <c r="A72" s="10" t="s">
        <v>15</v>
      </c>
      <c r="B72" s="11" t="s">
        <v>81</v>
      </c>
      <c r="C72" s="11" t="s">
        <v>10</v>
      </c>
      <c r="D72" s="29" t="s">
        <v>82</v>
      </c>
      <c r="E72" s="29" t="s">
        <v>48</v>
      </c>
      <c r="F72" s="11">
        <v>1</v>
      </c>
      <c r="G72" s="11">
        <v>1</v>
      </c>
      <c r="H72" s="11">
        <v>2000</v>
      </c>
      <c r="I72" s="29">
        <v>100</v>
      </c>
      <c r="J72" s="63">
        <v>18897.422380924199</v>
      </c>
      <c r="K72" s="64">
        <f t="shared" si="4"/>
        <v>5.2492839947011669</v>
      </c>
      <c r="L72" s="15">
        <v>2.1386620244199699E-3</v>
      </c>
      <c r="M72" s="21"/>
      <c r="N72" s="11"/>
      <c r="O72" s="11"/>
      <c r="P72" s="13"/>
    </row>
    <row r="73" spans="1:16" x14ac:dyDescent="0.25">
      <c r="A73" s="10" t="s">
        <v>15</v>
      </c>
      <c r="B73" s="11" t="s">
        <v>81</v>
      </c>
      <c r="C73" s="11" t="s">
        <v>10</v>
      </c>
      <c r="D73" s="29" t="s">
        <v>82</v>
      </c>
      <c r="E73" s="29" t="s">
        <v>48</v>
      </c>
      <c r="F73" s="11">
        <v>1</v>
      </c>
      <c r="G73" s="11">
        <v>1</v>
      </c>
      <c r="H73" s="11">
        <v>2000</v>
      </c>
      <c r="I73" s="29">
        <v>100</v>
      </c>
      <c r="J73" s="63">
        <v>19532.540882110501</v>
      </c>
      <c r="K73" s="64">
        <f t="shared" si="4"/>
        <v>5.4257058005862504</v>
      </c>
      <c r="L73" s="15">
        <v>1.46167192926137E-3</v>
      </c>
      <c r="M73" s="21"/>
      <c r="N73" s="11"/>
      <c r="O73" s="11"/>
      <c r="P73" s="13"/>
    </row>
    <row r="74" spans="1:16" x14ac:dyDescent="0.25">
      <c r="A74" s="10" t="s">
        <v>15</v>
      </c>
      <c r="B74" s="11" t="s">
        <v>81</v>
      </c>
      <c r="C74" s="11" t="s">
        <v>10</v>
      </c>
      <c r="D74" s="29" t="s">
        <v>82</v>
      </c>
      <c r="E74" s="29" t="s">
        <v>48</v>
      </c>
      <c r="F74" s="11">
        <v>1</v>
      </c>
      <c r="G74" s="11">
        <v>1</v>
      </c>
      <c r="H74" s="11">
        <v>2000</v>
      </c>
      <c r="I74" s="29">
        <v>100</v>
      </c>
      <c r="J74" s="63">
        <v>19707.885319709701</v>
      </c>
      <c r="K74" s="64">
        <f t="shared" si="4"/>
        <v>5.4744125888082502</v>
      </c>
      <c r="L74" s="15">
        <v>1.7603776448095101E-3</v>
      </c>
      <c r="M74" s="21"/>
      <c r="N74" s="11"/>
      <c r="O74" s="11"/>
      <c r="P74" s="13"/>
    </row>
    <row r="75" spans="1:16" x14ac:dyDescent="0.25">
      <c r="A75" s="10" t="s">
        <v>15</v>
      </c>
      <c r="B75" s="11" t="s">
        <v>81</v>
      </c>
      <c r="C75" s="11" t="s">
        <v>10</v>
      </c>
      <c r="D75" s="29" t="s">
        <v>82</v>
      </c>
      <c r="E75" s="29" t="s">
        <v>48</v>
      </c>
      <c r="F75" s="11">
        <v>1</v>
      </c>
      <c r="G75" s="11">
        <v>1</v>
      </c>
      <c r="H75" s="11">
        <v>2000</v>
      </c>
      <c r="I75" s="29">
        <v>100</v>
      </c>
      <c r="J75" s="63">
        <v>21031.403920888901</v>
      </c>
      <c r="K75" s="64">
        <f t="shared" si="4"/>
        <v>5.8420566446913611</v>
      </c>
      <c r="L75" s="15">
        <v>9.5842021662315298E-4</v>
      </c>
      <c r="M75" s="21"/>
      <c r="N75" s="11"/>
      <c r="O75" s="11"/>
      <c r="P75" s="13"/>
    </row>
    <row r="76" spans="1:16" x14ac:dyDescent="0.25">
      <c r="A76" s="10" t="s">
        <v>15</v>
      </c>
      <c r="B76" s="11" t="s">
        <v>81</v>
      </c>
      <c r="C76" s="11" t="s">
        <v>10</v>
      </c>
      <c r="D76" s="29" t="s">
        <v>82</v>
      </c>
      <c r="E76" s="29" t="s">
        <v>48</v>
      </c>
      <c r="F76" s="11">
        <v>1</v>
      </c>
      <c r="G76" s="11">
        <v>1</v>
      </c>
      <c r="H76" s="11">
        <v>2000</v>
      </c>
      <c r="I76" s="29">
        <v>100</v>
      </c>
      <c r="J76" s="63">
        <v>22287.471923589699</v>
      </c>
      <c r="K76" s="64">
        <f t="shared" si="4"/>
        <v>6.190964423219361</v>
      </c>
      <c r="L76" s="15">
        <v>2.3170805651753401E-3</v>
      </c>
      <c r="M76" s="21"/>
      <c r="N76" s="11"/>
      <c r="O76" s="11"/>
      <c r="P76" s="13"/>
    </row>
    <row r="77" spans="1:16" x14ac:dyDescent="0.25">
      <c r="A77" s="10" t="s">
        <v>15</v>
      </c>
      <c r="B77" s="11" t="s">
        <v>81</v>
      </c>
      <c r="C77" s="11" t="s">
        <v>10</v>
      </c>
      <c r="D77" s="29" t="s">
        <v>82</v>
      </c>
      <c r="E77" s="29" t="s">
        <v>48</v>
      </c>
      <c r="F77" s="11">
        <v>1</v>
      </c>
      <c r="G77" s="11">
        <v>1</v>
      </c>
      <c r="H77" s="11">
        <v>2000</v>
      </c>
      <c r="I77" s="29">
        <v>100</v>
      </c>
      <c r="J77" s="63">
        <v>22352.911023139899</v>
      </c>
      <c r="K77" s="64">
        <f t="shared" si="4"/>
        <v>6.2091419508721941</v>
      </c>
      <c r="L77" s="15">
        <v>1.38710178584102E-3</v>
      </c>
      <c r="M77" s="21"/>
      <c r="N77" s="11"/>
      <c r="O77" s="11"/>
      <c r="P77" s="13"/>
    </row>
    <row r="78" spans="1:16" ht="15.75" thickBot="1" x14ac:dyDescent="0.3">
      <c r="A78" s="10" t="s">
        <v>15</v>
      </c>
      <c r="B78" s="11" t="s">
        <v>81</v>
      </c>
      <c r="C78" s="11" t="s">
        <v>10</v>
      </c>
      <c r="D78" s="29" t="s">
        <v>82</v>
      </c>
      <c r="E78" s="29" t="s">
        <v>48</v>
      </c>
      <c r="F78" s="11">
        <v>1</v>
      </c>
      <c r="G78" s="11">
        <v>1</v>
      </c>
      <c r="H78" s="11">
        <v>2000</v>
      </c>
      <c r="I78" s="29">
        <v>100</v>
      </c>
      <c r="J78" s="63">
        <v>22416.5386357307</v>
      </c>
      <c r="K78" s="64">
        <f t="shared" si="4"/>
        <v>6.226816287702972</v>
      </c>
      <c r="L78" s="15">
        <v>2.6034031888683799E-3</v>
      </c>
      <c r="M78" s="21"/>
      <c r="N78" s="11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2">
        <f>AVERAGE(J69:J78)</f>
        <v>20153.023520588828</v>
      </c>
      <c r="K79" s="65">
        <f t="shared" si="3"/>
        <v>5.5980620890524522</v>
      </c>
      <c r="L79" s="67">
        <f>AVERAGE(L69:L78)</f>
        <v>1.8517559474985107E-3</v>
      </c>
      <c r="M79" s="28"/>
      <c r="N79" s="4"/>
      <c r="O79" s="5"/>
      <c r="P79" s="26"/>
    </row>
    <row r="80" spans="1:16" x14ac:dyDescent="0.25">
      <c r="A80" s="10" t="s">
        <v>45</v>
      </c>
      <c r="B80" s="11" t="s">
        <v>46</v>
      </c>
      <c r="C80" s="11" t="s">
        <v>10</v>
      </c>
      <c r="D80" s="11" t="s">
        <v>41</v>
      </c>
      <c r="E80" s="29" t="s">
        <v>13</v>
      </c>
      <c r="F80" s="11">
        <v>0</v>
      </c>
      <c r="G80" s="11">
        <v>2</v>
      </c>
      <c r="H80" s="11">
        <v>2000</v>
      </c>
      <c r="I80" s="11">
        <v>100</v>
      </c>
      <c r="J80" s="14">
        <v>18833.9606595039</v>
      </c>
      <c r="K80" s="11">
        <f t="shared" si="2"/>
        <v>5.2316557387510834</v>
      </c>
      <c r="L80" s="23">
        <v>0.38893797497875499</v>
      </c>
      <c r="M80" s="21"/>
      <c r="N80" s="10"/>
      <c r="O80" s="11"/>
      <c r="P80" s="13"/>
    </row>
    <row r="81" spans="1:16" x14ac:dyDescent="0.25">
      <c r="A81" s="10" t="s">
        <v>45</v>
      </c>
      <c r="B81" s="11"/>
      <c r="C81" s="11" t="s">
        <v>10</v>
      </c>
      <c r="D81" s="11" t="s">
        <v>41</v>
      </c>
      <c r="E81" s="29" t="s">
        <v>13</v>
      </c>
      <c r="F81" s="11">
        <v>0</v>
      </c>
      <c r="G81" s="11">
        <v>2</v>
      </c>
      <c r="H81" s="11">
        <v>2000</v>
      </c>
      <c r="I81" s="11">
        <v>100</v>
      </c>
      <c r="J81" s="14">
        <v>19155.560244560202</v>
      </c>
      <c r="K81" s="11">
        <f t="shared" si="2"/>
        <v>5.3209889568222781</v>
      </c>
      <c r="L81" s="23">
        <v>0.19382491682589001</v>
      </c>
      <c r="M81" s="21"/>
      <c r="N81" s="10"/>
      <c r="O81" s="11"/>
      <c r="P81" s="13"/>
    </row>
    <row r="82" spans="1:16" x14ac:dyDescent="0.25">
      <c r="A82" s="10" t="s">
        <v>45</v>
      </c>
      <c r="B82" s="11"/>
      <c r="C82" s="11" t="s">
        <v>10</v>
      </c>
      <c r="D82" s="11" t="s">
        <v>41</v>
      </c>
      <c r="E82" s="29" t="s">
        <v>13</v>
      </c>
      <c r="F82" s="11">
        <v>0</v>
      </c>
      <c r="G82" s="11">
        <v>2</v>
      </c>
      <c r="H82" s="11">
        <v>2000</v>
      </c>
      <c r="I82" s="11">
        <v>100</v>
      </c>
      <c r="J82" s="14">
        <v>19180.189402103399</v>
      </c>
      <c r="K82" s="11">
        <f t="shared" si="2"/>
        <v>5.3278303894731662</v>
      </c>
      <c r="L82" s="23">
        <v>0.54159216662690701</v>
      </c>
      <c r="M82" s="21"/>
      <c r="N82" s="10"/>
      <c r="O82" s="11"/>
      <c r="P82" s="13"/>
    </row>
    <row r="83" spans="1:16" x14ac:dyDescent="0.25">
      <c r="A83" s="10" t="s">
        <v>45</v>
      </c>
      <c r="B83" s="11"/>
      <c r="C83" s="11" t="s">
        <v>10</v>
      </c>
      <c r="D83" s="11" t="s">
        <v>41</v>
      </c>
      <c r="E83" s="29" t="s">
        <v>13</v>
      </c>
      <c r="F83" s="11">
        <v>0</v>
      </c>
      <c r="G83" s="11">
        <v>2</v>
      </c>
      <c r="H83" s="11">
        <v>2000</v>
      </c>
      <c r="I83" s="11">
        <v>100</v>
      </c>
      <c r="J83" s="14">
        <v>19484.882523775101</v>
      </c>
      <c r="K83" s="11">
        <f t="shared" si="2"/>
        <v>5.4124673677153057</v>
      </c>
      <c r="L83" s="23">
        <v>0.27893446560514501</v>
      </c>
      <c r="M83" s="21"/>
      <c r="N83" s="10"/>
      <c r="O83" s="11"/>
      <c r="P83" s="13"/>
    </row>
    <row r="84" spans="1:16" x14ac:dyDescent="0.25">
      <c r="A84" s="10" t="s">
        <v>45</v>
      </c>
      <c r="B84" s="11"/>
      <c r="C84" s="11" t="s">
        <v>10</v>
      </c>
      <c r="D84" s="11" t="s">
        <v>41</v>
      </c>
      <c r="E84" s="29" t="s">
        <v>13</v>
      </c>
      <c r="F84" s="11">
        <v>0</v>
      </c>
      <c r="G84" s="11">
        <v>2</v>
      </c>
      <c r="H84" s="11">
        <v>2000</v>
      </c>
      <c r="I84" s="11">
        <v>100</v>
      </c>
      <c r="J84" s="14">
        <v>19621.488866806001</v>
      </c>
      <c r="K84" s="11">
        <f t="shared" si="2"/>
        <v>5.4504135741127779</v>
      </c>
      <c r="L84" s="23">
        <v>0.31483359912909897</v>
      </c>
      <c r="M84" s="21"/>
      <c r="N84" s="10"/>
      <c r="O84" s="11"/>
      <c r="P84" s="13"/>
    </row>
    <row r="85" spans="1:16" x14ac:dyDescent="0.25">
      <c r="A85" s="10" t="s">
        <v>45</v>
      </c>
      <c r="B85" s="11"/>
      <c r="C85" s="11" t="s">
        <v>10</v>
      </c>
      <c r="D85" s="11" t="s">
        <v>41</v>
      </c>
      <c r="E85" s="29" t="s">
        <v>13</v>
      </c>
      <c r="F85" s="11">
        <v>0</v>
      </c>
      <c r="G85" s="11">
        <v>2</v>
      </c>
      <c r="H85" s="11">
        <v>2000</v>
      </c>
      <c r="I85" s="11">
        <v>100</v>
      </c>
      <c r="J85" s="14">
        <v>19644.3663394451</v>
      </c>
      <c r="K85" s="11">
        <f t="shared" si="2"/>
        <v>5.456768427623639</v>
      </c>
      <c r="L85" s="23">
        <v>9.8919564900048496E-3</v>
      </c>
      <c r="M85" s="21"/>
      <c r="N85" s="10"/>
      <c r="O85" s="11"/>
      <c r="P85" s="13"/>
    </row>
    <row r="86" spans="1:16" x14ac:dyDescent="0.25">
      <c r="A86" s="10" t="s">
        <v>45</v>
      </c>
      <c r="B86" s="11"/>
      <c r="C86" s="11" t="s">
        <v>10</v>
      </c>
      <c r="D86" s="11" t="s">
        <v>41</v>
      </c>
      <c r="E86" s="29" t="s">
        <v>13</v>
      </c>
      <c r="F86" s="11">
        <v>0</v>
      </c>
      <c r="G86" s="11">
        <v>2</v>
      </c>
      <c r="H86" s="11">
        <v>2000</v>
      </c>
      <c r="I86" s="11">
        <v>100</v>
      </c>
      <c r="J86" s="14">
        <v>19686.6905303001</v>
      </c>
      <c r="K86" s="11">
        <f t="shared" si="2"/>
        <v>5.4685251473055834</v>
      </c>
      <c r="L86" s="23">
        <v>0.521469738838231</v>
      </c>
      <c r="M86" s="21"/>
      <c r="N86" s="10"/>
      <c r="O86" s="11"/>
      <c r="P86" s="13"/>
    </row>
    <row r="87" spans="1:16" x14ac:dyDescent="0.25">
      <c r="A87" s="10" t="s">
        <v>45</v>
      </c>
      <c r="B87" s="11"/>
      <c r="C87" s="11" t="s">
        <v>10</v>
      </c>
      <c r="D87" s="11" t="s">
        <v>41</v>
      </c>
      <c r="E87" s="29" t="s">
        <v>13</v>
      </c>
      <c r="F87" s="11">
        <v>0</v>
      </c>
      <c r="G87" s="11">
        <v>2</v>
      </c>
      <c r="H87" s="11">
        <v>2000</v>
      </c>
      <c r="I87" s="11">
        <v>100</v>
      </c>
      <c r="J87" s="14">
        <v>19730.4243352413</v>
      </c>
      <c r="K87" s="11">
        <f t="shared" si="2"/>
        <v>5.4806734264559163</v>
      </c>
      <c r="L87" s="23">
        <v>0.76008375047368604</v>
      </c>
      <c r="M87" s="21"/>
      <c r="N87" s="10"/>
      <c r="O87" s="11"/>
      <c r="P87" s="13"/>
    </row>
    <row r="88" spans="1:16" x14ac:dyDescent="0.25">
      <c r="A88" s="10" t="s">
        <v>45</v>
      </c>
      <c r="B88" s="11"/>
      <c r="C88" s="11" t="s">
        <v>10</v>
      </c>
      <c r="D88" s="11" t="s">
        <v>41</v>
      </c>
      <c r="E88" s="29" t="s">
        <v>13</v>
      </c>
      <c r="F88" s="11">
        <v>0</v>
      </c>
      <c r="G88" s="11">
        <v>2</v>
      </c>
      <c r="H88" s="11">
        <v>2000</v>
      </c>
      <c r="I88" s="11">
        <v>100</v>
      </c>
      <c r="J88" s="14">
        <v>19733.364024877501</v>
      </c>
      <c r="K88" s="11">
        <f t="shared" si="2"/>
        <v>5.4814900069104171</v>
      </c>
      <c r="L88" s="23">
        <v>0.90285548670795501</v>
      </c>
      <c r="M88" s="21"/>
      <c r="N88" s="10"/>
      <c r="O88" s="11"/>
      <c r="P88" s="13"/>
    </row>
    <row r="89" spans="1:16" ht="15.75" thickBot="1" x14ac:dyDescent="0.3">
      <c r="A89" s="10" t="s">
        <v>45</v>
      </c>
      <c r="B89" s="11"/>
      <c r="C89" s="11" t="s">
        <v>10</v>
      </c>
      <c r="D89" s="11" t="s">
        <v>41</v>
      </c>
      <c r="E89" s="29" t="s">
        <v>13</v>
      </c>
      <c r="F89" s="11">
        <v>0</v>
      </c>
      <c r="G89" s="11">
        <v>2</v>
      </c>
      <c r="H89" s="11">
        <v>2000</v>
      </c>
      <c r="I89" s="11">
        <v>100</v>
      </c>
      <c r="J89" s="24">
        <v>20886.331230401898</v>
      </c>
      <c r="K89" s="11">
        <f t="shared" si="2"/>
        <v>5.8017586751116381</v>
      </c>
      <c r="L89" s="25">
        <v>1.46091786408635</v>
      </c>
      <c r="M89" s="21"/>
      <c r="N89" s="10"/>
      <c r="O89" s="11"/>
      <c r="P89" s="13"/>
    </row>
    <row r="90" spans="1:16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19595.725815701451</v>
      </c>
      <c r="K90" s="5">
        <f t="shared" ref="K90:K100" si="5">J90/3600</f>
        <v>5.443257171028181</v>
      </c>
      <c r="L90" s="7">
        <f>AVERAGE(L80:L89)</f>
        <v>0.53733419197620225</v>
      </c>
      <c r="M90" s="28"/>
      <c r="N90" s="4"/>
      <c r="O90" s="5"/>
      <c r="P90" s="26"/>
    </row>
    <row r="91" spans="1:16" x14ac:dyDescent="0.25">
      <c r="A91" s="10" t="s">
        <v>45</v>
      </c>
      <c r="B91" s="11" t="s">
        <v>47</v>
      </c>
      <c r="C91" s="11" t="s">
        <v>10</v>
      </c>
      <c r="D91" s="11" t="s">
        <v>42</v>
      </c>
      <c r="E91" s="29" t="s">
        <v>13</v>
      </c>
      <c r="F91" s="11">
        <v>0</v>
      </c>
      <c r="G91" s="11">
        <v>2</v>
      </c>
      <c r="H91" s="11">
        <v>2000</v>
      </c>
      <c r="I91" s="11">
        <v>100</v>
      </c>
      <c r="J91" s="14">
        <v>17472.823991298599</v>
      </c>
      <c r="K91" s="11">
        <f t="shared" si="5"/>
        <v>4.8535622198051662</v>
      </c>
      <c r="L91" s="23">
        <v>0.69553967711071096</v>
      </c>
      <c r="M91" s="21"/>
      <c r="N91" s="10"/>
      <c r="O91" s="11"/>
      <c r="P91" s="13"/>
    </row>
    <row r="92" spans="1:16" x14ac:dyDescent="0.25">
      <c r="A92" s="10" t="s">
        <v>45</v>
      </c>
      <c r="B92" s="11"/>
      <c r="C92" s="11" t="s">
        <v>10</v>
      </c>
      <c r="D92" s="11" t="s">
        <v>42</v>
      </c>
      <c r="E92" s="29" t="s">
        <v>13</v>
      </c>
      <c r="F92" s="11">
        <v>0</v>
      </c>
      <c r="G92" s="11">
        <v>2</v>
      </c>
      <c r="H92" s="11">
        <v>2000</v>
      </c>
      <c r="I92" s="11">
        <v>100</v>
      </c>
      <c r="J92" s="14">
        <v>17483.6166758537</v>
      </c>
      <c r="K92" s="11">
        <f t="shared" si="5"/>
        <v>4.8565601877371387</v>
      </c>
      <c r="L92" s="23">
        <v>0.95318298844145699</v>
      </c>
      <c r="M92" s="21"/>
      <c r="N92" s="10"/>
      <c r="O92" s="11"/>
      <c r="P92" s="13"/>
    </row>
    <row r="93" spans="1:16" x14ac:dyDescent="0.25">
      <c r="A93" s="10" t="s">
        <v>45</v>
      </c>
      <c r="B93" s="11"/>
      <c r="C93" s="11" t="s">
        <v>10</v>
      </c>
      <c r="D93" s="11" t="s">
        <v>42</v>
      </c>
      <c r="E93" s="29" t="s">
        <v>13</v>
      </c>
      <c r="F93" s="11">
        <v>0</v>
      </c>
      <c r="G93" s="11">
        <v>2</v>
      </c>
      <c r="H93" s="11">
        <v>2000</v>
      </c>
      <c r="I93" s="11">
        <v>100</v>
      </c>
      <c r="J93" s="14">
        <v>17624.8176295757</v>
      </c>
      <c r="K93" s="11">
        <f t="shared" si="5"/>
        <v>4.8957826748821391</v>
      </c>
      <c r="L93" s="23">
        <v>6.2887381157372302E-2</v>
      </c>
      <c r="M93" s="21"/>
      <c r="N93" s="10"/>
      <c r="O93" s="11"/>
      <c r="P93" s="13"/>
    </row>
    <row r="94" spans="1:16" x14ac:dyDescent="0.25">
      <c r="A94" s="10" t="s">
        <v>45</v>
      </c>
      <c r="B94" s="11"/>
      <c r="C94" s="11" t="s">
        <v>10</v>
      </c>
      <c r="D94" s="11" t="s">
        <v>42</v>
      </c>
      <c r="E94" s="29" t="s">
        <v>13</v>
      </c>
      <c r="F94" s="11">
        <v>0</v>
      </c>
      <c r="G94" s="11">
        <v>2</v>
      </c>
      <c r="H94" s="11">
        <v>2000</v>
      </c>
      <c r="I94" s="11">
        <v>100</v>
      </c>
      <c r="J94" s="14">
        <v>17739.2901525497</v>
      </c>
      <c r="K94" s="11">
        <f t="shared" si="5"/>
        <v>4.9275805979304721</v>
      </c>
      <c r="L94" s="23">
        <v>0.85605200540351201</v>
      </c>
      <c r="M94" s="21"/>
      <c r="N94" s="10"/>
      <c r="O94" s="11"/>
      <c r="P94" s="13"/>
    </row>
    <row r="95" spans="1:16" x14ac:dyDescent="0.25">
      <c r="A95" s="10" t="s">
        <v>45</v>
      </c>
      <c r="B95" s="11"/>
      <c r="C95" s="11" t="s">
        <v>10</v>
      </c>
      <c r="D95" s="11" t="s">
        <v>42</v>
      </c>
      <c r="E95" s="29" t="s">
        <v>13</v>
      </c>
      <c r="F95" s="11">
        <v>0</v>
      </c>
      <c r="G95" s="11">
        <v>2</v>
      </c>
      <c r="H95" s="11">
        <v>2000</v>
      </c>
      <c r="I95" s="11">
        <v>100</v>
      </c>
      <c r="J95" s="14">
        <v>19350.697420597</v>
      </c>
      <c r="K95" s="11">
        <f t="shared" si="5"/>
        <v>5.3751937279436115</v>
      </c>
      <c r="L95" s="23">
        <v>1.0503407732776799</v>
      </c>
      <c r="M95" s="21"/>
      <c r="N95" s="10"/>
      <c r="O95" s="11"/>
      <c r="P95" s="13"/>
    </row>
    <row r="96" spans="1:16" x14ac:dyDescent="0.25">
      <c r="A96" s="10" t="s">
        <v>45</v>
      </c>
      <c r="B96" s="11"/>
      <c r="C96" s="11" t="s">
        <v>10</v>
      </c>
      <c r="D96" s="11" t="s">
        <v>42</v>
      </c>
      <c r="E96" s="29" t="s">
        <v>13</v>
      </c>
      <c r="F96" s="11">
        <v>0</v>
      </c>
      <c r="G96" s="11">
        <v>2</v>
      </c>
      <c r="H96" s="11">
        <v>2000</v>
      </c>
      <c r="I96" s="11">
        <v>100</v>
      </c>
      <c r="J96" s="14">
        <v>19568.530323266899</v>
      </c>
      <c r="K96" s="11">
        <f t="shared" si="5"/>
        <v>5.4357028675741388</v>
      </c>
      <c r="L96" s="23">
        <v>1.03298503515504</v>
      </c>
      <c r="M96" s="21"/>
      <c r="N96" s="10"/>
      <c r="O96" s="11"/>
      <c r="P96" s="13"/>
    </row>
    <row r="97" spans="1:16" x14ac:dyDescent="0.25">
      <c r="A97" s="10" t="s">
        <v>45</v>
      </c>
      <c r="B97" s="11"/>
      <c r="C97" s="11" t="s">
        <v>10</v>
      </c>
      <c r="D97" s="11" t="s">
        <v>42</v>
      </c>
      <c r="E97" s="29" t="s">
        <v>13</v>
      </c>
      <c r="F97" s="11">
        <v>0</v>
      </c>
      <c r="G97" s="11">
        <v>2</v>
      </c>
      <c r="H97" s="11">
        <v>2000</v>
      </c>
      <c r="I97" s="11">
        <v>100</v>
      </c>
      <c r="J97" s="14">
        <v>19611.576260328198</v>
      </c>
      <c r="K97" s="11">
        <f t="shared" si="5"/>
        <v>5.4476600723133881</v>
      </c>
      <c r="L97" s="23">
        <v>0.67418769399358203</v>
      </c>
      <c r="M97" s="21"/>
      <c r="N97" s="10"/>
      <c r="O97" s="11"/>
      <c r="P97" s="13"/>
    </row>
    <row r="98" spans="1:16" x14ac:dyDescent="0.25">
      <c r="A98" s="10" t="s">
        <v>45</v>
      </c>
      <c r="B98" s="11"/>
      <c r="C98" s="11" t="s">
        <v>10</v>
      </c>
      <c r="D98" s="11" t="s">
        <v>42</v>
      </c>
      <c r="E98" s="29" t="s">
        <v>13</v>
      </c>
      <c r="F98" s="11">
        <v>0</v>
      </c>
      <c r="G98" s="11">
        <v>2</v>
      </c>
      <c r="H98" s="11">
        <v>2000</v>
      </c>
      <c r="I98" s="11">
        <v>100</v>
      </c>
      <c r="J98" s="14">
        <v>19651.887438774102</v>
      </c>
      <c r="K98" s="11">
        <f t="shared" si="5"/>
        <v>5.4588576218816947</v>
      </c>
      <c r="L98" s="23">
        <v>0.84030195208073299</v>
      </c>
      <c r="M98" s="21"/>
      <c r="N98" s="10"/>
      <c r="O98" s="11"/>
      <c r="P98" s="13"/>
    </row>
    <row r="99" spans="1:16" x14ac:dyDescent="0.25">
      <c r="A99" s="10" t="s">
        <v>45</v>
      </c>
      <c r="B99" s="11"/>
      <c r="C99" s="11" t="s">
        <v>10</v>
      </c>
      <c r="D99" s="11" t="s">
        <v>42</v>
      </c>
      <c r="E99" s="29" t="s">
        <v>13</v>
      </c>
      <c r="F99" s="11">
        <v>0</v>
      </c>
      <c r="G99" s="11">
        <v>2</v>
      </c>
      <c r="H99" s="11">
        <v>2000</v>
      </c>
      <c r="I99" s="11">
        <v>100</v>
      </c>
      <c r="J99" s="14">
        <v>19688.153000116301</v>
      </c>
      <c r="K99" s="11">
        <f t="shared" si="5"/>
        <v>5.4689313889211943</v>
      </c>
      <c r="L99" s="23">
        <v>0.30423359394440802</v>
      </c>
      <c r="M99" s="21"/>
      <c r="N99" s="10"/>
      <c r="O99" s="11"/>
      <c r="P99" s="13"/>
    </row>
    <row r="100" spans="1:16" ht="15.75" thickBot="1" x14ac:dyDescent="0.3">
      <c r="A100" s="10" t="s">
        <v>45</v>
      </c>
      <c r="B100" s="11"/>
      <c r="C100" s="11" t="s">
        <v>10</v>
      </c>
      <c r="D100" s="11" t="s">
        <v>42</v>
      </c>
      <c r="E100" s="29" t="s">
        <v>13</v>
      </c>
      <c r="F100" s="11">
        <v>0</v>
      </c>
      <c r="G100" s="11">
        <v>2</v>
      </c>
      <c r="H100" s="11">
        <v>2000</v>
      </c>
      <c r="I100" s="11">
        <v>100</v>
      </c>
      <c r="J100" s="24">
        <v>19688.261707305901</v>
      </c>
      <c r="K100" s="11">
        <f t="shared" si="5"/>
        <v>5.4689615853627505</v>
      </c>
      <c r="L100" s="25">
        <v>0.68156679949074295</v>
      </c>
      <c r="M100" s="21"/>
      <c r="N100" s="10"/>
      <c r="O100" s="11"/>
      <c r="P100" s="13"/>
    </row>
    <row r="101" spans="1:16" ht="15.75" thickBot="1" x14ac:dyDescent="0.3">
      <c r="A101" s="4" t="s">
        <v>26</v>
      </c>
      <c r="B101" s="5"/>
      <c r="C101" s="5"/>
      <c r="D101" s="5"/>
      <c r="E101" s="5"/>
      <c r="F101" s="5"/>
      <c r="G101" s="5"/>
      <c r="H101" s="5"/>
      <c r="I101" s="5"/>
      <c r="J101" s="6">
        <f>AVERAGE(J91:J100)</f>
        <v>18787.96545996661</v>
      </c>
      <c r="K101" s="5">
        <f t="shared" ref="K101:K122" si="6">J101/3600</f>
        <v>5.2188792944351698</v>
      </c>
      <c r="L101" s="7">
        <f>AVERAGE(L91:L100)</f>
        <v>0.71512779000552384</v>
      </c>
      <c r="M101" s="28"/>
      <c r="N101" s="4"/>
      <c r="O101" s="5"/>
      <c r="P101" s="26"/>
    </row>
    <row r="102" spans="1:16" x14ac:dyDescent="0.25">
      <c r="A102" s="10" t="s">
        <v>45</v>
      </c>
      <c r="B102" s="11" t="s">
        <v>46</v>
      </c>
      <c r="C102" s="11" t="s">
        <v>10</v>
      </c>
      <c r="D102" s="11" t="s">
        <v>41</v>
      </c>
      <c r="E102" s="29" t="s">
        <v>48</v>
      </c>
      <c r="F102" s="11">
        <v>0</v>
      </c>
      <c r="G102" s="11">
        <v>2</v>
      </c>
      <c r="H102" s="11">
        <v>2000</v>
      </c>
      <c r="I102" s="11">
        <v>100</v>
      </c>
      <c r="J102" s="14">
        <v>18535.1319515705</v>
      </c>
      <c r="K102" s="11">
        <f t="shared" si="6"/>
        <v>5.1486477643251387</v>
      </c>
      <c r="L102" s="23">
        <v>0.67625668807957295</v>
      </c>
      <c r="M102" s="21"/>
      <c r="N102" s="10"/>
      <c r="O102" s="11"/>
      <c r="P102" s="13"/>
    </row>
    <row r="103" spans="1:16" x14ac:dyDescent="0.25">
      <c r="A103" s="10" t="s">
        <v>45</v>
      </c>
      <c r="B103" s="11"/>
      <c r="C103" s="11" t="s">
        <v>10</v>
      </c>
      <c r="D103" s="11" t="s">
        <v>41</v>
      </c>
      <c r="E103" s="29" t="s">
        <v>48</v>
      </c>
      <c r="F103" s="11">
        <v>0</v>
      </c>
      <c r="G103" s="11">
        <v>2</v>
      </c>
      <c r="H103" s="11">
        <v>2000</v>
      </c>
      <c r="I103" s="11">
        <v>100</v>
      </c>
      <c r="J103" s="14">
        <v>18800.058383703199</v>
      </c>
      <c r="K103" s="11">
        <f t="shared" si="6"/>
        <v>5.2222384399175557</v>
      </c>
      <c r="L103" s="23">
        <v>0.92991357365293503</v>
      </c>
      <c r="M103" s="21"/>
      <c r="N103" s="10"/>
      <c r="O103" s="11"/>
      <c r="P103" s="13"/>
    </row>
    <row r="104" spans="1:16" x14ac:dyDescent="0.25">
      <c r="A104" s="10" t="s">
        <v>45</v>
      </c>
      <c r="B104" s="11"/>
      <c r="C104" s="11" t="s">
        <v>10</v>
      </c>
      <c r="D104" s="11" t="s">
        <v>41</v>
      </c>
      <c r="E104" s="29" t="s">
        <v>48</v>
      </c>
      <c r="F104" s="11">
        <v>0</v>
      </c>
      <c r="G104" s="11">
        <v>2</v>
      </c>
      <c r="H104" s="11">
        <v>2000</v>
      </c>
      <c r="I104" s="11">
        <v>100</v>
      </c>
      <c r="J104" s="14">
        <v>19072.868345737399</v>
      </c>
      <c r="K104" s="11">
        <f t="shared" si="6"/>
        <v>5.2980189849270554</v>
      </c>
      <c r="L104" s="23">
        <v>0.25456423441592102</v>
      </c>
      <c r="M104" s="21"/>
      <c r="N104" s="10"/>
      <c r="O104" s="11"/>
      <c r="P104" s="13"/>
    </row>
    <row r="105" spans="1:16" x14ac:dyDescent="0.25">
      <c r="A105" s="10" t="s">
        <v>45</v>
      </c>
      <c r="B105" s="11"/>
      <c r="C105" s="11" t="s">
        <v>10</v>
      </c>
      <c r="D105" s="11" t="s">
        <v>41</v>
      </c>
      <c r="E105" s="29" t="s">
        <v>48</v>
      </c>
      <c r="F105" s="11">
        <v>0</v>
      </c>
      <c r="G105" s="11">
        <v>2</v>
      </c>
      <c r="H105" s="11">
        <v>2000</v>
      </c>
      <c r="I105" s="11">
        <v>100</v>
      </c>
      <c r="J105" s="14">
        <v>19124.188256978901</v>
      </c>
      <c r="K105" s="11">
        <f t="shared" si="6"/>
        <v>5.3122745158274727</v>
      </c>
      <c r="L105" s="23">
        <v>0.7557961629087</v>
      </c>
      <c r="M105" s="21"/>
      <c r="N105" s="10"/>
      <c r="O105" s="11"/>
      <c r="P105" s="13"/>
    </row>
    <row r="106" spans="1:16" x14ac:dyDescent="0.25">
      <c r="A106" s="10" t="s">
        <v>45</v>
      </c>
      <c r="B106" s="11"/>
      <c r="C106" s="11" t="s">
        <v>10</v>
      </c>
      <c r="D106" s="11" t="s">
        <v>41</v>
      </c>
      <c r="E106" s="29" t="s">
        <v>48</v>
      </c>
      <c r="F106" s="11">
        <v>0</v>
      </c>
      <c r="G106" s="11">
        <v>2</v>
      </c>
      <c r="H106" s="11">
        <v>2000</v>
      </c>
      <c r="I106" s="11">
        <v>100</v>
      </c>
      <c r="J106" s="14">
        <v>19125.203026533101</v>
      </c>
      <c r="K106" s="11">
        <f t="shared" si="6"/>
        <v>5.3125563962591951</v>
      </c>
      <c r="L106" s="23">
        <v>0.45662424469198098</v>
      </c>
      <c r="M106" s="21"/>
      <c r="N106" s="10"/>
      <c r="O106" s="11"/>
      <c r="P106" s="13"/>
    </row>
    <row r="107" spans="1:16" x14ac:dyDescent="0.25">
      <c r="A107" s="10" t="s">
        <v>45</v>
      </c>
      <c r="B107" s="11"/>
      <c r="C107" s="11" t="s">
        <v>10</v>
      </c>
      <c r="D107" s="11" t="s">
        <v>41</v>
      </c>
      <c r="E107" s="29" t="s">
        <v>48</v>
      </c>
      <c r="F107" s="11">
        <v>0</v>
      </c>
      <c r="G107" s="11">
        <v>2</v>
      </c>
      <c r="H107" s="11">
        <v>2000</v>
      </c>
      <c r="I107" s="11">
        <v>100</v>
      </c>
      <c r="J107" s="14">
        <v>19131.984614610599</v>
      </c>
      <c r="K107" s="11">
        <f t="shared" si="6"/>
        <v>5.3144401707251667</v>
      </c>
      <c r="L107" s="23">
        <v>0.63589856705463599</v>
      </c>
      <c r="M107" s="21"/>
      <c r="N107" s="10"/>
      <c r="O107" s="11"/>
      <c r="P107" s="13"/>
    </row>
    <row r="108" spans="1:16" x14ac:dyDescent="0.25">
      <c r="A108" s="10" t="s">
        <v>45</v>
      </c>
      <c r="B108" s="11"/>
      <c r="C108" s="11" t="s">
        <v>10</v>
      </c>
      <c r="D108" s="11" t="s">
        <v>41</v>
      </c>
      <c r="E108" s="29" t="s">
        <v>48</v>
      </c>
      <c r="F108" s="11">
        <v>0</v>
      </c>
      <c r="G108" s="11">
        <v>2</v>
      </c>
      <c r="H108" s="11">
        <v>2000</v>
      </c>
      <c r="I108" s="11">
        <v>100</v>
      </c>
      <c r="J108" s="14">
        <v>19136.904461145401</v>
      </c>
      <c r="K108" s="11">
        <f t="shared" si="6"/>
        <v>5.3158067947626115</v>
      </c>
      <c r="L108" s="23">
        <v>0.68509861689968199</v>
      </c>
      <c r="M108" s="21"/>
      <c r="N108" s="10"/>
      <c r="O108" s="11"/>
      <c r="P108" s="13"/>
    </row>
    <row r="109" spans="1:16" x14ac:dyDescent="0.25">
      <c r="A109" s="10" t="s">
        <v>45</v>
      </c>
      <c r="B109" s="11"/>
      <c r="C109" s="11" t="s">
        <v>10</v>
      </c>
      <c r="D109" s="11" t="s">
        <v>41</v>
      </c>
      <c r="E109" s="29" t="s">
        <v>48</v>
      </c>
      <c r="F109" s="11">
        <v>0</v>
      </c>
      <c r="G109" s="11">
        <v>2</v>
      </c>
      <c r="H109" s="11">
        <v>2000</v>
      </c>
      <c r="I109" s="11">
        <v>100</v>
      </c>
      <c r="J109" s="14">
        <v>19152.206017494202</v>
      </c>
      <c r="K109" s="11">
        <f t="shared" si="6"/>
        <v>5.3200572270817226</v>
      </c>
      <c r="L109" s="23">
        <v>0.61397994782887499</v>
      </c>
      <c r="M109" s="21"/>
      <c r="N109" s="10"/>
      <c r="O109" s="11"/>
      <c r="P109" s="13"/>
    </row>
    <row r="110" spans="1:16" x14ac:dyDescent="0.25">
      <c r="A110" s="10" t="s">
        <v>45</v>
      </c>
      <c r="B110" s="11"/>
      <c r="C110" s="11" t="s">
        <v>10</v>
      </c>
      <c r="D110" s="11" t="s">
        <v>41</v>
      </c>
      <c r="E110" s="29" t="s">
        <v>48</v>
      </c>
      <c r="F110" s="11">
        <v>0</v>
      </c>
      <c r="G110" s="11">
        <v>2</v>
      </c>
      <c r="H110" s="11">
        <v>2000</v>
      </c>
      <c r="I110" s="11">
        <v>100</v>
      </c>
      <c r="J110" s="14">
        <v>19318.674003124201</v>
      </c>
      <c r="K110" s="11">
        <f t="shared" si="6"/>
        <v>5.3662983342011668</v>
      </c>
      <c r="L110" s="23">
        <v>0.31388060150342201</v>
      </c>
      <c r="M110" s="21"/>
      <c r="N110" s="10"/>
      <c r="O110" s="11"/>
      <c r="P110" s="13"/>
    </row>
    <row r="111" spans="1:16" ht="15.75" thickBot="1" x14ac:dyDescent="0.3">
      <c r="A111" s="10" t="s">
        <v>45</v>
      </c>
      <c r="B111" s="11"/>
      <c r="C111" s="11" t="s">
        <v>10</v>
      </c>
      <c r="D111" s="11" t="s">
        <v>41</v>
      </c>
      <c r="E111" s="29" t="s">
        <v>48</v>
      </c>
      <c r="F111" s="11">
        <v>0</v>
      </c>
      <c r="G111" s="11">
        <v>2</v>
      </c>
      <c r="H111" s="11">
        <v>2000</v>
      </c>
      <c r="I111" s="11">
        <v>100</v>
      </c>
      <c r="J111" s="24">
        <v>19624.449350833798</v>
      </c>
      <c r="K111" s="11">
        <f t="shared" si="6"/>
        <v>5.4512359307871661</v>
      </c>
      <c r="L111" s="25">
        <v>6.3910541612899496E-2</v>
      </c>
      <c r="M111" s="21"/>
      <c r="N111" s="10"/>
      <c r="O111" s="11"/>
      <c r="P111" s="13"/>
    </row>
    <row r="112" spans="1:16" ht="15.75" thickBot="1" x14ac:dyDescent="0.3">
      <c r="A112" s="4" t="s">
        <v>26</v>
      </c>
      <c r="B112" s="5"/>
      <c r="C112" s="5"/>
      <c r="D112" s="5"/>
      <c r="E112" s="5"/>
      <c r="F112" s="5"/>
      <c r="G112" s="5"/>
      <c r="H112" s="5"/>
      <c r="I112" s="5"/>
      <c r="J112" s="6">
        <f>AVERAGE(J102:J111)</f>
        <v>19102.16684117313</v>
      </c>
      <c r="K112" s="5">
        <f t="shared" si="6"/>
        <v>5.3061574558814248</v>
      </c>
      <c r="L112" s="7">
        <f>AVERAGE(L102:L111)</f>
        <v>0.53859231786486261</v>
      </c>
      <c r="M112" s="28"/>
      <c r="N112" s="4"/>
      <c r="O112" s="5"/>
      <c r="P112" s="26"/>
    </row>
    <row r="113" spans="1:16" x14ac:dyDescent="0.25">
      <c r="A113" s="10" t="s">
        <v>45</v>
      </c>
      <c r="B113" s="11" t="s">
        <v>47</v>
      </c>
      <c r="C113" s="11" t="s">
        <v>10</v>
      </c>
      <c r="D113" s="11" t="s">
        <v>42</v>
      </c>
      <c r="E113" s="29" t="s">
        <v>48</v>
      </c>
      <c r="F113" s="11">
        <v>0</v>
      </c>
      <c r="G113" s="11">
        <v>2</v>
      </c>
      <c r="H113" s="11">
        <v>2000</v>
      </c>
      <c r="I113" s="11">
        <v>100</v>
      </c>
      <c r="J113" s="14">
        <v>18897.628238916299</v>
      </c>
      <c r="K113" s="11">
        <f t="shared" si="6"/>
        <v>5.24934117747675</v>
      </c>
      <c r="L113" s="23">
        <v>0.48583546750498402</v>
      </c>
      <c r="M113" s="21"/>
      <c r="N113" s="10"/>
      <c r="O113" s="11"/>
      <c r="P113" s="13"/>
    </row>
    <row r="114" spans="1:16" x14ac:dyDescent="0.25">
      <c r="A114" s="10" t="s">
        <v>45</v>
      </c>
      <c r="B114" s="11"/>
      <c r="C114" s="11" t="s">
        <v>10</v>
      </c>
      <c r="D114" s="11" t="s">
        <v>42</v>
      </c>
      <c r="E114" s="29" t="s">
        <v>48</v>
      </c>
      <c r="F114" s="11">
        <v>0</v>
      </c>
      <c r="G114" s="11">
        <v>2</v>
      </c>
      <c r="H114" s="11">
        <v>2000</v>
      </c>
      <c r="I114" s="11">
        <v>100</v>
      </c>
      <c r="J114" s="14">
        <v>18975.934062719301</v>
      </c>
      <c r="K114" s="11">
        <f t="shared" si="6"/>
        <v>5.2710927951998059</v>
      </c>
      <c r="L114" s="23">
        <v>0.50205725361661901</v>
      </c>
      <c r="M114" s="21"/>
      <c r="N114" s="10"/>
      <c r="O114" s="11"/>
      <c r="P114" s="13"/>
    </row>
    <row r="115" spans="1:16" x14ac:dyDescent="0.25">
      <c r="A115" s="10" t="s">
        <v>45</v>
      </c>
      <c r="B115" s="11"/>
      <c r="C115" s="11" t="s">
        <v>10</v>
      </c>
      <c r="D115" s="11" t="s">
        <v>42</v>
      </c>
      <c r="E115" s="29" t="s">
        <v>48</v>
      </c>
      <c r="F115" s="11">
        <v>0</v>
      </c>
      <c r="G115" s="11">
        <v>2</v>
      </c>
      <c r="H115" s="11">
        <v>2000</v>
      </c>
      <c r="I115" s="11">
        <v>100</v>
      </c>
      <c r="J115" s="14">
        <v>18977.4202263355</v>
      </c>
      <c r="K115" s="11">
        <f t="shared" si="6"/>
        <v>5.2715056184265281</v>
      </c>
      <c r="L115" s="23">
        <v>0.88070291406531798</v>
      </c>
      <c r="M115" s="21"/>
      <c r="N115" s="10"/>
      <c r="O115" s="11"/>
      <c r="P115" s="13"/>
    </row>
    <row r="116" spans="1:16" x14ac:dyDescent="0.25">
      <c r="A116" s="10" t="s">
        <v>45</v>
      </c>
      <c r="B116" s="11"/>
      <c r="C116" s="11" t="s">
        <v>10</v>
      </c>
      <c r="D116" s="11" t="s">
        <v>42</v>
      </c>
      <c r="E116" s="29" t="s">
        <v>48</v>
      </c>
      <c r="F116" s="11">
        <v>0</v>
      </c>
      <c r="G116" s="11">
        <v>2</v>
      </c>
      <c r="H116" s="11">
        <v>2000</v>
      </c>
      <c r="I116" s="11">
        <v>100</v>
      </c>
      <c r="J116" s="14">
        <v>19263.931976318301</v>
      </c>
      <c r="K116" s="11">
        <f t="shared" si="6"/>
        <v>5.3510922156439724</v>
      </c>
      <c r="L116" s="23">
        <v>0.41742670277459498</v>
      </c>
      <c r="M116" s="21"/>
      <c r="N116" s="10"/>
      <c r="O116" s="11"/>
      <c r="P116" s="13"/>
    </row>
    <row r="117" spans="1:16" x14ac:dyDescent="0.25">
      <c r="A117" s="10" t="s">
        <v>45</v>
      </c>
      <c r="B117" s="11"/>
      <c r="C117" s="11" t="s">
        <v>10</v>
      </c>
      <c r="D117" s="11" t="s">
        <v>42</v>
      </c>
      <c r="E117" s="29" t="s">
        <v>48</v>
      </c>
      <c r="F117" s="11">
        <v>0</v>
      </c>
      <c r="G117" s="11">
        <v>2</v>
      </c>
      <c r="H117" s="11">
        <v>2000</v>
      </c>
      <c r="I117" s="11">
        <v>100</v>
      </c>
      <c r="J117" s="14">
        <v>19578.581279754599</v>
      </c>
      <c r="K117" s="11">
        <f t="shared" si="6"/>
        <v>5.4384947999318332</v>
      </c>
      <c r="L117" s="23">
        <v>0.33162522697260599</v>
      </c>
      <c r="M117" s="21"/>
      <c r="N117" s="10"/>
      <c r="O117" s="11"/>
      <c r="P117" s="13"/>
    </row>
    <row r="118" spans="1:16" x14ac:dyDescent="0.25">
      <c r="A118" s="10" t="s">
        <v>45</v>
      </c>
      <c r="B118" s="11"/>
      <c r="C118" s="11" t="s">
        <v>10</v>
      </c>
      <c r="D118" s="11" t="s">
        <v>42</v>
      </c>
      <c r="E118" s="29" t="s">
        <v>48</v>
      </c>
      <c r="F118" s="11">
        <v>0</v>
      </c>
      <c r="G118" s="11">
        <v>2</v>
      </c>
      <c r="H118" s="11">
        <v>2000</v>
      </c>
      <c r="I118" s="11">
        <v>100</v>
      </c>
      <c r="J118" s="14">
        <v>20048.5055081844</v>
      </c>
      <c r="K118" s="11">
        <f t="shared" si="6"/>
        <v>5.5690293078290001</v>
      </c>
      <c r="L118" s="23">
        <v>1.01268625311011</v>
      </c>
      <c r="M118" s="21"/>
      <c r="N118" s="10"/>
      <c r="O118" s="11"/>
      <c r="P118" s="13"/>
    </row>
    <row r="119" spans="1:16" x14ac:dyDescent="0.25">
      <c r="A119" s="10" t="s">
        <v>45</v>
      </c>
      <c r="B119" s="11"/>
      <c r="C119" s="11" t="s">
        <v>10</v>
      </c>
      <c r="D119" s="11" t="s">
        <v>42</v>
      </c>
      <c r="E119" s="29" t="s">
        <v>48</v>
      </c>
      <c r="F119" s="11">
        <v>0</v>
      </c>
      <c r="G119" s="11">
        <v>2</v>
      </c>
      <c r="H119" s="11">
        <v>2000</v>
      </c>
      <c r="I119" s="11">
        <v>100</v>
      </c>
      <c r="J119" s="14">
        <v>20336.6431610584</v>
      </c>
      <c r="K119" s="11">
        <f t="shared" si="6"/>
        <v>5.6490675447384442</v>
      </c>
      <c r="L119" s="23">
        <v>1.3313685940986E-2</v>
      </c>
      <c r="M119" s="21"/>
      <c r="N119" s="10"/>
      <c r="O119" s="11"/>
      <c r="P119" s="13"/>
    </row>
    <row r="120" spans="1:16" x14ac:dyDescent="0.25">
      <c r="A120" s="10" t="s">
        <v>45</v>
      </c>
      <c r="B120" s="11"/>
      <c r="C120" s="11" t="s">
        <v>10</v>
      </c>
      <c r="D120" s="11" t="s">
        <v>42</v>
      </c>
      <c r="E120" s="29" t="s">
        <v>48</v>
      </c>
      <c r="F120" s="11">
        <v>0</v>
      </c>
      <c r="G120" s="11">
        <v>2</v>
      </c>
      <c r="H120" s="11">
        <v>2000</v>
      </c>
      <c r="I120" s="11">
        <v>100</v>
      </c>
      <c r="J120" s="14">
        <v>20458.5520720481</v>
      </c>
      <c r="K120" s="11">
        <f t="shared" si="6"/>
        <v>5.6829311311244721</v>
      </c>
      <c r="L120" s="23">
        <v>0.74335893927678598</v>
      </c>
      <c r="M120" s="21"/>
      <c r="N120" s="10"/>
      <c r="O120" s="11"/>
      <c r="P120" s="13"/>
    </row>
    <row r="121" spans="1:16" x14ac:dyDescent="0.25">
      <c r="A121" s="10" t="s">
        <v>45</v>
      </c>
      <c r="B121" s="11"/>
      <c r="C121" s="11" t="s">
        <v>10</v>
      </c>
      <c r="D121" s="11" t="s">
        <v>42</v>
      </c>
      <c r="E121" s="29" t="s">
        <v>48</v>
      </c>
      <c r="F121" s="11">
        <v>0</v>
      </c>
      <c r="G121" s="11">
        <v>2</v>
      </c>
      <c r="H121" s="11">
        <v>2000</v>
      </c>
      <c r="I121" s="11">
        <v>100</v>
      </c>
      <c r="J121" s="14">
        <v>20555.824385166099</v>
      </c>
      <c r="K121" s="11">
        <f t="shared" si="6"/>
        <v>5.7099512181016943</v>
      </c>
      <c r="L121" s="23">
        <v>0.49088700209992803</v>
      </c>
      <c r="M121" s="21"/>
      <c r="N121" s="10"/>
      <c r="O121" s="11"/>
      <c r="P121" s="13"/>
    </row>
    <row r="122" spans="1:16" ht="15.75" thickBot="1" x14ac:dyDescent="0.3">
      <c r="A122" s="10" t="s">
        <v>45</v>
      </c>
      <c r="B122" s="11"/>
      <c r="C122" s="11" t="s">
        <v>10</v>
      </c>
      <c r="D122" s="11" t="s">
        <v>42</v>
      </c>
      <c r="E122" s="29" t="s">
        <v>48</v>
      </c>
      <c r="F122" s="11">
        <v>0</v>
      </c>
      <c r="G122" s="11">
        <v>2</v>
      </c>
      <c r="H122" s="11">
        <v>2000</v>
      </c>
      <c r="I122" s="11">
        <v>100</v>
      </c>
      <c r="J122" s="24">
        <v>21188.455033779101</v>
      </c>
      <c r="K122" s="11">
        <f t="shared" si="6"/>
        <v>5.885681953827528</v>
      </c>
      <c r="L122" s="25">
        <v>0.79404862375769603</v>
      </c>
      <c r="M122" s="21"/>
      <c r="N122" s="10"/>
      <c r="O122" s="11"/>
      <c r="P122" s="13"/>
    </row>
    <row r="123" spans="1:16" ht="15.75" thickBot="1" x14ac:dyDescent="0.3">
      <c r="A123" s="4" t="s">
        <v>26</v>
      </c>
      <c r="B123" s="5"/>
      <c r="C123" s="5"/>
      <c r="D123" s="5"/>
      <c r="E123" s="5"/>
      <c r="F123" s="5"/>
      <c r="G123" s="5"/>
      <c r="H123" s="5"/>
      <c r="I123" s="5"/>
      <c r="J123" s="6">
        <f>AVERAGE(J113:J122)</f>
        <v>19828.14759442801</v>
      </c>
      <c r="K123" s="5">
        <f>J123/3600</f>
        <v>5.5078187762300024</v>
      </c>
      <c r="L123" s="7">
        <f>AVERAGE(L113:L122)</f>
        <v>0.56719420691196276</v>
      </c>
      <c r="M123" s="28"/>
      <c r="N123" s="4"/>
      <c r="O123" s="5"/>
      <c r="P123" s="26"/>
    </row>
    <row r="124" spans="1:16" x14ac:dyDescent="0.25">
      <c r="L124" s="3"/>
    </row>
    <row r="125" spans="1:16" x14ac:dyDescent="0.25">
      <c r="L125" s="3"/>
    </row>
    <row r="126" spans="1:16" x14ac:dyDescent="0.25">
      <c r="L126" s="3"/>
    </row>
    <row r="127" spans="1:16" x14ac:dyDescent="0.25">
      <c r="L127" s="3"/>
    </row>
    <row r="128" spans="1:16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  <row r="402" spans="12:12" x14ac:dyDescent="0.25">
      <c r="L402" s="3"/>
    </row>
    <row r="403" spans="12:12" x14ac:dyDescent="0.25">
      <c r="L403" s="3"/>
    </row>
    <row r="404" spans="12:12" x14ac:dyDescent="0.25">
      <c r="L404" s="3"/>
    </row>
    <row r="405" spans="12:12" x14ac:dyDescent="0.25">
      <c r="L405" s="3"/>
    </row>
    <row r="406" spans="12:12" x14ac:dyDescent="0.25">
      <c r="L406" s="3"/>
    </row>
    <row r="407" spans="12:12" x14ac:dyDescent="0.25">
      <c r="L407" s="3"/>
    </row>
    <row r="408" spans="12:12" x14ac:dyDescent="0.25">
      <c r="L408" s="3"/>
    </row>
    <row r="409" spans="12:12" x14ac:dyDescent="0.25">
      <c r="L409" s="3"/>
    </row>
    <row r="410" spans="12:12" x14ac:dyDescent="0.25">
      <c r="L410" s="3"/>
    </row>
    <row r="411" spans="12:12" x14ac:dyDescent="0.25">
      <c r="L41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O12" sqref="O12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1.140625" bestFit="1" customWidth="1"/>
    <col min="12" max="12" width="9.28515625" bestFit="1" customWidth="1"/>
    <col min="15" max="15" width="10.7109375" bestFit="1" customWidth="1"/>
    <col min="16" max="16" width="14.140625" bestFit="1" customWidth="1"/>
  </cols>
  <sheetData>
    <row r="1" spans="1:18" x14ac:dyDescent="0.25">
      <c r="A1" s="181" t="s">
        <v>16</v>
      </c>
      <c r="B1" s="183" t="s">
        <v>19</v>
      </c>
      <c r="C1" s="191" t="s">
        <v>0</v>
      </c>
      <c r="D1" s="192"/>
      <c r="E1" s="192"/>
      <c r="F1" s="192"/>
      <c r="G1" s="192"/>
      <c r="H1" s="192"/>
      <c r="I1" s="193"/>
      <c r="J1" s="185" t="s">
        <v>1</v>
      </c>
      <c r="K1" s="185"/>
      <c r="L1" s="186"/>
      <c r="M1" s="187"/>
    </row>
    <row r="2" spans="1:18" ht="45.75" thickBot="1" x14ac:dyDescent="0.3">
      <c r="A2" s="182"/>
      <c r="B2" s="184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88"/>
      <c r="O2" s="30"/>
      <c r="P2" s="30"/>
      <c r="Q2" s="30" t="s">
        <v>36</v>
      </c>
      <c r="R2" s="30" t="s">
        <v>100</v>
      </c>
    </row>
    <row r="3" spans="1:18" x14ac:dyDescent="0.25">
      <c r="A3" s="10" t="s">
        <v>88</v>
      </c>
      <c r="B3" s="11"/>
      <c r="C3" s="29" t="s">
        <v>43</v>
      </c>
      <c r="D3" s="29" t="s">
        <v>90</v>
      </c>
      <c r="E3" s="29" t="s">
        <v>48</v>
      </c>
      <c r="F3" s="11">
        <v>1</v>
      </c>
      <c r="G3" s="11">
        <v>1</v>
      </c>
      <c r="H3" s="11">
        <v>2000</v>
      </c>
      <c r="I3" s="29">
        <v>1000</v>
      </c>
      <c r="J3" s="61">
        <v>19061.9981713294</v>
      </c>
      <c r="K3" s="64">
        <f>J3/3600</f>
        <v>5.2949994920359442</v>
      </c>
      <c r="L3" s="66">
        <v>7.1857866503989099E-4</v>
      </c>
      <c r="M3" s="27"/>
      <c r="O3" s="30" t="s">
        <v>95</v>
      </c>
      <c r="P3" s="30" t="s">
        <v>117</v>
      </c>
      <c r="Q3" s="43">
        <v>6.5612788102096848</v>
      </c>
      <c r="R3" s="88">
        <v>6.3359642664588209E-4</v>
      </c>
    </row>
    <row r="4" spans="1:18" x14ac:dyDescent="0.25">
      <c r="A4" s="10" t="s">
        <v>88</v>
      </c>
      <c r="B4" s="11"/>
      <c r="C4" s="29" t="s">
        <v>43</v>
      </c>
      <c r="D4" s="29" t="s">
        <v>90</v>
      </c>
      <c r="E4" s="29" t="s">
        <v>48</v>
      </c>
      <c r="F4" s="11">
        <v>1</v>
      </c>
      <c r="G4" s="11">
        <v>1</v>
      </c>
      <c r="H4" s="11">
        <v>2000</v>
      </c>
      <c r="I4" s="29">
        <v>1000</v>
      </c>
      <c r="J4" s="61">
        <v>22922.6018626689</v>
      </c>
      <c r="K4" s="64">
        <f t="shared" ref="K4:K12" si="0">J4/3600</f>
        <v>6.3673894062969163</v>
      </c>
      <c r="L4" s="66">
        <v>6.0267339643654198E-4</v>
      </c>
      <c r="M4" s="21"/>
      <c r="O4" s="30" t="s">
        <v>40</v>
      </c>
      <c r="P4" s="30" t="s">
        <v>116</v>
      </c>
      <c r="Q4" s="43">
        <v>6.7885699925967096</v>
      </c>
      <c r="R4" s="88">
        <v>1.0241654756958055E-3</v>
      </c>
    </row>
    <row r="5" spans="1:18" x14ac:dyDescent="0.25">
      <c r="A5" s="10" t="s">
        <v>88</v>
      </c>
      <c r="B5" s="11"/>
      <c r="C5" s="29" t="s">
        <v>43</v>
      </c>
      <c r="D5" s="29" t="s">
        <v>90</v>
      </c>
      <c r="E5" s="29" t="s">
        <v>48</v>
      </c>
      <c r="F5" s="11">
        <v>1</v>
      </c>
      <c r="G5" s="11">
        <v>1</v>
      </c>
      <c r="H5" s="11">
        <v>2000</v>
      </c>
      <c r="I5" s="29">
        <v>1000</v>
      </c>
      <c r="J5" s="61">
        <v>22935.784432411099</v>
      </c>
      <c r="K5" s="64">
        <f t="shared" si="0"/>
        <v>6.3710512312253051</v>
      </c>
      <c r="L5" s="66">
        <v>3.50622632663514E-4</v>
      </c>
      <c r="M5" s="21"/>
      <c r="O5" s="30" t="s">
        <v>79</v>
      </c>
      <c r="P5" s="30" t="s">
        <v>80</v>
      </c>
      <c r="Q5" s="43">
        <v>7.0560580801102697</v>
      </c>
      <c r="R5" s="88">
        <v>1.2075540148193712E-3</v>
      </c>
    </row>
    <row r="6" spans="1:18" x14ac:dyDescent="0.25">
      <c r="A6" s="10" t="s">
        <v>88</v>
      </c>
      <c r="B6" s="11"/>
      <c r="C6" s="29" t="s">
        <v>43</v>
      </c>
      <c r="D6" s="29" t="s">
        <v>90</v>
      </c>
      <c r="E6" s="29" t="s">
        <v>48</v>
      </c>
      <c r="F6" s="11">
        <v>1</v>
      </c>
      <c r="G6" s="11">
        <v>1</v>
      </c>
      <c r="H6" s="11">
        <v>2000</v>
      </c>
      <c r="I6" s="29">
        <v>1000</v>
      </c>
      <c r="J6" s="61">
        <v>23546.966060399998</v>
      </c>
      <c r="K6" s="64">
        <f t="shared" si="0"/>
        <v>6.5408239056666666</v>
      </c>
      <c r="L6" s="66">
        <v>8.9688089398920598E-4</v>
      </c>
      <c r="M6" s="21"/>
      <c r="O6" s="30" t="s">
        <v>81</v>
      </c>
      <c r="P6" s="30" t="s">
        <v>115</v>
      </c>
      <c r="Q6" s="91">
        <v>7.2106127302315324</v>
      </c>
      <c r="R6" s="92">
        <v>1.3230478512758818E-3</v>
      </c>
    </row>
    <row r="7" spans="1:18" x14ac:dyDescent="0.25">
      <c r="A7" s="10" t="s">
        <v>88</v>
      </c>
      <c r="B7" s="11"/>
      <c r="C7" s="29" t="s">
        <v>43</v>
      </c>
      <c r="D7" s="29" t="s">
        <v>90</v>
      </c>
      <c r="E7" s="29" t="s">
        <v>48</v>
      </c>
      <c r="F7" s="11">
        <v>1</v>
      </c>
      <c r="G7" s="11">
        <v>1</v>
      </c>
      <c r="H7" s="11">
        <v>2000</v>
      </c>
      <c r="I7" s="29">
        <v>1000</v>
      </c>
      <c r="J7" s="61">
        <v>23586.311618566499</v>
      </c>
      <c r="K7" s="64">
        <f t="shared" si="0"/>
        <v>6.5517532273795833</v>
      </c>
      <c r="L7" s="66">
        <v>5.8444528307618495E-4</v>
      </c>
      <c r="M7" s="21"/>
    </row>
    <row r="8" spans="1:18" x14ac:dyDescent="0.25">
      <c r="A8" s="10" t="s">
        <v>88</v>
      </c>
      <c r="B8" s="11"/>
      <c r="C8" s="29" t="s">
        <v>43</v>
      </c>
      <c r="D8" s="29" t="s">
        <v>90</v>
      </c>
      <c r="E8" s="29" t="s">
        <v>48</v>
      </c>
      <c r="F8" s="11">
        <v>1</v>
      </c>
      <c r="G8" s="11">
        <v>1</v>
      </c>
      <c r="H8" s="11">
        <v>2000</v>
      </c>
      <c r="I8" s="29">
        <v>1000</v>
      </c>
      <c r="J8" s="61">
        <v>23612.747294664299</v>
      </c>
      <c r="K8" s="64">
        <f t="shared" si="0"/>
        <v>6.5590964707400827</v>
      </c>
      <c r="L8" s="66">
        <v>8.1582955090861605E-4</v>
      </c>
      <c r="M8" s="21"/>
    </row>
    <row r="9" spans="1:18" x14ac:dyDescent="0.25">
      <c r="A9" s="10" t="s">
        <v>88</v>
      </c>
      <c r="B9" s="11"/>
      <c r="C9" s="29" t="s">
        <v>43</v>
      </c>
      <c r="D9" s="29" t="s">
        <v>90</v>
      </c>
      <c r="E9" s="29" t="s">
        <v>48</v>
      </c>
      <c r="F9" s="11">
        <v>1</v>
      </c>
      <c r="G9" s="11">
        <v>1</v>
      </c>
      <c r="H9" s="11">
        <v>2000</v>
      </c>
      <c r="I9" s="29">
        <v>1000</v>
      </c>
      <c r="J9" s="61">
        <v>24732.6779670715</v>
      </c>
      <c r="K9" s="64">
        <f t="shared" si="0"/>
        <v>6.870188324186528</v>
      </c>
      <c r="L9" s="66">
        <v>5.1905412441518998E-4</v>
      </c>
      <c r="M9" s="21"/>
    </row>
    <row r="10" spans="1:18" x14ac:dyDescent="0.25">
      <c r="A10" s="10" t="s">
        <v>88</v>
      </c>
      <c r="B10" s="11"/>
      <c r="C10" s="29" t="s">
        <v>43</v>
      </c>
      <c r="D10" s="29" t="s">
        <v>90</v>
      </c>
      <c r="E10" s="29" t="s">
        <v>48</v>
      </c>
      <c r="F10" s="11">
        <v>1</v>
      </c>
      <c r="G10" s="11">
        <v>1</v>
      </c>
      <c r="H10" s="11">
        <v>2000</v>
      </c>
      <c r="I10" s="29">
        <v>1000</v>
      </c>
      <c r="J10" s="61">
        <v>24777.574288129799</v>
      </c>
      <c r="K10" s="64">
        <f t="shared" si="0"/>
        <v>6.8826595244805002</v>
      </c>
      <c r="L10" s="66">
        <v>9.3681222650363895E-4</v>
      </c>
      <c r="M10" s="21"/>
    </row>
    <row r="11" spans="1:18" x14ac:dyDescent="0.25">
      <c r="A11" s="10" t="s">
        <v>88</v>
      </c>
      <c r="B11" s="11"/>
      <c r="C11" s="29" t="s">
        <v>43</v>
      </c>
      <c r="D11" s="29" t="s">
        <v>90</v>
      </c>
      <c r="E11" s="29" t="s">
        <v>48</v>
      </c>
      <c r="F11" s="11">
        <v>1</v>
      </c>
      <c r="G11" s="11">
        <v>1</v>
      </c>
      <c r="H11" s="11">
        <v>2000</v>
      </c>
      <c r="I11" s="29">
        <v>1000</v>
      </c>
      <c r="J11" s="61">
        <v>24778.674122095101</v>
      </c>
      <c r="K11" s="64">
        <f t="shared" si="0"/>
        <v>6.8829650339153057</v>
      </c>
      <c r="L11" s="66">
        <v>4.2010810313034902E-4</v>
      </c>
      <c r="M11" s="21"/>
    </row>
    <row r="12" spans="1:18" ht="15.75" thickBot="1" x14ac:dyDescent="0.3">
      <c r="A12" s="10" t="s">
        <v>88</v>
      </c>
      <c r="B12" s="11"/>
      <c r="C12" s="29" t="s">
        <v>43</v>
      </c>
      <c r="D12" s="29" t="s">
        <v>90</v>
      </c>
      <c r="E12" s="29" t="s">
        <v>48</v>
      </c>
      <c r="F12" s="11">
        <v>1</v>
      </c>
      <c r="G12" s="11">
        <v>1</v>
      </c>
      <c r="H12" s="11">
        <v>2000</v>
      </c>
      <c r="I12" s="29">
        <v>1000</v>
      </c>
      <c r="J12" s="61">
        <v>26250.701350211999</v>
      </c>
      <c r="K12" s="64">
        <f t="shared" si="0"/>
        <v>7.2918614861699993</v>
      </c>
      <c r="L12" s="66">
        <v>4.9095939029568901E-4</v>
      </c>
      <c r="M12" s="21"/>
    </row>
    <row r="13" spans="1:18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2">
        <f>AVERAGE(J3:J12)</f>
        <v>23620.603716754864</v>
      </c>
      <c r="K13" s="65">
        <f>J13/3600</f>
        <v>6.5612788102096848</v>
      </c>
      <c r="L13" s="67">
        <f>AVERAGE(L3:L12)</f>
        <v>6.3359642664588209E-4</v>
      </c>
      <c r="M13" s="28"/>
    </row>
    <row r="14" spans="1:18" x14ac:dyDescent="0.25">
      <c r="A14" s="10" t="s">
        <v>126</v>
      </c>
      <c r="B14" s="11"/>
      <c r="C14" s="29" t="s">
        <v>43</v>
      </c>
      <c r="D14" s="29" t="s">
        <v>128</v>
      </c>
      <c r="E14" s="29" t="s">
        <v>48</v>
      </c>
      <c r="F14" s="11">
        <v>1</v>
      </c>
      <c r="G14" s="11">
        <v>1</v>
      </c>
      <c r="H14" s="11">
        <v>2000</v>
      </c>
      <c r="I14" s="29">
        <v>1000</v>
      </c>
      <c r="J14" s="61">
        <v>22376.841597556999</v>
      </c>
      <c r="K14" s="64">
        <f>J14/3600</f>
        <v>6.2157893326547216</v>
      </c>
      <c r="L14" s="14">
        <v>9.3276813038657995E-4</v>
      </c>
      <c r="M14" s="27"/>
    </row>
    <row r="15" spans="1:18" x14ac:dyDescent="0.25">
      <c r="A15" s="10" t="s">
        <v>126</v>
      </c>
      <c r="B15" s="11"/>
      <c r="C15" s="29" t="s">
        <v>43</v>
      </c>
      <c r="D15" s="29" t="s">
        <v>128</v>
      </c>
      <c r="E15" s="29" t="s">
        <v>48</v>
      </c>
      <c r="F15" s="11">
        <v>1</v>
      </c>
      <c r="G15" s="11">
        <v>1</v>
      </c>
      <c r="H15" s="11">
        <v>2000</v>
      </c>
      <c r="I15" s="29">
        <v>1000</v>
      </c>
      <c r="J15" s="61">
        <v>22470.416966676701</v>
      </c>
      <c r="K15" s="64">
        <f t="shared" ref="K15:K23" si="1">J15/3600</f>
        <v>6.2417824907435282</v>
      </c>
      <c r="L15" s="14">
        <v>9.954853438357569E-4</v>
      </c>
      <c r="M15" s="21"/>
    </row>
    <row r="16" spans="1:18" x14ac:dyDescent="0.25">
      <c r="A16" s="10" t="s">
        <v>126</v>
      </c>
      <c r="B16" s="11"/>
      <c r="C16" s="29" t="s">
        <v>43</v>
      </c>
      <c r="D16" s="29" t="s">
        <v>128</v>
      </c>
      <c r="E16" s="29" t="s">
        <v>48</v>
      </c>
      <c r="F16" s="11">
        <v>1</v>
      </c>
      <c r="G16" s="11">
        <v>1</v>
      </c>
      <c r="H16" s="11">
        <v>2000</v>
      </c>
      <c r="I16" s="29">
        <v>1000</v>
      </c>
      <c r="J16" s="61">
        <v>23832.409166336001</v>
      </c>
      <c r="K16" s="64">
        <f t="shared" si="1"/>
        <v>6.6201136573155557</v>
      </c>
      <c r="L16" s="66">
        <v>9.3369348681911701E-4</v>
      </c>
      <c r="M16" s="21"/>
    </row>
    <row r="17" spans="1:13" x14ac:dyDescent="0.25">
      <c r="A17" s="10" t="s">
        <v>126</v>
      </c>
      <c r="B17" s="11"/>
      <c r="C17" s="29" t="s">
        <v>43</v>
      </c>
      <c r="D17" s="29" t="s">
        <v>128</v>
      </c>
      <c r="E17" s="29" t="s">
        <v>48</v>
      </c>
      <c r="F17" s="11">
        <v>1</v>
      </c>
      <c r="G17" s="11">
        <v>1</v>
      </c>
      <c r="H17" s="11">
        <v>2000</v>
      </c>
      <c r="I17" s="29">
        <v>1000</v>
      </c>
      <c r="J17" s="61">
        <v>24128.958811283101</v>
      </c>
      <c r="K17" s="64">
        <f t="shared" si="1"/>
        <v>6.7024885586897502</v>
      </c>
      <c r="L17" s="14">
        <v>1.3020189151161899E-3</v>
      </c>
      <c r="M17" s="21"/>
    </row>
    <row r="18" spans="1:13" x14ac:dyDescent="0.25">
      <c r="A18" s="10" t="s">
        <v>126</v>
      </c>
      <c r="B18" s="11"/>
      <c r="C18" s="29" t="s">
        <v>43</v>
      </c>
      <c r="D18" s="29" t="s">
        <v>128</v>
      </c>
      <c r="E18" s="29" t="s">
        <v>48</v>
      </c>
      <c r="F18" s="11">
        <v>1</v>
      </c>
      <c r="G18" s="11">
        <v>1</v>
      </c>
      <c r="H18" s="11">
        <v>2000</v>
      </c>
      <c r="I18" s="29">
        <v>1000</v>
      </c>
      <c r="J18" s="61">
        <v>24363.790509462298</v>
      </c>
      <c r="K18" s="64">
        <f t="shared" si="1"/>
        <v>6.7677195859617498</v>
      </c>
      <c r="L18" s="14">
        <v>6.4838228642742396E-4</v>
      </c>
      <c r="M18" s="21"/>
    </row>
    <row r="19" spans="1:13" x14ac:dyDescent="0.25">
      <c r="A19" s="10" t="s">
        <v>126</v>
      </c>
      <c r="B19" s="11"/>
      <c r="C19" s="29" t="s">
        <v>43</v>
      </c>
      <c r="D19" s="29" t="s">
        <v>128</v>
      </c>
      <c r="E19" s="29" t="s">
        <v>48</v>
      </c>
      <c r="F19" s="11">
        <v>1</v>
      </c>
      <c r="G19" s="11">
        <v>1</v>
      </c>
      <c r="H19" s="11">
        <v>2000</v>
      </c>
      <c r="I19" s="29">
        <v>1000</v>
      </c>
      <c r="J19" s="61">
        <v>24464.555713415099</v>
      </c>
      <c r="K19" s="64">
        <f t="shared" si="1"/>
        <v>6.7957099203930831</v>
      </c>
      <c r="L19" s="14">
        <v>6.6145457692370999E-4</v>
      </c>
      <c r="M19" s="21"/>
    </row>
    <row r="20" spans="1:13" x14ac:dyDescent="0.25">
      <c r="A20" s="10" t="s">
        <v>126</v>
      </c>
      <c r="B20" s="11"/>
      <c r="C20" s="29" t="s">
        <v>43</v>
      </c>
      <c r="D20" s="29" t="s">
        <v>128</v>
      </c>
      <c r="E20" s="29" t="s">
        <v>48</v>
      </c>
      <c r="F20" s="11">
        <v>1</v>
      </c>
      <c r="G20" s="11">
        <v>1</v>
      </c>
      <c r="H20" s="11">
        <v>2000</v>
      </c>
      <c r="I20" s="29">
        <v>1000</v>
      </c>
      <c r="J20" s="61">
        <v>24704.340429306001</v>
      </c>
      <c r="K20" s="64">
        <f t="shared" si="1"/>
        <v>6.8623167859183338</v>
      </c>
      <c r="L20" s="14">
        <v>8.5602498696605905E-4</v>
      </c>
      <c r="M20" s="21"/>
    </row>
    <row r="21" spans="1:13" x14ac:dyDescent="0.25">
      <c r="A21" s="10" t="s">
        <v>126</v>
      </c>
      <c r="B21" s="11"/>
      <c r="C21" s="29" t="s">
        <v>43</v>
      </c>
      <c r="D21" s="29" t="s">
        <v>128</v>
      </c>
      <c r="E21" s="29" t="s">
        <v>48</v>
      </c>
      <c r="F21" s="11">
        <v>1</v>
      </c>
      <c r="G21" s="11">
        <v>1</v>
      </c>
      <c r="H21" s="11">
        <v>2000</v>
      </c>
      <c r="I21" s="29">
        <v>1000</v>
      </c>
      <c r="J21" s="61">
        <v>25334.608369588801</v>
      </c>
      <c r="K21" s="64">
        <f t="shared" si="1"/>
        <v>7.0373912137746668</v>
      </c>
      <c r="L21" s="14">
        <v>4.5596477860582402E-4</v>
      </c>
      <c r="M21" s="21"/>
    </row>
    <row r="22" spans="1:13" x14ac:dyDescent="0.25">
      <c r="A22" s="10" t="s">
        <v>126</v>
      </c>
      <c r="B22" s="11"/>
      <c r="C22" s="29" t="s">
        <v>43</v>
      </c>
      <c r="D22" s="29" t="s">
        <v>128</v>
      </c>
      <c r="E22" s="29" t="s">
        <v>48</v>
      </c>
      <c r="F22" s="11">
        <v>1</v>
      </c>
      <c r="G22" s="11">
        <v>1</v>
      </c>
      <c r="H22" s="11">
        <v>2000</v>
      </c>
      <c r="I22" s="29">
        <v>1000</v>
      </c>
      <c r="J22" s="61">
        <v>28273.7461965084</v>
      </c>
      <c r="K22" s="64">
        <f t="shared" si="1"/>
        <v>7.8538183879190004</v>
      </c>
      <c r="L22" s="14">
        <v>2.43169677618159E-3</v>
      </c>
      <c r="M22" s="21"/>
    </row>
    <row r="23" spans="1:13" ht="15.75" thickBot="1" x14ac:dyDescent="0.3">
      <c r="A23" s="10" t="s">
        <v>126</v>
      </c>
      <c r="B23" s="11"/>
      <c r="C23" s="29" t="s">
        <v>43</v>
      </c>
      <c r="D23" s="29" t="s">
        <v>128</v>
      </c>
      <c r="E23" s="29" t="s">
        <v>48</v>
      </c>
      <c r="F23" s="11">
        <v>1</v>
      </c>
      <c r="G23" s="11">
        <v>1</v>
      </c>
      <c r="H23" s="11">
        <v>2000</v>
      </c>
      <c r="I23" s="29">
        <v>1000</v>
      </c>
      <c r="J23" s="61"/>
      <c r="K23" s="64">
        <f t="shared" si="1"/>
        <v>0</v>
      </c>
      <c r="L23" s="14"/>
      <c r="M23" s="21"/>
    </row>
    <row r="24" spans="1:13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2">
        <f>AVERAGE(J14:J23)</f>
        <v>24438.851973348155</v>
      </c>
      <c r="K24" s="65">
        <f t="shared" ref="K24:K36" si="2">J24/3600</f>
        <v>6.7885699925967096</v>
      </c>
      <c r="L24" s="6">
        <f>AVERAGE(L14:L23)</f>
        <v>1.0241654756958055E-3</v>
      </c>
      <c r="M24" s="28"/>
    </row>
    <row r="25" spans="1:13" x14ac:dyDescent="0.25">
      <c r="A25" s="10" t="s">
        <v>96</v>
      </c>
      <c r="B25" s="11"/>
      <c r="C25" s="11" t="s">
        <v>43</v>
      </c>
      <c r="D25" s="29" t="s">
        <v>97</v>
      </c>
      <c r="E25" s="29" t="s">
        <v>48</v>
      </c>
      <c r="F25" s="11">
        <v>1</v>
      </c>
      <c r="G25" s="11">
        <v>1</v>
      </c>
      <c r="H25" s="11">
        <v>2000</v>
      </c>
      <c r="I25" s="29">
        <v>100</v>
      </c>
      <c r="J25" s="61">
        <v>24937.347809791499</v>
      </c>
      <c r="K25" s="64">
        <f t="shared" si="2"/>
        <v>6.9270410582754165</v>
      </c>
      <c r="L25" s="14">
        <v>5.9759491758663397E-4</v>
      </c>
      <c r="M25" s="27"/>
    </row>
    <row r="26" spans="1:13" x14ac:dyDescent="0.25">
      <c r="A26" s="10" t="s">
        <v>96</v>
      </c>
      <c r="B26" s="11"/>
      <c r="C26" s="11" t="s">
        <v>43</v>
      </c>
      <c r="D26" s="29" t="s">
        <v>97</v>
      </c>
      <c r="E26" s="29" t="s">
        <v>48</v>
      </c>
      <c r="F26" s="11">
        <v>1</v>
      </c>
      <c r="G26" s="11">
        <v>1</v>
      </c>
      <c r="H26" s="11">
        <v>2000</v>
      </c>
      <c r="I26" s="29">
        <v>100</v>
      </c>
      <c r="J26" s="61">
        <v>25048.218782186501</v>
      </c>
      <c r="K26" s="64">
        <f t="shared" si="2"/>
        <v>6.9578385506073612</v>
      </c>
      <c r="L26" s="14">
        <v>7.6625037569211501E-4</v>
      </c>
      <c r="M26" s="21"/>
    </row>
    <row r="27" spans="1:13" x14ac:dyDescent="0.25">
      <c r="A27" s="10" t="s">
        <v>96</v>
      </c>
      <c r="B27" s="11"/>
      <c r="C27" s="11" t="s">
        <v>43</v>
      </c>
      <c r="D27" s="29" t="s">
        <v>97</v>
      </c>
      <c r="E27" s="29" t="s">
        <v>48</v>
      </c>
      <c r="F27" s="11">
        <v>1</v>
      </c>
      <c r="G27" s="11">
        <v>1</v>
      </c>
      <c r="H27" s="11">
        <v>2000</v>
      </c>
      <c r="I27" s="29">
        <v>100</v>
      </c>
      <c r="J27" s="61">
        <v>25074.4952580928</v>
      </c>
      <c r="K27" s="64">
        <f t="shared" si="2"/>
        <v>6.9651375716924449</v>
      </c>
      <c r="L27" s="66">
        <v>5.1660635911416697E-4</v>
      </c>
      <c r="M27" s="21"/>
    </row>
    <row r="28" spans="1:13" x14ac:dyDescent="0.25">
      <c r="A28" s="10" t="s">
        <v>96</v>
      </c>
      <c r="B28" s="11"/>
      <c r="C28" s="11" t="s">
        <v>43</v>
      </c>
      <c r="D28" s="29" t="s">
        <v>97</v>
      </c>
      <c r="E28" s="29" t="s">
        <v>48</v>
      </c>
      <c r="F28" s="11">
        <v>1</v>
      </c>
      <c r="G28" s="11">
        <v>1</v>
      </c>
      <c r="H28" s="11">
        <v>2000</v>
      </c>
      <c r="I28" s="29">
        <v>100</v>
      </c>
      <c r="J28" s="61">
        <v>25163.231878519</v>
      </c>
      <c r="K28" s="64">
        <f t="shared" si="2"/>
        <v>6.9897866329219447</v>
      </c>
      <c r="L28" s="14">
        <v>2.0699978119987201E-3</v>
      </c>
      <c r="M28" s="21"/>
    </row>
    <row r="29" spans="1:13" x14ac:dyDescent="0.25">
      <c r="A29" s="10" t="s">
        <v>96</v>
      </c>
      <c r="B29" s="11"/>
      <c r="C29" s="11" t="s">
        <v>43</v>
      </c>
      <c r="D29" s="29" t="s">
        <v>97</v>
      </c>
      <c r="E29" s="29" t="s">
        <v>48</v>
      </c>
      <c r="F29" s="11">
        <v>1</v>
      </c>
      <c r="G29" s="11">
        <v>1</v>
      </c>
      <c r="H29" s="11">
        <v>2000</v>
      </c>
      <c r="I29" s="29">
        <v>100</v>
      </c>
      <c r="J29" s="61">
        <v>25215.207126855799</v>
      </c>
      <c r="K29" s="64">
        <f t="shared" si="2"/>
        <v>7.004224201904389</v>
      </c>
      <c r="L29" s="14">
        <v>1.6644410374766999E-3</v>
      </c>
      <c r="M29" s="21"/>
    </row>
    <row r="30" spans="1:13" x14ac:dyDescent="0.25">
      <c r="A30" s="10" t="s">
        <v>96</v>
      </c>
      <c r="B30" s="11"/>
      <c r="C30" s="11" t="s">
        <v>43</v>
      </c>
      <c r="D30" s="29" t="s">
        <v>97</v>
      </c>
      <c r="E30" s="29" t="s">
        <v>48</v>
      </c>
      <c r="F30" s="11">
        <v>1</v>
      </c>
      <c r="G30" s="11">
        <v>1</v>
      </c>
      <c r="H30" s="11">
        <v>2000</v>
      </c>
      <c r="I30" s="29">
        <v>100</v>
      </c>
      <c r="J30" s="61">
        <v>25285.752022504799</v>
      </c>
      <c r="K30" s="64">
        <f t="shared" si="2"/>
        <v>7.0238200062513334</v>
      </c>
      <c r="L30" s="14">
        <v>1.05219535362229E-3</v>
      </c>
      <c r="M30" s="21"/>
    </row>
    <row r="31" spans="1:13" x14ac:dyDescent="0.25">
      <c r="A31" s="10" t="s">
        <v>96</v>
      </c>
      <c r="B31" s="11"/>
      <c r="C31" s="11" t="s">
        <v>43</v>
      </c>
      <c r="D31" s="29" t="s">
        <v>97</v>
      </c>
      <c r="E31" s="29" t="s">
        <v>48</v>
      </c>
      <c r="F31" s="11">
        <v>1</v>
      </c>
      <c r="G31" s="11">
        <v>1</v>
      </c>
      <c r="H31" s="11">
        <v>2000</v>
      </c>
      <c r="I31" s="29">
        <v>100</v>
      </c>
      <c r="J31" s="61">
        <v>25356.052458286202</v>
      </c>
      <c r="K31" s="64">
        <f t="shared" si="2"/>
        <v>7.0433479050795</v>
      </c>
      <c r="L31" s="14">
        <v>1.58996804682063E-3</v>
      </c>
      <c r="M31" s="21"/>
    </row>
    <row r="32" spans="1:13" x14ac:dyDescent="0.25">
      <c r="A32" s="10" t="s">
        <v>96</v>
      </c>
      <c r="B32" s="11"/>
      <c r="C32" s="11" t="s">
        <v>43</v>
      </c>
      <c r="D32" s="29" t="s">
        <v>97</v>
      </c>
      <c r="E32" s="29" t="s">
        <v>48</v>
      </c>
      <c r="F32" s="11">
        <v>1</v>
      </c>
      <c r="G32" s="11">
        <v>1</v>
      </c>
      <c r="H32" s="11">
        <v>2000</v>
      </c>
      <c r="I32" s="29">
        <v>100</v>
      </c>
      <c r="J32" s="61">
        <v>25471.2151153087</v>
      </c>
      <c r="K32" s="64">
        <f t="shared" si="2"/>
        <v>7.0753375320301943</v>
      </c>
      <c r="L32" s="14">
        <v>5.3869102465445599E-4</v>
      </c>
      <c r="M32" s="21"/>
    </row>
    <row r="33" spans="1:13" x14ac:dyDescent="0.25">
      <c r="A33" s="10" t="s">
        <v>96</v>
      </c>
      <c r="B33" s="11"/>
      <c r="C33" s="11" t="s">
        <v>43</v>
      </c>
      <c r="D33" s="29" t="s">
        <v>97</v>
      </c>
      <c r="E33" s="29" t="s">
        <v>48</v>
      </c>
      <c r="F33" s="11">
        <v>1</v>
      </c>
      <c r="G33" s="11">
        <v>1</v>
      </c>
      <c r="H33" s="11">
        <v>2000</v>
      </c>
      <c r="I33" s="29">
        <v>100</v>
      </c>
      <c r="J33" s="61">
        <v>26166.031649827899</v>
      </c>
      <c r="K33" s="64">
        <f t="shared" si="2"/>
        <v>7.268342124952194</v>
      </c>
      <c r="L33" s="14">
        <v>2.7806074122320502E-3</v>
      </c>
      <c r="M33" s="21"/>
    </row>
    <row r="34" spans="1:13" ht="15.75" thickBot="1" x14ac:dyDescent="0.3">
      <c r="A34" s="10" t="s">
        <v>96</v>
      </c>
      <c r="B34" s="11"/>
      <c r="C34" s="11" t="s">
        <v>43</v>
      </c>
      <c r="D34" s="29" t="s">
        <v>97</v>
      </c>
      <c r="E34" s="29" t="s">
        <v>48</v>
      </c>
      <c r="F34" s="11">
        <v>1</v>
      </c>
      <c r="G34" s="11">
        <v>1</v>
      </c>
      <c r="H34" s="11">
        <v>2000</v>
      </c>
      <c r="I34" s="29">
        <v>100</v>
      </c>
      <c r="J34" s="61">
        <v>26300.538782596501</v>
      </c>
      <c r="K34" s="64">
        <f t="shared" si="2"/>
        <v>7.3057052173879171</v>
      </c>
      <c r="L34" s="14">
        <v>4.9918780899594999E-4</v>
      </c>
      <c r="M34" s="21"/>
    </row>
    <row r="35" spans="1:13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2">
        <f>AVERAGE(J25:J34)</f>
        <v>25401.809088396971</v>
      </c>
      <c r="K35" s="65">
        <f t="shared" si="2"/>
        <v>7.0560580801102697</v>
      </c>
      <c r="L35" s="6">
        <f>AVERAGE(L25:L34)</f>
        <v>1.2075540148193712E-3</v>
      </c>
      <c r="M35" s="28"/>
    </row>
    <row r="36" spans="1:13" x14ac:dyDescent="0.25">
      <c r="A36" s="10" t="s">
        <v>127</v>
      </c>
      <c r="B36" s="11"/>
      <c r="C36" s="29" t="s">
        <v>43</v>
      </c>
      <c r="D36" s="29" t="s">
        <v>129</v>
      </c>
      <c r="E36" s="29" t="s">
        <v>48</v>
      </c>
      <c r="F36" s="11">
        <v>1</v>
      </c>
      <c r="G36" s="11">
        <v>1</v>
      </c>
      <c r="H36" s="11">
        <v>2000</v>
      </c>
      <c r="I36" s="29">
        <v>1000</v>
      </c>
      <c r="J36" s="63">
        <v>22501.538220643899</v>
      </c>
      <c r="K36" s="64">
        <f t="shared" si="2"/>
        <v>6.2504272835121943</v>
      </c>
      <c r="L36" s="15">
        <v>1.4157834842390101E-3</v>
      </c>
      <c r="M36" s="21"/>
    </row>
    <row r="37" spans="1:13" x14ac:dyDescent="0.25">
      <c r="A37" s="10" t="s">
        <v>127</v>
      </c>
      <c r="B37" s="11"/>
      <c r="C37" s="29" t="s">
        <v>43</v>
      </c>
      <c r="D37" s="29" t="s">
        <v>129</v>
      </c>
      <c r="E37" s="29" t="s">
        <v>48</v>
      </c>
      <c r="F37" s="11">
        <v>1</v>
      </c>
      <c r="G37" s="11">
        <v>1</v>
      </c>
      <c r="H37" s="11">
        <v>2000</v>
      </c>
      <c r="I37" s="29">
        <v>1000</v>
      </c>
      <c r="J37" s="63">
        <v>23923.9909884929</v>
      </c>
      <c r="K37" s="64">
        <f t="shared" ref="K37:K45" si="3">J37/3600</f>
        <v>6.6455530523591388</v>
      </c>
      <c r="L37" s="15">
        <v>2.2214542135698401E-3</v>
      </c>
      <c r="M37" s="21"/>
    </row>
    <row r="38" spans="1:13" x14ac:dyDescent="0.25">
      <c r="A38" s="10" t="s">
        <v>127</v>
      </c>
      <c r="B38" s="11"/>
      <c r="C38" s="29" t="s">
        <v>43</v>
      </c>
      <c r="D38" s="29" t="s">
        <v>129</v>
      </c>
      <c r="E38" s="29" t="s">
        <v>48</v>
      </c>
      <c r="F38" s="11">
        <v>1</v>
      </c>
      <c r="G38" s="11">
        <v>1</v>
      </c>
      <c r="H38" s="11">
        <v>2000</v>
      </c>
      <c r="I38" s="29">
        <v>1000</v>
      </c>
      <c r="J38" s="63">
        <v>25539.664166927301</v>
      </c>
      <c r="K38" s="64">
        <f t="shared" si="3"/>
        <v>7.0943511574798057</v>
      </c>
      <c r="L38" s="15">
        <v>8.7395256039720195E-4</v>
      </c>
      <c r="M38" s="21"/>
    </row>
    <row r="39" spans="1:13" x14ac:dyDescent="0.25">
      <c r="A39" s="10" t="s">
        <v>127</v>
      </c>
      <c r="B39" s="11"/>
      <c r="C39" s="29" t="s">
        <v>43</v>
      </c>
      <c r="D39" s="29" t="s">
        <v>129</v>
      </c>
      <c r="E39" s="29" t="s">
        <v>48</v>
      </c>
      <c r="F39" s="11">
        <v>1</v>
      </c>
      <c r="G39" s="11">
        <v>1</v>
      </c>
      <c r="H39" s="11">
        <v>2000</v>
      </c>
      <c r="I39" s="29">
        <v>1000</v>
      </c>
      <c r="J39" s="63">
        <v>25635.391256332299</v>
      </c>
      <c r="K39" s="64">
        <f t="shared" si="3"/>
        <v>7.1209420156478611</v>
      </c>
      <c r="L39" s="15">
        <v>2.36962445522515E-3</v>
      </c>
      <c r="M39" s="21"/>
    </row>
    <row r="40" spans="1:13" x14ac:dyDescent="0.25">
      <c r="A40" s="10" t="s">
        <v>127</v>
      </c>
      <c r="B40" s="11"/>
      <c r="C40" s="29" t="s">
        <v>43</v>
      </c>
      <c r="D40" s="29" t="s">
        <v>129</v>
      </c>
      <c r="E40" s="29" t="s">
        <v>48</v>
      </c>
      <c r="F40" s="11">
        <v>1</v>
      </c>
      <c r="G40" s="11">
        <v>1</v>
      </c>
      <c r="H40" s="11">
        <v>2000</v>
      </c>
      <c r="I40" s="29">
        <v>1000</v>
      </c>
      <c r="J40" s="63">
        <v>25907.6637656688</v>
      </c>
      <c r="K40" s="64">
        <f t="shared" si="3"/>
        <v>7.196573268241333</v>
      </c>
      <c r="L40" s="15">
        <v>2.36894911807649E-3</v>
      </c>
      <c r="M40" s="21"/>
    </row>
    <row r="41" spans="1:13" x14ac:dyDescent="0.25">
      <c r="A41" s="10" t="s">
        <v>127</v>
      </c>
      <c r="B41" s="11"/>
      <c r="C41" s="29" t="s">
        <v>43</v>
      </c>
      <c r="D41" s="29" t="s">
        <v>129</v>
      </c>
      <c r="E41" s="29" t="s">
        <v>48</v>
      </c>
      <c r="F41" s="11">
        <v>1</v>
      </c>
      <c r="G41" s="11">
        <v>1</v>
      </c>
      <c r="H41" s="11">
        <v>2000</v>
      </c>
      <c r="I41" s="29">
        <v>1000</v>
      </c>
      <c r="J41" s="63">
        <v>26640.6849312782</v>
      </c>
      <c r="K41" s="64">
        <f t="shared" si="3"/>
        <v>7.4001902586883892</v>
      </c>
      <c r="L41" s="15">
        <v>1.2200861681736499E-3</v>
      </c>
      <c r="M41" s="21"/>
    </row>
    <row r="42" spans="1:13" x14ac:dyDescent="0.25">
      <c r="A42" s="10" t="s">
        <v>127</v>
      </c>
      <c r="B42" s="11"/>
      <c r="C42" s="29" t="s">
        <v>43</v>
      </c>
      <c r="D42" s="29" t="s">
        <v>129</v>
      </c>
      <c r="E42" s="29" t="s">
        <v>48</v>
      </c>
      <c r="F42" s="11">
        <v>1</v>
      </c>
      <c r="G42" s="11">
        <v>1</v>
      </c>
      <c r="H42" s="11">
        <v>2000</v>
      </c>
      <c r="I42" s="29">
        <v>1000</v>
      </c>
      <c r="J42" s="63">
        <v>26833.966842651302</v>
      </c>
      <c r="K42" s="64">
        <f t="shared" si="3"/>
        <v>7.4538796785142507</v>
      </c>
      <c r="L42" s="15">
        <v>8.4797516148049396E-4</v>
      </c>
      <c r="M42" s="21"/>
    </row>
    <row r="43" spans="1:13" x14ac:dyDescent="0.25">
      <c r="A43" s="10" t="s">
        <v>127</v>
      </c>
      <c r="B43" s="11"/>
      <c r="C43" s="29" t="s">
        <v>43</v>
      </c>
      <c r="D43" s="29" t="s">
        <v>129</v>
      </c>
      <c r="E43" s="29" t="s">
        <v>48</v>
      </c>
      <c r="F43" s="11">
        <v>1</v>
      </c>
      <c r="G43" s="11">
        <v>1</v>
      </c>
      <c r="H43" s="11">
        <v>2000</v>
      </c>
      <c r="I43" s="29">
        <v>1000</v>
      </c>
      <c r="J43" s="63">
        <v>26922.988462686499</v>
      </c>
      <c r="K43" s="64">
        <f t="shared" si="3"/>
        <v>7.4786079063018054</v>
      </c>
      <c r="L43" s="15">
        <v>5.3552252072524295E-4</v>
      </c>
      <c r="M43" s="21"/>
    </row>
    <row r="44" spans="1:13" x14ac:dyDescent="0.25">
      <c r="A44" s="10" t="s">
        <v>127</v>
      </c>
      <c r="B44" s="11"/>
      <c r="C44" s="29" t="s">
        <v>43</v>
      </c>
      <c r="D44" s="29" t="s">
        <v>129</v>
      </c>
      <c r="E44" s="29" t="s">
        <v>48</v>
      </c>
      <c r="F44" s="11">
        <v>1</v>
      </c>
      <c r="G44" s="11">
        <v>1</v>
      </c>
      <c r="H44" s="11">
        <v>2000</v>
      </c>
      <c r="I44" s="29">
        <v>1000</v>
      </c>
      <c r="J44" s="63">
        <v>27309.120210170699</v>
      </c>
      <c r="K44" s="64">
        <f t="shared" si="3"/>
        <v>7.5858667250474161</v>
      </c>
      <c r="L44" s="15">
        <v>7.6738431194821495E-4</v>
      </c>
      <c r="M44" s="21"/>
    </row>
    <row r="45" spans="1:13" ht="15.75" thickBot="1" x14ac:dyDescent="0.3">
      <c r="A45" s="10" t="s">
        <v>127</v>
      </c>
      <c r="B45" s="11"/>
      <c r="C45" s="29" t="s">
        <v>43</v>
      </c>
      <c r="D45" s="29" t="s">
        <v>129</v>
      </c>
      <c r="E45" s="29" t="s">
        <v>48</v>
      </c>
      <c r="F45" s="11">
        <v>1</v>
      </c>
      <c r="G45" s="11">
        <v>1</v>
      </c>
      <c r="H45" s="11">
        <v>2000</v>
      </c>
      <c r="I45" s="29">
        <v>1000</v>
      </c>
      <c r="J45" s="63">
        <v>28367.049443483302</v>
      </c>
      <c r="K45" s="64">
        <f t="shared" si="3"/>
        <v>7.8797359565231391</v>
      </c>
      <c r="L45" s="15">
        <v>6.0974651892352501E-4</v>
      </c>
      <c r="M45" s="21"/>
    </row>
    <row r="46" spans="1:13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2">
        <f>AVERAGE(J36:J45)</f>
        <v>25958.205828833517</v>
      </c>
      <c r="K46" s="65">
        <f>J46/3600</f>
        <v>7.2106127302315324</v>
      </c>
      <c r="L46" s="67">
        <f>AVERAGE(L36:L45)</f>
        <v>1.3230478512758818E-3</v>
      </c>
      <c r="M46" s="28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C13" workbookViewId="0">
      <selection activeCell="T28" sqref="T28"/>
    </sheetView>
  </sheetViews>
  <sheetFormatPr defaultRowHeight="15" x14ac:dyDescent="0.25"/>
  <cols>
    <col min="1" max="1" width="16.5703125" bestFit="1" customWidth="1"/>
    <col min="2" max="2" width="29.7109375" customWidth="1"/>
    <col min="3" max="3" width="12.140625" customWidth="1"/>
    <col min="4" max="4" width="11.5703125" customWidth="1"/>
    <col min="5" max="5" width="12.140625" bestFit="1" customWidth="1"/>
    <col min="6" max="6" width="3.5703125" style="178" customWidth="1"/>
    <col min="7" max="7" width="4" style="178" customWidth="1"/>
    <col min="8" max="8" width="7.7109375" bestFit="1" customWidth="1"/>
    <col min="9" max="9" width="8.42578125" bestFit="1" customWidth="1"/>
    <col min="10" max="10" width="8.5703125" bestFit="1" customWidth="1"/>
    <col min="11" max="11" width="12" bestFit="1" customWidth="1"/>
    <col min="12" max="12" width="9.28515625" bestFit="1" customWidth="1"/>
    <col min="13" max="13" width="12" bestFit="1" customWidth="1"/>
    <col min="14" max="14" width="12.28515625" bestFit="1" customWidth="1"/>
    <col min="15" max="15" width="8.42578125" bestFit="1" customWidth="1"/>
    <col min="16" max="16" width="11.140625" bestFit="1" customWidth="1"/>
    <col min="18" max="18" width="16.5703125" customWidth="1"/>
  </cols>
  <sheetData>
    <row r="1" spans="1:16" x14ac:dyDescent="0.25">
      <c r="A1" s="181" t="s">
        <v>16</v>
      </c>
      <c r="B1" s="183" t="s">
        <v>19</v>
      </c>
      <c r="C1" s="191" t="s">
        <v>0</v>
      </c>
      <c r="D1" s="192"/>
      <c r="E1" s="192"/>
      <c r="F1" s="192"/>
      <c r="G1" s="192"/>
      <c r="H1" s="192"/>
      <c r="I1" s="193"/>
      <c r="J1" s="185" t="s">
        <v>1</v>
      </c>
      <c r="K1" s="185"/>
      <c r="L1" s="186"/>
      <c r="M1" s="187"/>
      <c r="N1" s="189" t="s">
        <v>2</v>
      </c>
      <c r="O1" s="185"/>
      <c r="P1" s="190"/>
    </row>
    <row r="2" spans="1:16" ht="30.75" thickBot="1" x14ac:dyDescent="0.3">
      <c r="A2" s="182"/>
      <c r="B2" s="184"/>
      <c r="C2" s="22" t="s">
        <v>9</v>
      </c>
      <c r="D2" s="22" t="s">
        <v>5</v>
      </c>
      <c r="E2" s="22" t="s">
        <v>17</v>
      </c>
      <c r="F2" s="176" t="s">
        <v>3</v>
      </c>
      <c r="G2" s="176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88"/>
      <c r="N2" s="20" t="s">
        <v>18</v>
      </c>
      <c r="O2" s="8" t="s">
        <v>7</v>
      </c>
      <c r="P2" s="9" t="s">
        <v>8</v>
      </c>
    </row>
    <row r="3" spans="1:16" x14ac:dyDescent="0.25">
      <c r="A3" s="10" t="s">
        <v>208</v>
      </c>
      <c r="B3" s="11" t="s">
        <v>209</v>
      </c>
      <c r="C3" s="11"/>
      <c r="D3" s="11"/>
      <c r="E3" s="29"/>
      <c r="F3" s="170">
        <v>1</v>
      </c>
      <c r="G3" s="170">
        <v>1</v>
      </c>
      <c r="H3" s="11">
        <v>2000</v>
      </c>
      <c r="I3" s="29">
        <v>100</v>
      </c>
      <c r="J3" s="14">
        <v>27332.2717437744</v>
      </c>
      <c r="K3" s="11">
        <f t="shared" ref="K3:K13" si="0">J3/3600</f>
        <v>7.5922977066039996</v>
      </c>
      <c r="L3" s="14">
        <v>4.02411807233541E-4</v>
      </c>
      <c r="M3" s="21"/>
      <c r="N3" s="11"/>
      <c r="O3" s="11"/>
      <c r="P3" s="13"/>
    </row>
    <row r="4" spans="1:16" x14ac:dyDescent="0.25">
      <c r="A4" s="10" t="s">
        <v>210</v>
      </c>
      <c r="B4" s="11" t="s">
        <v>209</v>
      </c>
      <c r="C4" s="11"/>
      <c r="D4" s="11"/>
      <c r="E4" s="29"/>
      <c r="F4" s="170">
        <v>1</v>
      </c>
      <c r="G4" s="170">
        <v>1</v>
      </c>
      <c r="H4" s="11">
        <v>2000</v>
      </c>
      <c r="I4" s="29">
        <v>100</v>
      </c>
      <c r="J4" s="14">
        <v>29098.176594734101</v>
      </c>
      <c r="K4" s="11">
        <f t="shared" si="0"/>
        <v>8.0828268318705838</v>
      </c>
      <c r="L4" s="12">
        <v>4.3600223158904601E-4</v>
      </c>
      <c r="M4" s="21"/>
      <c r="N4" s="11"/>
      <c r="O4" s="11"/>
      <c r="P4" s="13"/>
    </row>
    <row r="5" spans="1:16" x14ac:dyDescent="0.25">
      <c r="A5" s="10" t="s">
        <v>211</v>
      </c>
      <c r="B5" s="11" t="s">
        <v>213</v>
      </c>
      <c r="C5" s="11"/>
      <c r="D5" s="11"/>
      <c r="E5" s="29"/>
      <c r="F5" s="170">
        <v>1</v>
      </c>
      <c r="G5" s="170">
        <v>0.5</v>
      </c>
      <c r="H5" s="11">
        <v>2000</v>
      </c>
      <c r="I5" s="29">
        <v>100</v>
      </c>
      <c r="J5" s="14">
        <v>22901.337994098601</v>
      </c>
      <c r="K5" s="11">
        <f t="shared" si="0"/>
        <v>6.3614827761385007</v>
      </c>
      <c r="L5" s="12">
        <v>2.4807203008524702E-3</v>
      </c>
      <c r="M5" s="21"/>
      <c r="N5" s="11"/>
      <c r="O5" s="11"/>
      <c r="P5" s="13"/>
    </row>
    <row r="6" spans="1:16" x14ac:dyDescent="0.25">
      <c r="A6" s="10" t="s">
        <v>212</v>
      </c>
      <c r="B6" s="29" t="s">
        <v>213</v>
      </c>
      <c r="C6" s="11"/>
      <c r="D6" s="11"/>
      <c r="E6" s="29"/>
      <c r="F6" s="177">
        <v>1</v>
      </c>
      <c r="G6" s="177">
        <v>1</v>
      </c>
      <c r="H6" s="11">
        <v>2000</v>
      </c>
      <c r="I6" s="29">
        <v>100</v>
      </c>
      <c r="J6" s="14">
        <v>19776.823683500199</v>
      </c>
      <c r="K6" s="11">
        <f t="shared" si="0"/>
        <v>5.4935621343056109</v>
      </c>
      <c r="L6" s="12">
        <v>1.3984005232912701E-3</v>
      </c>
      <c r="M6" s="21"/>
      <c r="N6" s="11"/>
      <c r="O6" s="11"/>
      <c r="P6" s="13"/>
    </row>
    <row r="7" spans="1:16" x14ac:dyDescent="0.25">
      <c r="A7" s="10" t="s">
        <v>212</v>
      </c>
      <c r="B7" s="29" t="s">
        <v>213</v>
      </c>
      <c r="C7" s="11"/>
      <c r="D7" s="11"/>
      <c r="E7" s="29"/>
      <c r="F7" s="177">
        <v>1</v>
      </c>
      <c r="G7" s="177">
        <v>1</v>
      </c>
      <c r="H7" s="11">
        <v>2000</v>
      </c>
      <c r="I7" s="29">
        <v>100</v>
      </c>
      <c r="J7" s="14">
        <v>24638.326832771301</v>
      </c>
      <c r="K7" s="11">
        <f t="shared" si="0"/>
        <v>6.8439796757698055</v>
      </c>
      <c r="L7" s="12">
        <v>5.3373184743441696E-3</v>
      </c>
      <c r="M7" s="21"/>
      <c r="N7" s="11"/>
      <c r="O7" s="11"/>
      <c r="P7" s="13"/>
    </row>
    <row r="8" spans="1:16" x14ac:dyDescent="0.25">
      <c r="A8" s="10"/>
      <c r="B8" s="11"/>
      <c r="C8" s="11"/>
      <c r="D8" s="11"/>
      <c r="E8" s="29"/>
      <c r="F8" s="177"/>
      <c r="G8" s="177"/>
      <c r="H8" s="11"/>
      <c r="I8" s="29"/>
      <c r="J8" s="14"/>
      <c r="K8" s="11">
        <f t="shared" si="0"/>
        <v>0</v>
      </c>
      <c r="L8" s="12"/>
      <c r="M8" s="21"/>
      <c r="N8" s="11"/>
      <c r="O8" s="11"/>
      <c r="P8" s="13"/>
    </row>
    <row r="9" spans="1:16" x14ac:dyDescent="0.25">
      <c r="A9" s="10"/>
      <c r="B9" s="11"/>
      <c r="C9" s="11"/>
      <c r="D9" s="11"/>
      <c r="E9" s="29"/>
      <c r="F9" s="170"/>
      <c r="G9" s="170"/>
      <c r="H9" s="11"/>
      <c r="I9" s="11"/>
      <c r="J9" s="14"/>
      <c r="K9" s="11">
        <f t="shared" si="0"/>
        <v>0</v>
      </c>
      <c r="L9" s="12"/>
      <c r="M9" s="21"/>
      <c r="N9" s="11"/>
      <c r="O9" s="11"/>
      <c r="P9" s="13"/>
    </row>
    <row r="10" spans="1:16" x14ac:dyDescent="0.25">
      <c r="A10" s="10"/>
      <c r="B10" s="11"/>
      <c r="C10" s="11"/>
      <c r="D10" s="11"/>
      <c r="E10" s="29"/>
      <c r="F10" s="170"/>
      <c r="G10" s="170"/>
      <c r="H10" s="11"/>
      <c r="I10" s="11"/>
      <c r="J10" s="14"/>
      <c r="K10" s="11">
        <f t="shared" si="0"/>
        <v>0</v>
      </c>
      <c r="L10" s="12"/>
      <c r="M10" s="21"/>
      <c r="N10" s="11"/>
      <c r="O10" s="11"/>
      <c r="P10" s="13"/>
    </row>
    <row r="11" spans="1:16" x14ac:dyDescent="0.25">
      <c r="A11" s="10"/>
      <c r="B11" s="11"/>
      <c r="C11" s="11"/>
      <c r="D11" s="11"/>
      <c r="E11" s="29"/>
      <c r="F11" s="170"/>
      <c r="G11" s="170"/>
      <c r="H11" s="11"/>
      <c r="I11" s="11"/>
      <c r="J11" s="14"/>
      <c r="K11" s="11">
        <f t="shared" si="0"/>
        <v>0</v>
      </c>
      <c r="L11" s="12"/>
      <c r="M11" s="21"/>
      <c r="N11" s="11"/>
      <c r="O11" s="11"/>
      <c r="P11" s="13"/>
    </row>
    <row r="12" spans="1:16" ht="15.75" thickBot="1" x14ac:dyDescent="0.3">
      <c r="A12" s="10"/>
      <c r="B12" s="11"/>
      <c r="C12" s="11"/>
      <c r="D12" s="11"/>
      <c r="E12" s="29"/>
      <c r="F12" s="170"/>
      <c r="G12" s="170"/>
      <c r="H12" s="11"/>
      <c r="I12" s="11"/>
      <c r="J12" s="14"/>
      <c r="K12" s="11">
        <f t="shared" si="0"/>
        <v>0</v>
      </c>
      <c r="L12" s="12"/>
      <c r="M12" s="45"/>
      <c r="N12" s="11"/>
      <c r="O12" s="11"/>
      <c r="P12" s="13"/>
    </row>
    <row r="13" spans="1:16" ht="15.75" thickBot="1" x14ac:dyDescent="0.3">
      <c r="A13" s="4" t="s">
        <v>26</v>
      </c>
      <c r="B13" s="5"/>
      <c r="C13" s="5" t="s">
        <v>214</v>
      </c>
      <c r="D13" s="5"/>
      <c r="E13" s="5"/>
      <c r="F13" s="171"/>
      <c r="G13" s="171"/>
      <c r="H13" s="5"/>
      <c r="I13" s="5"/>
      <c r="J13" s="6"/>
      <c r="K13" s="5">
        <f t="shared" si="0"/>
        <v>0</v>
      </c>
      <c r="L13" s="7"/>
      <c r="M13" s="28"/>
      <c r="N13" s="4"/>
      <c r="O13" s="5"/>
      <c r="P13" s="26"/>
    </row>
    <row r="14" spans="1:16" x14ac:dyDescent="0.25">
      <c r="A14" s="10" t="s">
        <v>210</v>
      </c>
      <c r="B14" s="11"/>
      <c r="C14" s="11"/>
      <c r="D14" s="11"/>
      <c r="E14" s="29"/>
      <c r="F14" s="170">
        <v>1</v>
      </c>
      <c r="G14" s="170">
        <v>1</v>
      </c>
      <c r="H14" s="11">
        <v>2000</v>
      </c>
      <c r="I14" s="29">
        <v>100</v>
      </c>
      <c r="J14" s="14">
        <v>23894.370086193001</v>
      </c>
      <c r="K14" s="11">
        <f t="shared" ref="K14:K24" si="1">J14/3600</f>
        <v>6.6373250239425001</v>
      </c>
      <c r="L14" s="12">
        <v>6.1982571449062905E-4</v>
      </c>
      <c r="M14" s="21"/>
      <c r="N14" s="11"/>
      <c r="O14" s="11"/>
      <c r="P14" s="13"/>
    </row>
    <row r="15" spans="1:16" x14ac:dyDescent="0.25">
      <c r="A15" s="10"/>
      <c r="B15" s="11"/>
      <c r="C15" s="11"/>
      <c r="D15" s="11"/>
      <c r="E15" s="29"/>
      <c r="F15" s="170"/>
      <c r="G15" s="170"/>
      <c r="H15" s="11"/>
      <c r="I15" s="11"/>
      <c r="J15" s="14">
        <v>24969.523813486001</v>
      </c>
      <c r="K15" s="11">
        <f t="shared" si="1"/>
        <v>6.9359788370794444</v>
      </c>
      <c r="L15" s="12">
        <v>5.0474948268934398E-4</v>
      </c>
      <c r="M15" s="21"/>
      <c r="N15" s="11"/>
      <c r="O15" s="11"/>
      <c r="P15" s="13"/>
    </row>
    <row r="16" spans="1:16" x14ac:dyDescent="0.25">
      <c r="A16" s="10"/>
      <c r="B16" s="11"/>
      <c r="C16" s="11"/>
      <c r="D16" s="11"/>
      <c r="E16" s="29"/>
      <c r="F16" s="170"/>
      <c r="G16" s="170"/>
      <c r="H16" s="11"/>
      <c r="I16" s="11"/>
      <c r="J16" s="14">
        <v>25092.658141612999</v>
      </c>
      <c r="K16" s="11">
        <f t="shared" si="1"/>
        <v>6.970182817114722</v>
      </c>
      <c r="L16" s="12">
        <v>9.0492772475214396E-4</v>
      </c>
      <c r="M16" s="21"/>
      <c r="N16" s="11"/>
      <c r="O16" s="11"/>
      <c r="P16" s="13"/>
    </row>
    <row r="17" spans="1:21" x14ac:dyDescent="0.25">
      <c r="A17" s="10"/>
      <c r="B17" s="11"/>
      <c r="C17" s="11"/>
      <c r="D17" s="11"/>
      <c r="E17" s="29"/>
      <c r="F17" s="170"/>
      <c r="G17" s="170"/>
      <c r="H17" s="11"/>
      <c r="I17" s="11"/>
      <c r="J17" s="14">
        <v>25549.048943281101</v>
      </c>
      <c r="K17" s="11">
        <f t="shared" si="1"/>
        <v>7.096958039800306</v>
      </c>
      <c r="L17" s="12">
        <v>5.2124448440414703E-4</v>
      </c>
      <c r="M17" s="21"/>
      <c r="N17" s="11"/>
      <c r="O17" s="11"/>
      <c r="P17" s="13"/>
    </row>
    <row r="18" spans="1:21" x14ac:dyDescent="0.25">
      <c r="A18" s="10"/>
      <c r="B18" s="11"/>
      <c r="C18" s="11"/>
      <c r="D18" s="11"/>
      <c r="E18" s="29"/>
      <c r="F18" s="170"/>
      <c r="G18" s="170"/>
      <c r="H18" s="11"/>
      <c r="I18" s="11"/>
      <c r="J18" s="14">
        <v>25690.8418810367</v>
      </c>
      <c r="K18" s="11">
        <f t="shared" si="1"/>
        <v>7.1363449669546393</v>
      </c>
      <c r="L18" s="12">
        <v>7.2718660937565497E-4</v>
      </c>
      <c r="M18" s="21"/>
      <c r="N18" s="11"/>
      <c r="O18" s="11"/>
      <c r="P18" s="13"/>
    </row>
    <row r="19" spans="1:21" x14ac:dyDescent="0.25">
      <c r="A19" s="10"/>
      <c r="B19" s="11"/>
      <c r="C19" s="11"/>
      <c r="D19" s="11"/>
      <c r="E19" s="29"/>
      <c r="F19" s="170"/>
      <c r="G19" s="170"/>
      <c r="H19" s="11"/>
      <c r="I19" s="11"/>
      <c r="J19" s="14">
        <v>26897.509712219198</v>
      </c>
      <c r="K19" s="11">
        <f t="shared" si="1"/>
        <v>7.4715304756164436</v>
      </c>
      <c r="L19" s="12">
        <v>6.7884136133370104E-4</v>
      </c>
      <c r="M19" s="21"/>
      <c r="N19" s="11"/>
      <c r="O19" s="11"/>
      <c r="P19" s="13"/>
    </row>
    <row r="20" spans="1:21" x14ac:dyDescent="0.25">
      <c r="A20" s="10"/>
      <c r="B20" s="11"/>
      <c r="C20" s="11"/>
      <c r="D20" s="11"/>
      <c r="E20" s="29"/>
      <c r="F20" s="170"/>
      <c r="G20" s="170"/>
      <c r="H20" s="11"/>
      <c r="I20" s="11"/>
      <c r="J20" s="14">
        <v>26980.367732286399</v>
      </c>
      <c r="K20" s="11">
        <f t="shared" si="1"/>
        <v>7.4945465923017771</v>
      </c>
      <c r="L20" s="12">
        <v>7.9830686408568997E-4</v>
      </c>
      <c r="M20" s="21"/>
      <c r="N20" s="11"/>
      <c r="O20" s="11"/>
      <c r="P20" s="13"/>
      <c r="R20" s="48"/>
      <c r="S20" s="48" t="s">
        <v>101</v>
      </c>
      <c r="T20" s="48" t="s">
        <v>100</v>
      </c>
      <c r="U20" s="48" t="s">
        <v>224</v>
      </c>
    </row>
    <row r="21" spans="1:21" x14ac:dyDescent="0.25">
      <c r="A21" s="10"/>
      <c r="B21" s="11"/>
      <c r="C21" s="11"/>
      <c r="D21" s="11"/>
      <c r="E21" s="29"/>
      <c r="F21" s="170"/>
      <c r="G21" s="170"/>
      <c r="H21" s="11"/>
      <c r="I21" s="11"/>
      <c r="J21" s="14">
        <v>27056.713521242102</v>
      </c>
      <c r="K21" s="11">
        <f t="shared" si="1"/>
        <v>7.515753755900584</v>
      </c>
      <c r="L21" s="12">
        <v>3.93508723616712E-4</v>
      </c>
      <c r="M21" s="21"/>
      <c r="N21" s="11"/>
      <c r="O21" s="11"/>
      <c r="P21" s="13"/>
      <c r="R21" s="48" t="s">
        <v>216</v>
      </c>
      <c r="S21" s="83">
        <v>7.2979265877206974</v>
      </c>
      <c r="T21" s="60">
        <v>5.898734630392623E-4</v>
      </c>
      <c r="U21" s="60">
        <v>1.7706268644262122E-4</v>
      </c>
    </row>
    <row r="22" spans="1:21" x14ac:dyDescent="0.25">
      <c r="A22" s="10"/>
      <c r="B22" s="11"/>
      <c r="C22" s="11"/>
      <c r="D22" s="11"/>
      <c r="E22" s="29"/>
      <c r="F22" s="170"/>
      <c r="G22" s="170"/>
      <c r="H22" s="11"/>
      <c r="I22" s="11"/>
      <c r="J22" s="14">
        <v>27168.8429129123</v>
      </c>
      <c r="K22" s="11">
        <f t="shared" si="1"/>
        <v>7.5469008091423051</v>
      </c>
      <c r="L22" s="12">
        <v>3.8823112690458699E-4</v>
      </c>
      <c r="M22" s="21"/>
      <c r="N22" s="11"/>
      <c r="O22" s="11"/>
      <c r="P22" s="13"/>
      <c r="R22" s="48" t="s">
        <v>217</v>
      </c>
      <c r="S22" s="83">
        <v>7.3456787920991475</v>
      </c>
      <c r="T22" s="60">
        <v>3.6371575979952757E-4</v>
      </c>
      <c r="U22" s="60">
        <v>7.5445594870073333E-5</v>
      </c>
    </row>
    <row r="23" spans="1:21" ht="15.75" thickBot="1" x14ac:dyDescent="0.3">
      <c r="A23" s="10"/>
      <c r="B23" s="11"/>
      <c r="C23" s="11"/>
      <c r="D23" s="11"/>
      <c r="E23" s="29"/>
      <c r="F23" s="170"/>
      <c r="G23" s="170"/>
      <c r="H23" s="11"/>
      <c r="I23" s="11"/>
      <c r="J23" s="14">
        <v>29425.480413675301</v>
      </c>
      <c r="K23" s="11">
        <f t="shared" si="1"/>
        <v>8.173744559354251</v>
      </c>
      <c r="L23" s="12">
        <v>3.6191253874001499E-4</v>
      </c>
      <c r="M23" s="45"/>
      <c r="N23" s="11"/>
      <c r="O23" s="11"/>
      <c r="P23" s="13"/>
      <c r="R23" s="48" t="s">
        <v>218</v>
      </c>
      <c r="S23" s="83">
        <v>9.7296236325634737</v>
      </c>
      <c r="T23" s="60">
        <v>4.9366735875359794E-4</v>
      </c>
      <c r="U23" s="60">
        <v>7.7497370226460458E-5</v>
      </c>
    </row>
    <row r="24" spans="1:21" ht="15.75" thickBot="1" x14ac:dyDescent="0.3">
      <c r="A24" s="4" t="s">
        <v>26</v>
      </c>
      <c r="B24" s="5"/>
      <c r="C24" s="5"/>
      <c r="D24" s="5"/>
      <c r="E24" s="5"/>
      <c r="F24" s="171"/>
      <c r="G24" s="171"/>
      <c r="H24" s="5"/>
      <c r="I24" s="5"/>
      <c r="J24" s="6">
        <f>AVERAGE(J14:J23)</f>
        <v>26272.535715794511</v>
      </c>
      <c r="K24" s="5">
        <f t="shared" si="1"/>
        <v>7.2979265877206974</v>
      </c>
      <c r="L24" s="7">
        <f>AVERAGE(L14:L23)</f>
        <v>5.898734630392623E-4</v>
      </c>
      <c r="M24" s="28">
        <f>_xlfn.STDEV.P(L14:L23)</f>
        <v>1.7706268644262122E-4</v>
      </c>
      <c r="N24" s="4"/>
      <c r="O24" s="5"/>
      <c r="P24" s="26"/>
      <c r="R24" s="48" t="s">
        <v>219</v>
      </c>
      <c r="S24" s="83">
        <v>6.7517927705512983</v>
      </c>
      <c r="T24" s="60">
        <v>4.9053887147830662E-4</v>
      </c>
      <c r="U24" s="60">
        <v>2.9743827416020508E-4</v>
      </c>
    </row>
    <row r="25" spans="1:21" x14ac:dyDescent="0.25">
      <c r="A25" s="10" t="s">
        <v>208</v>
      </c>
      <c r="B25" s="11"/>
      <c r="C25" s="11"/>
      <c r="D25" s="11"/>
      <c r="E25" s="29"/>
      <c r="F25" s="170">
        <v>1</v>
      </c>
      <c r="G25" s="170">
        <v>1</v>
      </c>
      <c r="H25" s="11">
        <v>2000</v>
      </c>
      <c r="I25" s="29">
        <v>100</v>
      </c>
      <c r="J25" s="14">
        <v>25861.4030008316</v>
      </c>
      <c r="K25" s="11">
        <f t="shared" ref="K25:K35" si="2">J25/3600</f>
        <v>7.1837230557865555</v>
      </c>
      <c r="L25" s="12">
        <v>3.7520808934642601E-4</v>
      </c>
      <c r="M25" s="21"/>
      <c r="N25" s="11"/>
      <c r="O25" s="11"/>
      <c r="P25" s="13"/>
      <c r="R25" s="48" t="s">
        <v>222</v>
      </c>
      <c r="S25" s="83">
        <v>6.8046773824228044</v>
      </c>
      <c r="T25" s="60">
        <v>4.2417335326063013E-4</v>
      </c>
      <c r="U25" s="60">
        <v>1.0669199997079895E-4</v>
      </c>
    </row>
    <row r="26" spans="1:21" x14ac:dyDescent="0.25">
      <c r="A26" s="10"/>
      <c r="B26" s="11"/>
      <c r="C26" s="11"/>
      <c r="D26" s="11"/>
      <c r="E26" s="29"/>
      <c r="F26" s="170"/>
      <c r="G26" s="170"/>
      <c r="H26" s="11"/>
      <c r="I26" s="11"/>
      <c r="J26" s="14">
        <v>25969.3847777843</v>
      </c>
      <c r="K26" s="11">
        <f t="shared" si="2"/>
        <v>7.2137179938289719</v>
      </c>
      <c r="L26" s="12">
        <v>4.5763252523216399E-4</v>
      </c>
      <c r="M26" s="21"/>
      <c r="N26" s="11"/>
      <c r="O26" s="11"/>
      <c r="P26" s="13"/>
      <c r="R26" s="48" t="s">
        <v>223</v>
      </c>
      <c r="S26" s="83">
        <v>6.7154978175428024</v>
      </c>
      <c r="T26" s="60">
        <v>3.8285690687505817E-4</v>
      </c>
      <c r="U26" s="60">
        <v>1.5400170959997073E-4</v>
      </c>
    </row>
    <row r="27" spans="1:21" x14ac:dyDescent="0.25">
      <c r="A27" s="10"/>
      <c r="B27" s="11"/>
      <c r="C27" s="11"/>
      <c r="D27" s="11"/>
      <c r="E27" s="29"/>
      <c r="F27" s="170"/>
      <c r="G27" s="170"/>
      <c r="H27" s="11"/>
      <c r="I27" s="11"/>
      <c r="J27" s="14">
        <v>26142.395240068399</v>
      </c>
      <c r="K27" s="11">
        <f t="shared" si="2"/>
        <v>7.2617764555745552</v>
      </c>
      <c r="L27" s="12">
        <v>2.5082805389114603E-4</v>
      </c>
      <c r="M27" s="21"/>
      <c r="N27" s="11"/>
      <c r="O27" s="11"/>
      <c r="P27" s="13"/>
    </row>
    <row r="28" spans="1:21" x14ac:dyDescent="0.25">
      <c r="A28" s="10"/>
      <c r="B28" s="11"/>
      <c r="C28" s="11"/>
      <c r="D28" s="11"/>
      <c r="E28" s="29"/>
      <c r="F28" s="170"/>
      <c r="G28" s="170"/>
      <c r="H28" s="11"/>
      <c r="I28" s="11"/>
      <c r="J28" s="14">
        <v>26342.536836385701</v>
      </c>
      <c r="K28" s="11">
        <f t="shared" si="2"/>
        <v>7.317371343440473</v>
      </c>
      <c r="L28" s="12">
        <v>3.1877921428105399E-4</v>
      </c>
      <c r="M28" s="21"/>
      <c r="N28" s="11"/>
      <c r="O28" s="11"/>
      <c r="P28" s="13"/>
    </row>
    <row r="29" spans="1:21" x14ac:dyDescent="0.25">
      <c r="A29" s="10"/>
      <c r="B29" s="11"/>
      <c r="C29" s="11"/>
      <c r="D29" s="11"/>
      <c r="E29" s="29"/>
      <c r="F29" s="170"/>
      <c r="G29" s="170"/>
      <c r="H29" s="11"/>
      <c r="I29" s="11"/>
      <c r="J29" s="14">
        <v>26570.197723865502</v>
      </c>
      <c r="K29" s="11">
        <f t="shared" si="2"/>
        <v>7.3806104788515281</v>
      </c>
      <c r="L29" s="12">
        <v>3.0757220676953502E-4</v>
      </c>
      <c r="M29" s="21"/>
      <c r="N29" s="11"/>
      <c r="O29" s="11"/>
      <c r="P29" s="13"/>
    </row>
    <row r="30" spans="1:21" x14ac:dyDescent="0.25">
      <c r="A30" s="10"/>
      <c r="B30" s="11"/>
      <c r="C30" s="11"/>
      <c r="D30" s="11"/>
      <c r="E30" s="29"/>
      <c r="F30" s="170"/>
      <c r="G30" s="170"/>
      <c r="H30" s="11"/>
      <c r="I30" s="11"/>
      <c r="J30" s="14">
        <v>26615.942201137499</v>
      </c>
      <c r="K30" s="11">
        <f t="shared" si="2"/>
        <v>7.3933172780937495</v>
      </c>
      <c r="L30" s="12">
        <v>2.7757695628255198E-4</v>
      </c>
      <c r="M30" s="21"/>
      <c r="N30" s="11"/>
      <c r="O30" s="11"/>
      <c r="P30" s="13"/>
    </row>
    <row r="31" spans="1:21" x14ac:dyDescent="0.25">
      <c r="A31" s="10"/>
      <c r="B31" s="11"/>
      <c r="C31" s="11"/>
      <c r="D31" s="11"/>
      <c r="E31" s="29"/>
      <c r="F31" s="170"/>
      <c r="G31" s="170"/>
      <c r="H31" s="11"/>
      <c r="I31" s="11"/>
      <c r="J31" s="14">
        <v>27004.829962253501</v>
      </c>
      <c r="K31" s="11">
        <f t="shared" si="2"/>
        <v>7.5013416561815278</v>
      </c>
      <c r="L31" s="12">
        <v>3.1443345655480701E-4</v>
      </c>
      <c r="M31" s="21"/>
      <c r="N31" s="11"/>
      <c r="O31" s="11"/>
      <c r="P31" s="13"/>
    </row>
    <row r="32" spans="1:21" x14ac:dyDescent="0.25">
      <c r="A32" s="10"/>
      <c r="B32" s="11"/>
      <c r="C32" s="11"/>
      <c r="D32" s="11"/>
      <c r="E32" s="29"/>
      <c r="F32" s="170"/>
      <c r="G32" s="170"/>
      <c r="H32" s="11"/>
      <c r="I32" s="11"/>
      <c r="J32" s="14">
        <v>27124.239351511002</v>
      </c>
      <c r="K32" s="11">
        <f t="shared" si="2"/>
        <v>7.5345109309752782</v>
      </c>
      <c r="L32" s="12">
        <v>4.5581336259583498E-4</v>
      </c>
      <c r="M32" s="21"/>
      <c r="N32" s="11"/>
      <c r="O32" s="11"/>
      <c r="P32" s="13"/>
    </row>
    <row r="33" spans="1:16" x14ac:dyDescent="0.25">
      <c r="A33" s="10"/>
      <c r="B33" s="11"/>
      <c r="C33" s="11"/>
      <c r="D33" s="11"/>
      <c r="E33" s="29"/>
      <c r="F33" s="170"/>
      <c r="G33" s="170"/>
      <c r="H33" s="11"/>
      <c r="I33" s="11"/>
      <c r="J33" s="14">
        <v>25971.5489666461</v>
      </c>
      <c r="K33" s="11">
        <f t="shared" si="2"/>
        <v>7.214319157401694</v>
      </c>
      <c r="L33" s="12">
        <v>4.4935761042617001E-4</v>
      </c>
      <c r="M33" s="21"/>
      <c r="N33" s="11"/>
      <c r="O33" s="11"/>
      <c r="P33" s="13"/>
    </row>
    <row r="34" spans="1:16" ht="15.75" thickBot="1" x14ac:dyDescent="0.3">
      <c r="A34" s="10"/>
      <c r="B34" s="11"/>
      <c r="C34" s="11"/>
      <c r="D34" s="11"/>
      <c r="E34" s="29"/>
      <c r="F34" s="170"/>
      <c r="G34" s="170"/>
      <c r="H34" s="11"/>
      <c r="I34" s="11"/>
      <c r="J34" s="14">
        <v>26841.9584550857</v>
      </c>
      <c r="K34" s="11">
        <f t="shared" si="2"/>
        <v>7.4560995708571385</v>
      </c>
      <c r="L34" s="12">
        <v>4.2995612261558598E-4</v>
      </c>
      <c r="M34" s="45"/>
      <c r="N34" s="11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171"/>
      <c r="G35" s="171"/>
      <c r="H35" s="5"/>
      <c r="I35" s="5"/>
      <c r="J35" s="6">
        <f>AVERAGE(J25:J34)</f>
        <v>26444.443651556932</v>
      </c>
      <c r="K35" s="5">
        <f t="shared" si="2"/>
        <v>7.3456787920991475</v>
      </c>
      <c r="L35" s="7">
        <f>AVERAGE(L25:L34)</f>
        <v>3.6371575979952757E-4</v>
      </c>
      <c r="M35" s="28">
        <f>_xlfn.STDEV.P(L25:L34)</f>
        <v>7.5445594870073333E-5</v>
      </c>
      <c r="N35" s="4"/>
      <c r="O35" s="5"/>
      <c r="P35" s="26"/>
    </row>
    <row r="36" spans="1:16" x14ac:dyDescent="0.25">
      <c r="A36" s="10" t="s">
        <v>215</v>
      </c>
      <c r="B36" s="11"/>
      <c r="C36" s="11"/>
      <c r="D36" s="11"/>
      <c r="E36" s="29"/>
      <c r="F36" s="170">
        <v>1</v>
      </c>
      <c r="G36" s="170">
        <v>1</v>
      </c>
      <c r="H36" s="11">
        <v>2000</v>
      </c>
      <c r="I36" s="29">
        <v>100</v>
      </c>
      <c r="J36" s="14">
        <v>30767.0578615665</v>
      </c>
      <c r="K36" s="11">
        <f t="shared" ref="K36:K46" si="3">J36/3600</f>
        <v>8.5464049615462496</v>
      </c>
      <c r="L36" s="12">
        <v>4.9728287803700697E-4</v>
      </c>
      <c r="M36" s="21"/>
      <c r="N36" s="11"/>
      <c r="O36" s="11"/>
      <c r="P36" s="13"/>
    </row>
    <row r="37" spans="1:16" x14ac:dyDescent="0.25">
      <c r="A37" s="10"/>
      <c r="B37" s="11"/>
      <c r="C37" s="11"/>
      <c r="D37" s="11"/>
      <c r="E37" s="29"/>
      <c r="F37" s="170"/>
      <c r="G37" s="170"/>
      <c r="H37" s="11"/>
      <c r="I37" s="11"/>
      <c r="J37" s="14">
        <v>31946.541281700102</v>
      </c>
      <c r="K37" s="11">
        <f t="shared" si="3"/>
        <v>8.8740392449166947</v>
      </c>
      <c r="L37" s="12">
        <v>3.4030986416986599E-4</v>
      </c>
      <c r="M37" s="21"/>
      <c r="N37" s="11"/>
      <c r="O37" s="11"/>
      <c r="P37" s="13"/>
    </row>
    <row r="38" spans="1:16" x14ac:dyDescent="0.25">
      <c r="A38" s="10"/>
      <c r="B38" s="11"/>
      <c r="C38" s="11"/>
      <c r="D38" s="11"/>
      <c r="E38" s="29"/>
      <c r="F38" s="170"/>
      <c r="G38" s="170"/>
      <c r="H38" s="11"/>
      <c r="I38" s="11"/>
      <c r="J38" s="14">
        <v>34068.940382003697</v>
      </c>
      <c r="K38" s="11">
        <f t="shared" si="3"/>
        <v>9.4635945505565822</v>
      </c>
      <c r="L38" s="12">
        <v>5.0905370104560002E-4</v>
      </c>
      <c r="M38" s="21"/>
      <c r="N38" s="11"/>
      <c r="O38" s="11"/>
      <c r="P38" s="13"/>
    </row>
    <row r="39" spans="1:16" x14ac:dyDescent="0.25">
      <c r="A39" s="10"/>
      <c r="B39" s="11"/>
      <c r="C39" s="11"/>
      <c r="D39" s="11"/>
      <c r="E39" s="29"/>
      <c r="F39" s="170"/>
      <c r="G39" s="170"/>
      <c r="H39" s="11"/>
      <c r="I39" s="11"/>
      <c r="J39" s="14">
        <v>34113.913825511903</v>
      </c>
      <c r="K39" s="11">
        <f t="shared" si="3"/>
        <v>9.4760871737533066</v>
      </c>
      <c r="L39" s="12">
        <v>4.09241297970116E-4</v>
      </c>
      <c r="M39" s="21"/>
      <c r="N39" s="11"/>
      <c r="O39" s="11"/>
      <c r="P39" s="13"/>
    </row>
    <row r="40" spans="1:16" x14ac:dyDescent="0.25">
      <c r="A40" s="10"/>
      <c r="B40" s="11"/>
      <c r="C40" s="11"/>
      <c r="D40" s="11"/>
      <c r="E40" s="29"/>
      <c r="F40" s="170"/>
      <c r="G40" s="170"/>
      <c r="H40" s="11"/>
      <c r="I40" s="11"/>
      <c r="J40" s="14">
        <v>34667.414845705003</v>
      </c>
      <c r="K40" s="11">
        <f t="shared" si="3"/>
        <v>9.6298374571402778</v>
      </c>
      <c r="L40" s="12">
        <v>5.99672307261172E-4</v>
      </c>
      <c r="M40" s="21"/>
      <c r="N40" s="11"/>
      <c r="O40" s="11"/>
      <c r="P40" s="13"/>
    </row>
    <row r="41" spans="1:16" x14ac:dyDescent="0.25">
      <c r="A41" s="10"/>
      <c r="B41" s="11"/>
      <c r="C41" s="11"/>
      <c r="D41" s="11"/>
      <c r="E41" s="29"/>
      <c r="F41" s="170"/>
      <c r="G41" s="170"/>
      <c r="H41" s="11"/>
      <c r="I41" s="11"/>
      <c r="J41" s="14">
        <v>34814.871627569097</v>
      </c>
      <c r="K41" s="11">
        <f t="shared" si="3"/>
        <v>9.6707976743247492</v>
      </c>
      <c r="L41" s="12">
        <v>4.8776025678569699E-4</v>
      </c>
      <c r="M41" s="21"/>
      <c r="N41" s="11"/>
      <c r="O41" s="11"/>
      <c r="P41" s="13"/>
    </row>
    <row r="42" spans="1:16" x14ac:dyDescent="0.25">
      <c r="A42" s="10"/>
      <c r="B42" s="11"/>
      <c r="C42" s="11"/>
      <c r="D42" s="11"/>
      <c r="E42" s="29"/>
      <c r="F42" s="170"/>
      <c r="G42" s="170"/>
      <c r="H42" s="11"/>
      <c r="I42" s="11"/>
      <c r="J42" s="14">
        <v>37221.653472423503</v>
      </c>
      <c r="K42" s="11">
        <f t="shared" si="3"/>
        <v>10.339348186784306</v>
      </c>
      <c r="L42" s="12">
        <v>5.7929808223234204E-4</v>
      </c>
      <c r="M42" s="21"/>
      <c r="N42" s="11"/>
      <c r="O42" s="11"/>
      <c r="P42" s="13"/>
    </row>
    <row r="43" spans="1:16" x14ac:dyDescent="0.25">
      <c r="A43" s="10"/>
      <c r="B43" s="11"/>
      <c r="C43" s="11"/>
      <c r="D43" s="11"/>
      <c r="E43" s="29"/>
      <c r="F43" s="170"/>
      <c r="G43" s="170"/>
      <c r="H43" s="11"/>
      <c r="I43" s="11"/>
      <c r="J43" s="14">
        <v>37512.479700326898</v>
      </c>
      <c r="K43" s="11">
        <f t="shared" si="3"/>
        <v>10.420133250090805</v>
      </c>
      <c r="L43" s="12">
        <v>4.2558901654724701E-4</v>
      </c>
      <c r="M43" s="21"/>
      <c r="N43" s="11"/>
      <c r="O43" s="11"/>
      <c r="P43" s="13"/>
    </row>
    <row r="44" spans="1:16" x14ac:dyDescent="0.25">
      <c r="A44" s="10"/>
      <c r="B44" s="11"/>
      <c r="C44" s="11"/>
      <c r="D44" s="11"/>
      <c r="E44" s="29"/>
      <c r="F44" s="170"/>
      <c r="G44" s="170"/>
      <c r="H44" s="11"/>
      <c r="I44" s="11"/>
      <c r="J44" s="14">
        <v>37536.824683904597</v>
      </c>
      <c r="K44" s="11">
        <f t="shared" si="3"/>
        <v>10.426895745529055</v>
      </c>
      <c r="L44" s="12">
        <v>5.2411692438330702E-4</v>
      </c>
      <c r="M44" s="21"/>
      <c r="N44" s="11"/>
      <c r="O44" s="11"/>
      <c r="P44" s="13"/>
    </row>
    <row r="45" spans="1:16" ht="15.75" thickBot="1" x14ac:dyDescent="0.3">
      <c r="A45" s="10"/>
      <c r="B45" s="11"/>
      <c r="C45" s="11"/>
      <c r="D45" s="11"/>
      <c r="E45" s="29"/>
      <c r="F45" s="170"/>
      <c r="G45" s="170"/>
      <c r="H45" s="11"/>
      <c r="I45" s="11"/>
      <c r="J45" s="14">
        <v>37616.753091573701</v>
      </c>
      <c r="K45" s="11">
        <f t="shared" si="3"/>
        <v>10.449098080992695</v>
      </c>
      <c r="L45" s="12">
        <v>5.6434925910362496E-4</v>
      </c>
      <c r="M45" s="45"/>
      <c r="N45" s="11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171"/>
      <c r="G46" s="171"/>
      <c r="H46" s="5"/>
      <c r="I46" s="5"/>
      <c r="J46" s="6">
        <f>AVERAGE(J36:J45)</f>
        <v>35026.645077228502</v>
      </c>
      <c r="K46" s="5">
        <f t="shared" si="3"/>
        <v>9.7296236325634737</v>
      </c>
      <c r="L46" s="7">
        <f>AVERAGE(L36:L45)</f>
        <v>4.9366735875359794E-4</v>
      </c>
      <c r="M46" s="28">
        <f>_xlfn.STDEV.P(L36:L45)</f>
        <v>7.7497370226460458E-5</v>
      </c>
      <c r="N46" s="4"/>
      <c r="O46" s="5"/>
      <c r="P46" s="26"/>
    </row>
    <row r="47" spans="1:16" x14ac:dyDescent="0.25">
      <c r="A47" s="10"/>
      <c r="B47" s="11"/>
      <c r="C47" s="11"/>
      <c r="D47" s="11"/>
      <c r="E47" s="29"/>
      <c r="F47" s="170"/>
      <c r="G47" s="170"/>
      <c r="H47" s="11"/>
      <c r="I47" s="11"/>
      <c r="J47" s="14"/>
      <c r="K47" s="11">
        <f t="shared" ref="K47:K57" si="4">J47/3600</f>
        <v>0</v>
      </c>
      <c r="L47" s="12"/>
      <c r="M47" s="21"/>
      <c r="N47" s="11"/>
      <c r="O47" s="11"/>
      <c r="P47" s="13"/>
    </row>
    <row r="48" spans="1:16" x14ac:dyDescent="0.25">
      <c r="A48" s="10"/>
      <c r="B48" s="11"/>
      <c r="C48" s="11"/>
      <c r="D48" s="11"/>
      <c r="E48" s="29"/>
      <c r="F48" s="170"/>
      <c r="G48" s="170"/>
      <c r="H48" s="11"/>
      <c r="I48" s="11"/>
      <c r="J48" s="14"/>
      <c r="K48" s="11">
        <f t="shared" si="4"/>
        <v>0</v>
      </c>
      <c r="L48" s="12"/>
      <c r="M48" s="21"/>
      <c r="N48" s="11"/>
      <c r="O48" s="11"/>
      <c r="P48" s="13"/>
    </row>
    <row r="49" spans="1:16" x14ac:dyDescent="0.25">
      <c r="A49" s="10"/>
      <c r="B49" s="11"/>
      <c r="C49" s="11"/>
      <c r="D49" s="11"/>
      <c r="E49" s="29"/>
      <c r="F49" s="170"/>
      <c r="G49" s="170"/>
      <c r="H49" s="11"/>
      <c r="I49" s="11"/>
      <c r="J49" s="14"/>
      <c r="K49" s="11">
        <f t="shared" si="4"/>
        <v>0</v>
      </c>
      <c r="L49" s="12"/>
      <c r="M49" s="21"/>
      <c r="N49" s="11"/>
      <c r="O49" s="11"/>
      <c r="P49" s="13"/>
    </row>
    <row r="50" spans="1:16" x14ac:dyDescent="0.25">
      <c r="A50" s="10"/>
      <c r="B50" s="11"/>
      <c r="C50" s="11"/>
      <c r="D50" s="11"/>
      <c r="E50" s="29"/>
      <c r="F50" s="170"/>
      <c r="G50" s="170"/>
      <c r="H50" s="11"/>
      <c r="I50" s="11"/>
      <c r="J50" s="14"/>
      <c r="K50" s="11">
        <f t="shared" si="4"/>
        <v>0</v>
      </c>
      <c r="L50" s="12"/>
      <c r="M50" s="21"/>
      <c r="N50" s="11"/>
      <c r="O50" s="11"/>
      <c r="P50" s="13"/>
    </row>
    <row r="51" spans="1:16" x14ac:dyDescent="0.25">
      <c r="A51" s="10"/>
      <c r="B51" s="11"/>
      <c r="C51" s="11"/>
      <c r="D51" s="11"/>
      <c r="E51" s="29"/>
      <c r="F51" s="170"/>
      <c r="G51" s="170"/>
      <c r="H51" s="11"/>
      <c r="I51" s="11"/>
      <c r="J51" s="14"/>
      <c r="K51" s="11">
        <f t="shared" si="4"/>
        <v>0</v>
      </c>
      <c r="L51" s="12"/>
      <c r="M51" s="21"/>
      <c r="N51" s="11"/>
      <c r="O51" s="11"/>
      <c r="P51" s="13"/>
    </row>
    <row r="52" spans="1:16" x14ac:dyDescent="0.25">
      <c r="A52" s="10"/>
      <c r="B52" s="11"/>
      <c r="C52" s="11"/>
      <c r="D52" s="11"/>
      <c r="E52" s="29"/>
      <c r="F52" s="170"/>
      <c r="G52" s="170"/>
      <c r="H52" s="11"/>
      <c r="I52" s="11"/>
      <c r="J52" s="14"/>
      <c r="K52" s="11">
        <f t="shared" si="4"/>
        <v>0</v>
      </c>
      <c r="L52" s="12"/>
      <c r="M52" s="21"/>
      <c r="N52" s="11"/>
      <c r="O52" s="11"/>
      <c r="P52" s="13"/>
    </row>
    <row r="53" spans="1:16" x14ac:dyDescent="0.25">
      <c r="A53" s="10"/>
      <c r="B53" s="11"/>
      <c r="C53" s="11"/>
      <c r="D53" s="11"/>
      <c r="E53" s="29"/>
      <c r="F53" s="170"/>
      <c r="G53" s="170"/>
      <c r="H53" s="11"/>
      <c r="I53" s="11"/>
      <c r="J53" s="14"/>
      <c r="K53" s="11">
        <f t="shared" si="4"/>
        <v>0</v>
      </c>
      <c r="L53" s="12"/>
      <c r="M53" s="21"/>
      <c r="N53" s="11"/>
      <c r="O53" s="11"/>
      <c r="P53" s="13"/>
    </row>
    <row r="54" spans="1:16" x14ac:dyDescent="0.25">
      <c r="A54" s="10"/>
      <c r="B54" s="11"/>
      <c r="C54" s="11"/>
      <c r="D54" s="11"/>
      <c r="E54" s="29"/>
      <c r="F54" s="170"/>
      <c r="G54" s="170"/>
      <c r="H54" s="11"/>
      <c r="I54" s="11"/>
      <c r="J54" s="14"/>
      <c r="K54" s="11">
        <f t="shared" si="4"/>
        <v>0</v>
      </c>
      <c r="L54" s="12"/>
      <c r="M54" s="21"/>
      <c r="N54" s="11"/>
      <c r="O54" s="11"/>
      <c r="P54" s="13"/>
    </row>
    <row r="55" spans="1:16" x14ac:dyDescent="0.25">
      <c r="A55" s="10"/>
      <c r="B55" s="11"/>
      <c r="C55" s="11"/>
      <c r="D55" s="11"/>
      <c r="E55" s="29"/>
      <c r="F55" s="170"/>
      <c r="G55" s="170"/>
      <c r="H55" s="11"/>
      <c r="I55" s="11"/>
      <c r="J55" s="14"/>
      <c r="K55" s="11">
        <f t="shared" si="4"/>
        <v>0</v>
      </c>
      <c r="L55" s="12"/>
      <c r="M55" s="21"/>
      <c r="N55" s="11"/>
      <c r="O55" s="11"/>
      <c r="P55" s="13"/>
    </row>
    <row r="56" spans="1:16" ht="15.75" thickBot="1" x14ac:dyDescent="0.3">
      <c r="A56" s="10"/>
      <c r="B56" s="11"/>
      <c r="C56" s="11"/>
      <c r="D56" s="11"/>
      <c r="E56" s="29"/>
      <c r="F56" s="170"/>
      <c r="G56" s="170"/>
      <c r="H56" s="11"/>
      <c r="I56" s="11"/>
      <c r="J56" s="14"/>
      <c r="K56" s="11">
        <f t="shared" si="4"/>
        <v>0</v>
      </c>
      <c r="L56" s="12"/>
      <c r="M56" s="45"/>
      <c r="N56" s="11"/>
      <c r="O56" s="11"/>
      <c r="P56" s="13"/>
    </row>
    <row r="57" spans="1:16" ht="15.75" thickBot="1" x14ac:dyDescent="0.3">
      <c r="A57" s="4" t="s">
        <v>26</v>
      </c>
      <c r="B57" s="5"/>
      <c r="C57" s="5"/>
      <c r="D57" s="5"/>
      <c r="E57" s="5"/>
      <c r="F57" s="171"/>
      <c r="G57" s="171"/>
      <c r="H57" s="5"/>
      <c r="I57" s="5"/>
      <c r="J57" s="6" t="e">
        <f>AVERAGE(J47:J56)</f>
        <v>#DIV/0!</v>
      </c>
      <c r="K57" s="5" t="e">
        <f t="shared" si="4"/>
        <v>#DIV/0!</v>
      </c>
      <c r="L57" s="7" t="e">
        <f>AVERAGE(L47:L56)</f>
        <v>#DIV/0!</v>
      </c>
      <c r="M57" s="28" t="e">
        <f>_xlfn.STDEV.P(L47:L56)</f>
        <v>#DIV/0!</v>
      </c>
      <c r="N57" s="4"/>
      <c r="O57" s="5"/>
      <c r="P57" s="26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"/>
  <sheetViews>
    <sheetView topLeftCell="A3" zoomScale="83" workbookViewId="0">
      <selection activeCell="B25" sqref="B25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2.5703125" customWidth="1"/>
    <col min="6" max="6" width="12.85546875" bestFit="1" customWidth="1"/>
    <col min="12" max="12" width="25.5703125" bestFit="1" customWidth="1"/>
    <col min="13" max="13" width="9.140625" style="46"/>
  </cols>
  <sheetData>
    <row r="1" spans="1:13" x14ac:dyDescent="0.25">
      <c r="A1" s="181" t="s">
        <v>16</v>
      </c>
      <c r="B1" s="183" t="s">
        <v>19</v>
      </c>
      <c r="C1" s="191" t="s">
        <v>0</v>
      </c>
      <c r="D1" s="192"/>
      <c r="E1" s="192"/>
      <c r="F1" s="192"/>
      <c r="G1" s="192"/>
      <c r="H1" s="192"/>
      <c r="I1" s="193"/>
      <c r="J1" s="185" t="s">
        <v>1</v>
      </c>
      <c r="K1" s="185"/>
      <c r="L1" s="186"/>
      <c r="M1" s="194" t="s">
        <v>196</v>
      </c>
    </row>
    <row r="2" spans="1:13" ht="45.75" thickBot="1" x14ac:dyDescent="0.3">
      <c r="A2" s="182"/>
      <c r="B2" s="184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95"/>
    </row>
    <row r="3" spans="1:13" x14ac:dyDescent="0.25">
      <c r="A3" s="196" t="s">
        <v>194</v>
      </c>
      <c r="B3" s="11"/>
      <c r="C3" s="11" t="s">
        <v>43</v>
      </c>
      <c r="D3" s="11" t="s">
        <v>95</v>
      </c>
      <c r="E3" s="29" t="s">
        <v>48</v>
      </c>
      <c r="F3" s="29" t="s">
        <v>207</v>
      </c>
      <c r="G3" s="11">
        <v>0.5</v>
      </c>
      <c r="H3" s="11">
        <v>2000</v>
      </c>
      <c r="I3" s="11">
        <v>100</v>
      </c>
      <c r="J3" s="14">
        <v>22933.300442457101</v>
      </c>
      <c r="K3" s="170">
        <f>J3/3600</f>
        <v>6.3703612340158617</v>
      </c>
      <c r="L3" s="12">
        <v>3.7661253888206399E-4</v>
      </c>
      <c r="M3" s="172"/>
    </row>
    <row r="4" spans="1:13" x14ac:dyDescent="0.25">
      <c r="A4" s="197"/>
      <c r="B4" s="11"/>
      <c r="C4" s="11" t="s">
        <v>43</v>
      </c>
      <c r="D4" s="11" t="s">
        <v>95</v>
      </c>
      <c r="E4" s="29" t="s">
        <v>48</v>
      </c>
      <c r="F4" s="29" t="s">
        <v>207</v>
      </c>
      <c r="G4" s="11">
        <v>0.5</v>
      </c>
      <c r="H4" s="11">
        <v>2000</v>
      </c>
      <c r="I4" s="11">
        <v>100</v>
      </c>
      <c r="J4" s="14">
        <v>23023.619376897801</v>
      </c>
      <c r="K4" s="170">
        <f t="shared" ref="K4:K12" si="0">J4/3600</f>
        <v>6.3954498269160558</v>
      </c>
      <c r="L4" s="12">
        <v>3.2729333830093201E-4</v>
      </c>
      <c r="M4" s="173"/>
    </row>
    <row r="5" spans="1:13" x14ac:dyDescent="0.25">
      <c r="A5" s="197"/>
      <c r="B5" s="11"/>
      <c r="C5" s="11" t="s">
        <v>43</v>
      </c>
      <c r="D5" s="11" t="s">
        <v>95</v>
      </c>
      <c r="E5" s="29" t="s">
        <v>48</v>
      </c>
      <c r="F5" s="29" t="s">
        <v>207</v>
      </c>
      <c r="G5" s="11">
        <v>0.5</v>
      </c>
      <c r="H5" s="11">
        <v>2000</v>
      </c>
      <c r="I5" s="11">
        <v>100</v>
      </c>
      <c r="J5" s="14">
        <v>23814.051205635002</v>
      </c>
      <c r="K5" s="170">
        <f t="shared" si="0"/>
        <v>6.6150142237875</v>
      </c>
      <c r="L5" s="12">
        <v>5.1229839057779299E-4</v>
      </c>
      <c r="M5" s="173"/>
    </row>
    <row r="6" spans="1:13" x14ac:dyDescent="0.25">
      <c r="A6" s="197"/>
      <c r="B6" s="11"/>
      <c r="C6" s="11" t="s">
        <v>43</v>
      </c>
      <c r="D6" s="11" t="s">
        <v>95</v>
      </c>
      <c r="E6" s="29" t="s">
        <v>48</v>
      </c>
      <c r="F6" s="29" t="s">
        <v>207</v>
      </c>
      <c r="G6" s="11">
        <v>0.5</v>
      </c>
      <c r="H6" s="11">
        <v>2000</v>
      </c>
      <c r="I6" s="11">
        <v>100</v>
      </c>
      <c r="J6" s="14">
        <v>23844.904807329101</v>
      </c>
      <c r="K6" s="170">
        <f t="shared" si="0"/>
        <v>6.6235846687025282</v>
      </c>
      <c r="L6" s="12">
        <v>3.1340328171468502E-4</v>
      </c>
      <c r="M6" s="173"/>
    </row>
    <row r="7" spans="1:13" x14ac:dyDescent="0.25">
      <c r="A7" s="197"/>
      <c r="B7" s="11"/>
      <c r="C7" s="11" t="s">
        <v>43</v>
      </c>
      <c r="D7" s="11" t="s">
        <v>95</v>
      </c>
      <c r="E7" s="29" t="s">
        <v>48</v>
      </c>
      <c r="F7" s="29" t="s">
        <v>207</v>
      </c>
      <c r="G7" s="11">
        <v>0.5</v>
      </c>
      <c r="H7" s="11">
        <v>2000</v>
      </c>
      <c r="I7" s="11">
        <v>100</v>
      </c>
      <c r="J7" s="14">
        <v>24020.211050271901</v>
      </c>
      <c r="K7" s="170">
        <f t="shared" si="0"/>
        <v>6.67228084729775</v>
      </c>
      <c r="L7" s="12">
        <v>5.8302860966911703E-4</v>
      </c>
      <c r="M7" s="173"/>
    </row>
    <row r="8" spans="1:13" x14ac:dyDescent="0.25">
      <c r="A8" s="197"/>
      <c r="B8" s="11"/>
      <c r="C8" s="11" t="s">
        <v>43</v>
      </c>
      <c r="D8" s="11" t="s">
        <v>95</v>
      </c>
      <c r="E8" s="29" t="s">
        <v>48</v>
      </c>
      <c r="F8" s="29" t="s">
        <v>207</v>
      </c>
      <c r="G8" s="11">
        <v>0.5</v>
      </c>
      <c r="H8" s="11">
        <v>2000</v>
      </c>
      <c r="I8" s="11">
        <v>100</v>
      </c>
      <c r="J8" s="14">
        <v>24615.278968095699</v>
      </c>
      <c r="K8" s="170">
        <f t="shared" si="0"/>
        <v>6.8375774911376945</v>
      </c>
      <c r="L8" s="12">
        <v>3.0433508012063E-4</v>
      </c>
      <c r="M8" s="173"/>
    </row>
    <row r="9" spans="1:13" x14ac:dyDescent="0.25">
      <c r="A9" s="197"/>
      <c r="B9" s="11"/>
      <c r="C9" s="11" t="s">
        <v>43</v>
      </c>
      <c r="D9" s="11" t="s">
        <v>95</v>
      </c>
      <c r="E9" s="29" t="s">
        <v>48</v>
      </c>
      <c r="F9" s="29" t="s">
        <v>207</v>
      </c>
      <c r="G9" s="11">
        <v>0.5</v>
      </c>
      <c r="H9" s="11">
        <v>2000</v>
      </c>
      <c r="I9" s="11">
        <v>100</v>
      </c>
      <c r="J9" s="14">
        <v>25568.181846618601</v>
      </c>
      <c r="K9" s="170">
        <f t="shared" si="0"/>
        <v>7.1022727351718338</v>
      </c>
      <c r="L9" s="12">
        <v>5.4431564481653499E-4</v>
      </c>
      <c r="M9" s="173"/>
    </row>
    <row r="10" spans="1:13" x14ac:dyDescent="0.25">
      <c r="A10" s="197"/>
      <c r="B10" s="11"/>
      <c r="C10" s="11" t="s">
        <v>43</v>
      </c>
      <c r="D10" s="11" t="s">
        <v>95</v>
      </c>
      <c r="E10" s="29" t="s">
        <v>48</v>
      </c>
      <c r="F10" s="29" t="s">
        <v>207</v>
      </c>
      <c r="G10" s="11">
        <v>0.5</v>
      </c>
      <c r="H10" s="11">
        <v>2000</v>
      </c>
      <c r="I10" s="11">
        <v>100</v>
      </c>
      <c r="J10" s="14">
        <v>25597.976161003098</v>
      </c>
      <c r="K10" s="170">
        <f t="shared" si="0"/>
        <v>7.1105489336119714</v>
      </c>
      <c r="L10" s="12">
        <v>2.9322251586099199E-4</v>
      </c>
      <c r="M10" s="173"/>
    </row>
    <row r="11" spans="1:13" x14ac:dyDescent="0.25">
      <c r="A11" s="197"/>
      <c r="B11" s="11"/>
      <c r="C11" s="11" t="s">
        <v>43</v>
      </c>
      <c r="D11" s="11" t="s">
        <v>95</v>
      </c>
      <c r="E11" s="29" t="s">
        <v>48</v>
      </c>
      <c r="F11" s="29" t="s">
        <v>207</v>
      </c>
      <c r="G11" s="11">
        <v>0.5</v>
      </c>
      <c r="H11" s="11">
        <v>2000</v>
      </c>
      <c r="I11" s="11">
        <v>100</v>
      </c>
      <c r="J11" s="14">
        <v>25623.765625715201</v>
      </c>
      <c r="K11" s="170">
        <f t="shared" si="0"/>
        <v>7.1177126738097778</v>
      </c>
      <c r="L11" s="12">
        <v>5.1936146712667597E-4</v>
      </c>
      <c r="M11" s="173"/>
    </row>
    <row r="12" spans="1:13" ht="15.75" thickBot="1" x14ac:dyDescent="0.3">
      <c r="A12" s="198"/>
      <c r="B12" s="11"/>
      <c r="C12" s="11" t="s">
        <v>43</v>
      </c>
      <c r="D12" s="11" t="s">
        <v>95</v>
      </c>
      <c r="E12" s="29" t="s">
        <v>48</v>
      </c>
      <c r="F12" s="29" t="s">
        <v>207</v>
      </c>
      <c r="G12" s="11">
        <v>0.5</v>
      </c>
      <c r="H12" s="11">
        <v>2000</v>
      </c>
      <c r="I12" s="11">
        <v>100</v>
      </c>
      <c r="J12" s="14">
        <v>25927.096283197399</v>
      </c>
      <c r="K12" s="170">
        <f t="shared" si="0"/>
        <v>7.2019711897770557</v>
      </c>
      <c r="L12" s="12">
        <v>4.6786266553687798E-4</v>
      </c>
      <c r="M12" s="173"/>
    </row>
    <row r="13" spans="1:13" ht="15.75" thickBot="1" x14ac:dyDescent="0.3">
      <c r="A13" s="4"/>
      <c r="B13" s="5"/>
      <c r="C13" s="5"/>
      <c r="D13" s="5"/>
      <c r="E13" s="5"/>
      <c r="F13" s="5"/>
      <c r="G13" s="5"/>
      <c r="H13" s="5"/>
      <c r="I13" s="5"/>
      <c r="J13" s="6">
        <f>AVERAGE(J3:J12)</f>
        <v>24496.838576722093</v>
      </c>
      <c r="K13" s="171">
        <f>AVERAGE(K3:K12)</f>
        <v>6.8046773824228044</v>
      </c>
      <c r="L13" s="206">
        <f>AVERAGE(L3:L12)</f>
        <v>4.2417335326063013E-4</v>
      </c>
      <c r="M13" s="174">
        <f>_xlfn.STDEV.P(L3:L12)</f>
        <v>1.0669199997079895E-4</v>
      </c>
    </row>
    <row r="14" spans="1:13" x14ac:dyDescent="0.25">
      <c r="A14" s="10" t="s">
        <v>194</v>
      </c>
      <c r="B14" s="11"/>
      <c r="C14" s="11" t="s">
        <v>43</v>
      </c>
      <c r="D14" s="11" t="s">
        <v>124</v>
      </c>
      <c r="E14" s="29" t="s">
        <v>48</v>
      </c>
      <c r="F14" s="29" t="s">
        <v>207</v>
      </c>
      <c r="G14" s="11">
        <v>1</v>
      </c>
      <c r="H14" s="11">
        <v>2000</v>
      </c>
      <c r="I14" s="11">
        <v>100</v>
      </c>
      <c r="J14" s="15">
        <v>23202.3875744342</v>
      </c>
      <c r="K14" s="170">
        <f>J14/3600</f>
        <v>6.445107659565056</v>
      </c>
      <c r="L14" s="16">
        <v>8.1658079243847402E-4</v>
      </c>
      <c r="M14" s="173"/>
    </row>
    <row r="15" spans="1:13" x14ac:dyDescent="0.25">
      <c r="A15" s="10"/>
      <c r="B15" s="11"/>
      <c r="C15" s="11" t="s">
        <v>43</v>
      </c>
      <c r="D15" s="11" t="s">
        <v>124</v>
      </c>
      <c r="E15" s="29" t="s">
        <v>48</v>
      </c>
      <c r="F15" s="29" t="s">
        <v>207</v>
      </c>
      <c r="G15" s="11">
        <v>1</v>
      </c>
      <c r="H15" s="11">
        <v>2000</v>
      </c>
      <c r="I15" s="11">
        <v>100</v>
      </c>
      <c r="J15" s="15">
        <v>23772.587995052301</v>
      </c>
      <c r="K15" s="170">
        <f t="shared" ref="K15:K23" si="1">J15/3600</f>
        <v>6.6034966652923055</v>
      </c>
      <c r="L15" s="16">
        <v>5.4309887921181901E-4</v>
      </c>
      <c r="M15" s="173"/>
    </row>
    <row r="16" spans="1:13" x14ac:dyDescent="0.25">
      <c r="A16" s="10"/>
      <c r="B16" s="11"/>
      <c r="C16" s="11" t="s">
        <v>43</v>
      </c>
      <c r="D16" s="11" t="s">
        <v>124</v>
      </c>
      <c r="E16" s="29" t="s">
        <v>48</v>
      </c>
      <c r="F16" s="29" t="s">
        <v>207</v>
      </c>
      <c r="G16" s="11">
        <v>1</v>
      </c>
      <c r="H16" s="11">
        <v>2000</v>
      </c>
      <c r="I16" s="11">
        <v>100</v>
      </c>
      <c r="J16" s="15">
        <v>23892.356754302898</v>
      </c>
      <c r="K16" s="170">
        <f t="shared" si="1"/>
        <v>6.6367657650841387</v>
      </c>
      <c r="L16" s="16">
        <v>7.87640959230235E-4</v>
      </c>
      <c r="M16" s="173"/>
    </row>
    <row r="17" spans="1:13" x14ac:dyDescent="0.25">
      <c r="A17" s="10"/>
      <c r="B17" s="11"/>
      <c r="C17" s="11" t="s">
        <v>43</v>
      </c>
      <c r="D17" s="11" t="s">
        <v>124</v>
      </c>
      <c r="E17" s="29" t="s">
        <v>48</v>
      </c>
      <c r="F17" s="29" t="s">
        <v>207</v>
      </c>
      <c r="G17" s="11">
        <v>1</v>
      </c>
      <c r="H17" s="11">
        <v>2000</v>
      </c>
      <c r="I17" s="11">
        <v>100</v>
      </c>
      <c r="J17" s="15">
        <v>24219.448536396001</v>
      </c>
      <c r="K17" s="170">
        <f t="shared" si="1"/>
        <v>6.7276245934433341</v>
      </c>
      <c r="L17" s="16">
        <v>2.7192359929285002E-4</v>
      </c>
      <c r="M17" s="173"/>
    </row>
    <row r="18" spans="1:13" x14ac:dyDescent="0.25">
      <c r="A18" s="10"/>
      <c r="B18" s="11"/>
      <c r="C18" s="11" t="s">
        <v>43</v>
      </c>
      <c r="D18" s="11" t="s">
        <v>124</v>
      </c>
      <c r="E18" s="29" t="s">
        <v>48</v>
      </c>
      <c r="F18" s="29" t="s">
        <v>207</v>
      </c>
      <c r="G18" s="11">
        <v>1</v>
      </c>
      <c r="H18" s="11">
        <v>2000</v>
      </c>
      <c r="I18" s="11">
        <v>100</v>
      </c>
      <c r="J18" s="15">
        <v>24544.848488807598</v>
      </c>
      <c r="K18" s="170">
        <f t="shared" si="1"/>
        <v>6.8180134691132217</v>
      </c>
      <c r="L18" s="16">
        <v>2.6905536067807799E-4</v>
      </c>
      <c r="M18" s="173"/>
    </row>
    <row r="19" spans="1:13" x14ac:dyDescent="0.25">
      <c r="A19" s="10"/>
      <c r="B19" s="11"/>
      <c r="C19" s="11" t="s">
        <v>43</v>
      </c>
      <c r="D19" s="11" t="s">
        <v>124</v>
      </c>
      <c r="E19" s="29" t="s">
        <v>48</v>
      </c>
      <c r="F19" s="29" t="s">
        <v>207</v>
      </c>
      <c r="G19" s="11">
        <v>1</v>
      </c>
      <c r="H19" s="11">
        <v>2000</v>
      </c>
      <c r="I19" s="11">
        <v>100</v>
      </c>
      <c r="J19" s="15">
        <v>24638.225636720599</v>
      </c>
      <c r="K19" s="170">
        <f t="shared" si="1"/>
        <v>6.8439515657557219</v>
      </c>
      <c r="L19" s="16">
        <v>3.12253696795205E-4</v>
      </c>
      <c r="M19" s="173"/>
    </row>
    <row r="20" spans="1:13" x14ac:dyDescent="0.25">
      <c r="A20" s="10"/>
      <c r="B20" s="11"/>
      <c r="C20" s="11" t="s">
        <v>43</v>
      </c>
      <c r="D20" s="11" t="s">
        <v>124</v>
      </c>
      <c r="E20" s="29" t="s">
        <v>48</v>
      </c>
      <c r="F20" s="29" t="s">
        <v>207</v>
      </c>
      <c r="G20" s="11">
        <v>1</v>
      </c>
      <c r="H20" s="11">
        <v>2000</v>
      </c>
      <c r="I20" s="11">
        <v>100</v>
      </c>
      <c r="J20" s="15">
        <v>25836.401496648701</v>
      </c>
      <c r="K20" s="170">
        <f t="shared" si="1"/>
        <v>7.1767781935135284</v>
      </c>
      <c r="L20" s="16">
        <v>4.2889736902610598E-4</v>
      </c>
      <c r="M20" s="173"/>
    </row>
    <row r="21" spans="1:13" x14ac:dyDescent="0.25">
      <c r="A21" s="10"/>
      <c r="B21" s="11"/>
      <c r="C21" s="11" t="s">
        <v>43</v>
      </c>
      <c r="D21" s="11" t="s">
        <v>124</v>
      </c>
      <c r="E21" s="29" t="s">
        <v>48</v>
      </c>
      <c r="F21" s="29" t="s">
        <v>207</v>
      </c>
      <c r="G21" s="11">
        <v>1</v>
      </c>
      <c r="H21" s="11">
        <v>2000</v>
      </c>
      <c r="I21" s="11">
        <v>100</v>
      </c>
      <c r="J21" s="15">
        <v>26034.256717443401</v>
      </c>
      <c r="K21" s="170">
        <f t="shared" si="1"/>
        <v>7.2317379770676116</v>
      </c>
      <c r="L21" s="16">
        <v>3.8625759602070597E-4</v>
      </c>
      <c r="M21" s="173"/>
    </row>
    <row r="22" spans="1:13" x14ac:dyDescent="0.25">
      <c r="A22" s="10"/>
      <c r="B22" s="11"/>
      <c r="C22" s="11" t="s">
        <v>43</v>
      </c>
      <c r="D22" s="11" t="s">
        <v>124</v>
      </c>
      <c r="E22" s="29" t="s">
        <v>48</v>
      </c>
      <c r="F22" s="29" t="s">
        <v>207</v>
      </c>
      <c r="G22" s="11">
        <v>1</v>
      </c>
      <c r="H22" s="11">
        <v>2000</v>
      </c>
      <c r="I22" s="11">
        <v>100</v>
      </c>
      <c r="J22" s="15">
        <v>26096.073242664301</v>
      </c>
      <c r="K22" s="170">
        <f t="shared" si="1"/>
        <v>7.2489092340734169</v>
      </c>
      <c r="L22" s="16">
        <v>4.1510211706945898E-4</v>
      </c>
      <c r="M22" s="173"/>
    </row>
    <row r="23" spans="1:13" ht="15.75" thickBot="1" x14ac:dyDescent="0.3">
      <c r="A23" s="10"/>
      <c r="B23" s="11"/>
      <c r="C23" s="11" t="s">
        <v>43</v>
      </c>
      <c r="D23" s="11" t="s">
        <v>124</v>
      </c>
      <c r="E23" s="29" t="s">
        <v>48</v>
      </c>
      <c r="F23" s="29" t="s">
        <v>207</v>
      </c>
      <c r="G23" s="11">
        <v>1</v>
      </c>
      <c r="H23" s="11">
        <v>2000</v>
      </c>
      <c r="I23" s="11">
        <v>100</v>
      </c>
      <c r="J23" s="15">
        <v>26476.973431825601</v>
      </c>
      <c r="K23" s="170">
        <f t="shared" si="1"/>
        <v>7.3547148421737782</v>
      </c>
      <c r="L23" s="16">
        <v>6.3357881797190905E-4</v>
      </c>
      <c r="M23" s="173"/>
    </row>
    <row r="24" spans="1:13" ht="15.75" thickBot="1" x14ac:dyDescent="0.3">
      <c r="A24" s="4"/>
      <c r="B24" s="5"/>
      <c r="C24" s="5"/>
      <c r="D24" s="5"/>
      <c r="E24" s="5"/>
      <c r="F24" s="5"/>
      <c r="G24" s="5"/>
      <c r="H24" s="5"/>
      <c r="I24" s="5"/>
      <c r="J24" s="6">
        <f>AVERAGE(J14:J23)</f>
        <v>24871.355987429561</v>
      </c>
      <c r="K24" s="171">
        <f>AVERAGE(K14:K23)</f>
        <v>6.9087099965082119</v>
      </c>
      <c r="L24" s="206">
        <f>AVERAGE(L14:L23)</f>
        <v>4.8643891877348411E-4</v>
      </c>
      <c r="M24" s="174">
        <f>_xlfn.STDEV.P(L14:L23)</f>
        <v>1.9147480743070145E-4</v>
      </c>
    </row>
    <row r="25" spans="1:13" x14ac:dyDescent="0.25">
      <c r="A25" s="10" t="s">
        <v>194</v>
      </c>
      <c r="B25" s="11" t="s">
        <v>195</v>
      </c>
      <c r="C25" s="11" t="s">
        <v>43</v>
      </c>
      <c r="D25" s="29" t="s">
        <v>172</v>
      </c>
      <c r="E25" s="11" t="s">
        <v>48</v>
      </c>
      <c r="F25" s="29" t="s">
        <v>207</v>
      </c>
      <c r="G25" s="11" t="s">
        <v>197</v>
      </c>
      <c r="H25" s="11">
        <v>2000</v>
      </c>
      <c r="I25" s="11">
        <v>100</v>
      </c>
      <c r="J25" s="14">
        <v>11479.3922243118</v>
      </c>
      <c r="K25" s="170">
        <f>J25/3600</f>
        <v>3.1887200623088332</v>
      </c>
      <c r="L25" s="23">
        <v>4.3727088316385099E-4</v>
      </c>
      <c r="M25" s="173"/>
    </row>
    <row r="26" spans="1:13" x14ac:dyDescent="0.25">
      <c r="A26" s="10"/>
      <c r="B26" s="11"/>
      <c r="C26" s="11" t="s">
        <v>43</v>
      </c>
      <c r="D26" s="29" t="s">
        <v>172</v>
      </c>
      <c r="E26" s="11" t="s">
        <v>48</v>
      </c>
      <c r="F26" s="29" t="s">
        <v>207</v>
      </c>
      <c r="G26" s="11" t="s">
        <v>198</v>
      </c>
      <c r="H26" s="11">
        <v>2000</v>
      </c>
      <c r="I26" s="11">
        <v>100</v>
      </c>
      <c r="J26" s="14">
        <v>11585.206646442401</v>
      </c>
      <c r="K26" s="170">
        <f t="shared" ref="K26:K34" si="2">J26/3600</f>
        <v>3.2181129573451113</v>
      </c>
      <c r="L26" s="23">
        <v>6.9048740937309699E-4</v>
      </c>
      <c r="M26" s="173"/>
    </row>
    <row r="27" spans="1:13" x14ac:dyDescent="0.25">
      <c r="A27" s="10"/>
      <c r="B27" s="11"/>
      <c r="C27" s="11" t="s">
        <v>43</v>
      </c>
      <c r="D27" s="29" t="s">
        <v>172</v>
      </c>
      <c r="E27" s="11" t="s">
        <v>48</v>
      </c>
      <c r="F27" s="29" t="s">
        <v>207</v>
      </c>
      <c r="G27" s="11" t="s">
        <v>199</v>
      </c>
      <c r="H27" s="11">
        <v>2000</v>
      </c>
      <c r="I27" s="11">
        <v>100</v>
      </c>
      <c r="J27" s="14">
        <v>21605.314297437599</v>
      </c>
      <c r="K27" s="170">
        <f t="shared" si="2"/>
        <v>6.0014761937326666</v>
      </c>
      <c r="L27" s="23">
        <v>3.28010526061125E-4</v>
      </c>
      <c r="M27" s="173"/>
    </row>
    <row r="28" spans="1:13" x14ac:dyDescent="0.25">
      <c r="A28" s="10"/>
      <c r="B28" s="11"/>
      <c r="C28" s="11" t="s">
        <v>43</v>
      </c>
      <c r="D28" s="29" t="s">
        <v>172</v>
      </c>
      <c r="E28" s="11" t="s">
        <v>48</v>
      </c>
      <c r="F28" s="29" t="s">
        <v>207</v>
      </c>
      <c r="G28" s="11" t="s">
        <v>200</v>
      </c>
      <c r="H28" s="11">
        <v>2000</v>
      </c>
      <c r="I28" s="11">
        <v>100</v>
      </c>
      <c r="J28" s="14">
        <v>22616.563446521701</v>
      </c>
      <c r="K28" s="170">
        <f t="shared" si="2"/>
        <v>6.282378735144917</v>
      </c>
      <c r="L28" s="23">
        <v>4.43324472924207E-4</v>
      </c>
      <c r="M28" s="173"/>
    </row>
    <row r="29" spans="1:13" x14ac:dyDescent="0.25">
      <c r="A29" s="10"/>
      <c r="B29" s="11"/>
      <c r="C29" s="11" t="s">
        <v>43</v>
      </c>
      <c r="D29" s="29" t="s">
        <v>172</v>
      </c>
      <c r="E29" s="11" t="s">
        <v>48</v>
      </c>
      <c r="F29" s="29" t="s">
        <v>207</v>
      </c>
      <c r="G29" s="11" t="s">
        <v>201</v>
      </c>
      <c r="H29" s="11">
        <v>2000</v>
      </c>
      <c r="I29" s="11">
        <v>100</v>
      </c>
      <c r="J29" s="14">
        <v>22887.4088261127</v>
      </c>
      <c r="K29" s="170">
        <f t="shared" si="2"/>
        <v>6.3576135628090835</v>
      </c>
      <c r="L29" s="23">
        <v>3.41737274361025E-4</v>
      </c>
      <c r="M29" s="173"/>
    </row>
    <row r="30" spans="1:13" x14ac:dyDescent="0.25">
      <c r="A30" s="10"/>
      <c r="B30" s="11"/>
      <c r="C30" s="11" t="s">
        <v>43</v>
      </c>
      <c r="D30" s="29" t="s">
        <v>172</v>
      </c>
      <c r="E30" s="11" t="s">
        <v>48</v>
      </c>
      <c r="F30" s="29" t="s">
        <v>207</v>
      </c>
      <c r="G30" s="11" t="s">
        <v>202</v>
      </c>
      <c r="H30" s="11">
        <v>2000</v>
      </c>
      <c r="I30" s="11">
        <v>100</v>
      </c>
      <c r="J30" s="14">
        <v>23867.5247731208</v>
      </c>
      <c r="K30" s="170">
        <f t="shared" si="2"/>
        <v>6.6298679925335557</v>
      </c>
      <c r="L30" s="23">
        <v>5.0672235918858895E-4</v>
      </c>
      <c r="M30" s="173"/>
    </row>
    <row r="31" spans="1:13" x14ac:dyDescent="0.25">
      <c r="A31" s="10"/>
      <c r="B31" s="11"/>
      <c r="C31" s="11" t="s">
        <v>43</v>
      </c>
      <c r="D31" s="29" t="s">
        <v>172</v>
      </c>
      <c r="E31" s="11" t="s">
        <v>48</v>
      </c>
      <c r="F31" s="29" t="s">
        <v>207</v>
      </c>
      <c r="G31" s="11" t="s">
        <v>203</v>
      </c>
      <c r="H31" s="11">
        <v>2000</v>
      </c>
      <c r="I31" s="11">
        <v>100</v>
      </c>
      <c r="J31" s="14">
        <v>23926.7122197151</v>
      </c>
      <c r="K31" s="170">
        <f t="shared" si="2"/>
        <v>6.6463089499208614</v>
      </c>
      <c r="L31" s="23">
        <v>7.9407639236633702E-4</v>
      </c>
      <c r="M31" s="173"/>
    </row>
    <row r="32" spans="1:13" x14ac:dyDescent="0.25">
      <c r="A32" s="10"/>
      <c r="B32" s="11"/>
      <c r="C32" s="11" t="s">
        <v>43</v>
      </c>
      <c r="D32" s="29" t="s">
        <v>172</v>
      </c>
      <c r="E32" s="11" t="s">
        <v>48</v>
      </c>
      <c r="F32" s="29" t="s">
        <v>207</v>
      </c>
      <c r="G32" s="11" t="s">
        <v>204</v>
      </c>
      <c r="H32" s="11">
        <v>2000</v>
      </c>
      <c r="I32" s="11">
        <v>100</v>
      </c>
      <c r="J32" s="14">
        <v>24230.030735731099</v>
      </c>
      <c r="K32" s="170">
        <f t="shared" si="2"/>
        <v>6.7305640932586384</v>
      </c>
      <c r="L32" s="23">
        <v>4.4458090569843999E-4</v>
      </c>
      <c r="M32" s="173"/>
    </row>
    <row r="33" spans="1:13" x14ac:dyDescent="0.25">
      <c r="A33" s="10"/>
      <c r="B33" s="11"/>
      <c r="C33" s="11" t="s">
        <v>43</v>
      </c>
      <c r="D33" s="29" t="s">
        <v>172</v>
      </c>
      <c r="E33" s="11" t="s">
        <v>48</v>
      </c>
      <c r="F33" s="29" t="s">
        <v>207</v>
      </c>
      <c r="G33" s="11" t="s">
        <v>205</v>
      </c>
      <c r="H33" s="11">
        <v>2000</v>
      </c>
      <c r="I33" s="11">
        <v>100</v>
      </c>
      <c r="J33" s="14">
        <v>24308.4595673084</v>
      </c>
      <c r="K33" s="170">
        <f t="shared" si="2"/>
        <v>6.7523498798078894</v>
      </c>
      <c r="L33" s="23">
        <v>6.9571021551487297E-4</v>
      </c>
      <c r="M33" s="173"/>
    </row>
    <row r="34" spans="1:13" ht="15.75" thickBot="1" x14ac:dyDescent="0.3">
      <c r="A34" s="17"/>
      <c r="B34" s="18"/>
      <c r="C34" s="11" t="s">
        <v>43</v>
      </c>
      <c r="D34" s="29" t="s">
        <v>172</v>
      </c>
      <c r="E34" s="11" t="s">
        <v>48</v>
      </c>
      <c r="F34" s="29" t="s">
        <v>207</v>
      </c>
      <c r="G34" s="11" t="s">
        <v>206</v>
      </c>
      <c r="H34" s="11">
        <v>2000</v>
      </c>
      <c r="I34" s="11">
        <v>100</v>
      </c>
      <c r="J34" s="24">
        <v>27482.2962856292</v>
      </c>
      <c r="K34" s="170">
        <f t="shared" si="2"/>
        <v>7.6339711904525558</v>
      </c>
      <c r="L34" s="25">
        <v>2.4961672703078202E-4</v>
      </c>
      <c r="M34" s="173"/>
    </row>
    <row r="35" spans="1:13" ht="15.75" thickBot="1" x14ac:dyDescent="0.3">
      <c r="A35" s="4"/>
      <c r="B35" s="5"/>
      <c r="C35" s="5"/>
      <c r="D35" s="5"/>
      <c r="E35" s="5"/>
      <c r="F35" s="5"/>
      <c r="G35" s="5"/>
      <c r="H35" s="5"/>
      <c r="I35" s="5"/>
      <c r="J35" s="6">
        <f>AVERAGE(J25:J34)</f>
        <v>21398.890902233077</v>
      </c>
      <c r="K35" s="171">
        <f>AVERAGE(K25:K34)</f>
        <v>5.9441363617314105</v>
      </c>
      <c r="L35" s="206">
        <f>AVERAGE(L25:L34)</f>
        <v>4.9315371656823257E-4</v>
      </c>
      <c r="M35" s="174">
        <f>_xlfn.STDEV.P(L25:L34)</f>
        <v>1.6975951420033131E-4</v>
      </c>
    </row>
    <row r="36" spans="1:13" x14ac:dyDescent="0.25">
      <c r="A36" s="10"/>
      <c r="B36" s="11"/>
      <c r="C36" s="11"/>
      <c r="D36" s="11"/>
      <c r="E36" s="29"/>
      <c r="F36" s="11"/>
      <c r="G36" s="11"/>
      <c r="H36" s="11"/>
      <c r="I36" s="11"/>
      <c r="J36" s="14"/>
      <c r="K36" s="11"/>
      <c r="L36" s="12"/>
      <c r="M36" s="173"/>
    </row>
    <row r="37" spans="1:13" x14ac:dyDescent="0.25">
      <c r="A37" s="10"/>
      <c r="B37" s="11"/>
      <c r="C37" s="11"/>
      <c r="D37" s="11"/>
      <c r="E37" s="29"/>
      <c r="F37" s="11"/>
      <c r="G37" s="11"/>
      <c r="H37" s="11"/>
      <c r="I37" s="11"/>
      <c r="J37" s="14"/>
      <c r="K37" s="11"/>
      <c r="L37" s="12"/>
      <c r="M37" s="173"/>
    </row>
    <row r="38" spans="1:13" x14ac:dyDescent="0.25">
      <c r="A38" s="10"/>
      <c r="B38" s="11"/>
      <c r="C38" s="11"/>
      <c r="D38" s="11"/>
      <c r="E38" s="29"/>
      <c r="F38" s="11"/>
      <c r="G38" s="11"/>
      <c r="H38" s="11"/>
      <c r="I38" s="11"/>
      <c r="J38" s="14"/>
      <c r="K38" s="11"/>
      <c r="L38" s="12"/>
      <c r="M38" s="173"/>
    </row>
    <row r="39" spans="1:13" x14ac:dyDescent="0.25">
      <c r="A39" s="10"/>
      <c r="B39" s="11"/>
      <c r="C39" s="11"/>
      <c r="D39" s="11"/>
      <c r="E39" s="29"/>
      <c r="F39" s="11"/>
      <c r="G39" s="11"/>
      <c r="H39" s="11"/>
      <c r="I39" s="11"/>
      <c r="J39" s="14"/>
      <c r="K39" s="11"/>
      <c r="L39" s="12"/>
      <c r="M39" s="173"/>
    </row>
    <row r="40" spans="1:13" x14ac:dyDescent="0.25">
      <c r="A40" s="10"/>
      <c r="B40" s="11"/>
      <c r="C40" s="11"/>
      <c r="D40" s="11"/>
      <c r="E40" s="29"/>
      <c r="F40" s="11"/>
      <c r="G40" s="11"/>
      <c r="H40" s="11"/>
      <c r="I40" s="11"/>
      <c r="J40" s="14"/>
      <c r="K40" s="11"/>
      <c r="L40" s="12"/>
      <c r="M40" s="173"/>
    </row>
    <row r="41" spans="1:13" x14ac:dyDescent="0.25">
      <c r="A41" s="10"/>
      <c r="B41" s="11"/>
      <c r="C41" s="11"/>
      <c r="D41" s="11"/>
      <c r="E41" s="29"/>
      <c r="F41" s="11"/>
      <c r="G41" s="11"/>
      <c r="H41" s="11"/>
      <c r="I41" s="11"/>
      <c r="J41" s="14"/>
      <c r="K41" s="11"/>
      <c r="L41" s="12"/>
      <c r="M41" s="173"/>
    </row>
    <row r="42" spans="1:13" x14ac:dyDescent="0.25">
      <c r="A42" s="10"/>
      <c r="B42" s="11"/>
      <c r="C42" s="11"/>
      <c r="D42" s="11"/>
      <c r="E42" s="29"/>
      <c r="F42" s="11"/>
      <c r="G42" s="11"/>
      <c r="H42" s="11"/>
      <c r="I42" s="11"/>
      <c r="J42" s="14"/>
      <c r="K42" s="11"/>
      <c r="L42" s="12"/>
      <c r="M42" s="173"/>
    </row>
    <row r="43" spans="1:13" x14ac:dyDescent="0.25">
      <c r="A43" s="10"/>
      <c r="B43" s="11"/>
      <c r="C43" s="11"/>
      <c r="D43" s="11"/>
      <c r="E43" s="29"/>
      <c r="F43" s="11"/>
      <c r="G43" s="11"/>
      <c r="H43" s="11"/>
      <c r="I43" s="11"/>
      <c r="J43" s="14"/>
      <c r="K43" s="11"/>
      <c r="L43" s="12"/>
      <c r="M43" s="173"/>
    </row>
    <row r="44" spans="1:13" x14ac:dyDescent="0.25">
      <c r="A44" s="10"/>
      <c r="B44" s="11"/>
      <c r="C44" s="11"/>
      <c r="D44" s="11"/>
      <c r="E44" s="29"/>
      <c r="F44" s="11"/>
      <c r="G44" s="11"/>
      <c r="H44" s="11"/>
      <c r="I44" s="11"/>
      <c r="J44" s="14"/>
      <c r="K44" s="11"/>
      <c r="L44" s="12"/>
      <c r="M44" s="173"/>
    </row>
    <row r="45" spans="1:13" ht="15.75" thickBot="1" x14ac:dyDescent="0.3">
      <c r="A45" s="10"/>
      <c r="B45" s="11"/>
      <c r="C45" s="11"/>
      <c r="D45" s="11"/>
      <c r="E45" s="29"/>
      <c r="F45" s="11"/>
      <c r="G45" s="11"/>
      <c r="H45" s="11"/>
      <c r="I45" s="11"/>
      <c r="J45" s="14"/>
      <c r="K45" s="11"/>
      <c r="L45" s="12"/>
      <c r="M45" s="175"/>
    </row>
    <row r="46" spans="1:13" ht="15.75" thickBot="1" x14ac:dyDescent="0.3">
      <c r="A46" s="4"/>
      <c r="B46" s="5"/>
      <c r="C46" s="5"/>
      <c r="D46" s="5"/>
      <c r="E46" s="5"/>
      <c r="F46" s="5"/>
      <c r="G46" s="5"/>
      <c r="H46" s="5"/>
      <c r="I46" s="5"/>
      <c r="J46" s="6" t="e">
        <f>AVERAGE(J36:J45)</f>
        <v>#DIV/0!</v>
      </c>
      <c r="K46" s="171" t="e">
        <f>AVERAGE(K36:K45)</f>
        <v>#DIV/0!</v>
      </c>
      <c r="L46" s="6" t="e">
        <f>AVERAGE(L36:L45)</f>
        <v>#DIV/0!</v>
      </c>
      <c r="M46" s="174" t="e">
        <f>_xlfn.STDEV.P(L36:L45)</f>
        <v>#DIV/0!</v>
      </c>
    </row>
    <row r="47" spans="1:1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4"/>
      <c r="K47" s="11"/>
      <c r="L47" s="12"/>
      <c r="M47" s="172"/>
    </row>
    <row r="48" spans="1:1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4"/>
      <c r="K48" s="11"/>
      <c r="L48" s="12"/>
      <c r="M48" s="173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4"/>
      <c r="K49" s="11"/>
      <c r="L49" s="12"/>
      <c r="M49" s="173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4"/>
      <c r="K50" s="11"/>
      <c r="L50" s="12"/>
      <c r="M50" s="173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4"/>
      <c r="K51" s="11"/>
      <c r="L51" s="12"/>
      <c r="M51" s="173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4"/>
      <c r="K52" s="11"/>
      <c r="L52" s="12"/>
      <c r="M52" s="173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4"/>
      <c r="K53" s="11"/>
      <c r="L53" s="12"/>
      <c r="M53" s="173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4"/>
      <c r="K54" s="11"/>
      <c r="L54" s="12"/>
      <c r="M54" s="173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4"/>
      <c r="K55" s="11"/>
      <c r="L55" s="12"/>
      <c r="M55" s="173"/>
    </row>
    <row r="56" spans="1:13" ht="15.75" thickBot="1" x14ac:dyDescent="0.3">
      <c r="A56" s="10"/>
      <c r="B56" s="11"/>
      <c r="C56" s="11"/>
      <c r="D56" s="11"/>
      <c r="E56" s="11"/>
      <c r="F56" s="11"/>
      <c r="G56" s="11"/>
      <c r="H56" s="11"/>
      <c r="I56" s="11"/>
      <c r="J56" s="14"/>
      <c r="K56" s="11"/>
      <c r="L56" s="12"/>
      <c r="M56" s="173"/>
    </row>
    <row r="57" spans="1:13" ht="15.75" thickBot="1" x14ac:dyDescent="0.3">
      <c r="A57" s="4"/>
      <c r="B57" s="5"/>
      <c r="C57" s="5"/>
      <c r="D57" s="5"/>
      <c r="E57" s="5"/>
      <c r="F57" s="5"/>
      <c r="G57" s="5"/>
      <c r="H57" s="5"/>
      <c r="I57" s="5"/>
      <c r="J57" s="6" t="e">
        <f>AVERAGE(J47:J56)</f>
        <v>#DIV/0!</v>
      </c>
      <c r="K57" s="171" t="e">
        <f>AVERAGE(K47:K56)</f>
        <v>#DIV/0!</v>
      </c>
      <c r="L57" s="6" t="e">
        <f>AVERAGE(L47:L56)</f>
        <v>#DIV/0!</v>
      </c>
      <c r="M57" s="174" t="e">
        <f>_xlfn.STDEV.P(L47:L56)</f>
        <v>#DIV/0!</v>
      </c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5"/>
      <c r="K58" s="11"/>
      <c r="L58" s="16"/>
      <c r="M58" s="173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5"/>
      <c r="K59" s="11"/>
      <c r="L59" s="16"/>
      <c r="M59" s="173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5"/>
      <c r="K60" s="11"/>
      <c r="L60" s="16"/>
      <c r="M60" s="173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5"/>
      <c r="K61" s="11"/>
      <c r="L61" s="16"/>
      <c r="M61" s="173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5"/>
      <c r="K62" s="11"/>
      <c r="L62" s="16"/>
      <c r="M62" s="173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5"/>
      <c r="K63" s="11"/>
      <c r="L63" s="16"/>
      <c r="M63" s="173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5"/>
      <c r="K64" s="11"/>
      <c r="L64" s="16"/>
      <c r="M64" s="173"/>
    </row>
    <row r="65" spans="1:13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5"/>
      <c r="K65" s="11"/>
      <c r="L65" s="16"/>
      <c r="M65" s="173"/>
    </row>
    <row r="66" spans="1:13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5"/>
      <c r="K66" s="11"/>
      <c r="L66" s="16"/>
      <c r="M66" s="173"/>
    </row>
    <row r="67" spans="1:13" ht="15.75" thickBot="1" x14ac:dyDescent="0.3">
      <c r="A67" s="10"/>
      <c r="B67" s="11"/>
      <c r="C67" s="11"/>
      <c r="D67" s="11"/>
      <c r="E67" s="11"/>
      <c r="F67" s="11"/>
      <c r="G67" s="11"/>
      <c r="H67" s="11"/>
      <c r="I67" s="11"/>
      <c r="J67" s="15"/>
      <c r="K67" s="11"/>
      <c r="L67" s="16"/>
      <c r="M67" s="173"/>
    </row>
    <row r="68" spans="1:13" ht="15.75" thickBot="1" x14ac:dyDescent="0.3">
      <c r="A68" s="4"/>
      <c r="B68" s="5"/>
      <c r="C68" s="5"/>
      <c r="D68" s="5"/>
      <c r="E68" s="5"/>
      <c r="F68" s="5"/>
      <c r="G68" s="5"/>
      <c r="H68" s="5"/>
      <c r="I68" s="5"/>
      <c r="J68" s="6" t="e">
        <f>AVERAGE(J58:J67)</f>
        <v>#DIV/0!</v>
      </c>
      <c r="K68" s="171" t="e">
        <f>AVERAGE(K58:K67)</f>
        <v>#DIV/0!</v>
      </c>
      <c r="L68" s="6" t="e">
        <f>AVERAGE(L58:L67)</f>
        <v>#DIV/0!</v>
      </c>
      <c r="M68" s="174" t="e">
        <f>_xlfn.STDEV.P(L58:L67)</f>
        <v>#DIV/0!</v>
      </c>
    </row>
    <row r="69" spans="1:13" x14ac:dyDescent="0.25">
      <c r="A69" s="10"/>
      <c r="B69" s="11"/>
      <c r="C69" s="11"/>
      <c r="D69" s="29"/>
      <c r="E69" s="11"/>
      <c r="F69" s="11"/>
      <c r="G69" s="11"/>
      <c r="H69" s="11"/>
      <c r="I69" s="11"/>
      <c r="J69" s="14"/>
      <c r="K69" s="11"/>
      <c r="L69" s="23"/>
      <c r="M69" s="173"/>
    </row>
    <row r="70" spans="1:13" x14ac:dyDescent="0.25">
      <c r="A70" s="10"/>
      <c r="B70" s="11"/>
      <c r="C70" s="11"/>
      <c r="D70" s="29"/>
      <c r="E70" s="11"/>
      <c r="F70" s="11"/>
      <c r="G70" s="11"/>
      <c r="H70" s="11"/>
      <c r="I70" s="11"/>
      <c r="J70" s="14"/>
      <c r="K70" s="11"/>
      <c r="L70" s="23"/>
      <c r="M70" s="173"/>
    </row>
    <row r="71" spans="1:13" x14ac:dyDescent="0.25">
      <c r="A71" s="10"/>
      <c r="B71" s="11"/>
      <c r="C71" s="11"/>
      <c r="D71" s="29"/>
      <c r="E71" s="11"/>
      <c r="F71" s="11"/>
      <c r="G71" s="11"/>
      <c r="H71" s="11"/>
      <c r="I71" s="11"/>
      <c r="J71" s="14"/>
      <c r="K71" s="11"/>
      <c r="L71" s="23"/>
      <c r="M71" s="173"/>
    </row>
    <row r="72" spans="1:13" x14ac:dyDescent="0.25">
      <c r="A72" s="10"/>
      <c r="B72" s="11"/>
      <c r="C72" s="11"/>
      <c r="D72" s="29"/>
      <c r="E72" s="11"/>
      <c r="F72" s="11"/>
      <c r="G72" s="11"/>
      <c r="H72" s="11"/>
      <c r="I72" s="11"/>
      <c r="J72" s="14"/>
      <c r="K72" s="11"/>
      <c r="L72" s="23"/>
      <c r="M72" s="173"/>
    </row>
    <row r="73" spans="1:13" x14ac:dyDescent="0.25">
      <c r="A73" s="10"/>
      <c r="B73" s="11"/>
      <c r="C73" s="11"/>
      <c r="D73" s="29"/>
      <c r="E73" s="11"/>
      <c r="F73" s="11"/>
      <c r="G73" s="11"/>
      <c r="H73" s="11"/>
      <c r="I73" s="11"/>
      <c r="J73" s="14"/>
      <c r="K73" s="11"/>
      <c r="L73" s="23"/>
      <c r="M73" s="173"/>
    </row>
    <row r="74" spans="1:13" x14ac:dyDescent="0.25">
      <c r="A74" s="10"/>
      <c r="B74" s="11"/>
      <c r="C74" s="11"/>
      <c r="D74" s="29"/>
      <c r="E74" s="11"/>
      <c r="F74" s="11"/>
      <c r="G74" s="11"/>
      <c r="H74" s="11"/>
      <c r="I74" s="11"/>
      <c r="J74" s="14"/>
      <c r="K74" s="11"/>
      <c r="L74" s="23"/>
      <c r="M74" s="173"/>
    </row>
    <row r="75" spans="1:13" x14ac:dyDescent="0.25">
      <c r="A75" s="10"/>
      <c r="B75" s="11"/>
      <c r="C75" s="11"/>
      <c r="D75" s="29"/>
      <c r="E75" s="11"/>
      <c r="F75" s="11"/>
      <c r="G75" s="11"/>
      <c r="H75" s="11"/>
      <c r="I75" s="11"/>
      <c r="J75" s="14"/>
      <c r="K75" s="11"/>
      <c r="L75" s="23"/>
      <c r="M75" s="173"/>
    </row>
    <row r="76" spans="1:13" x14ac:dyDescent="0.25">
      <c r="A76" s="10"/>
      <c r="B76" s="11"/>
      <c r="C76" s="11"/>
      <c r="D76" s="29"/>
      <c r="E76" s="11"/>
      <c r="F76" s="11"/>
      <c r="G76" s="11"/>
      <c r="H76" s="11"/>
      <c r="I76" s="11"/>
      <c r="J76" s="14"/>
      <c r="K76" s="11"/>
      <c r="L76" s="23"/>
      <c r="M76" s="173"/>
    </row>
    <row r="77" spans="1:13" x14ac:dyDescent="0.25">
      <c r="A77" s="10"/>
      <c r="B77" s="11"/>
      <c r="C77" s="11"/>
      <c r="D77" s="29"/>
      <c r="E77" s="11"/>
      <c r="F77" s="11"/>
      <c r="G77" s="11"/>
      <c r="H77" s="11"/>
      <c r="I77" s="11"/>
      <c r="J77" s="14"/>
      <c r="K77" s="11"/>
      <c r="L77" s="23"/>
      <c r="M77" s="173"/>
    </row>
    <row r="78" spans="1:13" ht="15.75" thickBot="1" x14ac:dyDescent="0.3">
      <c r="A78" s="10"/>
      <c r="B78" s="18"/>
      <c r="C78" s="18"/>
      <c r="D78" s="29"/>
      <c r="E78" s="18"/>
      <c r="F78" s="11"/>
      <c r="G78" s="11"/>
      <c r="H78" s="18"/>
      <c r="I78" s="18"/>
      <c r="J78" s="24"/>
      <c r="K78" s="11"/>
      <c r="L78" s="25"/>
      <c r="M78" s="173"/>
    </row>
    <row r="79" spans="1:13" ht="15.75" thickBot="1" x14ac:dyDescent="0.3">
      <c r="A79" s="4"/>
      <c r="B79" s="5"/>
      <c r="C79" s="5"/>
      <c r="D79" s="5"/>
      <c r="E79" s="5"/>
      <c r="F79" s="5"/>
      <c r="G79" s="5"/>
      <c r="H79" s="5"/>
      <c r="I79" s="5"/>
      <c r="J79" s="6" t="e">
        <f>AVERAGE(J69:J78)</f>
        <v>#DIV/0!</v>
      </c>
      <c r="K79" s="171" t="e">
        <f>AVERAGE(K69:K78)</f>
        <v>#DIV/0!</v>
      </c>
      <c r="L79" s="6" t="e">
        <f>AVERAGE(L69:L78)</f>
        <v>#DIV/0!</v>
      </c>
      <c r="M79" s="174" t="e">
        <f>_xlfn.STDEV.P(L69:L78)</f>
        <v>#DIV/0!</v>
      </c>
    </row>
    <row r="80" spans="1:13" x14ac:dyDescent="0.25">
      <c r="A80" s="10"/>
      <c r="B80" s="11"/>
      <c r="C80" s="11"/>
      <c r="D80" s="11"/>
      <c r="E80" s="29"/>
      <c r="F80" s="11"/>
      <c r="G80" s="11"/>
      <c r="H80" s="11"/>
      <c r="I80" s="11"/>
      <c r="J80" s="14"/>
      <c r="K80" s="11"/>
      <c r="L80" s="23"/>
      <c r="M80" s="173"/>
    </row>
    <row r="81" spans="1:13" x14ac:dyDescent="0.25">
      <c r="A81" s="10"/>
      <c r="B81" s="11"/>
      <c r="C81" s="11"/>
      <c r="D81" s="11"/>
      <c r="E81" s="29"/>
      <c r="F81" s="11"/>
      <c r="G81" s="11"/>
      <c r="H81" s="11"/>
      <c r="I81" s="11"/>
      <c r="J81" s="14"/>
      <c r="K81" s="11"/>
      <c r="L81" s="23"/>
      <c r="M81" s="173"/>
    </row>
    <row r="82" spans="1:13" x14ac:dyDescent="0.25">
      <c r="A82" s="10"/>
      <c r="B82" s="11"/>
      <c r="C82" s="11"/>
      <c r="D82" s="11"/>
      <c r="E82" s="29"/>
      <c r="F82" s="11"/>
      <c r="G82" s="11"/>
      <c r="H82" s="11"/>
      <c r="I82" s="11"/>
      <c r="J82" s="14"/>
      <c r="K82" s="11"/>
      <c r="L82" s="23"/>
      <c r="M82" s="173"/>
    </row>
    <row r="83" spans="1:13" x14ac:dyDescent="0.25">
      <c r="A83" s="10"/>
      <c r="B83" s="11"/>
      <c r="C83" s="11"/>
      <c r="D83" s="11"/>
      <c r="E83" s="29"/>
      <c r="F83" s="11"/>
      <c r="G83" s="11"/>
      <c r="H83" s="11"/>
      <c r="I83" s="11"/>
      <c r="J83" s="14"/>
      <c r="K83" s="11"/>
      <c r="L83" s="23"/>
      <c r="M83" s="173"/>
    </row>
    <row r="84" spans="1:13" x14ac:dyDescent="0.25">
      <c r="A84" s="10"/>
      <c r="B84" s="11"/>
      <c r="C84" s="11"/>
      <c r="D84" s="11"/>
      <c r="E84" s="29"/>
      <c r="F84" s="11"/>
      <c r="G84" s="11"/>
      <c r="H84" s="11"/>
      <c r="I84" s="11"/>
      <c r="J84" s="14"/>
      <c r="K84" s="11"/>
      <c r="L84" s="23"/>
      <c r="M84" s="173"/>
    </row>
    <row r="85" spans="1:13" x14ac:dyDescent="0.25">
      <c r="A85" s="10"/>
      <c r="B85" s="11"/>
      <c r="C85" s="11"/>
      <c r="D85" s="11"/>
      <c r="E85" s="29"/>
      <c r="F85" s="11"/>
      <c r="G85" s="11"/>
      <c r="H85" s="11"/>
      <c r="I85" s="11"/>
      <c r="J85" s="14"/>
      <c r="K85" s="11"/>
      <c r="L85" s="23"/>
      <c r="M85" s="173"/>
    </row>
    <row r="86" spans="1:13" x14ac:dyDescent="0.25">
      <c r="A86" s="10"/>
      <c r="B86" s="11"/>
      <c r="C86" s="11"/>
      <c r="D86" s="11"/>
      <c r="E86" s="29"/>
      <c r="F86" s="11"/>
      <c r="G86" s="11"/>
      <c r="H86" s="11"/>
      <c r="I86" s="11"/>
      <c r="J86" s="14"/>
      <c r="K86" s="11"/>
      <c r="L86" s="23"/>
      <c r="M86" s="173"/>
    </row>
    <row r="87" spans="1:13" x14ac:dyDescent="0.25">
      <c r="A87" s="10"/>
      <c r="B87" s="11"/>
      <c r="C87" s="11"/>
      <c r="D87" s="11"/>
      <c r="E87" s="29"/>
      <c r="F87" s="11"/>
      <c r="G87" s="11"/>
      <c r="H87" s="11"/>
      <c r="I87" s="11"/>
      <c r="J87" s="14"/>
      <c r="K87" s="11"/>
      <c r="L87" s="23"/>
      <c r="M87" s="173"/>
    </row>
    <row r="88" spans="1:13" x14ac:dyDescent="0.25">
      <c r="A88" s="10"/>
      <c r="B88" s="11"/>
      <c r="C88" s="11"/>
      <c r="D88" s="11"/>
      <c r="E88" s="29"/>
      <c r="F88" s="11"/>
      <c r="G88" s="11"/>
      <c r="H88" s="11"/>
      <c r="I88" s="11"/>
      <c r="J88" s="14"/>
      <c r="K88" s="11"/>
      <c r="L88" s="23"/>
      <c r="M88" s="173"/>
    </row>
    <row r="89" spans="1:13" ht="15.75" thickBot="1" x14ac:dyDescent="0.3">
      <c r="A89" s="10"/>
      <c r="B89" s="18"/>
      <c r="C89" s="18"/>
      <c r="D89" s="11"/>
      <c r="E89" s="29"/>
      <c r="F89" s="11"/>
      <c r="G89" s="11"/>
      <c r="H89" s="18"/>
      <c r="I89" s="18"/>
      <c r="J89" s="24"/>
      <c r="K89" s="11"/>
      <c r="L89" s="25"/>
      <c r="M89" s="173"/>
    </row>
    <row r="90" spans="1:13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 t="e">
        <f>AVERAGE(J80:J89)</f>
        <v>#DIV/0!</v>
      </c>
      <c r="K90" s="171" t="e">
        <f>AVERAGE(K80:K89)</f>
        <v>#DIV/0!</v>
      </c>
      <c r="L90" s="6" t="e">
        <f>AVERAGE(L80:L89)</f>
        <v>#DIV/0!</v>
      </c>
      <c r="M90" s="174" t="e">
        <f>_xlfn.STDEV.P(L80:L89)</f>
        <v>#DIV/0!</v>
      </c>
    </row>
    <row r="91" spans="1:13" x14ac:dyDescent="0.25">
      <c r="L91" s="3"/>
    </row>
    <row r="92" spans="1:13" x14ac:dyDescent="0.25">
      <c r="L92" s="3"/>
    </row>
    <row r="93" spans="1:13" x14ac:dyDescent="0.25">
      <c r="L93" s="3"/>
    </row>
    <row r="94" spans="1:13" x14ac:dyDescent="0.25">
      <c r="L94" s="3"/>
    </row>
    <row r="95" spans="1:13" x14ac:dyDescent="0.25">
      <c r="L95" s="3"/>
    </row>
    <row r="96" spans="1:13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M1:M2"/>
    <mergeCell ref="A3:A12"/>
    <mergeCell ref="A1:A2"/>
    <mergeCell ref="B1:B2"/>
    <mergeCell ref="C1:I1"/>
    <mergeCell ref="J1:L1"/>
  </mergeCell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6"/>
  <sheetViews>
    <sheetView tabSelected="1" topLeftCell="N1" zoomScaleNormal="100" workbookViewId="0">
      <pane ySplit="4" topLeftCell="A9" activePane="bottomLeft" state="frozen"/>
      <selection pane="bottomLeft" activeCell="AB26" sqref="AB26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2.140625" bestFit="1" customWidth="1"/>
    <col min="10" max="10" width="9.140625" style="47"/>
    <col min="12" max="12" width="9.85546875" style="46" customWidth="1"/>
    <col min="14" max="14" width="12.28515625" bestFit="1" customWidth="1"/>
    <col min="16" max="16" width="11.140625" bestFit="1" customWidth="1"/>
    <col min="18" max="18" width="10.5703125" bestFit="1" customWidth="1"/>
    <col min="19" max="19" width="14.85546875" bestFit="1" customWidth="1"/>
    <col min="21" max="21" width="10.140625" customWidth="1"/>
    <col min="23" max="23" width="13.5703125" customWidth="1"/>
    <col min="24" max="24" width="14.85546875" bestFit="1" customWidth="1"/>
    <col min="28" max="28" width="67.42578125" customWidth="1"/>
  </cols>
  <sheetData>
    <row r="1" spans="1:30" x14ac:dyDescent="0.25">
      <c r="A1" t="s">
        <v>125</v>
      </c>
    </row>
    <row r="2" spans="1:30" ht="15.75" thickBot="1" x14ac:dyDescent="0.3">
      <c r="R2" t="s">
        <v>130</v>
      </c>
    </row>
    <row r="3" spans="1:30" x14ac:dyDescent="0.25">
      <c r="A3" s="181" t="s">
        <v>16</v>
      </c>
      <c r="B3" s="183" t="s">
        <v>19</v>
      </c>
      <c r="C3" s="191" t="s">
        <v>0</v>
      </c>
      <c r="D3" s="192"/>
      <c r="E3" s="192"/>
      <c r="F3" s="192"/>
      <c r="G3" s="192"/>
      <c r="H3" s="192"/>
      <c r="I3" s="193"/>
      <c r="J3" s="185" t="s">
        <v>1</v>
      </c>
      <c r="K3" s="185"/>
      <c r="L3" s="186"/>
      <c r="M3" s="187"/>
      <c r="N3" s="189" t="s">
        <v>2</v>
      </c>
      <c r="O3" s="185"/>
      <c r="P3" s="190"/>
      <c r="W3" t="s">
        <v>110</v>
      </c>
    </row>
    <row r="4" spans="1:30" ht="45.75" thickBot="1" x14ac:dyDescent="0.3">
      <c r="A4" s="182"/>
      <c r="B4" s="184"/>
      <c r="C4" s="22" t="s">
        <v>9</v>
      </c>
      <c r="D4" s="22" t="s">
        <v>5</v>
      </c>
      <c r="E4" s="22" t="s">
        <v>17</v>
      </c>
      <c r="F4" s="22" t="s">
        <v>4</v>
      </c>
      <c r="G4" s="22" t="s">
        <v>3</v>
      </c>
      <c r="H4" s="22" t="s">
        <v>11</v>
      </c>
      <c r="I4" s="22" t="s">
        <v>12</v>
      </c>
      <c r="J4" s="123" t="s">
        <v>25</v>
      </c>
      <c r="K4" s="2" t="s">
        <v>6</v>
      </c>
      <c r="L4" s="120" t="s">
        <v>23</v>
      </c>
      <c r="M4" s="188"/>
      <c r="N4" s="20" t="s">
        <v>18</v>
      </c>
      <c r="O4" s="8" t="s">
        <v>7</v>
      </c>
      <c r="P4" s="9" t="s">
        <v>8</v>
      </c>
      <c r="R4" s="84" t="s">
        <v>102</v>
      </c>
      <c r="S4" s="85" t="s">
        <v>104</v>
      </c>
      <c r="T4" s="85" t="s">
        <v>36</v>
      </c>
      <c r="U4" s="86" t="s">
        <v>100</v>
      </c>
      <c r="W4" s="84" t="s">
        <v>102</v>
      </c>
      <c r="X4" s="85" t="s">
        <v>111</v>
      </c>
      <c r="Y4" s="85" t="s">
        <v>36</v>
      </c>
      <c r="Z4" s="86" t="s">
        <v>100</v>
      </c>
      <c r="AB4" s="68" t="s">
        <v>132</v>
      </c>
    </row>
    <row r="5" spans="1:30" ht="15" customHeight="1" x14ac:dyDescent="0.25">
      <c r="A5" s="10" t="s">
        <v>124</v>
      </c>
      <c r="B5" s="11" t="s">
        <v>105</v>
      </c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61">
        <v>22489.369445562301</v>
      </c>
      <c r="K5" s="43">
        <f>J5/3600</f>
        <v>6.2470470682117503</v>
      </c>
      <c r="L5" s="14">
        <v>4.9395977032801305E-4</v>
      </c>
      <c r="M5" s="27"/>
      <c r="N5" s="11"/>
      <c r="O5" s="11"/>
      <c r="P5" s="13"/>
      <c r="R5" s="113" t="s">
        <v>103</v>
      </c>
      <c r="S5" s="114" t="s">
        <v>106</v>
      </c>
      <c r="T5" s="101">
        <f>K15</f>
        <v>6.6173751060697574</v>
      </c>
      <c r="U5" s="97">
        <f>L15</f>
        <v>4.9225132747272914E-4</v>
      </c>
      <c r="W5" s="113" t="s">
        <v>44</v>
      </c>
      <c r="X5" s="114" t="s">
        <v>135</v>
      </c>
      <c r="Y5" s="101">
        <v>6.6173751060697574</v>
      </c>
      <c r="Z5" s="99">
        <v>4.9225132747272914E-4</v>
      </c>
      <c r="AB5" s="199" t="s">
        <v>136</v>
      </c>
    </row>
    <row r="6" spans="1:30" x14ac:dyDescent="0.25">
      <c r="A6" s="10" t="s">
        <v>124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61">
        <v>23171.068012475898</v>
      </c>
      <c r="K6" s="43">
        <f>J6/3600</f>
        <v>6.4364077812433047</v>
      </c>
      <c r="L6" s="14">
        <v>1.2772828715492601E-3</v>
      </c>
      <c r="M6" s="21"/>
      <c r="N6" s="11"/>
      <c r="O6" s="11"/>
      <c r="P6" s="13"/>
      <c r="R6" s="137" t="s">
        <v>103</v>
      </c>
      <c r="S6" s="138" t="s">
        <v>107</v>
      </c>
      <c r="T6" s="139">
        <f>K26</f>
        <v>6.5009028195208867</v>
      </c>
      <c r="U6" s="135">
        <f>L26</f>
        <v>5.1511715945229235E-4</v>
      </c>
      <c r="W6" s="137" t="s">
        <v>44</v>
      </c>
      <c r="X6" s="138" t="s">
        <v>43</v>
      </c>
      <c r="Y6" s="139">
        <v>6.5009028195208867</v>
      </c>
      <c r="Z6" s="136">
        <v>5.1511715945229235E-4</v>
      </c>
      <c r="AB6" s="199"/>
    </row>
    <row r="7" spans="1:30" x14ac:dyDescent="0.25">
      <c r="A7" s="10" t="s">
        <v>124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61">
        <v>23324.9197568893</v>
      </c>
      <c r="K7" s="43">
        <f t="shared" ref="K7:K15" si="0">J7/3600</f>
        <v>6.4791443769136947</v>
      </c>
      <c r="L7" s="14">
        <v>2.4320665644777601E-4</v>
      </c>
      <c r="M7" s="21"/>
      <c r="N7" s="11"/>
      <c r="O7" s="11"/>
      <c r="P7" s="13"/>
      <c r="R7" s="137" t="s">
        <v>91</v>
      </c>
      <c r="S7" s="138" t="s">
        <v>92</v>
      </c>
      <c r="T7" s="139">
        <f>K37</f>
        <v>6.7311218728555406</v>
      </c>
      <c r="U7" s="136">
        <f>L37</f>
        <v>5.4122286268811057E-4</v>
      </c>
      <c r="W7" s="87" t="s">
        <v>95</v>
      </c>
      <c r="X7" s="11" t="s">
        <v>43</v>
      </c>
      <c r="Y7" s="43">
        <v>6.6727281104723444</v>
      </c>
      <c r="Z7" s="88">
        <v>1.1128718447231938E-3</v>
      </c>
      <c r="AB7" s="146" t="s">
        <v>133</v>
      </c>
    </row>
    <row r="8" spans="1:30" x14ac:dyDescent="0.25">
      <c r="A8" s="10" t="s">
        <v>124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61">
        <v>23416.6198935508</v>
      </c>
      <c r="K8" s="43">
        <f t="shared" si="0"/>
        <v>6.5046166370974445</v>
      </c>
      <c r="L8" s="14">
        <v>5.4024426497058004E-4</v>
      </c>
      <c r="M8" s="21"/>
      <c r="N8" s="11"/>
      <c r="O8" s="11"/>
      <c r="P8" s="13"/>
      <c r="R8" s="87" t="s">
        <v>91</v>
      </c>
      <c r="S8" s="11" t="s">
        <v>93</v>
      </c>
      <c r="T8" s="105">
        <f>K48</f>
        <v>6.0422022691501391</v>
      </c>
      <c r="U8" s="88">
        <f>L48</f>
        <v>1.5025645196332863E-3</v>
      </c>
      <c r="W8" s="116" t="s">
        <v>40</v>
      </c>
      <c r="X8" s="11" t="s">
        <v>43</v>
      </c>
      <c r="Y8" s="43">
        <v>6.7770482105745051</v>
      </c>
      <c r="Z8" s="88">
        <v>1.6136077978642395E-3</v>
      </c>
      <c r="AB8" s="146" t="s">
        <v>134</v>
      </c>
    </row>
    <row r="9" spans="1:30" x14ac:dyDescent="0.25">
      <c r="A9" s="10" t="s">
        <v>124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61">
        <v>23459.262625217401</v>
      </c>
      <c r="K9" s="43">
        <f t="shared" si="0"/>
        <v>6.5164618403381667</v>
      </c>
      <c r="L9" s="14">
        <v>4.1915965414509801E-4</v>
      </c>
      <c r="M9" s="21"/>
      <c r="N9" s="11"/>
      <c r="O9" s="11"/>
      <c r="P9" s="13"/>
      <c r="R9" s="87" t="s">
        <v>91</v>
      </c>
      <c r="S9" s="11" t="s">
        <v>94</v>
      </c>
      <c r="T9" s="43">
        <f>K59</f>
        <v>7.0577653819918478</v>
      </c>
      <c r="U9" s="88">
        <f>L59</f>
        <v>5.0136538425449614E-2</v>
      </c>
      <c r="W9" s="87" t="s">
        <v>79</v>
      </c>
      <c r="X9" s="11" t="s">
        <v>43</v>
      </c>
      <c r="Y9" s="105">
        <v>5.6040625410808342</v>
      </c>
      <c r="Z9" s="88">
        <v>1.5082228427411219E-3</v>
      </c>
      <c r="AB9" s="146" t="s">
        <v>137</v>
      </c>
    </row>
    <row r="10" spans="1:30" ht="15" customHeight="1" x14ac:dyDescent="0.25">
      <c r="A10" s="10" t="s">
        <v>124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61">
        <v>23486.423342943101</v>
      </c>
      <c r="K10" s="43">
        <f t="shared" si="0"/>
        <v>6.5240064841508616</v>
      </c>
      <c r="L10" s="14">
        <v>2.66980676235363E-4</v>
      </c>
      <c r="M10" s="21"/>
      <c r="N10" s="11"/>
      <c r="O10" s="11"/>
      <c r="P10" s="13"/>
      <c r="Q10" t="s">
        <v>150</v>
      </c>
      <c r="R10" s="93" t="s">
        <v>95</v>
      </c>
      <c r="S10" s="94" t="s">
        <v>43</v>
      </c>
      <c r="T10" s="103">
        <f>K70</f>
        <v>6.6727281104723444</v>
      </c>
      <c r="U10" s="104">
        <f>L70</f>
        <v>1.1128718447231938E-3</v>
      </c>
      <c r="W10" s="116" t="s">
        <v>81</v>
      </c>
      <c r="X10" s="11" t="s">
        <v>43</v>
      </c>
      <c r="Y10" s="43">
        <v>5.5980620890524522</v>
      </c>
      <c r="Z10" s="88">
        <v>1.8517559474985107E-3</v>
      </c>
      <c r="AB10" s="199" t="s">
        <v>138</v>
      </c>
    </row>
    <row r="11" spans="1:30" x14ac:dyDescent="0.25">
      <c r="A11" s="10" t="s">
        <v>124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61">
        <v>24337.748955011299</v>
      </c>
      <c r="K11" s="43">
        <f t="shared" si="0"/>
        <v>6.7604858208364718</v>
      </c>
      <c r="L11" s="14">
        <v>4.3243798922791901E-4</v>
      </c>
      <c r="M11" s="21"/>
      <c r="N11" s="11"/>
      <c r="O11" s="11"/>
      <c r="P11" s="13"/>
      <c r="R11" s="137" t="s">
        <v>95</v>
      </c>
      <c r="S11" s="138" t="s">
        <v>92</v>
      </c>
      <c r="T11" s="139">
        <f>K81</f>
        <v>6.7517927705512983</v>
      </c>
      <c r="U11" s="136">
        <f>L81</f>
        <v>4.9053887147830662E-4</v>
      </c>
      <c r="W11" s="137" t="s">
        <v>109</v>
      </c>
      <c r="X11" s="138" t="s">
        <v>43</v>
      </c>
      <c r="Y11" s="139">
        <v>6.5612788102096848</v>
      </c>
      <c r="Z11" s="136">
        <v>6.3359642664588209E-4</v>
      </c>
      <c r="AB11" s="199"/>
    </row>
    <row r="12" spans="1:30" x14ac:dyDescent="0.25">
      <c r="A12" s="10" t="s">
        <v>124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61">
        <v>24837.7631993293</v>
      </c>
      <c r="K12" s="43">
        <f t="shared" si="0"/>
        <v>6.8993786664803611</v>
      </c>
      <c r="L12" s="14">
        <v>2.7551204992486199E-4</v>
      </c>
      <c r="M12" s="21"/>
      <c r="N12" s="11"/>
      <c r="O12" s="11"/>
      <c r="P12" s="13"/>
      <c r="R12" s="111" t="s">
        <v>95</v>
      </c>
      <c r="S12" s="112" t="s">
        <v>93</v>
      </c>
      <c r="T12" s="100">
        <f>K92</f>
        <v>6.8610857504606102</v>
      </c>
      <c r="U12" s="98">
        <f>L92</f>
        <v>4.6654811025224148E-4</v>
      </c>
      <c r="W12" s="116" t="s">
        <v>118</v>
      </c>
      <c r="X12" s="11" t="s">
        <v>43</v>
      </c>
      <c r="Y12" s="43">
        <v>6.7885699925967096</v>
      </c>
      <c r="Z12" s="88">
        <v>1.0241654756958055E-3</v>
      </c>
    </row>
    <row r="13" spans="1:30" x14ac:dyDescent="0.25">
      <c r="A13" s="10" t="s">
        <v>124</v>
      </c>
      <c r="B13" s="11"/>
      <c r="C13" s="11" t="s">
        <v>43</v>
      </c>
      <c r="D13" s="11" t="s">
        <v>44</v>
      </c>
      <c r="E13" s="11" t="s">
        <v>13</v>
      </c>
      <c r="F13" s="11">
        <v>1</v>
      </c>
      <c r="G13" s="11">
        <v>1</v>
      </c>
      <c r="H13" s="11">
        <v>2000</v>
      </c>
      <c r="I13" s="29">
        <v>100</v>
      </c>
      <c r="J13" s="61">
        <v>24850.7257843017</v>
      </c>
      <c r="K13" s="43">
        <f t="shared" si="0"/>
        <v>6.9029793845282503</v>
      </c>
      <c r="L13" s="14">
        <v>6.9388915027352599E-4</v>
      </c>
      <c r="M13" s="21"/>
      <c r="N13" s="11"/>
      <c r="O13" s="11"/>
      <c r="P13" s="13"/>
      <c r="R13" s="87" t="s">
        <v>95</v>
      </c>
      <c r="S13" s="11" t="s">
        <v>94</v>
      </c>
      <c r="T13" s="105">
        <f>K103</f>
        <v>6.6358195996946554</v>
      </c>
      <c r="U13" s="88">
        <f>L103</f>
        <v>8.3134758226466616E-3</v>
      </c>
      <c r="W13" s="116" t="s">
        <v>131</v>
      </c>
      <c r="X13" s="11" t="s">
        <v>43</v>
      </c>
      <c r="Y13" s="64">
        <f>T34</f>
        <v>7.0560580801102697</v>
      </c>
      <c r="Z13" s="88">
        <f>U34</f>
        <v>1.2075540148193712E-3</v>
      </c>
    </row>
    <row r="14" spans="1:30" ht="15.75" thickBot="1" x14ac:dyDescent="0.3">
      <c r="A14" s="10" t="s">
        <v>124</v>
      </c>
      <c r="B14" s="11"/>
      <c r="C14" s="11" t="s">
        <v>43</v>
      </c>
      <c r="D14" s="11" t="s">
        <v>44</v>
      </c>
      <c r="E14" s="11" t="s">
        <v>13</v>
      </c>
      <c r="F14" s="11">
        <v>1</v>
      </c>
      <c r="G14" s="11">
        <v>1</v>
      </c>
      <c r="H14" s="11">
        <v>2000</v>
      </c>
      <c r="I14" s="29">
        <v>100</v>
      </c>
      <c r="J14" s="61">
        <v>24851.602803230198</v>
      </c>
      <c r="K14" s="43">
        <f t="shared" si="0"/>
        <v>6.9032230008972775</v>
      </c>
      <c r="L14" s="14">
        <v>2.7984019162489402E-4</v>
      </c>
      <c r="M14" s="21"/>
      <c r="N14" s="11"/>
      <c r="O14" s="11"/>
      <c r="P14" s="13"/>
      <c r="Q14" t="s">
        <v>151</v>
      </c>
      <c r="R14" s="113" t="s">
        <v>40</v>
      </c>
      <c r="S14" s="114" t="s">
        <v>43</v>
      </c>
      <c r="T14" s="101">
        <v>6.7770482105745051</v>
      </c>
      <c r="U14" s="99">
        <v>1.6136077978642395E-3</v>
      </c>
      <c r="W14" s="119" t="s">
        <v>119</v>
      </c>
      <c r="X14" s="90" t="s">
        <v>43</v>
      </c>
      <c r="Y14" s="91">
        <v>7.2106127302315324</v>
      </c>
      <c r="Z14" s="92">
        <v>1.3230478512758818E-3</v>
      </c>
      <c r="AB14" s="134" t="s">
        <v>139</v>
      </c>
    </row>
    <row r="15" spans="1:30" ht="15.75" thickBot="1" x14ac:dyDescent="0.3">
      <c r="A15" s="74" t="s">
        <v>26</v>
      </c>
      <c r="B15" s="75"/>
      <c r="C15" s="75"/>
      <c r="D15" s="75"/>
      <c r="E15" s="75"/>
      <c r="F15" s="75"/>
      <c r="G15" s="75"/>
      <c r="H15" s="75"/>
      <c r="I15" s="75"/>
      <c r="J15" s="76">
        <f>AVERAGE(J5:J14)</f>
        <v>23822.550381851128</v>
      </c>
      <c r="K15" s="82">
        <f t="shared" si="0"/>
        <v>6.6173751060697574</v>
      </c>
      <c r="L15" s="78">
        <f>AVERAGE(L5:L14)</f>
        <v>4.9225132747272914E-4</v>
      </c>
      <c r="M15" s="80"/>
      <c r="N15" s="75"/>
      <c r="O15" s="75"/>
      <c r="P15" s="81"/>
      <c r="R15" s="116" t="s">
        <v>40</v>
      </c>
      <c r="S15" s="29" t="s">
        <v>92</v>
      </c>
      <c r="T15" s="64">
        <f>K158</f>
        <v>6.6455529338915973</v>
      </c>
      <c r="U15" s="88">
        <f>L158</f>
        <v>1.173981582068663E-2</v>
      </c>
      <c r="W15" s="145" t="s">
        <v>91</v>
      </c>
      <c r="X15" s="139" t="s">
        <v>112</v>
      </c>
      <c r="Y15" s="139">
        <v>6.7311218728555406</v>
      </c>
      <c r="Z15" s="136">
        <v>5.4122286268811057E-4</v>
      </c>
      <c r="AB15" s="30" t="s">
        <v>140</v>
      </c>
      <c r="AC15" s="30" t="s">
        <v>28</v>
      </c>
      <c r="AD15" s="30" t="s">
        <v>29</v>
      </c>
    </row>
    <row r="16" spans="1:30" x14ac:dyDescent="0.25">
      <c r="A16" s="10" t="s">
        <v>124</v>
      </c>
      <c r="B16" s="11"/>
      <c r="C16" s="11" t="s">
        <v>10</v>
      </c>
      <c r="D16" s="29" t="s">
        <v>44</v>
      </c>
      <c r="E16" s="29" t="s">
        <v>48</v>
      </c>
      <c r="F16" s="11">
        <v>1</v>
      </c>
      <c r="G16" s="11">
        <v>1</v>
      </c>
      <c r="H16" s="11">
        <v>2000</v>
      </c>
      <c r="I16" s="11">
        <v>100</v>
      </c>
      <c r="J16" s="61">
        <v>23173.9254689216</v>
      </c>
      <c r="K16" s="43">
        <f>J16/3600</f>
        <v>6.4372015191448888</v>
      </c>
      <c r="L16" s="121">
        <v>7.1154147209689597E-4</v>
      </c>
      <c r="M16" s="21"/>
      <c r="N16" s="11"/>
      <c r="O16" s="11"/>
      <c r="P16" s="13"/>
      <c r="R16" s="116" t="s">
        <v>40</v>
      </c>
      <c r="S16" s="29" t="s">
        <v>93</v>
      </c>
      <c r="T16" s="64">
        <f>K169</f>
        <v>6.7340103262331583</v>
      </c>
      <c r="U16" s="88">
        <f>L169</f>
        <v>1.6952269565848992E-2</v>
      </c>
      <c r="W16" s="145" t="s">
        <v>95</v>
      </c>
      <c r="X16" s="139" t="s">
        <v>112</v>
      </c>
      <c r="Y16" s="139">
        <v>6.7517927705512983</v>
      </c>
      <c r="Z16" s="136">
        <v>4.9053887147830662E-4</v>
      </c>
      <c r="AB16" s="32" t="s">
        <v>141</v>
      </c>
      <c r="AC16" s="34">
        <v>3.0200000000000001E-2</v>
      </c>
      <c r="AD16" s="33" t="s">
        <v>32</v>
      </c>
    </row>
    <row r="17" spans="1:30" x14ac:dyDescent="0.25">
      <c r="A17" s="10" t="s">
        <v>124</v>
      </c>
      <c r="B17" s="11"/>
      <c r="C17" s="11" t="s">
        <v>10</v>
      </c>
      <c r="D17" s="29" t="s">
        <v>44</v>
      </c>
      <c r="E17" s="29" t="s">
        <v>48</v>
      </c>
      <c r="F17" s="11">
        <v>1</v>
      </c>
      <c r="G17" s="11">
        <v>1</v>
      </c>
      <c r="H17" s="11">
        <v>2000</v>
      </c>
      <c r="I17" s="11">
        <v>100</v>
      </c>
      <c r="J17" s="61">
        <v>23816.068572759599</v>
      </c>
      <c r="K17" s="43">
        <f>J17/3600</f>
        <v>6.6155746035443332</v>
      </c>
      <c r="L17" s="121">
        <v>8.4516622461720098E-4</v>
      </c>
      <c r="M17" s="21"/>
      <c r="N17" s="11"/>
      <c r="O17" s="11"/>
      <c r="P17" s="13"/>
      <c r="R17" s="119" t="s">
        <v>40</v>
      </c>
      <c r="S17" s="90" t="s">
        <v>94</v>
      </c>
      <c r="T17" s="125">
        <f>K180</f>
        <v>6.8574348587327423</v>
      </c>
      <c r="U17" s="92">
        <f>L180</f>
        <v>0.17533494794147592</v>
      </c>
      <c r="W17" s="116" t="s">
        <v>40</v>
      </c>
      <c r="X17" s="43" t="s">
        <v>112</v>
      </c>
      <c r="Y17" s="64">
        <v>6.6455529338915973</v>
      </c>
      <c r="Z17" s="88">
        <v>1.173981582068663E-2</v>
      </c>
      <c r="AB17" s="56" t="s">
        <v>142</v>
      </c>
      <c r="AC17" s="37">
        <v>3.1219044989073814E-2</v>
      </c>
      <c r="AD17" s="37">
        <v>1.9267628015677642E-2</v>
      </c>
    </row>
    <row r="18" spans="1:30" x14ac:dyDescent="0.25">
      <c r="A18" s="10" t="s">
        <v>124</v>
      </c>
      <c r="B18" s="11"/>
      <c r="C18" s="11" t="s">
        <v>10</v>
      </c>
      <c r="D18" s="29" t="s">
        <v>44</v>
      </c>
      <c r="E18" s="29" t="s">
        <v>48</v>
      </c>
      <c r="F18" s="11">
        <v>1</v>
      </c>
      <c r="G18" s="11">
        <v>1</v>
      </c>
      <c r="H18" s="11">
        <v>2000</v>
      </c>
      <c r="I18" s="11">
        <v>100</v>
      </c>
      <c r="J18" s="61">
        <v>22566.551247835101</v>
      </c>
      <c r="K18" s="43">
        <f t="shared" ref="K18:K26" si="1">J18/3600</f>
        <v>6.2684864577319725</v>
      </c>
      <c r="L18" s="121">
        <v>5.7079270523672002E-4</v>
      </c>
      <c r="M18" s="21"/>
      <c r="N18" s="11"/>
      <c r="O18" s="11"/>
      <c r="P18" s="13"/>
      <c r="Q18" t="s">
        <v>152</v>
      </c>
      <c r="R18" s="87" t="s">
        <v>79</v>
      </c>
      <c r="S18" s="11" t="s">
        <v>43</v>
      </c>
      <c r="T18" s="105">
        <f>K114</f>
        <v>5.6040625410808342</v>
      </c>
      <c r="U18" s="88">
        <f>L114</f>
        <v>1.5082228427411219E-3</v>
      </c>
      <c r="W18" s="137" t="s">
        <v>79</v>
      </c>
      <c r="X18" s="138" t="s">
        <v>112</v>
      </c>
      <c r="Y18" s="139">
        <v>7.076731800609144</v>
      </c>
      <c r="Z18" s="136">
        <v>6.8353703805325858E-4</v>
      </c>
      <c r="AB18" s="30" t="s">
        <v>61</v>
      </c>
      <c r="AC18" s="30" t="s">
        <v>34</v>
      </c>
      <c r="AD18" s="30" t="s">
        <v>29</v>
      </c>
    </row>
    <row r="19" spans="1:30" x14ac:dyDescent="0.25">
      <c r="A19" s="10" t="s">
        <v>124</v>
      </c>
      <c r="B19" s="11"/>
      <c r="C19" s="11" t="s">
        <v>10</v>
      </c>
      <c r="D19" s="29" t="s">
        <v>44</v>
      </c>
      <c r="E19" s="29" t="s">
        <v>48</v>
      </c>
      <c r="F19" s="11">
        <v>1</v>
      </c>
      <c r="G19" s="11">
        <v>1</v>
      </c>
      <c r="H19" s="11">
        <v>2000</v>
      </c>
      <c r="I19" s="11">
        <v>100</v>
      </c>
      <c r="J19" s="61">
        <v>22838.6747896671</v>
      </c>
      <c r="K19" s="43">
        <f t="shared" si="1"/>
        <v>6.3440763304630838</v>
      </c>
      <c r="L19" s="121">
        <v>9.5897371717385503E-4</v>
      </c>
      <c r="M19" s="21"/>
      <c r="N19" s="11"/>
      <c r="O19" s="11"/>
      <c r="P19" s="13"/>
      <c r="R19" s="111" t="s">
        <v>79</v>
      </c>
      <c r="S19" s="112" t="s">
        <v>92</v>
      </c>
      <c r="T19" s="100">
        <f>K125</f>
        <v>7.076731800609144</v>
      </c>
      <c r="U19" s="98">
        <f>L125</f>
        <v>6.8353703805325858E-4</v>
      </c>
      <c r="W19" s="137" t="s">
        <v>81</v>
      </c>
      <c r="X19" s="139" t="s">
        <v>112</v>
      </c>
      <c r="Y19" s="140">
        <v>6.9778535349302713</v>
      </c>
      <c r="Z19" s="136">
        <v>7.773200395876118E-4</v>
      </c>
      <c r="AB19" s="32" t="s">
        <v>56</v>
      </c>
      <c r="AC19" s="40">
        <v>2.0000000000000001E-4</v>
      </c>
      <c r="AD19" s="33" t="s">
        <v>35</v>
      </c>
    </row>
    <row r="20" spans="1:30" x14ac:dyDescent="0.25">
      <c r="A20" s="10" t="s">
        <v>124</v>
      </c>
      <c r="B20" s="11"/>
      <c r="C20" s="11" t="s">
        <v>10</v>
      </c>
      <c r="D20" s="29" t="s">
        <v>44</v>
      </c>
      <c r="E20" s="29" t="s">
        <v>48</v>
      </c>
      <c r="F20" s="11">
        <v>1</v>
      </c>
      <c r="G20" s="11">
        <v>1</v>
      </c>
      <c r="H20" s="11">
        <v>2000</v>
      </c>
      <c r="I20" s="11">
        <v>100</v>
      </c>
      <c r="J20" s="61">
        <v>22906.325314998601</v>
      </c>
      <c r="K20" s="43">
        <f t="shared" si="1"/>
        <v>6.3628681430551666</v>
      </c>
      <c r="L20" s="121">
        <v>4.9750362277211605E-4</v>
      </c>
      <c r="M20" s="21"/>
      <c r="N20" s="11"/>
      <c r="O20" s="11"/>
      <c r="P20" s="13"/>
      <c r="R20" s="87" t="s">
        <v>79</v>
      </c>
      <c r="S20" s="11" t="s">
        <v>93</v>
      </c>
      <c r="T20" s="43">
        <f>K136</f>
        <v>6.5051575806140738</v>
      </c>
      <c r="U20" s="88">
        <f>L136</f>
        <v>3.9172559500276052E-2</v>
      </c>
      <c r="W20" s="108" t="s">
        <v>109</v>
      </c>
      <c r="X20" s="109" t="s">
        <v>112</v>
      </c>
      <c r="Y20" s="110">
        <v>6.7154978175428024</v>
      </c>
      <c r="Z20" s="102">
        <v>3.8285690687505817E-4</v>
      </c>
      <c r="AB20" s="32" t="s">
        <v>57</v>
      </c>
      <c r="AC20" s="40">
        <v>2.9999999999999997E-4</v>
      </c>
      <c r="AD20" s="33" t="s">
        <v>38</v>
      </c>
    </row>
    <row r="21" spans="1:30" ht="15.75" thickBot="1" x14ac:dyDescent="0.3">
      <c r="A21" s="10" t="s">
        <v>124</v>
      </c>
      <c r="B21" s="11"/>
      <c r="C21" s="11" t="s">
        <v>10</v>
      </c>
      <c r="D21" s="29" t="s">
        <v>44</v>
      </c>
      <c r="E21" s="29" t="s">
        <v>48</v>
      </c>
      <c r="F21" s="11">
        <v>1</v>
      </c>
      <c r="G21" s="11">
        <v>1</v>
      </c>
      <c r="H21" s="11">
        <v>2000</v>
      </c>
      <c r="I21" s="11">
        <v>100</v>
      </c>
      <c r="J21" s="61">
        <v>23173.970105648001</v>
      </c>
      <c r="K21" s="43">
        <f t="shared" si="1"/>
        <v>6.4372139182355559</v>
      </c>
      <c r="L21" s="121">
        <v>2.9668415640210001E-4</v>
      </c>
      <c r="M21" s="21"/>
      <c r="N21" s="11"/>
      <c r="O21" s="11"/>
      <c r="P21" s="13"/>
      <c r="R21" s="87" t="s">
        <v>79</v>
      </c>
      <c r="S21" s="11" t="s">
        <v>94</v>
      </c>
      <c r="T21" s="43">
        <f>K147</f>
        <v>6.6514893211126136</v>
      </c>
      <c r="U21" s="88">
        <f>L147</f>
        <v>0.30471031976771534</v>
      </c>
      <c r="W21" s="137" t="s">
        <v>118</v>
      </c>
      <c r="X21" s="139" t="s">
        <v>112</v>
      </c>
      <c r="Y21" s="140">
        <f>T31</f>
        <v>6.9031960790289579</v>
      </c>
      <c r="Z21" s="136">
        <f>U31</f>
        <v>8.5895853445676904E-4</v>
      </c>
      <c r="AB21" s="179" t="s">
        <v>220</v>
      </c>
      <c r="AC21" s="46">
        <f>Z16</f>
        <v>4.9053887147830662E-4</v>
      </c>
    </row>
    <row r="22" spans="1:30" ht="15.75" thickBot="1" x14ac:dyDescent="0.3">
      <c r="A22" s="10" t="s">
        <v>124</v>
      </c>
      <c r="B22" s="11"/>
      <c r="C22" s="11" t="s">
        <v>10</v>
      </c>
      <c r="D22" s="29" t="s">
        <v>44</v>
      </c>
      <c r="E22" s="29" t="s">
        <v>48</v>
      </c>
      <c r="F22" s="11">
        <v>1</v>
      </c>
      <c r="G22" s="11">
        <v>1</v>
      </c>
      <c r="H22" s="11">
        <v>2000</v>
      </c>
      <c r="I22" s="11">
        <v>100</v>
      </c>
      <c r="J22" s="61">
        <v>23448.7067790031</v>
      </c>
      <c r="K22" s="43">
        <f t="shared" si="1"/>
        <v>6.5135296608341946</v>
      </c>
      <c r="L22" s="121">
        <v>3.2250791827089702E-4</v>
      </c>
      <c r="M22" s="21"/>
      <c r="N22" s="11"/>
      <c r="O22" s="11"/>
      <c r="P22" s="13"/>
      <c r="Q22" t="s">
        <v>80</v>
      </c>
      <c r="R22" s="118" t="s">
        <v>81</v>
      </c>
      <c r="S22" s="94" t="s">
        <v>43</v>
      </c>
      <c r="T22" s="103">
        <v>5.5980620890524522</v>
      </c>
      <c r="U22" s="96">
        <v>1.8517559474985107E-3</v>
      </c>
      <c r="W22" s="137" t="s">
        <v>131</v>
      </c>
      <c r="X22" s="139" t="s">
        <v>112</v>
      </c>
      <c r="Y22" s="140">
        <f>T35</f>
        <v>7.6210008765591386</v>
      </c>
      <c r="Z22" s="136">
        <f>U35</f>
        <v>6.0023493648787309E-4</v>
      </c>
      <c r="AB22" s="179" t="s">
        <v>221</v>
      </c>
      <c r="AC22" s="46">
        <f>'Damping c'!L13</f>
        <v>4.2417335326063013E-4</v>
      </c>
      <c r="AD22" s="174">
        <f>_xlfn.STDEV.P(AC12:AC21)</f>
        <v>1.4886558815823006E-2</v>
      </c>
    </row>
    <row r="23" spans="1:30" x14ac:dyDescent="0.25">
      <c r="A23" s="10" t="s">
        <v>124</v>
      </c>
      <c r="B23" s="11"/>
      <c r="C23" s="11" t="s">
        <v>10</v>
      </c>
      <c r="D23" s="29" t="s">
        <v>44</v>
      </c>
      <c r="E23" s="29" t="s">
        <v>48</v>
      </c>
      <c r="F23" s="11">
        <v>1</v>
      </c>
      <c r="G23" s="11">
        <v>1</v>
      </c>
      <c r="H23" s="11">
        <v>2000</v>
      </c>
      <c r="I23" s="11">
        <v>100</v>
      </c>
      <c r="J23" s="61">
        <v>23810.442693233399</v>
      </c>
      <c r="K23" s="43">
        <f t="shared" si="1"/>
        <v>6.6140118592314998</v>
      </c>
      <c r="L23" s="121">
        <v>2.3955991679024599E-4</v>
      </c>
      <c r="M23" s="21"/>
      <c r="N23" s="11"/>
      <c r="O23" s="11"/>
      <c r="P23" s="13"/>
      <c r="R23" s="111" t="s">
        <v>81</v>
      </c>
      <c r="S23" s="112" t="s">
        <v>92</v>
      </c>
      <c r="T23" s="131">
        <f>K191</f>
        <v>6.9778535349302713</v>
      </c>
      <c r="U23" s="98">
        <f>L191</f>
        <v>7.773200395876118E-4</v>
      </c>
      <c r="W23" s="141" t="s">
        <v>119</v>
      </c>
      <c r="X23" s="139" t="s">
        <v>112</v>
      </c>
      <c r="Y23" s="143">
        <f>T39</f>
        <v>6.6607260126603851</v>
      </c>
      <c r="Z23" s="144">
        <f>U39</f>
        <v>5.9152369089815135E-4</v>
      </c>
    </row>
    <row r="24" spans="1:30" x14ac:dyDescent="0.25">
      <c r="A24" s="10" t="s">
        <v>124</v>
      </c>
      <c r="B24" s="11"/>
      <c r="C24" s="11" t="s">
        <v>10</v>
      </c>
      <c r="D24" s="29" t="s">
        <v>44</v>
      </c>
      <c r="E24" s="29" t="s">
        <v>48</v>
      </c>
      <c r="F24" s="11">
        <v>1</v>
      </c>
      <c r="G24" s="11">
        <v>1</v>
      </c>
      <c r="H24" s="11">
        <v>2000</v>
      </c>
      <c r="I24" s="11">
        <v>100</v>
      </c>
      <c r="J24" s="61">
        <v>23881.256080389001</v>
      </c>
      <c r="K24" s="43">
        <f t="shared" si="1"/>
        <v>6.6336822445525003</v>
      </c>
      <c r="L24" s="121">
        <v>3.0688794395294298E-4</v>
      </c>
      <c r="M24" s="21"/>
      <c r="N24" s="11"/>
      <c r="O24" s="11"/>
      <c r="P24" s="13"/>
      <c r="R24" s="116" t="s">
        <v>81</v>
      </c>
      <c r="S24" s="29" t="s">
        <v>93</v>
      </c>
      <c r="T24" s="64">
        <f>K202</f>
        <v>6.834257032030143</v>
      </c>
      <c r="U24" s="88">
        <f>L202</f>
        <v>3.4450107249565577E-2</v>
      </c>
      <c r="W24" s="93" t="s">
        <v>91</v>
      </c>
      <c r="X24" s="94" t="s">
        <v>113</v>
      </c>
      <c r="Y24" s="95">
        <v>6.0422022691501391</v>
      </c>
      <c r="Z24" s="96">
        <v>1.5025645196332863E-3</v>
      </c>
    </row>
    <row r="25" spans="1:30" ht="15.75" thickBot="1" x14ac:dyDescent="0.3">
      <c r="A25" s="10" t="s">
        <v>124</v>
      </c>
      <c r="B25" s="11"/>
      <c r="C25" s="11" t="s">
        <v>10</v>
      </c>
      <c r="D25" s="29" t="s">
        <v>44</v>
      </c>
      <c r="E25" s="29" t="s">
        <v>48</v>
      </c>
      <c r="F25" s="11">
        <v>1</v>
      </c>
      <c r="G25" s="11">
        <v>1</v>
      </c>
      <c r="H25" s="11">
        <v>2000</v>
      </c>
      <c r="I25" s="11">
        <v>100</v>
      </c>
      <c r="J25" s="124">
        <v>24416.580450296398</v>
      </c>
      <c r="K25" s="43">
        <f t="shared" si="1"/>
        <v>6.7823834584156666</v>
      </c>
      <c r="L25" s="122">
        <v>4.0155391720994902E-4</v>
      </c>
      <c r="M25" s="21"/>
      <c r="N25" s="11"/>
      <c r="O25" s="11"/>
      <c r="P25" s="13"/>
      <c r="R25" s="119" t="s">
        <v>81</v>
      </c>
      <c r="S25" s="90" t="s">
        <v>94</v>
      </c>
      <c r="T25" s="125">
        <f>K213</f>
        <v>6.9047380823227948</v>
      </c>
      <c r="U25" s="92">
        <f>L213</f>
        <v>0.29189992596701264</v>
      </c>
      <c r="W25" s="137" t="s">
        <v>95</v>
      </c>
      <c r="X25" s="138" t="s">
        <v>113</v>
      </c>
      <c r="Y25" s="139">
        <v>6.8610857504606102</v>
      </c>
      <c r="Z25" s="136">
        <v>4.6654811025224148E-4</v>
      </c>
    </row>
    <row r="26" spans="1:30" ht="15.75" thickBot="1" x14ac:dyDescent="0.3">
      <c r="A26" s="74" t="s">
        <v>26</v>
      </c>
      <c r="B26" s="75"/>
      <c r="C26" s="75"/>
      <c r="D26" s="75"/>
      <c r="E26" s="75"/>
      <c r="F26" s="75"/>
      <c r="G26" s="75"/>
      <c r="H26" s="75"/>
      <c r="I26" s="75"/>
      <c r="J26" s="76">
        <f>AVERAGE(J16:J25)</f>
        <v>23403.250150275191</v>
      </c>
      <c r="K26" s="82">
        <f t="shared" si="1"/>
        <v>6.5009028195208867</v>
      </c>
      <c r="L26" s="79">
        <f>AVERAGE(L16:L25)</f>
        <v>5.1511715945229235E-4</v>
      </c>
      <c r="M26" s="80"/>
      <c r="N26" s="74"/>
      <c r="O26" s="75"/>
      <c r="P26" s="81"/>
      <c r="R26" s="137" t="s">
        <v>109</v>
      </c>
      <c r="S26" s="138" t="s">
        <v>43</v>
      </c>
      <c r="T26" s="139">
        <f>K224</f>
        <v>6.5612788102096848</v>
      </c>
      <c r="U26" s="136">
        <f>L224</f>
        <v>6.3359642664588209E-4</v>
      </c>
      <c r="W26" s="116" t="s">
        <v>40</v>
      </c>
      <c r="X26" s="11" t="s">
        <v>113</v>
      </c>
      <c r="Y26" s="64">
        <v>6.7340103262331583</v>
      </c>
      <c r="Z26" s="88">
        <v>1.6952269565848992E-2</v>
      </c>
    </row>
    <row r="27" spans="1:30" x14ac:dyDescent="0.25">
      <c r="A27" s="10" t="s">
        <v>124</v>
      </c>
      <c r="B27" s="11" t="s">
        <v>85</v>
      </c>
      <c r="C27" s="11" t="s">
        <v>43</v>
      </c>
      <c r="D27" s="29" t="s">
        <v>44</v>
      </c>
      <c r="E27" s="29" t="s">
        <v>48</v>
      </c>
      <c r="F27" s="11">
        <v>0.5</v>
      </c>
      <c r="G27" s="11">
        <v>1</v>
      </c>
      <c r="H27" s="11">
        <v>2000</v>
      </c>
      <c r="I27" s="29">
        <v>100</v>
      </c>
      <c r="J27" s="61">
        <v>23885.834086656501</v>
      </c>
      <c r="K27" s="64">
        <f>J27/3600</f>
        <v>6.6349539129601389</v>
      </c>
      <c r="L27" s="14">
        <v>1.07399144069193E-3</v>
      </c>
      <c r="M27" s="27"/>
      <c r="N27" s="11"/>
      <c r="O27" s="11"/>
      <c r="P27" s="13"/>
      <c r="R27" s="108" t="s">
        <v>109</v>
      </c>
      <c r="S27" s="109" t="s">
        <v>92</v>
      </c>
      <c r="T27" s="110">
        <f>K235</f>
        <v>6.7154978175428024</v>
      </c>
      <c r="U27" s="102">
        <f>L235</f>
        <v>3.8285690687505817E-4</v>
      </c>
      <c r="W27" s="87" t="s">
        <v>79</v>
      </c>
      <c r="X27" s="11" t="s">
        <v>113</v>
      </c>
      <c r="Y27" s="43">
        <v>6.5051575806140738</v>
      </c>
      <c r="Z27" s="88">
        <v>3.9172559500276052E-2</v>
      </c>
    </row>
    <row r="28" spans="1:30" x14ac:dyDescent="0.25">
      <c r="A28" s="10" t="s">
        <v>124</v>
      </c>
      <c r="B28" s="11" t="s">
        <v>85</v>
      </c>
      <c r="C28" s="11" t="s">
        <v>43</v>
      </c>
      <c r="D28" s="29" t="s">
        <v>44</v>
      </c>
      <c r="E28" s="29" t="s">
        <v>48</v>
      </c>
      <c r="F28" s="11">
        <v>0.5</v>
      </c>
      <c r="G28" s="11">
        <v>1</v>
      </c>
      <c r="H28" s="11">
        <v>2000</v>
      </c>
      <c r="I28" s="29">
        <v>100</v>
      </c>
      <c r="J28" s="61">
        <v>23620.352658271699</v>
      </c>
      <c r="K28" s="64">
        <f t="shared" ref="K28:K36" si="2">J28/3600</f>
        <v>6.5612090717421383</v>
      </c>
      <c r="L28" s="14">
        <v>1.9899394756999999E-4</v>
      </c>
      <c r="M28" s="69"/>
      <c r="N28" s="11"/>
      <c r="O28" s="11"/>
      <c r="P28" s="13"/>
      <c r="R28" s="137" t="s">
        <v>109</v>
      </c>
      <c r="S28" s="138" t="s">
        <v>93</v>
      </c>
      <c r="T28" s="139">
        <f>K246</f>
        <v>6.8185488950013982</v>
      </c>
      <c r="U28" s="136">
        <f>L246</f>
        <v>4.4646330378669613E-4</v>
      </c>
      <c r="W28" s="116" t="s">
        <v>81</v>
      </c>
      <c r="X28" s="11" t="s">
        <v>113</v>
      </c>
      <c r="Y28" s="64">
        <v>6.834257032030143</v>
      </c>
      <c r="Z28" s="88">
        <v>3.4450107249565577E-2</v>
      </c>
    </row>
    <row r="29" spans="1:30" x14ac:dyDescent="0.25">
      <c r="A29" s="10" t="s">
        <v>124</v>
      </c>
      <c r="B29" s="11" t="s">
        <v>85</v>
      </c>
      <c r="C29" s="11" t="s">
        <v>43</v>
      </c>
      <c r="D29" s="29" t="s">
        <v>44</v>
      </c>
      <c r="E29" s="29" t="s">
        <v>48</v>
      </c>
      <c r="F29" s="11">
        <v>0.5</v>
      </c>
      <c r="G29" s="11">
        <v>1</v>
      </c>
      <c r="H29" s="11">
        <v>2000</v>
      </c>
      <c r="I29" s="29">
        <v>100</v>
      </c>
      <c r="J29" s="61">
        <v>23846.057150602301</v>
      </c>
      <c r="K29" s="64">
        <f t="shared" si="2"/>
        <v>6.6239047640561948</v>
      </c>
      <c r="L29" s="66">
        <v>3.3776168021935302E-4</v>
      </c>
      <c r="M29" s="21"/>
      <c r="N29" s="11"/>
      <c r="O29" s="11"/>
      <c r="P29" s="13"/>
      <c r="R29" s="89" t="s">
        <v>109</v>
      </c>
      <c r="S29" s="90" t="s">
        <v>94</v>
      </c>
      <c r="T29" s="91">
        <f>K257</f>
        <v>6.7785282766818806</v>
      </c>
      <c r="U29" s="92">
        <f>L257</f>
        <v>5.4374493854216874E-2</v>
      </c>
      <c r="W29" s="111" t="s">
        <v>109</v>
      </c>
      <c r="X29" s="112" t="s">
        <v>113</v>
      </c>
      <c r="Y29" s="100">
        <v>6.8185488950013982</v>
      </c>
      <c r="Z29" s="98">
        <v>4.4646330378669613E-4</v>
      </c>
    </row>
    <row r="30" spans="1:30" x14ac:dyDescent="0.25">
      <c r="A30" s="10" t="s">
        <v>124</v>
      </c>
      <c r="B30" s="11" t="s">
        <v>85</v>
      </c>
      <c r="C30" s="11" t="s">
        <v>43</v>
      </c>
      <c r="D30" s="29" t="s">
        <v>44</v>
      </c>
      <c r="E30" s="29" t="s">
        <v>48</v>
      </c>
      <c r="F30" s="11">
        <v>0.5</v>
      </c>
      <c r="G30" s="11">
        <v>1</v>
      </c>
      <c r="H30" s="11">
        <v>2000</v>
      </c>
      <c r="I30" s="29">
        <v>100</v>
      </c>
      <c r="J30" s="61">
        <v>23902.8772730827</v>
      </c>
      <c r="K30" s="64">
        <f t="shared" si="2"/>
        <v>6.6396881314118614</v>
      </c>
      <c r="L30" s="14">
        <v>2.5035607829909201E-4</v>
      </c>
      <c r="M30" s="21" t="s">
        <v>89</v>
      </c>
      <c r="N30" s="11"/>
      <c r="O30" s="11"/>
      <c r="P30" s="13"/>
      <c r="R30" s="118" t="s">
        <v>118</v>
      </c>
      <c r="S30" s="94" t="s">
        <v>43</v>
      </c>
      <c r="T30" s="95">
        <v>6.7885699925967096</v>
      </c>
      <c r="U30" s="96">
        <v>1.0241654756958055E-3</v>
      </c>
      <c r="W30" s="137" t="s">
        <v>118</v>
      </c>
      <c r="X30" s="138" t="s">
        <v>113</v>
      </c>
      <c r="Y30" s="140">
        <f>T32</f>
        <v>6.4470562681688071</v>
      </c>
      <c r="Z30" s="136">
        <f>U32</f>
        <v>8.9264765225944187E-4</v>
      </c>
    </row>
    <row r="31" spans="1:30" x14ac:dyDescent="0.25">
      <c r="A31" s="10" t="s">
        <v>124</v>
      </c>
      <c r="B31" s="11" t="s">
        <v>85</v>
      </c>
      <c r="C31" s="11" t="s">
        <v>43</v>
      </c>
      <c r="D31" s="29" t="s">
        <v>44</v>
      </c>
      <c r="E31" s="29" t="s">
        <v>48</v>
      </c>
      <c r="F31" s="11">
        <v>0.5</v>
      </c>
      <c r="G31" s="11">
        <v>1</v>
      </c>
      <c r="H31" s="11">
        <v>2000</v>
      </c>
      <c r="I31" s="29">
        <v>100</v>
      </c>
      <c r="J31" s="61">
        <v>24374.769215345299</v>
      </c>
      <c r="K31" s="64">
        <f t="shared" si="2"/>
        <v>6.7707692264848056</v>
      </c>
      <c r="L31" s="14">
        <v>2.2231032752493201E-4</v>
      </c>
      <c r="M31" s="21"/>
      <c r="N31" s="11"/>
      <c r="O31" s="11"/>
      <c r="P31" s="13"/>
      <c r="R31" s="111" t="s">
        <v>118</v>
      </c>
      <c r="S31" s="112" t="s">
        <v>92</v>
      </c>
      <c r="T31" s="131">
        <f>K268</f>
        <v>6.9031960790289579</v>
      </c>
      <c r="U31" s="98">
        <f>L268</f>
        <v>8.5895853445676904E-4</v>
      </c>
      <c r="W31" s="116" t="s">
        <v>131</v>
      </c>
      <c r="X31" s="11" t="s">
        <v>113</v>
      </c>
      <c r="Y31" s="64">
        <f>T36</f>
        <v>7.1769047457906812</v>
      </c>
      <c r="Z31" s="88">
        <f>U36</f>
        <v>1.0732840478187931E-3</v>
      </c>
    </row>
    <row r="32" spans="1:30" x14ac:dyDescent="0.25">
      <c r="A32" s="10" t="s">
        <v>124</v>
      </c>
      <c r="B32" s="11" t="s">
        <v>85</v>
      </c>
      <c r="C32" s="11" t="s">
        <v>43</v>
      </c>
      <c r="D32" s="29" t="s">
        <v>44</v>
      </c>
      <c r="E32" s="29" t="s">
        <v>48</v>
      </c>
      <c r="F32" s="11">
        <v>0.5</v>
      </c>
      <c r="G32" s="11">
        <v>1</v>
      </c>
      <c r="H32" s="11">
        <v>2000</v>
      </c>
      <c r="I32" s="29">
        <v>100</v>
      </c>
      <c r="J32" s="61">
        <v>23990.595652580199</v>
      </c>
      <c r="K32" s="64">
        <f t="shared" si="2"/>
        <v>6.6640543479389445</v>
      </c>
      <c r="L32" s="14">
        <v>1.8884713049020401E-3</v>
      </c>
      <c r="M32" s="21"/>
      <c r="N32" s="11"/>
      <c r="O32" s="11"/>
      <c r="P32" s="13"/>
      <c r="R32" s="137" t="s">
        <v>118</v>
      </c>
      <c r="S32" s="138" t="s">
        <v>93</v>
      </c>
      <c r="T32" s="140">
        <f>K279</f>
        <v>6.4470562681688071</v>
      </c>
      <c r="U32" s="136">
        <f>L279</f>
        <v>8.9264765225944187E-4</v>
      </c>
      <c r="W32" s="141" t="s">
        <v>119</v>
      </c>
      <c r="X32" s="142" t="s">
        <v>113</v>
      </c>
      <c r="Y32" s="143">
        <f>T40</f>
        <v>5.7397576081686443</v>
      </c>
      <c r="Z32" s="144">
        <f>U40</f>
        <v>6.7866482969511019E-4</v>
      </c>
    </row>
    <row r="33" spans="1:26" x14ac:dyDescent="0.25">
      <c r="A33" s="10" t="s">
        <v>124</v>
      </c>
      <c r="B33" s="11" t="s">
        <v>85</v>
      </c>
      <c r="C33" s="11" t="s">
        <v>43</v>
      </c>
      <c r="D33" s="29" t="s">
        <v>44</v>
      </c>
      <c r="E33" s="29" t="s">
        <v>48</v>
      </c>
      <c r="F33" s="11">
        <v>0.5</v>
      </c>
      <c r="G33" s="11">
        <v>1</v>
      </c>
      <c r="H33" s="11">
        <v>2000</v>
      </c>
      <c r="I33" s="29">
        <v>100</v>
      </c>
      <c r="J33" s="61">
        <v>24239.681244134899</v>
      </c>
      <c r="K33" s="64">
        <f t="shared" si="2"/>
        <v>6.7332447900374719</v>
      </c>
      <c r="L33" s="14">
        <v>5.8949004183766205E-4</v>
      </c>
      <c r="M33" s="69"/>
      <c r="N33" s="11"/>
      <c r="O33" s="11"/>
      <c r="P33" s="13"/>
      <c r="R33" s="116" t="s">
        <v>118</v>
      </c>
      <c r="S33" s="11" t="s">
        <v>94</v>
      </c>
      <c r="T33" s="133">
        <f>K290</f>
        <v>6.3377172962029649</v>
      </c>
      <c r="U33" s="106">
        <f>L290</f>
        <v>5.1667572139215398E-2</v>
      </c>
      <c r="W33" s="118" t="s">
        <v>91</v>
      </c>
      <c r="X33" s="126" t="s">
        <v>114</v>
      </c>
      <c r="Y33" s="103">
        <v>7.0577653819918478</v>
      </c>
      <c r="Z33" s="127">
        <v>5.0136538425449614E-2</v>
      </c>
    </row>
    <row r="34" spans="1:26" x14ac:dyDescent="0.25">
      <c r="A34" s="10" t="s">
        <v>124</v>
      </c>
      <c r="B34" s="11" t="s">
        <v>85</v>
      </c>
      <c r="C34" s="11" t="s">
        <v>43</v>
      </c>
      <c r="D34" s="29" t="s">
        <v>44</v>
      </c>
      <c r="E34" s="29" t="s">
        <v>48</v>
      </c>
      <c r="F34" s="11">
        <v>0.5</v>
      </c>
      <c r="G34" s="11">
        <v>1</v>
      </c>
      <c r="H34" s="11">
        <v>2000</v>
      </c>
      <c r="I34" s="29">
        <v>100</v>
      </c>
      <c r="J34" s="61">
        <v>24422.9046416282</v>
      </c>
      <c r="K34" s="64">
        <f t="shared" si="2"/>
        <v>6.7841401782300554</v>
      </c>
      <c r="L34" s="14">
        <v>2.8252744319275601E-4</v>
      </c>
      <c r="M34" s="21"/>
      <c r="N34" s="11"/>
      <c r="O34" s="11"/>
      <c r="P34" s="13"/>
      <c r="R34" s="118" t="s">
        <v>131</v>
      </c>
      <c r="S34" s="94" t="s">
        <v>43</v>
      </c>
      <c r="T34" s="132">
        <f>'Dual Info'!K35</f>
        <v>7.0560580801102697</v>
      </c>
      <c r="U34" s="96">
        <f>'Dual Info'!L35</f>
        <v>1.2075540148193712E-3</v>
      </c>
      <c r="W34" s="111" t="s">
        <v>95</v>
      </c>
      <c r="X34" s="112" t="s">
        <v>114</v>
      </c>
      <c r="Y34" s="100">
        <v>6.6358195996946554</v>
      </c>
      <c r="Z34" s="98">
        <v>8.3134758226466616E-3</v>
      </c>
    </row>
    <row r="35" spans="1:26" x14ac:dyDescent="0.25">
      <c r="A35" s="10" t="s">
        <v>124</v>
      </c>
      <c r="B35" s="11" t="s">
        <v>85</v>
      </c>
      <c r="C35" s="11" t="s">
        <v>43</v>
      </c>
      <c r="D35" s="29" t="s">
        <v>44</v>
      </c>
      <c r="E35" s="29" t="s">
        <v>48</v>
      </c>
      <c r="F35" s="11">
        <v>0.5</v>
      </c>
      <c r="G35" s="11">
        <v>1</v>
      </c>
      <c r="H35" s="11">
        <v>2000</v>
      </c>
      <c r="I35" s="29">
        <v>100</v>
      </c>
      <c r="J35" s="61">
        <v>25026.3497357368</v>
      </c>
      <c r="K35" s="64">
        <f t="shared" si="2"/>
        <v>6.9517638154824439</v>
      </c>
      <c r="L35" s="14">
        <v>1.64261890631034E-4</v>
      </c>
      <c r="M35" s="21"/>
      <c r="N35" s="11"/>
      <c r="O35" s="11"/>
      <c r="P35" s="13"/>
      <c r="R35" s="111" t="s">
        <v>131</v>
      </c>
      <c r="S35" s="112" t="s">
        <v>92</v>
      </c>
      <c r="T35" s="131">
        <f>K301</f>
        <v>7.6210008765591386</v>
      </c>
      <c r="U35" s="98">
        <f>L301</f>
        <v>6.0023493648787309E-4</v>
      </c>
      <c r="W35" s="116" t="s">
        <v>40</v>
      </c>
      <c r="X35" s="11" t="s">
        <v>114</v>
      </c>
      <c r="Y35" s="64">
        <v>6.8574348587327423</v>
      </c>
      <c r="Z35" s="88">
        <v>0.17533494794147592</v>
      </c>
    </row>
    <row r="36" spans="1:26" ht="15.75" thickBot="1" x14ac:dyDescent="0.3">
      <c r="A36" s="10" t="s">
        <v>124</v>
      </c>
      <c r="B36" s="11" t="s">
        <v>85</v>
      </c>
      <c r="C36" s="11" t="s">
        <v>43</v>
      </c>
      <c r="D36" s="29" t="s">
        <v>44</v>
      </c>
      <c r="E36" s="29" t="s">
        <v>48</v>
      </c>
      <c r="F36" s="11">
        <v>0.5</v>
      </c>
      <c r="G36" s="11">
        <v>1</v>
      </c>
      <c r="H36" s="11">
        <v>2000</v>
      </c>
      <c r="I36" s="29">
        <v>100</v>
      </c>
      <c r="J36" s="61">
        <v>25010.965764760898</v>
      </c>
      <c r="K36" s="64">
        <f t="shared" si="2"/>
        <v>6.9474904902113606</v>
      </c>
      <c r="L36" s="14">
        <v>4.0406447201230602E-4</v>
      </c>
      <c r="M36" s="21"/>
      <c r="N36" s="11"/>
      <c r="O36" s="11"/>
      <c r="P36" s="13"/>
      <c r="R36" s="116" t="s">
        <v>131</v>
      </c>
      <c r="S36" s="11" t="s">
        <v>93</v>
      </c>
      <c r="T36" s="64">
        <f>K312</f>
        <v>7.1769047457906812</v>
      </c>
      <c r="U36" s="88">
        <f>L312</f>
        <v>1.0732840478187931E-3</v>
      </c>
      <c r="W36" s="87" t="s">
        <v>79</v>
      </c>
      <c r="X36" s="11" t="s">
        <v>114</v>
      </c>
      <c r="Y36" s="105">
        <v>6.6514893211126136</v>
      </c>
      <c r="Z36" s="88">
        <v>0.30471031976771534</v>
      </c>
    </row>
    <row r="37" spans="1:26" ht="15.75" thickBot="1" x14ac:dyDescent="0.3">
      <c r="A37" s="74" t="s">
        <v>26</v>
      </c>
      <c r="B37" s="75"/>
      <c r="C37" s="75"/>
      <c r="D37" s="75"/>
      <c r="E37" s="75"/>
      <c r="F37" s="75"/>
      <c r="G37" s="75"/>
      <c r="H37" s="75"/>
      <c r="I37" s="75"/>
      <c r="J37" s="76">
        <f>AVERAGE(J27:J36)</f>
        <v>24232.038742279947</v>
      </c>
      <c r="K37" s="77">
        <f>J37/3600</f>
        <v>6.7311218728555406</v>
      </c>
      <c r="L37" s="78">
        <f>AVERAGE(L27:L36)</f>
        <v>5.4122286268811057E-4</v>
      </c>
      <c r="M37" s="80"/>
      <c r="N37" s="75"/>
      <c r="O37" s="75"/>
      <c r="P37" s="81"/>
      <c r="R37" s="119" t="s">
        <v>131</v>
      </c>
      <c r="S37" s="90" t="s">
        <v>94</v>
      </c>
      <c r="T37" s="125">
        <f>K323</f>
        <v>7.1530364890164613</v>
      </c>
      <c r="U37" s="92">
        <f>L323</f>
        <v>0.20313348663067035</v>
      </c>
      <c r="W37" s="116" t="s">
        <v>81</v>
      </c>
      <c r="X37" s="11" t="s">
        <v>114</v>
      </c>
      <c r="Y37" s="64">
        <v>6.9047380823227948</v>
      </c>
      <c r="Z37" s="88">
        <v>0.29189992596701264</v>
      </c>
    </row>
    <row r="38" spans="1:26" x14ac:dyDescent="0.25">
      <c r="A38" s="10" t="s">
        <v>124</v>
      </c>
      <c r="B38" s="11" t="s">
        <v>86</v>
      </c>
      <c r="C38" s="11" t="s">
        <v>43</v>
      </c>
      <c r="D38" s="29" t="s">
        <v>44</v>
      </c>
      <c r="E38" s="29" t="s">
        <v>48</v>
      </c>
      <c r="F38" s="29">
        <v>1</v>
      </c>
      <c r="G38" s="29">
        <v>5</v>
      </c>
      <c r="H38" s="11">
        <v>2000</v>
      </c>
      <c r="I38" s="29">
        <v>100</v>
      </c>
      <c r="J38" s="63">
        <v>20161.139332532799</v>
      </c>
      <c r="K38" s="64">
        <f>J38/3600</f>
        <v>5.6003164812591111</v>
      </c>
      <c r="L38" s="15">
        <v>8.8794064879096197E-4</v>
      </c>
      <c r="M38" s="27"/>
      <c r="N38" s="11"/>
      <c r="O38" s="11"/>
      <c r="P38" s="13"/>
      <c r="R38" s="118" t="s">
        <v>119</v>
      </c>
      <c r="S38" s="94" t="s">
        <v>43</v>
      </c>
      <c r="T38" s="95">
        <v>7.2106127302315324</v>
      </c>
      <c r="U38" s="96">
        <v>1.3230478512758818E-3</v>
      </c>
      <c r="W38" s="87" t="s">
        <v>109</v>
      </c>
      <c r="X38" s="11" t="s">
        <v>114</v>
      </c>
      <c r="Y38" s="43">
        <v>6.7785282766818806</v>
      </c>
      <c r="Z38" s="88">
        <v>5.4374493854216874E-2</v>
      </c>
    </row>
    <row r="39" spans="1:26" x14ac:dyDescent="0.25">
      <c r="A39" s="10" t="s">
        <v>124</v>
      </c>
      <c r="B39" s="11" t="s">
        <v>86</v>
      </c>
      <c r="C39" s="11" t="s">
        <v>43</v>
      </c>
      <c r="D39" s="29" t="s">
        <v>44</v>
      </c>
      <c r="E39" s="29" t="s">
        <v>48</v>
      </c>
      <c r="F39" s="29">
        <v>1</v>
      </c>
      <c r="G39" s="29">
        <v>5</v>
      </c>
      <c r="H39" s="11">
        <v>2000</v>
      </c>
      <c r="I39" s="29">
        <v>100</v>
      </c>
      <c r="J39" s="63">
        <v>20251.1839952468</v>
      </c>
      <c r="K39" s="64">
        <f t="shared" ref="K39:K47" si="3">J39/3600</f>
        <v>5.6253288875685552</v>
      </c>
      <c r="L39" s="15">
        <v>4.7128475546359401E-4</v>
      </c>
      <c r="M39" s="21"/>
      <c r="N39" s="11"/>
      <c r="O39" s="11"/>
      <c r="P39" s="13"/>
      <c r="R39" s="111" t="s">
        <v>119</v>
      </c>
      <c r="S39" s="112" t="s">
        <v>92</v>
      </c>
      <c r="T39" s="131">
        <f>K334</f>
        <v>6.6607260126603851</v>
      </c>
      <c r="U39" s="98">
        <f>L334</f>
        <v>5.9152369089815135E-4</v>
      </c>
      <c r="W39" s="116" t="s">
        <v>118</v>
      </c>
      <c r="X39" s="11" t="s">
        <v>114</v>
      </c>
      <c r="Y39" s="64">
        <f>T33</f>
        <v>6.3377172962029649</v>
      </c>
      <c r="Z39" s="14">
        <f>U33</f>
        <v>5.1667572139215398E-2</v>
      </c>
    </row>
    <row r="40" spans="1:26" x14ac:dyDescent="0.25">
      <c r="A40" s="10" t="s">
        <v>124</v>
      </c>
      <c r="B40" s="11" t="s">
        <v>86</v>
      </c>
      <c r="C40" s="11" t="s">
        <v>43</v>
      </c>
      <c r="D40" s="29" t="s">
        <v>44</v>
      </c>
      <c r="E40" s="29" t="s">
        <v>48</v>
      </c>
      <c r="F40" s="29">
        <v>1</v>
      </c>
      <c r="G40" s="29">
        <v>5</v>
      </c>
      <c r="H40" s="11">
        <v>2000</v>
      </c>
      <c r="I40" s="29">
        <v>100</v>
      </c>
      <c r="J40" s="63">
        <v>20315.9642710685</v>
      </c>
      <c r="K40" s="64">
        <f t="shared" si="3"/>
        <v>5.6433234086301391</v>
      </c>
      <c r="L40" s="15">
        <v>7.8335209901461908E-3</v>
      </c>
      <c r="M40" s="21"/>
      <c r="N40" s="11"/>
      <c r="O40" s="11"/>
      <c r="P40" s="13"/>
      <c r="R40" s="137" t="s">
        <v>119</v>
      </c>
      <c r="S40" s="138" t="s">
        <v>93</v>
      </c>
      <c r="T40" s="140">
        <f>K345</f>
        <v>5.7397576081686443</v>
      </c>
      <c r="U40" s="136">
        <f>L345</f>
        <v>6.7866482969511019E-4</v>
      </c>
      <c r="W40" s="116" t="s">
        <v>131</v>
      </c>
      <c r="X40" s="11" t="s">
        <v>114</v>
      </c>
      <c r="Y40" s="64">
        <f>T37</f>
        <v>7.1530364890164613</v>
      </c>
      <c r="Z40" s="14">
        <f>U37</f>
        <v>0.20313348663067035</v>
      </c>
    </row>
    <row r="41" spans="1:26" x14ac:dyDescent="0.25">
      <c r="A41" s="10" t="s">
        <v>124</v>
      </c>
      <c r="B41" s="11" t="s">
        <v>86</v>
      </c>
      <c r="C41" s="11" t="s">
        <v>43</v>
      </c>
      <c r="D41" s="29" t="s">
        <v>44</v>
      </c>
      <c r="E41" s="29" t="s">
        <v>48</v>
      </c>
      <c r="F41" s="29">
        <v>1</v>
      </c>
      <c r="G41" s="29">
        <v>5</v>
      </c>
      <c r="H41" s="11">
        <v>2000</v>
      </c>
      <c r="I41" s="29">
        <v>100</v>
      </c>
      <c r="J41" s="63">
        <v>20367.7858357429</v>
      </c>
      <c r="K41" s="64">
        <f t="shared" si="3"/>
        <v>5.657718287706361</v>
      </c>
      <c r="L41" s="15">
        <v>2.05142642074933E-4</v>
      </c>
      <c r="M41" s="21"/>
      <c r="N41" s="11"/>
      <c r="O41" s="11"/>
      <c r="P41" s="13"/>
      <c r="R41" s="119" t="s">
        <v>119</v>
      </c>
      <c r="S41" s="90" t="s">
        <v>94</v>
      </c>
      <c r="T41" s="125">
        <f>K356</f>
        <v>5.9637914826141305</v>
      </c>
      <c r="U41" s="92">
        <f>L356</f>
        <v>0.20869197620287355</v>
      </c>
      <c r="W41" s="119" t="s">
        <v>119</v>
      </c>
      <c r="X41" s="90" t="s">
        <v>114</v>
      </c>
      <c r="Y41" s="125">
        <f>T41</f>
        <v>5.9637914826141305</v>
      </c>
      <c r="Z41" s="130">
        <f>U41</f>
        <v>0.20869197620287355</v>
      </c>
    </row>
    <row r="42" spans="1:26" x14ac:dyDescent="0.25">
      <c r="A42" s="10" t="s">
        <v>124</v>
      </c>
      <c r="B42" s="11" t="s">
        <v>86</v>
      </c>
      <c r="C42" s="11" t="s">
        <v>43</v>
      </c>
      <c r="D42" s="29" t="s">
        <v>44</v>
      </c>
      <c r="E42" s="29" t="s">
        <v>48</v>
      </c>
      <c r="F42" s="29">
        <v>1</v>
      </c>
      <c r="G42" s="29">
        <v>5</v>
      </c>
      <c r="H42" s="11">
        <v>2000</v>
      </c>
      <c r="I42" s="29">
        <v>100</v>
      </c>
      <c r="J42" s="63">
        <v>20195.048424243902</v>
      </c>
      <c r="K42" s="64">
        <f t="shared" si="3"/>
        <v>5.6097356734010839</v>
      </c>
      <c r="L42" s="15">
        <v>4.63887918271322E-4</v>
      </c>
      <c r="M42" s="21"/>
      <c r="N42" s="11"/>
      <c r="O42" s="11"/>
      <c r="P42" s="13"/>
    </row>
    <row r="43" spans="1:26" x14ac:dyDescent="0.25">
      <c r="A43" s="10" t="s">
        <v>124</v>
      </c>
      <c r="B43" s="11" t="s">
        <v>86</v>
      </c>
      <c r="C43" s="11" t="s">
        <v>43</v>
      </c>
      <c r="D43" s="29" t="s">
        <v>44</v>
      </c>
      <c r="E43" s="29" t="s">
        <v>48</v>
      </c>
      <c r="F43" s="29">
        <v>1</v>
      </c>
      <c r="G43" s="29">
        <v>5</v>
      </c>
      <c r="H43" s="11">
        <v>2000</v>
      </c>
      <c r="I43" s="29">
        <v>100</v>
      </c>
      <c r="J43" s="63">
        <v>20202.677213430401</v>
      </c>
      <c r="K43" s="64">
        <f t="shared" si="3"/>
        <v>5.6118547815084447</v>
      </c>
      <c r="L43" s="15">
        <v>6.59057437878095E-4</v>
      </c>
      <c r="M43" s="21"/>
      <c r="N43" s="11"/>
      <c r="O43" s="11"/>
      <c r="P43" s="13"/>
    </row>
    <row r="44" spans="1:26" x14ac:dyDescent="0.25">
      <c r="A44" s="10" t="s">
        <v>124</v>
      </c>
      <c r="B44" s="11" t="s">
        <v>86</v>
      </c>
      <c r="C44" s="11" t="s">
        <v>43</v>
      </c>
      <c r="D44" s="29" t="s">
        <v>44</v>
      </c>
      <c r="E44" s="29" t="s">
        <v>48</v>
      </c>
      <c r="F44" s="29">
        <v>1</v>
      </c>
      <c r="G44" s="29">
        <v>5</v>
      </c>
      <c r="H44" s="11">
        <v>2000</v>
      </c>
      <c r="I44" s="29">
        <v>100</v>
      </c>
      <c r="J44" s="63">
        <v>23640.8631045818</v>
      </c>
      <c r="K44" s="64">
        <f t="shared" si="3"/>
        <v>6.5669064179393892</v>
      </c>
      <c r="L44" s="15">
        <v>2.4171405166151902E-3</v>
      </c>
      <c r="M44" s="21"/>
      <c r="N44" s="11"/>
      <c r="O44" s="11"/>
      <c r="P44" s="13"/>
    </row>
    <row r="45" spans="1:26" x14ac:dyDescent="0.25">
      <c r="A45" s="10" t="s">
        <v>124</v>
      </c>
      <c r="B45" s="11" t="s">
        <v>86</v>
      </c>
      <c r="C45" s="11" t="s">
        <v>43</v>
      </c>
      <c r="D45" s="29" t="s">
        <v>44</v>
      </c>
      <c r="E45" s="29" t="s">
        <v>48</v>
      </c>
      <c r="F45" s="29">
        <v>1</v>
      </c>
      <c r="G45" s="29">
        <v>5</v>
      </c>
      <c r="H45" s="11">
        <v>2000</v>
      </c>
      <c r="I45" s="29">
        <v>100</v>
      </c>
      <c r="J45" s="63">
        <v>23711.2187030315</v>
      </c>
      <c r="K45" s="64">
        <f t="shared" si="3"/>
        <v>6.5864496397309722</v>
      </c>
      <c r="L45" s="15">
        <v>1.25573804392419E-3</v>
      </c>
      <c r="M45" s="21"/>
      <c r="N45" s="11"/>
      <c r="O45" s="11"/>
      <c r="P45" s="13"/>
    </row>
    <row r="46" spans="1:26" x14ac:dyDescent="0.25">
      <c r="A46" s="10" t="s">
        <v>124</v>
      </c>
      <c r="B46" s="11" t="s">
        <v>86</v>
      </c>
      <c r="C46" s="11" t="s">
        <v>43</v>
      </c>
      <c r="D46" s="29" t="s">
        <v>44</v>
      </c>
      <c r="E46" s="29" t="s">
        <v>48</v>
      </c>
      <c r="F46" s="29">
        <v>1</v>
      </c>
      <c r="G46" s="29">
        <v>5</v>
      </c>
      <c r="H46" s="11">
        <v>2000</v>
      </c>
      <c r="I46" s="29">
        <v>100</v>
      </c>
      <c r="J46" s="63">
        <v>23765.348599672299</v>
      </c>
      <c r="K46" s="64">
        <f t="shared" si="3"/>
        <v>6.6014857221311942</v>
      </c>
      <c r="L46" s="15">
        <v>4.8672221713575001E-4</v>
      </c>
      <c r="M46" s="21"/>
      <c r="N46" s="11"/>
      <c r="O46" s="11"/>
      <c r="P46" s="13"/>
    </row>
    <row r="47" spans="1:26" ht="15.75" thickBot="1" x14ac:dyDescent="0.3">
      <c r="A47" s="10" t="s">
        <v>124</v>
      </c>
      <c r="B47" s="11" t="s">
        <v>86</v>
      </c>
      <c r="C47" s="11" t="s">
        <v>43</v>
      </c>
      <c r="D47" s="29" t="s">
        <v>44</v>
      </c>
      <c r="E47" s="29" t="s">
        <v>48</v>
      </c>
      <c r="F47" s="29">
        <v>1</v>
      </c>
      <c r="G47" s="29">
        <v>5</v>
      </c>
      <c r="H47" s="11">
        <v>2000</v>
      </c>
      <c r="I47" s="29">
        <v>100</v>
      </c>
      <c r="J47" s="63">
        <v>24908.052209854101</v>
      </c>
      <c r="K47" s="64">
        <f t="shared" si="3"/>
        <v>6.9189033916261389</v>
      </c>
      <c r="L47" s="15">
        <v>3.4521002603263903E-4</v>
      </c>
      <c r="M47" s="21"/>
      <c r="N47" s="11"/>
      <c r="O47" s="11"/>
      <c r="P47" s="13"/>
    </row>
    <row r="48" spans="1:26" ht="15.75" thickBot="1" x14ac:dyDescent="0.3">
      <c r="A48" s="74" t="s">
        <v>26</v>
      </c>
      <c r="B48" s="75"/>
      <c r="C48" s="75"/>
      <c r="D48" s="75"/>
      <c r="E48" s="75"/>
      <c r="F48" s="75"/>
      <c r="G48" s="75"/>
      <c r="H48" s="75"/>
      <c r="I48" s="75"/>
      <c r="J48" s="76">
        <f>AVERAGE(J38:J47)</f>
        <v>21751.9281689405</v>
      </c>
      <c r="K48" s="77">
        <f>J48/3600</f>
        <v>6.0422022691501391</v>
      </c>
      <c r="L48" s="79">
        <f>AVERAGE(L38:L47)</f>
        <v>1.5025645196332863E-3</v>
      </c>
      <c r="M48" s="80"/>
      <c r="N48" s="75"/>
      <c r="O48" s="75"/>
      <c r="P48" s="81"/>
    </row>
    <row r="49" spans="1:16" x14ac:dyDescent="0.25">
      <c r="A49" s="10" t="s">
        <v>124</v>
      </c>
      <c r="B49" s="11" t="s">
        <v>87</v>
      </c>
      <c r="C49" s="11" t="s">
        <v>43</v>
      </c>
      <c r="D49" s="29" t="s">
        <v>44</v>
      </c>
      <c r="E49" s="29" t="s">
        <v>48</v>
      </c>
      <c r="F49" s="11">
        <v>2</v>
      </c>
      <c r="G49" s="11">
        <v>5</v>
      </c>
      <c r="H49" s="11">
        <v>2000</v>
      </c>
      <c r="I49" s="29">
        <v>100</v>
      </c>
      <c r="J49" s="61">
        <v>21485.883247375401</v>
      </c>
      <c r="K49" s="64">
        <f>J49/3600</f>
        <v>5.9683009020487221</v>
      </c>
      <c r="L49" s="14">
        <v>4.0061900783433399E-4</v>
      </c>
      <c r="M49" s="21"/>
      <c r="N49" s="11"/>
      <c r="O49" s="11"/>
      <c r="P49" s="13"/>
    </row>
    <row r="50" spans="1:16" x14ac:dyDescent="0.25">
      <c r="A50" s="10" t="s">
        <v>124</v>
      </c>
      <c r="B50" s="11" t="s">
        <v>87</v>
      </c>
      <c r="C50" s="11" t="s">
        <v>43</v>
      </c>
      <c r="D50" s="29" t="s">
        <v>44</v>
      </c>
      <c r="E50" s="29" t="s">
        <v>48</v>
      </c>
      <c r="F50" s="11">
        <v>2</v>
      </c>
      <c r="G50" s="11">
        <v>5</v>
      </c>
      <c r="H50" s="11">
        <v>2000</v>
      </c>
      <c r="I50" s="29">
        <v>100</v>
      </c>
      <c r="J50" s="61">
        <v>23699.9985566139</v>
      </c>
      <c r="K50" s="64">
        <f t="shared" ref="K50:K58" si="4">J50/3600</f>
        <v>6.5833329323927501</v>
      </c>
      <c r="L50" s="14">
        <v>2.7178474079515499E-2</v>
      </c>
      <c r="M50" s="21"/>
      <c r="N50" s="11"/>
      <c r="O50" s="11"/>
      <c r="P50" s="13"/>
    </row>
    <row r="51" spans="1:16" x14ac:dyDescent="0.25">
      <c r="A51" s="10" t="s">
        <v>124</v>
      </c>
      <c r="B51" s="11" t="s">
        <v>87</v>
      </c>
      <c r="C51" s="11" t="s">
        <v>43</v>
      </c>
      <c r="D51" s="29" t="s">
        <v>44</v>
      </c>
      <c r="E51" s="29" t="s">
        <v>48</v>
      </c>
      <c r="F51" s="11">
        <v>2</v>
      </c>
      <c r="G51" s="11">
        <v>5</v>
      </c>
      <c r="H51" s="11">
        <v>2000</v>
      </c>
      <c r="I51" s="29">
        <v>100</v>
      </c>
      <c r="J51" s="61">
        <v>23965.940023183801</v>
      </c>
      <c r="K51" s="64">
        <f t="shared" si="4"/>
        <v>6.6572055619955002</v>
      </c>
      <c r="L51" s="66">
        <v>1.7827757416732301E-3</v>
      </c>
      <c r="M51" s="21"/>
      <c r="N51" s="11"/>
      <c r="O51" s="11"/>
      <c r="P51" s="13"/>
    </row>
    <row r="52" spans="1:16" x14ac:dyDescent="0.25">
      <c r="A52" s="10" t="s">
        <v>124</v>
      </c>
      <c r="B52" s="11" t="s">
        <v>87</v>
      </c>
      <c r="C52" s="11" t="s">
        <v>43</v>
      </c>
      <c r="D52" s="29" t="s">
        <v>44</v>
      </c>
      <c r="E52" s="29" t="s">
        <v>48</v>
      </c>
      <c r="F52" s="11">
        <v>2</v>
      </c>
      <c r="G52" s="11">
        <v>5</v>
      </c>
      <c r="H52" s="11">
        <v>2000</v>
      </c>
      <c r="I52" s="29">
        <v>100</v>
      </c>
      <c r="J52" s="61">
        <v>24035.166209220799</v>
      </c>
      <c r="K52" s="64">
        <f t="shared" si="4"/>
        <v>6.6764350581168888</v>
      </c>
      <c r="L52" s="14">
        <v>6.3902456303287095E-4</v>
      </c>
      <c r="M52" s="21"/>
      <c r="N52" s="11"/>
      <c r="O52" s="11"/>
      <c r="P52" s="13"/>
    </row>
    <row r="53" spans="1:16" x14ac:dyDescent="0.25">
      <c r="A53" s="10" t="s">
        <v>124</v>
      </c>
      <c r="B53" s="11" t="s">
        <v>87</v>
      </c>
      <c r="C53" s="11" t="s">
        <v>43</v>
      </c>
      <c r="D53" s="29" t="s">
        <v>44</v>
      </c>
      <c r="E53" s="29" t="s">
        <v>48</v>
      </c>
      <c r="F53" s="11">
        <v>2</v>
      </c>
      <c r="G53" s="11">
        <v>5</v>
      </c>
      <c r="H53" s="11">
        <v>2000</v>
      </c>
      <c r="I53" s="29">
        <v>100</v>
      </c>
      <c r="J53" s="61">
        <v>24214.588983535701</v>
      </c>
      <c r="K53" s="64">
        <f t="shared" si="4"/>
        <v>6.7262747176488062</v>
      </c>
      <c r="L53" s="14">
        <v>1.9847080094323598E-3</v>
      </c>
      <c r="M53" s="21"/>
      <c r="N53" s="11"/>
      <c r="O53" s="11"/>
      <c r="P53" s="13"/>
    </row>
    <row r="54" spans="1:16" x14ac:dyDescent="0.25">
      <c r="A54" s="10" t="s">
        <v>124</v>
      </c>
      <c r="B54" s="11" t="s">
        <v>87</v>
      </c>
      <c r="C54" s="11" t="s">
        <v>43</v>
      </c>
      <c r="D54" s="29" t="s">
        <v>44</v>
      </c>
      <c r="E54" s="29" t="s">
        <v>48</v>
      </c>
      <c r="F54" s="11">
        <v>2</v>
      </c>
      <c r="G54" s="11">
        <v>5</v>
      </c>
      <c r="H54" s="11">
        <v>2000</v>
      </c>
      <c r="I54" s="29">
        <v>100</v>
      </c>
      <c r="J54" s="61">
        <v>27200.168597459699</v>
      </c>
      <c r="K54" s="64">
        <f t="shared" si="4"/>
        <v>7.5556023881832495</v>
      </c>
      <c r="L54" s="14">
        <v>6.94717937374045E-4</v>
      </c>
      <c r="M54" s="21"/>
      <c r="N54" s="11"/>
      <c r="O54" s="11"/>
      <c r="P54" s="13"/>
    </row>
    <row r="55" spans="1:16" x14ac:dyDescent="0.25">
      <c r="A55" s="10" t="s">
        <v>124</v>
      </c>
      <c r="B55" s="11" t="s">
        <v>87</v>
      </c>
      <c r="C55" s="11" t="s">
        <v>43</v>
      </c>
      <c r="D55" s="29" t="s">
        <v>44</v>
      </c>
      <c r="E55" s="29" t="s">
        <v>48</v>
      </c>
      <c r="F55" s="11">
        <v>2</v>
      </c>
      <c r="G55" s="11">
        <v>5</v>
      </c>
      <c r="H55" s="11">
        <v>2000</v>
      </c>
      <c r="I55" s="29">
        <v>100</v>
      </c>
      <c r="J55" s="61">
        <v>27279.270729303302</v>
      </c>
      <c r="K55" s="64">
        <f t="shared" si="4"/>
        <v>7.5775752025842502</v>
      </c>
      <c r="L55" s="14">
        <v>0.46380435167823802</v>
      </c>
      <c r="M55" s="21"/>
      <c r="N55" s="11"/>
      <c r="O55" s="11"/>
      <c r="P55" s="13"/>
    </row>
    <row r="56" spans="1:16" x14ac:dyDescent="0.25">
      <c r="A56" s="10" t="s">
        <v>124</v>
      </c>
      <c r="B56" s="11" t="s">
        <v>87</v>
      </c>
      <c r="C56" s="11" t="s">
        <v>43</v>
      </c>
      <c r="D56" s="29" t="s">
        <v>44</v>
      </c>
      <c r="E56" s="29" t="s">
        <v>48</v>
      </c>
      <c r="F56" s="11">
        <v>2</v>
      </c>
      <c r="G56" s="11">
        <v>5</v>
      </c>
      <c r="H56" s="11">
        <v>2000</v>
      </c>
      <c r="I56" s="29">
        <v>100</v>
      </c>
      <c r="J56" s="61">
        <v>27320.590112447699</v>
      </c>
      <c r="K56" s="64">
        <f t="shared" si="4"/>
        <v>7.5890528090132499</v>
      </c>
      <c r="L56" s="14">
        <v>7.9481400597513404E-4</v>
      </c>
      <c r="M56" s="21"/>
      <c r="N56" s="11"/>
      <c r="O56" s="11"/>
      <c r="P56" s="13"/>
    </row>
    <row r="57" spans="1:16" x14ac:dyDescent="0.25">
      <c r="A57" s="10" t="s">
        <v>124</v>
      </c>
      <c r="B57" s="11" t="s">
        <v>87</v>
      </c>
      <c r="C57" s="11" t="s">
        <v>43</v>
      </c>
      <c r="D57" s="29" t="s">
        <v>44</v>
      </c>
      <c r="E57" s="29" t="s">
        <v>48</v>
      </c>
      <c r="F57" s="11">
        <v>2</v>
      </c>
      <c r="G57" s="11">
        <v>5</v>
      </c>
      <c r="H57" s="11">
        <v>2000</v>
      </c>
      <c r="I57" s="29">
        <v>100</v>
      </c>
      <c r="J57" s="61">
        <v>27381.218042135199</v>
      </c>
      <c r="K57" s="64">
        <f t="shared" si="4"/>
        <v>7.6058939005931103</v>
      </c>
      <c r="L57" s="14">
        <v>3.1111810321667599E-3</v>
      </c>
      <c r="M57" s="21"/>
      <c r="N57" s="11"/>
      <c r="O57" s="11"/>
      <c r="P57" s="13"/>
    </row>
    <row r="58" spans="1:16" ht="15.75" thickBot="1" x14ac:dyDescent="0.3">
      <c r="A58" s="10" t="s">
        <v>124</v>
      </c>
      <c r="B58" s="11" t="s">
        <v>87</v>
      </c>
      <c r="C58" s="11" t="s">
        <v>43</v>
      </c>
      <c r="D58" s="29" t="s">
        <v>44</v>
      </c>
      <c r="E58" s="29" t="s">
        <v>48</v>
      </c>
      <c r="F58" s="11">
        <v>2</v>
      </c>
      <c r="G58" s="11">
        <v>5</v>
      </c>
      <c r="H58" s="11">
        <v>2000</v>
      </c>
      <c r="I58" s="29">
        <v>100</v>
      </c>
      <c r="J58" s="61">
        <v>27496.729250430999</v>
      </c>
      <c r="K58" s="64">
        <f t="shared" si="4"/>
        <v>7.6379803473419443</v>
      </c>
      <c r="L58" s="14">
        <v>9.7471819925391498E-4</v>
      </c>
      <c r="M58" s="21"/>
      <c r="N58" s="11"/>
      <c r="O58" s="11"/>
      <c r="P58" s="13"/>
    </row>
    <row r="59" spans="1:16" ht="15.75" thickBot="1" x14ac:dyDescent="0.3">
      <c r="A59" s="74" t="s">
        <v>26</v>
      </c>
      <c r="B59" s="75"/>
      <c r="C59" s="75"/>
      <c r="D59" s="75"/>
      <c r="E59" s="75"/>
      <c r="F59" s="75"/>
      <c r="G59" s="75"/>
      <c r="H59" s="75"/>
      <c r="I59" s="75"/>
      <c r="J59" s="76">
        <f>AVERAGE(J49:J58)</f>
        <v>25407.955375170652</v>
      </c>
      <c r="K59" s="77">
        <f t="shared" ref="K59:K71" si="5">J59/3600</f>
        <v>7.0577653819918478</v>
      </c>
      <c r="L59" s="70">
        <f>AVERAGE(L49:L58)</f>
        <v>5.0136538425449614E-2</v>
      </c>
      <c r="M59" s="80"/>
      <c r="N59" s="74"/>
      <c r="O59" s="75"/>
      <c r="P59" s="81"/>
    </row>
    <row r="60" spans="1:16" x14ac:dyDescent="0.25">
      <c r="A60" s="10" t="s">
        <v>95</v>
      </c>
      <c r="B60" s="29" t="s">
        <v>108</v>
      </c>
      <c r="C60" s="11" t="s">
        <v>10</v>
      </c>
      <c r="D60" s="11" t="s">
        <v>24</v>
      </c>
      <c r="E60" s="29" t="s">
        <v>48</v>
      </c>
      <c r="F60" s="11">
        <v>1</v>
      </c>
      <c r="G60" s="11">
        <v>1</v>
      </c>
      <c r="H60" s="11">
        <v>2000</v>
      </c>
      <c r="I60" s="11">
        <v>100</v>
      </c>
      <c r="J60" s="61">
        <v>21443.389478206602</v>
      </c>
      <c r="K60" s="11">
        <f t="shared" si="5"/>
        <v>5.9564970772796118</v>
      </c>
      <c r="L60" s="14">
        <v>7.8870346321571402E-4</v>
      </c>
      <c r="M60" s="21"/>
      <c r="N60" s="11"/>
      <c r="O60" s="11"/>
      <c r="P60" s="13"/>
    </row>
    <row r="61" spans="1:16" x14ac:dyDescent="0.25">
      <c r="A61" s="10" t="s">
        <v>95</v>
      </c>
      <c r="B61" s="29"/>
      <c r="C61" s="11" t="s">
        <v>10</v>
      </c>
      <c r="D61" s="11" t="s">
        <v>24</v>
      </c>
      <c r="E61" s="29" t="s">
        <v>48</v>
      </c>
      <c r="F61" s="11">
        <v>1</v>
      </c>
      <c r="G61" s="11">
        <v>1</v>
      </c>
      <c r="H61" s="11">
        <v>2000</v>
      </c>
      <c r="I61" s="11">
        <v>100</v>
      </c>
      <c r="J61" s="61">
        <v>23467.255299329699</v>
      </c>
      <c r="K61" s="11">
        <f t="shared" si="5"/>
        <v>6.5186820275915833</v>
      </c>
      <c r="L61" s="14">
        <v>6.0856684704002596E-4</v>
      </c>
      <c r="M61" s="21"/>
      <c r="N61" s="11"/>
      <c r="O61" s="11"/>
      <c r="P61" s="13"/>
    </row>
    <row r="62" spans="1:16" x14ac:dyDescent="0.25">
      <c r="A62" s="10" t="s">
        <v>95</v>
      </c>
      <c r="B62" s="11"/>
      <c r="C62" s="11" t="s">
        <v>10</v>
      </c>
      <c r="D62" s="11" t="s">
        <v>24</v>
      </c>
      <c r="E62" s="29" t="s">
        <v>48</v>
      </c>
      <c r="F62" s="11">
        <v>1</v>
      </c>
      <c r="G62" s="11">
        <v>1</v>
      </c>
      <c r="H62" s="11">
        <v>2000</v>
      </c>
      <c r="I62" s="11">
        <v>100</v>
      </c>
      <c r="J62" s="61">
        <v>23715.099287986701</v>
      </c>
      <c r="K62" s="11">
        <f t="shared" si="5"/>
        <v>6.5875275799963058</v>
      </c>
      <c r="L62" s="14">
        <v>9.3359431006114803E-4</v>
      </c>
      <c r="M62" s="21"/>
      <c r="N62" s="11"/>
      <c r="O62" s="11"/>
      <c r="P62" s="13"/>
    </row>
    <row r="63" spans="1:16" x14ac:dyDescent="0.25">
      <c r="A63" s="10" t="s">
        <v>95</v>
      </c>
      <c r="B63" s="11"/>
      <c r="C63" s="11" t="s">
        <v>10</v>
      </c>
      <c r="D63" s="11" t="s">
        <v>24</v>
      </c>
      <c r="E63" s="29" t="s">
        <v>48</v>
      </c>
      <c r="F63" s="11">
        <v>1</v>
      </c>
      <c r="G63" s="11">
        <v>1</v>
      </c>
      <c r="H63" s="11">
        <v>2000</v>
      </c>
      <c r="I63" s="11">
        <v>100</v>
      </c>
      <c r="J63" s="61">
        <v>24122.041879892298</v>
      </c>
      <c r="K63" s="11">
        <f t="shared" si="5"/>
        <v>6.7005671888589715</v>
      </c>
      <c r="L63" s="14">
        <v>3.0848704063867801E-3</v>
      </c>
      <c r="M63" s="21"/>
      <c r="N63" s="11"/>
      <c r="O63" s="11"/>
      <c r="P63" s="13"/>
    </row>
    <row r="64" spans="1:16" x14ac:dyDescent="0.25">
      <c r="A64" s="10" t="s">
        <v>95</v>
      </c>
      <c r="B64" s="11"/>
      <c r="C64" s="11" t="s">
        <v>10</v>
      </c>
      <c r="D64" s="11" t="s">
        <v>24</v>
      </c>
      <c r="E64" s="29" t="s">
        <v>48</v>
      </c>
      <c r="F64" s="11">
        <v>1</v>
      </c>
      <c r="G64" s="11">
        <v>1</v>
      </c>
      <c r="H64" s="11">
        <v>2000</v>
      </c>
      <c r="I64" s="11">
        <v>100</v>
      </c>
      <c r="J64" s="61">
        <v>24126.033227920499</v>
      </c>
      <c r="K64" s="11">
        <f t="shared" si="5"/>
        <v>6.7016758966445833</v>
      </c>
      <c r="L64" s="14">
        <v>6.9567966657546002E-4</v>
      </c>
      <c r="M64" s="21"/>
      <c r="N64" s="11"/>
      <c r="O64" s="11"/>
      <c r="P64" s="13"/>
    </row>
    <row r="65" spans="1:16" x14ac:dyDescent="0.25">
      <c r="A65" s="10" t="s">
        <v>95</v>
      </c>
      <c r="B65" s="11"/>
      <c r="C65" s="11" t="s">
        <v>10</v>
      </c>
      <c r="D65" s="11" t="s">
        <v>24</v>
      </c>
      <c r="E65" s="29" t="s">
        <v>48</v>
      </c>
      <c r="F65" s="11">
        <v>1</v>
      </c>
      <c r="G65" s="11">
        <v>1</v>
      </c>
      <c r="H65" s="11">
        <v>2000</v>
      </c>
      <c r="I65" s="11">
        <v>100</v>
      </c>
      <c r="J65" s="61">
        <v>24253.7463347911</v>
      </c>
      <c r="K65" s="11">
        <f t="shared" si="5"/>
        <v>6.7371517596641946</v>
      </c>
      <c r="L65" s="14">
        <v>6.3442153613911295E-4</v>
      </c>
      <c r="M65" s="21"/>
      <c r="N65" s="11"/>
      <c r="O65" s="11"/>
      <c r="P65" s="13"/>
    </row>
    <row r="66" spans="1:16" x14ac:dyDescent="0.25">
      <c r="A66" s="10" t="s">
        <v>95</v>
      </c>
      <c r="B66" s="11"/>
      <c r="C66" s="11" t="s">
        <v>10</v>
      </c>
      <c r="D66" s="11" t="s">
        <v>24</v>
      </c>
      <c r="E66" s="29" t="s">
        <v>48</v>
      </c>
      <c r="F66" s="11">
        <v>1</v>
      </c>
      <c r="G66" s="11">
        <v>1</v>
      </c>
      <c r="H66" s="11">
        <v>2000</v>
      </c>
      <c r="I66" s="11">
        <v>100</v>
      </c>
      <c r="J66" s="61">
        <v>24304.414358139002</v>
      </c>
      <c r="K66" s="11">
        <f t="shared" si="5"/>
        <v>6.7512262105941669</v>
      </c>
      <c r="L66" s="14">
        <v>8.26994003240372E-4</v>
      </c>
      <c r="M66" s="21"/>
      <c r="N66" s="11"/>
      <c r="O66" s="11"/>
      <c r="P66" s="13"/>
    </row>
    <row r="67" spans="1:16" x14ac:dyDescent="0.25">
      <c r="A67" s="10" t="s">
        <v>95</v>
      </c>
      <c r="B67" s="11"/>
      <c r="C67" s="11" t="s">
        <v>10</v>
      </c>
      <c r="D67" s="11" t="s">
        <v>24</v>
      </c>
      <c r="E67" s="29" t="s">
        <v>48</v>
      </c>
      <c r="F67" s="11">
        <v>1</v>
      </c>
      <c r="G67" s="11">
        <v>1</v>
      </c>
      <c r="H67" s="11">
        <v>2000</v>
      </c>
      <c r="I67" s="11">
        <v>100</v>
      </c>
      <c r="J67" s="61">
        <v>24359.9939761161</v>
      </c>
      <c r="K67" s="11">
        <f t="shared" si="5"/>
        <v>6.7666649933655831</v>
      </c>
      <c r="L67" s="14">
        <v>7.8302597423105501E-4</v>
      </c>
      <c r="M67" s="21"/>
      <c r="N67" s="11"/>
      <c r="O67" s="11"/>
      <c r="P67" s="13"/>
    </row>
    <row r="68" spans="1:16" x14ac:dyDescent="0.25">
      <c r="A68" s="10" t="s">
        <v>95</v>
      </c>
      <c r="B68" s="11"/>
      <c r="C68" s="11" t="s">
        <v>10</v>
      </c>
      <c r="D68" s="11" t="s">
        <v>24</v>
      </c>
      <c r="E68" s="29" t="s">
        <v>48</v>
      </c>
      <c r="F68" s="11">
        <v>1</v>
      </c>
      <c r="G68" s="11">
        <v>1</v>
      </c>
      <c r="H68" s="11">
        <v>2000</v>
      </c>
      <c r="I68" s="11">
        <v>100</v>
      </c>
      <c r="J68" s="61">
        <v>24706.384910345001</v>
      </c>
      <c r="K68" s="11">
        <f t="shared" si="5"/>
        <v>6.8628846973180559</v>
      </c>
      <c r="L68" s="14">
        <v>1.08449340423784E-3</v>
      </c>
      <c r="M68" s="21"/>
      <c r="N68" s="11"/>
      <c r="O68" s="11"/>
      <c r="P68" s="13"/>
    </row>
    <row r="69" spans="1:16" ht="15.75" thickBot="1" x14ac:dyDescent="0.3">
      <c r="A69" s="10" t="s">
        <v>95</v>
      </c>
      <c r="B69" s="11"/>
      <c r="C69" s="11" t="s">
        <v>10</v>
      </c>
      <c r="D69" s="11" t="s">
        <v>24</v>
      </c>
      <c r="E69" s="29" t="s">
        <v>48</v>
      </c>
      <c r="F69" s="11">
        <v>1</v>
      </c>
      <c r="G69" s="11">
        <v>1</v>
      </c>
      <c r="H69" s="11">
        <v>2000</v>
      </c>
      <c r="I69" s="11">
        <v>100</v>
      </c>
      <c r="J69" s="61">
        <v>25719.853224277402</v>
      </c>
      <c r="K69" s="11">
        <f t="shared" si="5"/>
        <v>7.1444036734103893</v>
      </c>
      <c r="L69" s="14">
        <v>1.68836883610443E-3</v>
      </c>
      <c r="M69" s="45"/>
      <c r="N69" s="11"/>
      <c r="O69" s="11"/>
      <c r="P69" s="13"/>
    </row>
    <row r="70" spans="1:16" ht="15.75" thickBot="1" x14ac:dyDescent="0.3">
      <c r="A70" s="74" t="s">
        <v>26</v>
      </c>
      <c r="B70" s="75"/>
      <c r="C70" s="75"/>
      <c r="D70" s="75"/>
      <c r="E70" s="75"/>
      <c r="F70" s="75"/>
      <c r="G70" s="75"/>
      <c r="H70" s="75"/>
      <c r="I70" s="75"/>
      <c r="J70" s="76">
        <f>AVERAGE(J60:J69)</f>
        <v>24021.821197700439</v>
      </c>
      <c r="K70" s="75">
        <f t="shared" si="5"/>
        <v>6.6727281104723444</v>
      </c>
      <c r="L70" s="79">
        <f>AVERAGE(L60:L69)</f>
        <v>1.1128718447231938E-3</v>
      </c>
      <c r="M70" s="80">
        <f>_xlfn.STDEV.P(L60:L69)</f>
        <v>7.2151354836148688E-4</v>
      </c>
      <c r="N70" s="74"/>
      <c r="O70" s="75"/>
      <c r="P70" s="81"/>
    </row>
    <row r="71" spans="1:16" x14ac:dyDescent="0.25">
      <c r="A71" s="10" t="s">
        <v>95</v>
      </c>
      <c r="B71" s="11" t="s">
        <v>85</v>
      </c>
      <c r="C71" s="29" t="s">
        <v>43</v>
      </c>
      <c r="D71" s="11" t="s">
        <v>24</v>
      </c>
      <c r="E71" s="29" t="s">
        <v>48</v>
      </c>
      <c r="F71" s="11">
        <v>0.5</v>
      </c>
      <c r="G71" s="11">
        <v>1</v>
      </c>
      <c r="H71" s="11">
        <v>2000</v>
      </c>
      <c r="I71" s="29">
        <v>1000</v>
      </c>
      <c r="J71" s="61">
        <v>23684.700800180399</v>
      </c>
      <c r="K71" s="64">
        <f t="shared" si="5"/>
        <v>6.5790835556056662</v>
      </c>
      <c r="L71" s="14">
        <v>3.2172449483313498E-4</v>
      </c>
      <c r="M71" s="27"/>
      <c r="N71" s="11"/>
      <c r="O71" s="11"/>
      <c r="P71" s="13"/>
    </row>
    <row r="72" spans="1:16" x14ac:dyDescent="0.25">
      <c r="A72" s="10" t="s">
        <v>95</v>
      </c>
      <c r="B72" s="11" t="s">
        <v>85</v>
      </c>
      <c r="C72" s="29" t="s">
        <v>43</v>
      </c>
      <c r="D72" s="11" t="s">
        <v>24</v>
      </c>
      <c r="E72" s="29" t="s">
        <v>48</v>
      </c>
      <c r="F72" s="11">
        <v>0.5</v>
      </c>
      <c r="G72" s="11">
        <v>1</v>
      </c>
      <c r="H72" s="11">
        <v>2000</v>
      </c>
      <c r="I72" s="29">
        <v>1000</v>
      </c>
      <c r="J72" s="61">
        <v>23774.224303245501</v>
      </c>
      <c r="K72" s="64">
        <f t="shared" ref="K72:K81" si="6">J72/3600</f>
        <v>6.6039511953459726</v>
      </c>
      <c r="L72" s="14">
        <v>2.8096263229934298E-4</v>
      </c>
      <c r="M72" s="21"/>
      <c r="N72" s="11"/>
      <c r="O72" s="11"/>
      <c r="P72" s="13"/>
    </row>
    <row r="73" spans="1:16" x14ac:dyDescent="0.25">
      <c r="A73" s="10" t="s">
        <v>95</v>
      </c>
      <c r="B73" s="11" t="s">
        <v>85</v>
      </c>
      <c r="C73" s="29" t="s">
        <v>43</v>
      </c>
      <c r="D73" s="11" t="s">
        <v>24</v>
      </c>
      <c r="E73" s="29" t="s">
        <v>48</v>
      </c>
      <c r="F73" s="11">
        <v>0.5</v>
      </c>
      <c r="G73" s="11">
        <v>1</v>
      </c>
      <c r="H73" s="11">
        <v>2000</v>
      </c>
      <c r="I73" s="29">
        <v>1000</v>
      </c>
      <c r="J73" s="61">
        <v>23938.639578342401</v>
      </c>
      <c r="K73" s="64">
        <f t="shared" si="6"/>
        <v>6.6496221050951112</v>
      </c>
      <c r="L73" s="66">
        <v>3.16701057016054E-4</v>
      </c>
      <c r="M73" s="21"/>
      <c r="N73" s="11"/>
      <c r="O73" s="11"/>
      <c r="P73" s="13"/>
    </row>
    <row r="74" spans="1:16" x14ac:dyDescent="0.25">
      <c r="A74" s="10" t="s">
        <v>95</v>
      </c>
      <c r="B74" s="11" t="s">
        <v>85</v>
      </c>
      <c r="C74" s="29" t="s">
        <v>43</v>
      </c>
      <c r="D74" s="11" t="s">
        <v>24</v>
      </c>
      <c r="E74" s="29" t="s">
        <v>48</v>
      </c>
      <c r="F74" s="11">
        <v>0.5</v>
      </c>
      <c r="G74" s="11">
        <v>1</v>
      </c>
      <c r="H74" s="11">
        <v>2000</v>
      </c>
      <c r="I74" s="29">
        <v>1000</v>
      </c>
      <c r="J74" s="61">
        <v>24033.7031476497</v>
      </c>
      <c r="K74" s="64">
        <f t="shared" si="6"/>
        <v>6.6760286521249164</v>
      </c>
      <c r="L74" s="14">
        <v>1.1508161352809299E-3</v>
      </c>
      <c r="M74" s="21"/>
      <c r="N74" s="11"/>
      <c r="O74" s="11"/>
      <c r="P74" s="13"/>
    </row>
    <row r="75" spans="1:16" x14ac:dyDescent="0.25">
      <c r="A75" s="10" t="s">
        <v>95</v>
      </c>
      <c r="B75" s="11" t="s">
        <v>85</v>
      </c>
      <c r="C75" s="29" t="s">
        <v>43</v>
      </c>
      <c r="D75" s="11" t="s">
        <v>24</v>
      </c>
      <c r="E75" s="29" t="s">
        <v>48</v>
      </c>
      <c r="F75" s="11">
        <v>0.5</v>
      </c>
      <c r="G75" s="11">
        <v>1</v>
      </c>
      <c r="H75" s="11">
        <v>2000</v>
      </c>
      <c r="I75" s="29">
        <v>1000</v>
      </c>
      <c r="J75" s="61">
        <v>24070.597555637301</v>
      </c>
      <c r="K75" s="64">
        <f t="shared" si="6"/>
        <v>6.686277098788139</v>
      </c>
      <c r="L75" s="14">
        <v>9.4392756646504501E-4</v>
      </c>
      <c r="M75" s="21"/>
      <c r="N75" s="11"/>
      <c r="O75" s="11"/>
      <c r="P75" s="13"/>
    </row>
    <row r="76" spans="1:16" x14ac:dyDescent="0.25">
      <c r="A76" s="10" t="s">
        <v>95</v>
      </c>
      <c r="B76" s="11" t="s">
        <v>85</v>
      </c>
      <c r="C76" s="29" t="s">
        <v>43</v>
      </c>
      <c r="D76" s="11" t="s">
        <v>24</v>
      </c>
      <c r="E76" s="29" t="s">
        <v>48</v>
      </c>
      <c r="F76" s="11">
        <v>0.5</v>
      </c>
      <c r="G76" s="11">
        <v>1</v>
      </c>
      <c r="H76" s="11">
        <v>2000</v>
      </c>
      <c r="I76" s="29">
        <v>1000</v>
      </c>
      <c r="J76" s="61">
        <v>24170.660162687302</v>
      </c>
      <c r="K76" s="64">
        <f t="shared" si="6"/>
        <v>6.7140722674131394</v>
      </c>
      <c r="L76" s="14">
        <v>4.3139116477999303E-4</v>
      </c>
      <c r="M76" s="107"/>
      <c r="N76" s="11"/>
      <c r="O76" s="11"/>
      <c r="P76" s="13"/>
    </row>
    <row r="77" spans="1:16" x14ac:dyDescent="0.25">
      <c r="A77" s="10" t="s">
        <v>95</v>
      </c>
      <c r="B77" s="11" t="s">
        <v>85</v>
      </c>
      <c r="C77" s="29" t="s">
        <v>43</v>
      </c>
      <c r="D77" s="11" t="s">
        <v>24</v>
      </c>
      <c r="E77" s="29" t="s">
        <v>48</v>
      </c>
      <c r="F77" s="11">
        <v>0.5</v>
      </c>
      <c r="G77" s="11">
        <v>1</v>
      </c>
      <c r="H77" s="11">
        <v>2000</v>
      </c>
      <c r="I77" s="29">
        <v>1000</v>
      </c>
      <c r="J77" s="61">
        <v>24208.145904064098</v>
      </c>
      <c r="K77" s="64">
        <f t="shared" si="6"/>
        <v>6.7244849733511387</v>
      </c>
      <c r="L77" s="14">
        <v>2.3732840142428799E-4</v>
      </c>
      <c r="M77" s="21"/>
      <c r="N77" s="11"/>
      <c r="O77" s="11"/>
      <c r="P77" s="13"/>
    </row>
    <row r="78" spans="1:16" x14ac:dyDescent="0.25">
      <c r="A78" s="10" t="s">
        <v>95</v>
      </c>
      <c r="B78" s="11" t="s">
        <v>85</v>
      </c>
      <c r="C78" s="29" t="s">
        <v>43</v>
      </c>
      <c r="D78" s="11" t="s">
        <v>24</v>
      </c>
      <c r="E78" s="29" t="s">
        <v>48</v>
      </c>
      <c r="F78" s="11">
        <v>0.5</v>
      </c>
      <c r="G78" s="11">
        <v>1</v>
      </c>
      <c r="H78" s="11">
        <v>2000</v>
      </c>
      <c r="I78" s="29">
        <v>1000</v>
      </c>
      <c r="J78" s="61">
        <v>24610.527503967201</v>
      </c>
      <c r="K78" s="64">
        <f t="shared" si="6"/>
        <v>6.8362576399908894</v>
      </c>
      <c r="L78" s="14">
        <v>3.2568198392925998E-4</v>
      </c>
      <c r="M78" s="21"/>
      <c r="N78" s="11"/>
      <c r="O78" s="11"/>
      <c r="P78" s="13"/>
    </row>
    <row r="79" spans="1:16" x14ac:dyDescent="0.25">
      <c r="A79" s="10" t="s">
        <v>95</v>
      </c>
      <c r="B79" s="11" t="s">
        <v>85</v>
      </c>
      <c r="C79" s="29" t="s">
        <v>43</v>
      </c>
      <c r="D79" s="11" t="s">
        <v>24</v>
      </c>
      <c r="E79" s="29" t="s">
        <v>48</v>
      </c>
      <c r="F79" s="11">
        <v>0.5</v>
      </c>
      <c r="G79" s="11">
        <v>1</v>
      </c>
      <c r="H79" s="11">
        <v>2000</v>
      </c>
      <c r="I79" s="29">
        <v>1000</v>
      </c>
      <c r="J79" s="61">
        <v>25018.8460633754</v>
      </c>
      <c r="K79" s="64">
        <f t="shared" si="6"/>
        <v>6.9496794620487226</v>
      </c>
      <c r="L79" s="14">
        <v>5.9366764338285804E-4</v>
      </c>
      <c r="M79" s="21"/>
      <c r="N79" s="11"/>
      <c r="O79" s="11"/>
      <c r="P79" s="13"/>
    </row>
    <row r="80" spans="1:16" ht="15.75" thickBot="1" x14ac:dyDescent="0.3">
      <c r="A80" s="10" t="s">
        <v>95</v>
      </c>
      <c r="B80" s="11" t="s">
        <v>85</v>
      </c>
      <c r="C80" s="29" t="s">
        <v>43</v>
      </c>
      <c r="D80" s="11" t="s">
        <v>24</v>
      </c>
      <c r="E80" s="29" t="s">
        <v>48</v>
      </c>
      <c r="F80" s="11">
        <v>0.5</v>
      </c>
      <c r="G80" s="11">
        <v>1</v>
      </c>
      <c r="H80" s="11">
        <v>2000</v>
      </c>
      <c r="I80" s="29">
        <v>1000</v>
      </c>
      <c r="J80" s="61">
        <v>25554.494720697399</v>
      </c>
      <c r="K80" s="64">
        <f t="shared" si="6"/>
        <v>7.0984707557492772</v>
      </c>
      <c r="L80" s="14">
        <v>3.0318763537216001E-4</v>
      </c>
      <c r="M80" s="21"/>
      <c r="N80" s="11"/>
      <c r="O80" s="11"/>
      <c r="P80" s="13"/>
    </row>
    <row r="81" spans="1:16" ht="15.75" thickBot="1" x14ac:dyDescent="0.3">
      <c r="A81" s="74"/>
      <c r="B81" s="75"/>
      <c r="C81" s="75"/>
      <c r="D81" s="75"/>
      <c r="E81" s="75"/>
      <c r="F81" s="75"/>
      <c r="G81" s="75"/>
      <c r="H81" s="75"/>
      <c r="I81" s="75"/>
      <c r="J81" s="76">
        <f>AVERAGE(J71:J80)</f>
        <v>24306.453973984673</v>
      </c>
      <c r="K81" s="77">
        <f t="shared" si="6"/>
        <v>6.7517927705512983</v>
      </c>
      <c r="L81" s="78">
        <f>AVERAGE(L71:L80)</f>
        <v>4.9053887147830662E-4</v>
      </c>
      <c r="M81" s="80">
        <f>_xlfn.STDEV.P(L71:L80)</f>
        <v>2.9743827416020508E-4</v>
      </c>
      <c r="N81" s="75"/>
      <c r="O81" s="75"/>
      <c r="P81" s="81"/>
    </row>
    <row r="82" spans="1:16" x14ac:dyDescent="0.25">
      <c r="A82" s="10" t="s">
        <v>95</v>
      </c>
      <c r="B82" s="11" t="s">
        <v>86</v>
      </c>
      <c r="C82" s="29" t="s">
        <v>43</v>
      </c>
      <c r="D82" s="11" t="s">
        <v>24</v>
      </c>
      <c r="E82" s="29" t="s">
        <v>48</v>
      </c>
      <c r="F82" s="29">
        <v>1</v>
      </c>
      <c r="G82" s="29">
        <v>5</v>
      </c>
      <c r="H82" s="11">
        <v>2000</v>
      </c>
      <c r="I82" s="29">
        <v>1000</v>
      </c>
      <c r="J82" s="63">
        <v>23949.8248713016</v>
      </c>
      <c r="K82" s="64">
        <f>J82/3600</f>
        <v>6.6527291309171108</v>
      </c>
      <c r="L82" s="73">
        <v>6.1496829315926197E-4</v>
      </c>
      <c r="M82" s="27"/>
      <c r="N82" s="11"/>
      <c r="O82" s="11"/>
      <c r="P82" s="13"/>
    </row>
    <row r="83" spans="1:16" x14ac:dyDescent="0.25">
      <c r="A83" s="10" t="s">
        <v>95</v>
      </c>
      <c r="B83" s="11" t="s">
        <v>86</v>
      </c>
      <c r="C83" s="29" t="s">
        <v>43</v>
      </c>
      <c r="D83" s="11" t="s">
        <v>24</v>
      </c>
      <c r="E83" s="29" t="s">
        <v>48</v>
      </c>
      <c r="F83" s="29">
        <v>1</v>
      </c>
      <c r="G83" s="29">
        <v>5</v>
      </c>
      <c r="H83" s="11">
        <v>2000</v>
      </c>
      <c r="I83" s="29">
        <v>1000</v>
      </c>
      <c r="J83" s="63">
        <v>24114.707590103098</v>
      </c>
      <c r="K83" s="64">
        <f t="shared" ref="K83:K92" si="7">J83/3600</f>
        <v>6.6985298861397498</v>
      </c>
      <c r="L83" s="73">
        <v>4.4893007089262299E-4</v>
      </c>
      <c r="M83" s="21"/>
      <c r="N83" s="11"/>
      <c r="O83" s="11"/>
      <c r="P83" s="13"/>
    </row>
    <row r="84" spans="1:16" x14ac:dyDescent="0.25">
      <c r="A84" s="10" t="s">
        <v>95</v>
      </c>
      <c r="B84" s="11" t="s">
        <v>86</v>
      </c>
      <c r="C84" s="29" t="s">
        <v>43</v>
      </c>
      <c r="D84" s="11" t="s">
        <v>24</v>
      </c>
      <c r="E84" s="29" t="s">
        <v>48</v>
      </c>
      <c r="F84" s="29">
        <v>1</v>
      </c>
      <c r="G84" s="29">
        <v>5</v>
      </c>
      <c r="H84" s="11">
        <v>2000</v>
      </c>
      <c r="I84" s="29">
        <v>1000</v>
      </c>
      <c r="J84" s="63">
        <v>24510.5259394645</v>
      </c>
      <c r="K84" s="64">
        <f t="shared" si="7"/>
        <v>6.8084794276290275</v>
      </c>
      <c r="L84" s="73">
        <v>4.5817742101507202E-4</v>
      </c>
      <c r="M84" s="21"/>
      <c r="N84" s="11"/>
      <c r="O84" s="11"/>
      <c r="P84" s="13"/>
    </row>
    <row r="85" spans="1:16" x14ac:dyDescent="0.25">
      <c r="A85" s="10" t="s">
        <v>95</v>
      </c>
      <c r="B85" s="11" t="s">
        <v>86</v>
      </c>
      <c r="C85" s="29" t="s">
        <v>43</v>
      </c>
      <c r="D85" s="11" t="s">
        <v>24</v>
      </c>
      <c r="E85" s="29" t="s">
        <v>48</v>
      </c>
      <c r="F85" s="29">
        <v>1</v>
      </c>
      <c r="G85" s="29">
        <v>5</v>
      </c>
      <c r="H85" s="11">
        <v>2000</v>
      </c>
      <c r="I85" s="29">
        <v>1000</v>
      </c>
      <c r="J85" s="63">
        <v>24610.575210094401</v>
      </c>
      <c r="K85" s="64">
        <f t="shared" si="7"/>
        <v>6.8362708916928892</v>
      </c>
      <c r="L85" s="73">
        <v>3.7969011396823499E-4</v>
      </c>
      <c r="M85" s="21"/>
      <c r="N85" s="11"/>
      <c r="O85" s="11"/>
      <c r="P85" s="13"/>
    </row>
    <row r="86" spans="1:16" x14ac:dyDescent="0.25">
      <c r="A86" s="10" t="s">
        <v>95</v>
      </c>
      <c r="B86" s="11" t="s">
        <v>86</v>
      </c>
      <c r="C86" s="29" t="s">
        <v>43</v>
      </c>
      <c r="D86" s="11" t="s">
        <v>24</v>
      </c>
      <c r="E86" s="29" t="s">
        <v>48</v>
      </c>
      <c r="F86" s="29">
        <v>1</v>
      </c>
      <c r="G86" s="29">
        <v>5</v>
      </c>
      <c r="H86" s="11">
        <v>2000</v>
      </c>
      <c r="I86" s="29">
        <v>1000</v>
      </c>
      <c r="J86" s="63">
        <v>24658.328283786701</v>
      </c>
      <c r="K86" s="64">
        <f t="shared" si="7"/>
        <v>6.8495356343851945</v>
      </c>
      <c r="L86" s="73">
        <v>2.8820379476456802E-4</v>
      </c>
      <c r="M86" s="21"/>
      <c r="N86" s="11"/>
      <c r="O86" s="11"/>
      <c r="P86" s="13"/>
    </row>
    <row r="87" spans="1:16" x14ac:dyDescent="0.25">
      <c r="A87" s="10" t="s">
        <v>95</v>
      </c>
      <c r="B87" s="11" t="s">
        <v>86</v>
      </c>
      <c r="C87" s="29" t="s">
        <v>43</v>
      </c>
      <c r="D87" s="11" t="s">
        <v>24</v>
      </c>
      <c r="E87" s="29" t="s">
        <v>48</v>
      </c>
      <c r="F87" s="29">
        <v>1</v>
      </c>
      <c r="G87" s="29">
        <v>5</v>
      </c>
      <c r="H87" s="11">
        <v>2000</v>
      </c>
      <c r="I87" s="29">
        <v>1000</v>
      </c>
      <c r="J87" s="63">
        <v>24664.9718108177</v>
      </c>
      <c r="K87" s="64">
        <f t="shared" si="7"/>
        <v>6.851381058560472</v>
      </c>
      <c r="L87" s="73">
        <v>3.7553831673822801E-4</v>
      </c>
      <c r="M87" s="107"/>
      <c r="N87" s="11"/>
      <c r="O87" s="11"/>
      <c r="P87" s="13"/>
    </row>
    <row r="88" spans="1:16" x14ac:dyDescent="0.25">
      <c r="A88" s="10" t="s">
        <v>95</v>
      </c>
      <c r="B88" s="11" t="s">
        <v>86</v>
      </c>
      <c r="C88" s="29" t="s">
        <v>43</v>
      </c>
      <c r="D88" s="11" t="s">
        <v>24</v>
      </c>
      <c r="E88" s="29" t="s">
        <v>48</v>
      </c>
      <c r="F88" s="29">
        <v>1</v>
      </c>
      <c r="G88" s="29">
        <v>5</v>
      </c>
      <c r="H88" s="11">
        <v>2000</v>
      </c>
      <c r="I88" s="29">
        <v>1000</v>
      </c>
      <c r="J88" s="63">
        <v>24691.3569364547</v>
      </c>
      <c r="K88" s="64">
        <f t="shared" si="7"/>
        <v>6.8587102601263057</v>
      </c>
      <c r="L88" s="73">
        <v>3.04751420100092E-4</v>
      </c>
      <c r="M88" s="21"/>
      <c r="N88" s="11"/>
      <c r="O88" s="11"/>
      <c r="P88" s="13"/>
    </row>
    <row r="89" spans="1:16" x14ac:dyDescent="0.25">
      <c r="A89" s="10" t="s">
        <v>95</v>
      </c>
      <c r="B89" s="11" t="s">
        <v>86</v>
      </c>
      <c r="C89" s="29" t="s">
        <v>43</v>
      </c>
      <c r="D89" s="11" t="s">
        <v>24</v>
      </c>
      <c r="E89" s="29" t="s">
        <v>48</v>
      </c>
      <c r="F89" s="29">
        <v>1</v>
      </c>
      <c r="G89" s="29">
        <v>5</v>
      </c>
      <c r="H89" s="11">
        <v>2000</v>
      </c>
      <c r="I89" s="29">
        <v>1000</v>
      </c>
      <c r="J89" s="63">
        <v>24707.363212108601</v>
      </c>
      <c r="K89" s="64">
        <f t="shared" si="7"/>
        <v>6.8631564478079445</v>
      </c>
      <c r="L89" s="73">
        <v>3.90791942766634E-4</v>
      </c>
      <c r="M89" s="21"/>
      <c r="N89" s="11"/>
      <c r="O89" s="11"/>
      <c r="P89" s="13"/>
    </row>
    <row r="90" spans="1:16" x14ac:dyDescent="0.25">
      <c r="A90" s="10" t="s">
        <v>95</v>
      </c>
      <c r="B90" s="11" t="s">
        <v>86</v>
      </c>
      <c r="C90" s="29" t="s">
        <v>43</v>
      </c>
      <c r="D90" s="11" t="s">
        <v>24</v>
      </c>
      <c r="E90" s="29" t="s">
        <v>48</v>
      </c>
      <c r="F90" s="29">
        <v>1</v>
      </c>
      <c r="G90" s="29">
        <v>5</v>
      </c>
      <c r="H90" s="11">
        <v>2000</v>
      </c>
      <c r="I90" s="29">
        <v>1000</v>
      </c>
      <c r="J90" s="63">
        <v>25419.345652580199</v>
      </c>
      <c r="K90" s="64">
        <f t="shared" si="7"/>
        <v>7.0609293479389441</v>
      </c>
      <c r="L90" s="73">
        <v>8.7718757420130096E-4</v>
      </c>
      <c r="M90" s="21"/>
      <c r="N90" s="11"/>
      <c r="O90" s="11"/>
      <c r="P90" s="13"/>
    </row>
    <row r="91" spans="1:16" ht="15.75" thickBot="1" x14ac:dyDescent="0.3">
      <c r="A91" s="10" t="s">
        <v>95</v>
      </c>
      <c r="B91" s="11" t="s">
        <v>86</v>
      </c>
      <c r="C91" s="29" t="s">
        <v>43</v>
      </c>
      <c r="D91" s="11" t="s">
        <v>24</v>
      </c>
      <c r="E91" s="29" t="s">
        <v>48</v>
      </c>
      <c r="F91" s="29">
        <v>1</v>
      </c>
      <c r="G91" s="29">
        <v>5</v>
      </c>
      <c r="H91" s="11">
        <v>2000</v>
      </c>
      <c r="I91" s="29">
        <v>1000</v>
      </c>
      <c r="J91" s="63">
        <v>25672.0875098705</v>
      </c>
      <c r="K91" s="64">
        <f t="shared" si="7"/>
        <v>7.131135419408472</v>
      </c>
      <c r="L91" s="73">
        <v>5.2724215491640005E-4</v>
      </c>
      <c r="M91" s="21"/>
      <c r="N91" s="11"/>
      <c r="O91" s="11"/>
      <c r="P91" s="13"/>
    </row>
    <row r="92" spans="1:16" ht="15.75" thickBot="1" x14ac:dyDescent="0.3">
      <c r="A92" s="74"/>
      <c r="B92" s="75"/>
      <c r="C92" s="75"/>
      <c r="D92" s="75"/>
      <c r="E92" s="75"/>
      <c r="F92" s="75"/>
      <c r="G92" s="75"/>
      <c r="H92" s="75"/>
      <c r="I92" s="75"/>
      <c r="J92" s="76">
        <f>AVERAGE(J82:J91)</f>
        <v>24699.908701658198</v>
      </c>
      <c r="K92" s="77">
        <f t="shared" si="7"/>
        <v>6.8610857504606102</v>
      </c>
      <c r="L92" s="79">
        <f>AVERAGE(L82:L91)</f>
        <v>4.6654811025224148E-4</v>
      </c>
      <c r="M92" s="80"/>
      <c r="N92" s="75"/>
      <c r="O92" s="75"/>
      <c r="P92" s="81"/>
    </row>
    <row r="93" spans="1:16" x14ac:dyDescent="0.25">
      <c r="A93" s="10" t="s">
        <v>95</v>
      </c>
      <c r="B93" s="11" t="s">
        <v>87</v>
      </c>
      <c r="C93" s="29" t="s">
        <v>43</v>
      </c>
      <c r="D93" s="11" t="s">
        <v>24</v>
      </c>
      <c r="E93" s="29" t="s">
        <v>48</v>
      </c>
      <c r="F93" s="11">
        <v>2</v>
      </c>
      <c r="G93" s="11">
        <v>5</v>
      </c>
      <c r="H93" s="11">
        <v>2000</v>
      </c>
      <c r="I93" s="29">
        <v>1000</v>
      </c>
      <c r="J93" s="61">
        <v>18415.645931243798</v>
      </c>
      <c r="K93" s="64">
        <f>J93/3600</f>
        <v>5.1154572031232775</v>
      </c>
      <c r="L93" s="66">
        <v>1.21779945728924E-3</v>
      </c>
      <c r="M93" s="27"/>
      <c r="N93" s="11"/>
      <c r="O93" s="11"/>
      <c r="P93" s="13"/>
    </row>
    <row r="94" spans="1:16" x14ac:dyDescent="0.25">
      <c r="A94" s="10" t="s">
        <v>95</v>
      </c>
      <c r="B94" s="11" t="s">
        <v>87</v>
      </c>
      <c r="C94" s="29" t="s">
        <v>43</v>
      </c>
      <c r="D94" s="11" t="s">
        <v>24</v>
      </c>
      <c r="E94" s="29" t="s">
        <v>48</v>
      </c>
      <c r="F94" s="11">
        <v>2</v>
      </c>
      <c r="G94" s="11">
        <v>5</v>
      </c>
      <c r="H94" s="11">
        <v>2000</v>
      </c>
      <c r="I94" s="29">
        <v>1000</v>
      </c>
      <c r="J94" s="61">
        <v>24484.628252982999</v>
      </c>
      <c r="K94" s="64">
        <f t="shared" ref="K94:K103" si="8">J94/3600</f>
        <v>6.8012856258286112</v>
      </c>
      <c r="L94" s="66">
        <v>1.4273900435237399E-3</v>
      </c>
      <c r="M94" s="21"/>
      <c r="N94" s="11"/>
      <c r="O94" s="11"/>
      <c r="P94" s="13"/>
    </row>
    <row r="95" spans="1:16" x14ac:dyDescent="0.25">
      <c r="A95" s="10" t="s">
        <v>95</v>
      </c>
      <c r="B95" s="11" t="s">
        <v>87</v>
      </c>
      <c r="C95" s="29" t="s">
        <v>43</v>
      </c>
      <c r="D95" s="11" t="s">
        <v>24</v>
      </c>
      <c r="E95" s="29" t="s">
        <v>48</v>
      </c>
      <c r="F95" s="11">
        <v>2</v>
      </c>
      <c r="G95" s="11">
        <v>5</v>
      </c>
      <c r="H95" s="11">
        <v>2000</v>
      </c>
      <c r="I95" s="29">
        <v>1000</v>
      </c>
      <c r="J95" s="61">
        <v>24923.1172232627</v>
      </c>
      <c r="K95" s="64">
        <f t="shared" si="8"/>
        <v>6.9230881175729717</v>
      </c>
      <c r="L95" s="66">
        <v>4.4328026367143597E-4</v>
      </c>
      <c r="M95" s="21"/>
      <c r="N95" s="11"/>
      <c r="O95" s="11"/>
      <c r="P95" s="13"/>
    </row>
    <row r="96" spans="1:16" x14ac:dyDescent="0.25">
      <c r="A96" s="10" t="s">
        <v>95</v>
      </c>
      <c r="B96" s="11" t="s">
        <v>87</v>
      </c>
      <c r="C96" s="29" t="s">
        <v>43</v>
      </c>
      <c r="D96" s="11" t="s">
        <v>24</v>
      </c>
      <c r="E96" s="29" t="s">
        <v>48</v>
      </c>
      <c r="F96" s="11">
        <v>2</v>
      </c>
      <c r="G96" s="11">
        <v>5</v>
      </c>
      <c r="H96" s="11">
        <v>2000</v>
      </c>
      <c r="I96" s="29">
        <v>1000</v>
      </c>
      <c r="J96" s="61">
        <v>25192.422819375901</v>
      </c>
      <c r="K96" s="64">
        <f t="shared" si="8"/>
        <v>6.9978952276044168</v>
      </c>
      <c r="L96" s="66">
        <v>1.2258126340965101E-3</v>
      </c>
      <c r="M96" s="21"/>
      <c r="N96" s="11"/>
      <c r="O96" s="11"/>
      <c r="P96" s="13"/>
    </row>
    <row r="97" spans="1:16" x14ac:dyDescent="0.25">
      <c r="A97" s="10" t="s">
        <v>95</v>
      </c>
      <c r="B97" s="11" t="s">
        <v>87</v>
      </c>
      <c r="C97" s="29" t="s">
        <v>43</v>
      </c>
      <c r="D97" s="11" t="s">
        <v>24</v>
      </c>
      <c r="E97" s="29" t="s">
        <v>48</v>
      </c>
      <c r="F97" s="11">
        <v>2</v>
      </c>
      <c r="G97" s="11">
        <v>5</v>
      </c>
      <c r="H97" s="11">
        <v>2000</v>
      </c>
      <c r="I97" s="29">
        <v>1000</v>
      </c>
      <c r="J97" s="61">
        <v>23911.5214362144</v>
      </c>
      <c r="K97" s="64">
        <f t="shared" si="8"/>
        <v>6.642089287837333</v>
      </c>
      <c r="L97" s="66">
        <v>6.7752482252841104E-4</v>
      </c>
      <c r="M97" s="21"/>
      <c r="N97" s="11"/>
      <c r="O97" s="11"/>
      <c r="P97" s="13"/>
    </row>
    <row r="98" spans="1:16" x14ac:dyDescent="0.25">
      <c r="A98" s="10" t="s">
        <v>95</v>
      </c>
      <c r="B98" s="11" t="s">
        <v>87</v>
      </c>
      <c r="C98" s="29" t="s">
        <v>43</v>
      </c>
      <c r="D98" s="11" t="s">
        <v>24</v>
      </c>
      <c r="E98" s="29" t="s">
        <v>48</v>
      </c>
      <c r="F98" s="11">
        <v>2</v>
      </c>
      <c r="G98" s="11">
        <v>5</v>
      </c>
      <c r="H98" s="11">
        <v>2000</v>
      </c>
      <c r="I98" s="29">
        <v>1000</v>
      </c>
      <c r="J98" s="61">
        <v>23981.397055387399</v>
      </c>
      <c r="K98" s="64">
        <f t="shared" si="8"/>
        <v>6.6614991820520553</v>
      </c>
      <c r="L98" s="66">
        <v>1.2521279890953399E-3</v>
      </c>
      <c r="M98" s="107"/>
      <c r="N98" s="11"/>
      <c r="O98" s="11"/>
      <c r="P98" s="13"/>
    </row>
    <row r="99" spans="1:16" x14ac:dyDescent="0.25">
      <c r="A99" s="10" t="s">
        <v>95</v>
      </c>
      <c r="B99" s="11" t="s">
        <v>87</v>
      </c>
      <c r="C99" s="29" t="s">
        <v>43</v>
      </c>
      <c r="D99" s="11" t="s">
        <v>24</v>
      </c>
      <c r="E99" s="29" t="s">
        <v>48</v>
      </c>
      <c r="F99" s="11">
        <v>2</v>
      </c>
      <c r="G99" s="11">
        <v>5</v>
      </c>
      <c r="H99" s="11">
        <v>2000</v>
      </c>
      <c r="I99" s="29">
        <v>1000</v>
      </c>
      <c r="J99" s="61">
        <v>24071.726973056699</v>
      </c>
      <c r="K99" s="64">
        <f t="shared" si="8"/>
        <v>6.6865908258490832</v>
      </c>
      <c r="L99" s="66">
        <v>5.9226027616238804E-4</v>
      </c>
      <c r="M99" s="21"/>
      <c r="N99" s="11"/>
      <c r="O99" s="11"/>
      <c r="P99" s="13"/>
    </row>
    <row r="100" spans="1:16" x14ac:dyDescent="0.25">
      <c r="A100" s="10" t="s">
        <v>95</v>
      </c>
      <c r="B100" s="11" t="s">
        <v>87</v>
      </c>
      <c r="C100" s="29" t="s">
        <v>43</v>
      </c>
      <c r="D100" s="11" t="s">
        <v>24</v>
      </c>
      <c r="E100" s="29" t="s">
        <v>48</v>
      </c>
      <c r="F100" s="11">
        <v>2</v>
      </c>
      <c r="G100" s="11">
        <v>5</v>
      </c>
      <c r="H100" s="11">
        <v>2000</v>
      </c>
      <c r="I100" s="29">
        <v>1000</v>
      </c>
      <c r="J100" s="61">
        <v>24496.933835267999</v>
      </c>
      <c r="K100" s="64">
        <f t="shared" si="8"/>
        <v>6.8047038431299995</v>
      </c>
      <c r="L100" s="66">
        <v>7.4859272332389107E-2</v>
      </c>
      <c r="M100" s="21"/>
      <c r="N100" s="11"/>
      <c r="O100" s="11"/>
      <c r="P100" s="13"/>
    </row>
    <row r="101" spans="1:16" x14ac:dyDescent="0.25">
      <c r="A101" s="10" t="s">
        <v>95</v>
      </c>
      <c r="B101" s="11" t="s">
        <v>87</v>
      </c>
      <c r="C101" s="29" t="s">
        <v>43</v>
      </c>
      <c r="D101" s="11" t="s">
        <v>24</v>
      </c>
      <c r="E101" s="29" t="s">
        <v>48</v>
      </c>
      <c r="F101" s="11">
        <v>2</v>
      </c>
      <c r="G101" s="11">
        <v>5</v>
      </c>
      <c r="H101" s="11">
        <v>2000</v>
      </c>
      <c r="I101" s="29">
        <v>1000</v>
      </c>
      <c r="J101" s="61">
        <v>24981.097192049001</v>
      </c>
      <c r="K101" s="64">
        <f t="shared" si="8"/>
        <v>6.9391936644580561</v>
      </c>
      <c r="L101" s="66">
        <v>5.2788491514596904E-4</v>
      </c>
      <c r="M101" s="21"/>
      <c r="N101" s="11"/>
      <c r="O101" s="11"/>
      <c r="P101" s="13"/>
    </row>
    <row r="102" spans="1:16" ht="15.75" thickBot="1" x14ac:dyDescent="0.3">
      <c r="A102" s="10" t="s">
        <v>95</v>
      </c>
      <c r="B102" s="11" t="s">
        <v>87</v>
      </c>
      <c r="C102" s="29" t="s">
        <v>43</v>
      </c>
      <c r="D102" s="11" t="s">
        <v>24</v>
      </c>
      <c r="E102" s="29" t="s">
        <v>48</v>
      </c>
      <c r="F102" s="11">
        <v>2</v>
      </c>
      <c r="G102" s="11">
        <v>5</v>
      </c>
      <c r="H102" s="11">
        <v>2000</v>
      </c>
      <c r="I102" s="29">
        <v>1000</v>
      </c>
      <c r="J102" s="61">
        <v>24431.014870166699</v>
      </c>
      <c r="K102" s="64">
        <f t="shared" si="8"/>
        <v>6.7863930194907498</v>
      </c>
      <c r="L102" s="66">
        <v>9.1140549256447402E-4</v>
      </c>
      <c r="M102" s="21"/>
      <c r="N102" s="11"/>
      <c r="O102" s="11"/>
      <c r="P102" s="13"/>
    </row>
    <row r="103" spans="1:16" ht="15.75" thickBot="1" x14ac:dyDescent="0.3">
      <c r="A103" s="74" t="s">
        <v>26</v>
      </c>
      <c r="B103" s="75"/>
      <c r="C103" s="75"/>
      <c r="D103" s="75"/>
      <c r="E103" s="75"/>
      <c r="F103" s="75"/>
      <c r="G103" s="75"/>
      <c r="H103" s="75"/>
      <c r="I103" s="75"/>
      <c r="J103" s="76">
        <f>AVERAGE(J93:J102)</f>
        <v>23888.95055890076</v>
      </c>
      <c r="K103" s="77">
        <f t="shared" si="8"/>
        <v>6.6358195996946554</v>
      </c>
      <c r="L103" s="78">
        <f>AVERAGE(L93:L102)</f>
        <v>8.3134758226466616E-3</v>
      </c>
      <c r="M103" s="80"/>
      <c r="N103" s="75"/>
      <c r="O103" s="75"/>
      <c r="P103" s="81"/>
    </row>
    <row r="104" spans="1:16" x14ac:dyDescent="0.25">
      <c r="A104" s="11" t="s">
        <v>79</v>
      </c>
      <c r="B104" s="11" t="s">
        <v>105</v>
      </c>
      <c r="C104" s="11" t="s">
        <v>10</v>
      </c>
      <c r="D104" s="29" t="s">
        <v>80</v>
      </c>
      <c r="E104" s="29" t="s">
        <v>48</v>
      </c>
      <c r="F104" s="11">
        <v>1</v>
      </c>
      <c r="G104" s="11">
        <v>1</v>
      </c>
      <c r="H104" s="11">
        <v>2000</v>
      </c>
      <c r="I104" s="29">
        <v>100</v>
      </c>
      <c r="J104" s="61">
        <v>18606.120003461801</v>
      </c>
      <c r="K104" s="64">
        <f>J104/3600</f>
        <v>5.1683666676282778</v>
      </c>
      <c r="L104" s="14">
        <v>1.64770649296778E-3</v>
      </c>
      <c r="M104" s="27"/>
      <c r="N104" s="11"/>
      <c r="O104" s="11"/>
      <c r="P104" s="13"/>
    </row>
    <row r="105" spans="1:16" x14ac:dyDescent="0.25">
      <c r="A105" s="11" t="s">
        <v>79</v>
      </c>
      <c r="B105" s="11"/>
      <c r="C105" s="11" t="s">
        <v>10</v>
      </c>
      <c r="D105" s="29" t="s">
        <v>80</v>
      </c>
      <c r="E105" s="29" t="s">
        <v>48</v>
      </c>
      <c r="F105" s="11">
        <v>1</v>
      </c>
      <c r="G105" s="11">
        <v>1</v>
      </c>
      <c r="H105" s="11">
        <v>2000</v>
      </c>
      <c r="I105" s="29">
        <v>100</v>
      </c>
      <c r="J105" s="61">
        <v>19199.984512805899</v>
      </c>
      <c r="K105" s="64">
        <f t="shared" ref="K105:K114" si="9">J105/3600</f>
        <v>5.3333290313349719</v>
      </c>
      <c r="L105" s="14">
        <v>2.40976026853625E-3</v>
      </c>
      <c r="M105" s="21"/>
      <c r="N105" s="11"/>
      <c r="O105" s="11"/>
      <c r="P105" s="13"/>
    </row>
    <row r="106" spans="1:16" x14ac:dyDescent="0.25">
      <c r="A106" s="11" t="s">
        <v>79</v>
      </c>
      <c r="B106" s="11"/>
      <c r="C106" s="11" t="s">
        <v>10</v>
      </c>
      <c r="D106" s="29" t="s">
        <v>80</v>
      </c>
      <c r="E106" s="29" t="s">
        <v>48</v>
      </c>
      <c r="F106" s="11">
        <v>1</v>
      </c>
      <c r="G106" s="11">
        <v>1</v>
      </c>
      <c r="H106" s="11">
        <v>2000</v>
      </c>
      <c r="I106" s="29">
        <v>100</v>
      </c>
      <c r="J106" s="61">
        <v>19291.6864929199</v>
      </c>
      <c r="K106" s="64">
        <f t="shared" si="9"/>
        <v>5.3588018035888609</v>
      </c>
      <c r="L106" s="66">
        <v>9.9646178658659894E-4</v>
      </c>
      <c r="M106" s="21"/>
      <c r="N106" s="11"/>
      <c r="O106" s="11"/>
      <c r="P106" s="13"/>
    </row>
    <row r="107" spans="1:16" x14ac:dyDescent="0.25">
      <c r="A107" s="11" t="s">
        <v>79</v>
      </c>
      <c r="B107" s="11"/>
      <c r="C107" s="11" t="s">
        <v>10</v>
      </c>
      <c r="D107" s="29" t="s">
        <v>80</v>
      </c>
      <c r="E107" s="29" t="s">
        <v>48</v>
      </c>
      <c r="F107" s="11">
        <v>1</v>
      </c>
      <c r="G107" s="11">
        <v>1</v>
      </c>
      <c r="H107" s="11">
        <v>2000</v>
      </c>
      <c r="I107" s="29">
        <v>100</v>
      </c>
      <c r="J107" s="61">
        <v>19364.989731073299</v>
      </c>
      <c r="K107" s="64">
        <f t="shared" si="9"/>
        <v>5.3791638141870273</v>
      </c>
      <c r="L107" s="14">
        <v>9.2996595391370003E-4</v>
      </c>
      <c r="M107" s="21"/>
      <c r="N107" s="11"/>
      <c r="O107" s="11"/>
      <c r="P107" s="13"/>
    </row>
    <row r="108" spans="1:16" x14ac:dyDescent="0.25">
      <c r="A108" s="11" t="s">
        <v>79</v>
      </c>
      <c r="B108" s="11"/>
      <c r="C108" s="11" t="s">
        <v>10</v>
      </c>
      <c r="D108" s="29" t="s">
        <v>80</v>
      </c>
      <c r="E108" s="29" t="s">
        <v>48</v>
      </c>
      <c r="F108" s="11">
        <v>1</v>
      </c>
      <c r="G108" s="11">
        <v>1</v>
      </c>
      <c r="H108" s="11">
        <v>2000</v>
      </c>
      <c r="I108" s="29">
        <v>100</v>
      </c>
      <c r="J108" s="61">
        <v>19496.156715393001</v>
      </c>
      <c r="K108" s="64">
        <f t="shared" si="9"/>
        <v>5.4155990876091673</v>
      </c>
      <c r="L108" s="14">
        <v>6.3523718957445301E-4</v>
      </c>
      <c r="M108" s="21"/>
      <c r="N108" s="11"/>
      <c r="O108" s="11"/>
      <c r="P108" s="13"/>
    </row>
    <row r="109" spans="1:16" x14ac:dyDescent="0.25">
      <c r="A109" s="11" t="s">
        <v>79</v>
      </c>
      <c r="B109" s="11"/>
      <c r="C109" s="11" t="s">
        <v>10</v>
      </c>
      <c r="D109" s="29" t="s">
        <v>80</v>
      </c>
      <c r="E109" s="29" t="s">
        <v>48</v>
      </c>
      <c r="F109" s="11">
        <v>1</v>
      </c>
      <c r="G109" s="11">
        <v>1</v>
      </c>
      <c r="H109" s="11">
        <v>2000</v>
      </c>
      <c r="I109" s="29">
        <v>100</v>
      </c>
      <c r="J109" s="61">
        <v>20359.658004522302</v>
      </c>
      <c r="K109" s="64">
        <f t="shared" si="9"/>
        <v>5.6554605568117502</v>
      </c>
      <c r="L109" s="14">
        <v>1.23405170860873E-3</v>
      </c>
      <c r="M109" s="21"/>
      <c r="N109" s="11"/>
      <c r="O109" s="11"/>
      <c r="P109" s="13"/>
    </row>
    <row r="110" spans="1:16" x14ac:dyDescent="0.25">
      <c r="A110" s="11" t="s">
        <v>79</v>
      </c>
      <c r="B110" s="11"/>
      <c r="C110" s="11" t="s">
        <v>10</v>
      </c>
      <c r="D110" s="29" t="s">
        <v>80</v>
      </c>
      <c r="E110" s="29" t="s">
        <v>48</v>
      </c>
      <c r="F110" s="11">
        <v>1</v>
      </c>
      <c r="G110" s="11">
        <v>1</v>
      </c>
      <c r="H110" s="11">
        <v>2000</v>
      </c>
      <c r="I110" s="29">
        <v>100</v>
      </c>
      <c r="J110" s="61">
        <v>21298.4408915042</v>
      </c>
      <c r="K110" s="64">
        <f t="shared" si="9"/>
        <v>5.9162335809733886</v>
      </c>
      <c r="L110" s="14">
        <v>9.8288265375521405E-4</v>
      </c>
      <c r="M110" s="21"/>
      <c r="N110" s="11"/>
      <c r="O110" s="11"/>
      <c r="P110" s="13"/>
    </row>
    <row r="111" spans="1:16" x14ac:dyDescent="0.25">
      <c r="A111" s="11" t="s">
        <v>79</v>
      </c>
      <c r="B111" s="11"/>
      <c r="C111" s="11" t="s">
        <v>10</v>
      </c>
      <c r="D111" s="29" t="s">
        <v>80</v>
      </c>
      <c r="E111" s="29" t="s">
        <v>48</v>
      </c>
      <c r="F111" s="11">
        <v>1</v>
      </c>
      <c r="G111" s="11">
        <v>1</v>
      </c>
      <c r="H111" s="11">
        <v>2000</v>
      </c>
      <c r="I111" s="29">
        <v>100</v>
      </c>
      <c r="J111" s="61">
        <v>21346.708407163602</v>
      </c>
      <c r="K111" s="64">
        <f t="shared" si="9"/>
        <v>5.9296412242121113</v>
      </c>
      <c r="L111" s="14">
        <v>5.6552876440505199E-4</v>
      </c>
      <c r="M111" s="21"/>
      <c r="N111" s="11"/>
      <c r="O111" s="11"/>
      <c r="P111" s="13"/>
    </row>
    <row r="112" spans="1:16" x14ac:dyDescent="0.25">
      <c r="A112" s="11" t="s">
        <v>79</v>
      </c>
      <c r="B112" s="11"/>
      <c r="C112" s="11" t="s">
        <v>10</v>
      </c>
      <c r="D112" s="29" t="s">
        <v>80</v>
      </c>
      <c r="E112" s="29" t="s">
        <v>48</v>
      </c>
      <c r="F112" s="11">
        <v>1</v>
      </c>
      <c r="G112" s="11">
        <v>1</v>
      </c>
      <c r="H112" s="11">
        <v>2000</v>
      </c>
      <c r="I112" s="29">
        <v>100</v>
      </c>
      <c r="J112" s="61">
        <v>21377.753213405598</v>
      </c>
      <c r="K112" s="64">
        <f t="shared" si="9"/>
        <v>5.9382647815015552</v>
      </c>
      <c r="L112" s="14">
        <v>1.72707461591813E-3</v>
      </c>
      <c r="M112" s="21"/>
      <c r="N112" s="11"/>
      <c r="O112" s="11"/>
      <c r="P112" s="13"/>
    </row>
    <row r="113" spans="1:16" ht="15.75" thickBot="1" x14ac:dyDescent="0.3">
      <c r="A113" s="11" t="s">
        <v>79</v>
      </c>
      <c r="B113" s="11"/>
      <c r="C113" s="11" t="s">
        <v>10</v>
      </c>
      <c r="D113" s="29" t="s">
        <v>80</v>
      </c>
      <c r="E113" s="29" t="s">
        <v>48</v>
      </c>
      <c r="F113" s="11">
        <v>1</v>
      </c>
      <c r="G113" s="11">
        <v>1</v>
      </c>
      <c r="H113" s="11">
        <v>2000</v>
      </c>
      <c r="I113" s="29">
        <v>100</v>
      </c>
      <c r="J113" s="61">
        <v>21404.7535066604</v>
      </c>
      <c r="K113" s="64">
        <f t="shared" si="9"/>
        <v>5.9457648629612221</v>
      </c>
      <c r="L113" s="14">
        <v>3.9535589931453102E-3</v>
      </c>
      <c r="M113" s="21"/>
      <c r="N113" s="11"/>
      <c r="O113" s="11"/>
      <c r="P113" s="13"/>
    </row>
    <row r="114" spans="1:16" ht="15.75" thickBot="1" x14ac:dyDescent="0.3">
      <c r="A114" s="74" t="s">
        <v>26</v>
      </c>
      <c r="B114" s="75"/>
      <c r="C114" s="75"/>
      <c r="D114" s="75"/>
      <c r="E114" s="75"/>
      <c r="F114" s="75"/>
      <c r="G114" s="75"/>
      <c r="H114" s="75"/>
      <c r="I114" s="75"/>
      <c r="J114" s="76">
        <f>AVERAGE(J104:J113)</f>
        <v>20174.625147891002</v>
      </c>
      <c r="K114" s="77">
        <f t="shared" si="9"/>
        <v>5.6040625410808342</v>
      </c>
      <c r="L114" s="78">
        <f>AVERAGE(L104:L113)</f>
        <v>1.5082228427411219E-3</v>
      </c>
      <c r="M114" s="80"/>
      <c r="N114" s="75"/>
      <c r="O114" s="75"/>
      <c r="P114" s="81"/>
    </row>
    <row r="115" spans="1:16" x14ac:dyDescent="0.25">
      <c r="A115" s="11" t="s">
        <v>79</v>
      </c>
      <c r="B115" s="11" t="s">
        <v>85</v>
      </c>
      <c r="C115" s="29" t="s">
        <v>43</v>
      </c>
      <c r="D115" s="29" t="s">
        <v>80</v>
      </c>
      <c r="E115" s="29" t="s">
        <v>48</v>
      </c>
      <c r="F115" s="11">
        <v>0.5</v>
      </c>
      <c r="G115" s="11">
        <v>1</v>
      </c>
      <c r="H115" s="11">
        <v>2000</v>
      </c>
      <c r="I115" s="29">
        <v>1000</v>
      </c>
      <c r="J115" s="61">
        <v>24264.7247667312</v>
      </c>
      <c r="K115" s="64">
        <f>J115/3600</f>
        <v>6.7402013240920002</v>
      </c>
      <c r="L115" s="14">
        <v>3.1990723374076402E-4</v>
      </c>
      <c r="M115" s="27"/>
      <c r="N115" s="11"/>
      <c r="O115" s="11"/>
      <c r="P115" s="13"/>
    </row>
    <row r="116" spans="1:16" x14ac:dyDescent="0.25">
      <c r="A116" s="11" t="s">
        <v>79</v>
      </c>
      <c r="B116" s="11" t="s">
        <v>85</v>
      </c>
      <c r="C116" s="29" t="s">
        <v>43</v>
      </c>
      <c r="D116" s="29" t="s">
        <v>80</v>
      </c>
      <c r="E116" s="29" t="s">
        <v>48</v>
      </c>
      <c r="F116" s="11">
        <v>0.5</v>
      </c>
      <c r="G116" s="11">
        <v>1</v>
      </c>
      <c r="H116" s="11">
        <v>2000</v>
      </c>
      <c r="I116" s="29">
        <v>1000</v>
      </c>
      <c r="J116" s="61">
        <v>25488.1429064273</v>
      </c>
      <c r="K116" s="64">
        <f t="shared" ref="K116:K124" si="10">J116/3600</f>
        <v>7.0800396962298056</v>
      </c>
      <c r="L116" s="14">
        <v>1.1727883951693999E-3</v>
      </c>
      <c r="M116" s="21"/>
      <c r="N116" s="11"/>
      <c r="O116" s="11"/>
      <c r="P116" s="13"/>
    </row>
    <row r="117" spans="1:16" x14ac:dyDescent="0.25">
      <c r="A117" s="11" t="s">
        <v>79</v>
      </c>
      <c r="B117" s="11" t="s">
        <v>85</v>
      </c>
      <c r="C117" s="29" t="s">
        <v>43</v>
      </c>
      <c r="D117" s="29" t="s">
        <v>80</v>
      </c>
      <c r="E117" s="29" t="s">
        <v>48</v>
      </c>
      <c r="F117" s="11">
        <v>0.5</v>
      </c>
      <c r="G117" s="11">
        <v>1</v>
      </c>
      <c r="H117" s="11">
        <v>2000</v>
      </c>
      <c r="I117" s="29">
        <v>1000</v>
      </c>
      <c r="J117" s="61">
        <v>25508.2526319026</v>
      </c>
      <c r="K117" s="64">
        <f t="shared" si="10"/>
        <v>7.0856257310840558</v>
      </c>
      <c r="L117" s="66">
        <v>4.94791286511394E-4</v>
      </c>
      <c r="M117" s="21"/>
      <c r="N117" s="11"/>
      <c r="O117" s="11"/>
      <c r="P117" s="13"/>
    </row>
    <row r="118" spans="1:16" x14ac:dyDescent="0.25">
      <c r="A118" s="11" t="s">
        <v>79</v>
      </c>
      <c r="B118" s="11" t="s">
        <v>85</v>
      </c>
      <c r="C118" s="29" t="s">
        <v>43</v>
      </c>
      <c r="D118" s="29" t="s">
        <v>80</v>
      </c>
      <c r="E118" s="29" t="s">
        <v>48</v>
      </c>
      <c r="F118" s="11">
        <v>0.5</v>
      </c>
      <c r="G118" s="11">
        <v>1</v>
      </c>
      <c r="H118" s="11">
        <v>2000</v>
      </c>
      <c r="I118" s="29">
        <v>1000</v>
      </c>
      <c r="J118" s="61">
        <v>25545.916994571598</v>
      </c>
      <c r="K118" s="64">
        <f t="shared" si="10"/>
        <v>7.0960880540476658</v>
      </c>
      <c r="L118" s="14">
        <v>4.0649449197851801E-4</v>
      </c>
      <c r="M118" s="21"/>
      <c r="N118" s="11"/>
      <c r="O118" s="11"/>
      <c r="P118" s="13"/>
    </row>
    <row r="119" spans="1:16" x14ac:dyDescent="0.25">
      <c r="A119" s="11" t="s">
        <v>79</v>
      </c>
      <c r="B119" s="11" t="s">
        <v>85</v>
      </c>
      <c r="C119" s="29" t="s">
        <v>43</v>
      </c>
      <c r="D119" s="29" t="s">
        <v>80</v>
      </c>
      <c r="E119" s="29" t="s">
        <v>48</v>
      </c>
      <c r="F119" s="11">
        <v>0.5</v>
      </c>
      <c r="G119" s="11">
        <v>1</v>
      </c>
      <c r="H119" s="11">
        <v>2000</v>
      </c>
      <c r="I119" s="29">
        <v>1000</v>
      </c>
      <c r="J119" s="61">
        <v>25581.213795900301</v>
      </c>
      <c r="K119" s="64">
        <f t="shared" si="10"/>
        <v>7.1058927210834169</v>
      </c>
      <c r="L119" s="14">
        <v>5.9793844110021398E-4</v>
      </c>
      <c r="M119" s="21"/>
      <c r="N119" s="11"/>
      <c r="O119" s="11"/>
      <c r="P119" s="13"/>
    </row>
    <row r="120" spans="1:16" x14ac:dyDescent="0.25">
      <c r="A120" s="11" t="s">
        <v>79</v>
      </c>
      <c r="B120" s="11" t="s">
        <v>85</v>
      </c>
      <c r="C120" s="29" t="s">
        <v>43</v>
      </c>
      <c r="D120" s="29" t="s">
        <v>80</v>
      </c>
      <c r="E120" s="29" t="s">
        <v>48</v>
      </c>
      <c r="F120" s="11">
        <v>0.5</v>
      </c>
      <c r="G120" s="11">
        <v>1</v>
      </c>
      <c r="H120" s="11">
        <v>2000</v>
      </c>
      <c r="I120" s="29">
        <v>1000</v>
      </c>
      <c r="J120" s="61">
        <v>25596.342282771999</v>
      </c>
      <c r="K120" s="64">
        <f t="shared" si="10"/>
        <v>7.1100950785477774</v>
      </c>
      <c r="L120" s="14">
        <v>7.7516814878533303E-4</v>
      </c>
      <c r="M120" s="21"/>
      <c r="N120" s="11"/>
      <c r="O120" s="11"/>
      <c r="P120" s="13"/>
    </row>
    <row r="121" spans="1:16" x14ac:dyDescent="0.25">
      <c r="A121" s="11" t="s">
        <v>79</v>
      </c>
      <c r="B121" s="11" t="s">
        <v>85</v>
      </c>
      <c r="C121" s="29" t="s">
        <v>43</v>
      </c>
      <c r="D121" s="29" t="s">
        <v>80</v>
      </c>
      <c r="E121" s="29" t="s">
        <v>48</v>
      </c>
      <c r="F121" s="11">
        <v>0.5</v>
      </c>
      <c r="G121" s="11">
        <v>1</v>
      </c>
      <c r="H121" s="11">
        <v>2000</v>
      </c>
      <c r="I121" s="29">
        <v>1000</v>
      </c>
      <c r="J121" s="61">
        <v>25646.068230867299</v>
      </c>
      <c r="K121" s="64">
        <f t="shared" si="10"/>
        <v>7.1239078419075827</v>
      </c>
      <c r="L121" s="14">
        <v>5.4053646840127002E-4</v>
      </c>
      <c r="M121" s="21"/>
      <c r="N121" s="11"/>
      <c r="O121" s="11"/>
      <c r="P121" s="13"/>
    </row>
    <row r="122" spans="1:16" x14ac:dyDescent="0.25">
      <c r="A122" s="11" t="s">
        <v>79</v>
      </c>
      <c r="B122" s="11" t="s">
        <v>85</v>
      </c>
      <c r="C122" s="29" t="s">
        <v>43</v>
      </c>
      <c r="D122" s="29" t="s">
        <v>80</v>
      </c>
      <c r="E122" s="29" t="s">
        <v>48</v>
      </c>
      <c r="F122" s="11">
        <v>0.5</v>
      </c>
      <c r="G122" s="11">
        <v>1</v>
      </c>
      <c r="H122" s="11">
        <v>2000</v>
      </c>
      <c r="I122" s="29">
        <v>1000</v>
      </c>
      <c r="J122" s="61">
        <v>25658.560226678801</v>
      </c>
      <c r="K122" s="64">
        <f t="shared" si="10"/>
        <v>7.1273778407441117</v>
      </c>
      <c r="L122" s="14">
        <v>1.0378610000239699E-3</v>
      </c>
      <c r="M122" s="21"/>
      <c r="N122" s="11"/>
      <c r="O122" s="11"/>
      <c r="P122" s="13"/>
    </row>
    <row r="123" spans="1:16" x14ac:dyDescent="0.25">
      <c r="A123" s="11" t="s">
        <v>79</v>
      </c>
      <c r="B123" s="11" t="s">
        <v>85</v>
      </c>
      <c r="C123" s="29" t="s">
        <v>43</v>
      </c>
      <c r="D123" s="29" t="s">
        <v>80</v>
      </c>
      <c r="E123" s="29" t="s">
        <v>48</v>
      </c>
      <c r="F123" s="11">
        <v>0.5</v>
      </c>
      <c r="G123" s="11">
        <v>1</v>
      </c>
      <c r="H123" s="11">
        <v>2000</v>
      </c>
      <c r="I123" s="29">
        <v>1000</v>
      </c>
      <c r="J123" s="61">
        <v>25674.4906358718</v>
      </c>
      <c r="K123" s="64">
        <f t="shared" si="10"/>
        <v>7.1318029544088333</v>
      </c>
      <c r="L123" s="14">
        <v>9.3062931955417705E-4</v>
      </c>
      <c r="M123" s="21"/>
      <c r="N123" s="11"/>
      <c r="O123" s="11"/>
      <c r="P123" s="13"/>
    </row>
    <row r="124" spans="1:16" ht="15.75" thickBot="1" x14ac:dyDescent="0.3">
      <c r="A124" s="11" t="s">
        <v>79</v>
      </c>
      <c r="B124" s="11" t="s">
        <v>85</v>
      </c>
      <c r="C124" s="29" t="s">
        <v>43</v>
      </c>
      <c r="D124" s="29" t="s">
        <v>80</v>
      </c>
      <c r="E124" s="29" t="s">
        <v>48</v>
      </c>
      <c r="F124" s="11">
        <v>0.5</v>
      </c>
      <c r="G124" s="11">
        <v>1</v>
      </c>
      <c r="H124" s="11">
        <v>2000</v>
      </c>
      <c r="I124" s="29">
        <v>1000</v>
      </c>
      <c r="J124" s="61">
        <v>25798.632350206299</v>
      </c>
      <c r="K124" s="64">
        <f t="shared" si="10"/>
        <v>7.1662867639461938</v>
      </c>
      <c r="L124" s="14">
        <v>5.5925559526754601E-4</v>
      </c>
      <c r="M124" s="21"/>
      <c r="N124" s="11"/>
      <c r="O124" s="11"/>
      <c r="P124" s="13"/>
    </row>
    <row r="125" spans="1:16" ht="15.75" thickBot="1" x14ac:dyDescent="0.3">
      <c r="A125" s="74" t="s">
        <v>26</v>
      </c>
      <c r="B125" s="75"/>
      <c r="C125" s="75"/>
      <c r="D125" s="75"/>
      <c r="E125" s="75"/>
      <c r="F125" s="75"/>
      <c r="G125" s="75"/>
      <c r="H125" s="75"/>
      <c r="I125" s="75"/>
      <c r="J125" s="76">
        <f>AVERAGE(J115:J124)</f>
        <v>25476.234482192918</v>
      </c>
      <c r="K125" s="77">
        <f>J125/3600</f>
        <v>7.076731800609144</v>
      </c>
      <c r="L125" s="78">
        <f>AVERAGE(L115:L124)</f>
        <v>6.8353703805325858E-4</v>
      </c>
      <c r="M125" s="80"/>
      <c r="N125" s="75"/>
      <c r="O125" s="75"/>
      <c r="P125" s="81"/>
    </row>
    <row r="126" spans="1:16" x14ac:dyDescent="0.25">
      <c r="A126" s="11" t="s">
        <v>79</v>
      </c>
      <c r="B126" s="11" t="s">
        <v>86</v>
      </c>
      <c r="C126" s="29" t="s">
        <v>43</v>
      </c>
      <c r="D126" s="29" t="s">
        <v>80</v>
      </c>
      <c r="E126" s="29" t="s">
        <v>48</v>
      </c>
      <c r="F126" s="29">
        <v>1</v>
      </c>
      <c r="G126" s="29">
        <v>5</v>
      </c>
      <c r="H126" s="11">
        <v>2000</v>
      </c>
      <c r="I126" s="29">
        <v>1000</v>
      </c>
      <c r="J126" s="63">
        <v>19478.163457631999</v>
      </c>
      <c r="K126" s="64">
        <f>J126/3600</f>
        <v>5.4106009604533334</v>
      </c>
      <c r="L126" s="15">
        <v>6.26596129010736E-4</v>
      </c>
      <c r="M126" s="27"/>
      <c r="N126" s="11"/>
      <c r="O126" s="11"/>
      <c r="P126" s="13"/>
    </row>
    <row r="127" spans="1:16" x14ac:dyDescent="0.25">
      <c r="A127" s="11" t="s">
        <v>79</v>
      </c>
      <c r="B127" s="11" t="s">
        <v>86</v>
      </c>
      <c r="C127" s="29" t="s">
        <v>43</v>
      </c>
      <c r="D127" s="29" t="s">
        <v>80</v>
      </c>
      <c r="E127" s="29" t="s">
        <v>48</v>
      </c>
      <c r="F127" s="29">
        <v>1</v>
      </c>
      <c r="G127" s="29">
        <v>5</v>
      </c>
      <c r="H127" s="11">
        <v>2000</v>
      </c>
      <c r="I127" s="29">
        <v>1000</v>
      </c>
      <c r="J127" s="63">
        <v>19801.3229606151</v>
      </c>
      <c r="K127" s="64">
        <f t="shared" ref="K127:K135" si="11">J127/3600</f>
        <v>5.5003674890597498</v>
      </c>
      <c r="L127" s="15">
        <v>1.72201916562228E-3</v>
      </c>
      <c r="M127" s="21"/>
      <c r="N127" s="11"/>
      <c r="O127" s="11"/>
      <c r="P127" s="13"/>
    </row>
    <row r="128" spans="1:16" x14ac:dyDescent="0.25">
      <c r="A128" s="11" t="s">
        <v>79</v>
      </c>
      <c r="B128" s="11" t="s">
        <v>86</v>
      </c>
      <c r="C128" s="29" t="s">
        <v>43</v>
      </c>
      <c r="D128" s="29" t="s">
        <v>80</v>
      </c>
      <c r="E128" s="29" t="s">
        <v>48</v>
      </c>
      <c r="F128" s="29">
        <v>1</v>
      </c>
      <c r="G128" s="29">
        <v>5</v>
      </c>
      <c r="H128" s="11">
        <v>2000</v>
      </c>
      <c r="I128" s="29">
        <v>1000</v>
      </c>
      <c r="J128" s="63">
        <v>23229.951616763999</v>
      </c>
      <c r="K128" s="64">
        <f t="shared" si="11"/>
        <v>6.4527643379899997</v>
      </c>
      <c r="L128" s="71">
        <v>0.120174947037281</v>
      </c>
      <c r="M128" s="21"/>
      <c r="N128" s="11"/>
      <c r="O128" s="11"/>
      <c r="P128" s="13"/>
    </row>
    <row r="129" spans="1:16" x14ac:dyDescent="0.25">
      <c r="A129" s="11" t="s">
        <v>79</v>
      </c>
      <c r="B129" s="11" t="s">
        <v>86</v>
      </c>
      <c r="C129" s="29" t="s">
        <v>43</v>
      </c>
      <c r="D129" s="29" t="s">
        <v>80</v>
      </c>
      <c r="E129" s="29" t="s">
        <v>48</v>
      </c>
      <c r="F129" s="29">
        <v>1</v>
      </c>
      <c r="G129" s="29">
        <v>5</v>
      </c>
      <c r="H129" s="11">
        <v>2000</v>
      </c>
      <c r="I129" s="29">
        <v>1000</v>
      </c>
      <c r="J129" s="63">
        <v>23286.321450710198</v>
      </c>
      <c r="K129" s="64">
        <f t="shared" si="11"/>
        <v>6.4684226251972774</v>
      </c>
      <c r="L129" s="15">
        <v>6.0521555917935504E-4</v>
      </c>
      <c r="M129" s="21"/>
      <c r="N129" s="11"/>
      <c r="O129" s="11"/>
      <c r="P129" s="13"/>
    </row>
    <row r="130" spans="1:16" x14ac:dyDescent="0.25">
      <c r="A130" s="11" t="s">
        <v>79</v>
      </c>
      <c r="B130" s="11" t="s">
        <v>86</v>
      </c>
      <c r="C130" s="29" t="s">
        <v>43</v>
      </c>
      <c r="D130" s="29" t="s">
        <v>80</v>
      </c>
      <c r="E130" s="29" t="s">
        <v>48</v>
      </c>
      <c r="F130" s="29">
        <v>1</v>
      </c>
      <c r="G130" s="29">
        <v>5</v>
      </c>
      <c r="H130" s="11">
        <v>2000</v>
      </c>
      <c r="I130" s="29">
        <v>1000</v>
      </c>
      <c r="J130" s="63">
        <v>23361.478670120199</v>
      </c>
      <c r="K130" s="64">
        <f t="shared" si="11"/>
        <v>6.4892996305889445</v>
      </c>
      <c r="L130" s="15">
        <v>5.8920043945766699E-4</v>
      </c>
      <c r="M130" s="21"/>
      <c r="N130" s="11"/>
      <c r="O130" s="11"/>
      <c r="P130" s="13"/>
    </row>
    <row r="131" spans="1:16" x14ac:dyDescent="0.25">
      <c r="A131" s="11" t="s">
        <v>79</v>
      </c>
      <c r="B131" s="11" t="s">
        <v>86</v>
      </c>
      <c r="C131" s="29" t="s">
        <v>43</v>
      </c>
      <c r="D131" s="29" t="s">
        <v>80</v>
      </c>
      <c r="E131" s="29" t="s">
        <v>48</v>
      </c>
      <c r="F131" s="29">
        <v>1</v>
      </c>
      <c r="G131" s="29">
        <v>5</v>
      </c>
      <c r="H131" s="11">
        <v>2000</v>
      </c>
      <c r="I131" s="29">
        <v>1000</v>
      </c>
      <c r="J131" s="63">
        <v>23484.0179817676</v>
      </c>
      <c r="K131" s="64">
        <f t="shared" si="11"/>
        <v>6.5233383282687774</v>
      </c>
      <c r="L131" s="15">
        <v>4.7531147651427901E-4</v>
      </c>
      <c r="M131" s="21"/>
      <c r="N131" s="11"/>
      <c r="O131" s="11"/>
      <c r="P131" s="13"/>
    </row>
    <row r="132" spans="1:16" x14ac:dyDescent="0.25">
      <c r="A132" s="11" t="s">
        <v>79</v>
      </c>
      <c r="B132" s="11" t="s">
        <v>86</v>
      </c>
      <c r="C132" s="29" t="s">
        <v>43</v>
      </c>
      <c r="D132" s="29" t="s">
        <v>80</v>
      </c>
      <c r="E132" s="29" t="s">
        <v>48</v>
      </c>
      <c r="F132" s="29">
        <v>1</v>
      </c>
      <c r="G132" s="29">
        <v>5</v>
      </c>
      <c r="H132" s="11">
        <v>2000</v>
      </c>
      <c r="I132" s="29">
        <v>1000</v>
      </c>
      <c r="J132" s="63">
        <v>25346.0693502426</v>
      </c>
      <c r="K132" s="64">
        <f t="shared" si="11"/>
        <v>7.0405748195118329</v>
      </c>
      <c r="L132" s="71">
        <v>0.17369340615419801</v>
      </c>
      <c r="M132" s="21"/>
      <c r="N132" s="11"/>
      <c r="O132" s="11"/>
      <c r="P132" s="13"/>
    </row>
    <row r="133" spans="1:16" x14ac:dyDescent="0.25">
      <c r="A133" s="11" t="s">
        <v>79</v>
      </c>
      <c r="B133" s="11" t="s">
        <v>86</v>
      </c>
      <c r="C133" s="29" t="s">
        <v>43</v>
      </c>
      <c r="D133" s="29" t="s">
        <v>80</v>
      </c>
      <c r="E133" s="29" t="s">
        <v>48</v>
      </c>
      <c r="F133" s="29">
        <v>1</v>
      </c>
      <c r="G133" s="29">
        <v>5</v>
      </c>
      <c r="H133" s="11">
        <v>2000</v>
      </c>
      <c r="I133" s="29">
        <v>1000</v>
      </c>
      <c r="J133" s="63">
        <v>25070.166802883101</v>
      </c>
      <c r="K133" s="64">
        <f t="shared" si="11"/>
        <v>6.9639352230230838</v>
      </c>
      <c r="L133" s="15">
        <v>5.2813660259778397E-4</v>
      </c>
      <c r="M133" s="21"/>
      <c r="N133" s="11"/>
      <c r="O133" s="11"/>
      <c r="P133" s="13"/>
    </row>
    <row r="134" spans="1:16" x14ac:dyDescent="0.25">
      <c r="A134" s="11" t="s">
        <v>79</v>
      </c>
      <c r="B134" s="11" t="s">
        <v>86</v>
      </c>
      <c r="C134" s="29" t="s">
        <v>43</v>
      </c>
      <c r="D134" s="29" t="s">
        <v>80</v>
      </c>
      <c r="E134" s="29" t="s">
        <v>48</v>
      </c>
      <c r="F134" s="29">
        <v>1</v>
      </c>
      <c r="G134" s="29">
        <v>5</v>
      </c>
      <c r="H134" s="11">
        <v>2000</v>
      </c>
      <c r="I134" s="29">
        <v>1000</v>
      </c>
      <c r="J134" s="63">
        <v>25699.4985675811</v>
      </c>
      <c r="K134" s="64">
        <f t="shared" si="11"/>
        <v>7.138749602105861</v>
      </c>
      <c r="L134" s="15">
        <v>1.3106486414664099E-3</v>
      </c>
      <c r="M134" s="21"/>
      <c r="N134" s="11"/>
      <c r="O134" s="11"/>
      <c r="P134" s="13"/>
    </row>
    <row r="135" spans="1:16" ht="15.75" thickBot="1" x14ac:dyDescent="0.3">
      <c r="A135" s="11" t="s">
        <v>79</v>
      </c>
      <c r="B135" s="11" t="s">
        <v>86</v>
      </c>
      <c r="C135" s="29" t="s">
        <v>43</v>
      </c>
      <c r="D135" s="29" t="s">
        <v>80</v>
      </c>
      <c r="E135" s="29" t="s">
        <v>48</v>
      </c>
      <c r="F135" s="29">
        <v>1</v>
      </c>
      <c r="G135" s="29">
        <v>5</v>
      </c>
      <c r="H135" s="11">
        <v>2000</v>
      </c>
      <c r="I135" s="29">
        <v>1000</v>
      </c>
      <c r="J135" s="63">
        <v>25428.682043790799</v>
      </c>
      <c r="K135" s="64">
        <f t="shared" si="11"/>
        <v>7.0635227899418886</v>
      </c>
      <c r="L135" s="71">
        <v>9.2000113797433003E-2</v>
      </c>
      <c r="M135" s="21"/>
      <c r="N135" s="11"/>
      <c r="O135" s="11"/>
      <c r="P135" s="13"/>
    </row>
    <row r="136" spans="1:16" ht="15.75" thickBot="1" x14ac:dyDescent="0.3">
      <c r="A136" s="74" t="s">
        <v>26</v>
      </c>
      <c r="B136" s="75"/>
      <c r="C136" s="75"/>
      <c r="D136" s="75"/>
      <c r="E136" s="75"/>
      <c r="F136" s="75"/>
      <c r="G136" s="75"/>
      <c r="H136" s="75"/>
      <c r="I136" s="75"/>
      <c r="J136" s="76">
        <f>AVERAGE(J126:J135)</f>
        <v>23418.567290210667</v>
      </c>
      <c r="K136" s="77">
        <f>J136/3600</f>
        <v>6.5051575806140738</v>
      </c>
      <c r="L136" s="79">
        <f>AVERAGE(L126:L135)</f>
        <v>3.9172559500276052E-2</v>
      </c>
      <c r="M136" s="80"/>
      <c r="N136" s="75"/>
      <c r="O136" s="75"/>
      <c r="P136" s="81"/>
    </row>
    <row r="137" spans="1:16" x14ac:dyDescent="0.25">
      <c r="A137" s="11" t="s">
        <v>79</v>
      </c>
      <c r="B137" s="11" t="s">
        <v>87</v>
      </c>
      <c r="C137" s="29" t="s">
        <v>43</v>
      </c>
      <c r="D137" s="29" t="s">
        <v>80</v>
      </c>
      <c r="E137" s="29" t="s">
        <v>48</v>
      </c>
      <c r="F137" s="11">
        <v>2</v>
      </c>
      <c r="G137" s="11">
        <v>5</v>
      </c>
      <c r="H137" s="11">
        <v>2000</v>
      </c>
      <c r="I137" s="29">
        <v>1000</v>
      </c>
      <c r="J137" s="61">
        <v>17848.389284372301</v>
      </c>
      <c r="K137" s="64">
        <f>J137/3600</f>
        <v>4.9578859123256391</v>
      </c>
      <c r="L137" s="14">
        <v>0.90324108808686898</v>
      </c>
      <c r="M137" s="27"/>
      <c r="N137" s="11"/>
      <c r="O137" s="11"/>
      <c r="P137" s="13"/>
    </row>
    <row r="138" spans="1:16" x14ac:dyDescent="0.25">
      <c r="A138" s="11" t="s">
        <v>79</v>
      </c>
      <c r="B138" s="11" t="s">
        <v>87</v>
      </c>
      <c r="C138" s="29" t="s">
        <v>43</v>
      </c>
      <c r="D138" s="29" t="s">
        <v>80</v>
      </c>
      <c r="E138" s="29" t="s">
        <v>48</v>
      </c>
      <c r="F138" s="11">
        <v>2</v>
      </c>
      <c r="G138" s="11">
        <v>5</v>
      </c>
      <c r="H138" s="11">
        <v>2000</v>
      </c>
      <c r="I138" s="29">
        <v>1000</v>
      </c>
      <c r="J138" s="61">
        <v>22594.698914289402</v>
      </c>
      <c r="K138" s="64">
        <f t="shared" ref="K138:K146" si="12">J138/3600</f>
        <v>6.2763052539692783</v>
      </c>
      <c r="L138" s="14">
        <v>0.24219431880981099</v>
      </c>
      <c r="M138" s="21"/>
      <c r="N138" s="11"/>
      <c r="O138" s="11"/>
      <c r="P138" s="13"/>
    </row>
    <row r="139" spans="1:16" x14ac:dyDescent="0.25">
      <c r="A139" s="11" t="s">
        <v>79</v>
      </c>
      <c r="B139" s="11" t="s">
        <v>87</v>
      </c>
      <c r="C139" s="29" t="s">
        <v>43</v>
      </c>
      <c r="D139" s="29" t="s">
        <v>80</v>
      </c>
      <c r="E139" s="29" t="s">
        <v>48</v>
      </c>
      <c r="F139" s="11">
        <v>2</v>
      </c>
      <c r="G139" s="11">
        <v>5</v>
      </c>
      <c r="H139" s="11">
        <v>2000</v>
      </c>
      <c r="I139" s="29">
        <v>1000</v>
      </c>
      <c r="J139" s="61">
        <v>22811.686466693802</v>
      </c>
      <c r="K139" s="64">
        <f t="shared" si="12"/>
        <v>6.336579574081612</v>
      </c>
      <c r="L139" s="66">
        <v>8.8597188514477707E-3</v>
      </c>
      <c r="M139" s="21"/>
      <c r="N139" s="11"/>
      <c r="O139" s="11"/>
      <c r="P139" s="13"/>
    </row>
    <row r="140" spans="1:16" x14ac:dyDescent="0.25">
      <c r="A140" s="11" t="s">
        <v>79</v>
      </c>
      <c r="B140" s="11" t="s">
        <v>87</v>
      </c>
      <c r="C140" s="29" t="s">
        <v>43</v>
      </c>
      <c r="D140" s="29" t="s">
        <v>80</v>
      </c>
      <c r="E140" s="29" t="s">
        <v>48</v>
      </c>
      <c r="F140" s="11">
        <v>2</v>
      </c>
      <c r="G140" s="11">
        <v>5</v>
      </c>
      <c r="H140" s="11">
        <v>2000</v>
      </c>
      <c r="I140" s="29">
        <v>1000</v>
      </c>
      <c r="J140" s="61">
        <v>25500.661349296501</v>
      </c>
      <c r="K140" s="64">
        <f t="shared" si="12"/>
        <v>7.0835170414712501</v>
      </c>
      <c r="L140" s="14">
        <v>0.17920582730798301</v>
      </c>
      <c r="M140" s="21"/>
      <c r="N140" s="11"/>
      <c r="O140" s="11"/>
      <c r="P140" s="13"/>
    </row>
    <row r="141" spans="1:16" x14ac:dyDescent="0.25">
      <c r="A141" s="11" t="s">
        <v>79</v>
      </c>
      <c r="B141" s="11" t="s">
        <v>87</v>
      </c>
      <c r="C141" s="29" t="s">
        <v>43</v>
      </c>
      <c r="D141" s="29" t="s">
        <v>80</v>
      </c>
      <c r="E141" s="29" t="s">
        <v>48</v>
      </c>
      <c r="F141" s="11">
        <v>2</v>
      </c>
      <c r="G141" s="11">
        <v>5</v>
      </c>
      <c r="H141" s="11">
        <v>2000</v>
      </c>
      <c r="I141" s="29">
        <v>1000</v>
      </c>
      <c r="J141" s="61">
        <v>24879.7858195304</v>
      </c>
      <c r="K141" s="64">
        <f t="shared" si="12"/>
        <v>6.9110516165362226</v>
      </c>
      <c r="L141" s="14">
        <v>0.46576422714826399</v>
      </c>
      <c r="M141" s="21"/>
      <c r="N141" s="11"/>
      <c r="O141" s="11"/>
      <c r="P141" s="13"/>
    </row>
    <row r="142" spans="1:16" x14ac:dyDescent="0.25">
      <c r="A142" s="11" t="s">
        <v>79</v>
      </c>
      <c r="B142" s="11" t="s">
        <v>87</v>
      </c>
      <c r="C142" s="29" t="s">
        <v>43</v>
      </c>
      <c r="D142" s="29" t="s">
        <v>80</v>
      </c>
      <c r="E142" s="29" t="s">
        <v>48</v>
      </c>
      <c r="F142" s="11">
        <v>2</v>
      </c>
      <c r="G142" s="11">
        <v>5</v>
      </c>
      <c r="H142" s="11">
        <v>2000</v>
      </c>
      <c r="I142" s="29">
        <v>1000</v>
      </c>
      <c r="J142" s="61">
        <v>24890.798694372101</v>
      </c>
      <c r="K142" s="64">
        <f t="shared" si="12"/>
        <v>6.9141107484366948</v>
      </c>
      <c r="L142" s="14">
        <v>0.332417922114356</v>
      </c>
      <c r="M142" s="21"/>
      <c r="N142" s="11"/>
      <c r="O142" s="11"/>
      <c r="P142" s="13"/>
    </row>
    <row r="143" spans="1:16" x14ac:dyDescent="0.25">
      <c r="A143" s="11" t="s">
        <v>79</v>
      </c>
      <c r="B143" s="11" t="s">
        <v>87</v>
      </c>
      <c r="C143" s="29" t="s">
        <v>43</v>
      </c>
      <c r="D143" s="29" t="s">
        <v>80</v>
      </c>
      <c r="E143" s="29" t="s">
        <v>48</v>
      </c>
      <c r="F143" s="11">
        <v>2</v>
      </c>
      <c r="G143" s="11">
        <v>5</v>
      </c>
      <c r="H143" s="11">
        <v>2000</v>
      </c>
      <c r="I143" s="29">
        <v>1000</v>
      </c>
      <c r="J143" s="61">
        <v>24898.7836327552</v>
      </c>
      <c r="K143" s="64">
        <f t="shared" si="12"/>
        <v>6.916328786876444</v>
      </c>
      <c r="L143" s="14">
        <v>0.44676890757576299</v>
      </c>
      <c r="M143" s="21"/>
      <c r="N143" s="11"/>
      <c r="O143" s="11"/>
      <c r="P143" s="13"/>
    </row>
    <row r="144" spans="1:16" x14ac:dyDescent="0.25">
      <c r="A144" s="11" t="s">
        <v>79</v>
      </c>
      <c r="B144" s="11" t="s">
        <v>87</v>
      </c>
      <c r="C144" s="29" t="s">
        <v>43</v>
      </c>
      <c r="D144" s="29" t="s">
        <v>80</v>
      </c>
      <c r="E144" s="29" t="s">
        <v>48</v>
      </c>
      <c r="F144" s="11">
        <v>2</v>
      </c>
      <c r="G144" s="11">
        <v>5</v>
      </c>
      <c r="H144" s="11">
        <v>2000</v>
      </c>
      <c r="I144" s="29">
        <v>1000</v>
      </c>
      <c r="J144" s="61">
        <v>24922.807444572401</v>
      </c>
      <c r="K144" s="64">
        <f t="shared" si="12"/>
        <v>6.9230020679367783</v>
      </c>
      <c r="L144" s="14">
        <v>0.396761614918058</v>
      </c>
      <c r="M144" s="21"/>
      <c r="N144" s="11"/>
      <c r="O144" s="11"/>
      <c r="P144" s="13"/>
    </row>
    <row r="145" spans="1:17" x14ac:dyDescent="0.25">
      <c r="A145" s="11" t="s">
        <v>79</v>
      </c>
      <c r="B145" s="11" t="s">
        <v>87</v>
      </c>
      <c r="C145" s="29" t="s">
        <v>43</v>
      </c>
      <c r="D145" s="29" t="s">
        <v>80</v>
      </c>
      <c r="E145" s="29" t="s">
        <v>48</v>
      </c>
      <c r="F145" s="11">
        <v>2</v>
      </c>
      <c r="G145" s="11">
        <v>5</v>
      </c>
      <c r="H145" s="11">
        <v>2000</v>
      </c>
      <c r="I145" s="29">
        <v>1000</v>
      </c>
      <c r="J145" s="61">
        <v>25376.5613718032</v>
      </c>
      <c r="K145" s="64">
        <f t="shared" si="12"/>
        <v>7.0490448255008893</v>
      </c>
      <c r="L145" s="14">
        <v>7.1148749703677197E-2</v>
      </c>
      <c r="M145" s="21"/>
      <c r="N145" s="11"/>
      <c r="O145" s="11"/>
      <c r="P145" s="13"/>
    </row>
    <row r="146" spans="1:17" ht="15.75" thickBot="1" x14ac:dyDescent="0.3">
      <c r="A146" s="11" t="s">
        <v>79</v>
      </c>
      <c r="B146" s="11" t="s">
        <v>87</v>
      </c>
      <c r="C146" s="29" t="s">
        <v>43</v>
      </c>
      <c r="D146" s="29" t="s">
        <v>80</v>
      </c>
      <c r="E146" s="29" t="s">
        <v>48</v>
      </c>
      <c r="F146" s="11">
        <v>2</v>
      </c>
      <c r="G146" s="11">
        <v>5</v>
      </c>
      <c r="H146" s="11">
        <v>2000</v>
      </c>
      <c r="I146" s="29">
        <v>1000</v>
      </c>
      <c r="J146" s="61">
        <v>25729.4425823688</v>
      </c>
      <c r="K146" s="64">
        <f t="shared" si="12"/>
        <v>7.1470673839913337</v>
      </c>
      <c r="L146" s="72">
        <v>7.4082316092439495E-4</v>
      </c>
      <c r="M146" s="21"/>
      <c r="N146" s="11"/>
      <c r="O146" s="11"/>
      <c r="P146" s="13"/>
    </row>
    <row r="147" spans="1:17" ht="15.75" thickBot="1" x14ac:dyDescent="0.3">
      <c r="A147" s="74" t="s">
        <v>26</v>
      </c>
      <c r="B147" s="75"/>
      <c r="C147" s="75"/>
      <c r="D147" s="75"/>
      <c r="E147" s="75"/>
      <c r="F147" s="75"/>
      <c r="G147" s="75"/>
      <c r="H147" s="75"/>
      <c r="I147" s="75"/>
      <c r="J147" s="76">
        <f>AVERAGE(J137:J146)</f>
        <v>23945.36155600541</v>
      </c>
      <c r="K147" s="77">
        <f t="shared" ref="K147:K170" si="13">J147/3600</f>
        <v>6.6514893211126136</v>
      </c>
      <c r="L147" s="78">
        <f>AVERAGE(L137:L146)</f>
        <v>0.30471031976771534</v>
      </c>
      <c r="M147" s="80"/>
      <c r="N147" s="75"/>
      <c r="O147" s="75"/>
      <c r="P147" s="81"/>
    </row>
    <row r="148" spans="1:17" x14ac:dyDescent="0.25">
      <c r="A148" s="10" t="s">
        <v>40</v>
      </c>
      <c r="B148" s="11" t="s">
        <v>85</v>
      </c>
      <c r="C148" s="29" t="s">
        <v>43</v>
      </c>
      <c r="D148" s="29" t="s">
        <v>120</v>
      </c>
      <c r="E148" s="29" t="s">
        <v>48</v>
      </c>
      <c r="F148" s="11">
        <v>0.5</v>
      </c>
      <c r="G148" s="11">
        <v>1</v>
      </c>
      <c r="H148" s="11">
        <v>2000</v>
      </c>
      <c r="I148" s="29">
        <v>1000</v>
      </c>
      <c r="J148" s="61">
        <v>22396.003150224598</v>
      </c>
      <c r="K148" s="64">
        <f t="shared" si="13"/>
        <v>6.2211119861734998</v>
      </c>
      <c r="L148" s="14">
        <v>0.106917829415554</v>
      </c>
      <c r="M148" s="27"/>
      <c r="N148" s="11"/>
      <c r="O148" s="11"/>
      <c r="P148" s="13"/>
    </row>
    <row r="149" spans="1:17" x14ac:dyDescent="0.25">
      <c r="A149" s="10" t="s">
        <v>40</v>
      </c>
      <c r="B149" s="11" t="s">
        <v>85</v>
      </c>
      <c r="C149" s="29" t="s">
        <v>43</v>
      </c>
      <c r="D149" s="11"/>
      <c r="E149" s="29" t="s">
        <v>48</v>
      </c>
      <c r="F149" s="11">
        <v>0.5</v>
      </c>
      <c r="G149" s="11">
        <v>1</v>
      </c>
      <c r="H149" s="11">
        <v>2000</v>
      </c>
      <c r="I149" s="29">
        <v>1000</v>
      </c>
      <c r="J149" s="61">
        <v>23800.586766481301</v>
      </c>
      <c r="K149" s="64">
        <f t="shared" si="13"/>
        <v>6.6112741018003618</v>
      </c>
      <c r="L149" s="14">
        <v>1.11092454076782E-3</v>
      </c>
      <c r="M149" s="21"/>
      <c r="N149" s="11"/>
      <c r="O149" s="11"/>
      <c r="P149" s="13"/>
    </row>
    <row r="150" spans="1:17" x14ac:dyDescent="0.25">
      <c r="A150" s="10" t="s">
        <v>40</v>
      </c>
      <c r="B150" s="11" t="s">
        <v>85</v>
      </c>
      <c r="C150" s="29" t="s">
        <v>43</v>
      </c>
      <c r="D150" s="11"/>
      <c r="E150" s="29" t="s">
        <v>48</v>
      </c>
      <c r="F150" s="11">
        <v>0.5</v>
      </c>
      <c r="G150" s="11">
        <v>1</v>
      </c>
      <c r="H150" s="11">
        <v>2000</v>
      </c>
      <c r="I150" s="29">
        <v>1000</v>
      </c>
      <c r="J150" s="61">
        <v>23941.052248477899</v>
      </c>
      <c r="K150" s="64">
        <f t="shared" si="13"/>
        <v>6.6502922912438613</v>
      </c>
      <c r="L150" s="66">
        <v>3.2036413328166702E-3</v>
      </c>
      <c r="M150" s="21"/>
      <c r="N150" s="11"/>
      <c r="O150" s="11"/>
      <c r="P150" s="13"/>
    </row>
    <row r="151" spans="1:17" x14ac:dyDescent="0.25">
      <c r="A151" s="10" t="s">
        <v>40</v>
      </c>
      <c r="B151" s="11" t="s">
        <v>85</v>
      </c>
      <c r="C151" s="29" t="s">
        <v>43</v>
      </c>
      <c r="D151" s="11"/>
      <c r="E151" s="29" t="s">
        <v>48</v>
      </c>
      <c r="F151" s="11">
        <v>0.5</v>
      </c>
      <c r="G151" s="11">
        <v>1</v>
      </c>
      <c r="H151" s="11">
        <v>2000</v>
      </c>
      <c r="I151" s="29">
        <v>1000</v>
      </c>
      <c r="J151" s="61">
        <v>24002.572852849898</v>
      </c>
      <c r="K151" s="64">
        <f t="shared" si="13"/>
        <v>6.6673813480138611</v>
      </c>
      <c r="L151" s="14">
        <v>3.3676196434255501E-4</v>
      </c>
      <c r="M151" s="21"/>
      <c r="N151" s="11"/>
      <c r="O151" s="11"/>
      <c r="P151" s="13"/>
    </row>
    <row r="152" spans="1:17" x14ac:dyDescent="0.25">
      <c r="A152" s="10" t="s">
        <v>40</v>
      </c>
      <c r="B152" s="11" t="s">
        <v>85</v>
      </c>
      <c r="C152" s="29" t="s">
        <v>43</v>
      </c>
      <c r="D152" s="11"/>
      <c r="E152" s="29" t="s">
        <v>48</v>
      </c>
      <c r="F152" s="11">
        <v>0.5</v>
      </c>
      <c r="G152" s="11">
        <v>1</v>
      </c>
      <c r="H152" s="11">
        <v>2000</v>
      </c>
      <c r="I152" s="29">
        <v>1000</v>
      </c>
      <c r="J152" s="61">
        <v>24150.1090955734</v>
      </c>
      <c r="K152" s="64">
        <f t="shared" si="13"/>
        <v>6.7083636376592777</v>
      </c>
      <c r="L152" s="14">
        <v>2.0438950889577201E-3</v>
      </c>
      <c r="M152" s="21"/>
      <c r="N152" s="11"/>
      <c r="O152" s="11"/>
      <c r="P152" s="13"/>
    </row>
    <row r="153" spans="1:17" x14ac:dyDescent="0.25">
      <c r="A153" s="10" t="s">
        <v>40</v>
      </c>
      <c r="B153" s="11" t="s">
        <v>85</v>
      </c>
      <c r="C153" s="29" t="s">
        <v>43</v>
      </c>
      <c r="D153" s="11"/>
      <c r="E153" s="29" t="s">
        <v>48</v>
      </c>
      <c r="F153" s="11">
        <v>0.5</v>
      </c>
      <c r="G153" s="11">
        <v>1</v>
      </c>
      <c r="H153" s="11">
        <v>2000</v>
      </c>
      <c r="I153" s="29">
        <v>1000</v>
      </c>
      <c r="J153" s="61">
        <v>24175.010696887901</v>
      </c>
      <c r="K153" s="64">
        <f t="shared" si="13"/>
        <v>6.7152807491355277</v>
      </c>
      <c r="L153" s="14">
        <v>1.47155571834349E-3</v>
      </c>
      <c r="M153" s="107"/>
      <c r="N153" s="11"/>
      <c r="O153" s="11"/>
      <c r="P153" s="13"/>
    </row>
    <row r="154" spans="1:17" x14ac:dyDescent="0.25">
      <c r="A154" s="10" t="s">
        <v>40</v>
      </c>
      <c r="B154" s="11" t="s">
        <v>85</v>
      </c>
      <c r="C154" s="29" t="s">
        <v>43</v>
      </c>
      <c r="D154" s="11"/>
      <c r="E154" s="29" t="s">
        <v>48</v>
      </c>
      <c r="F154" s="11">
        <v>0.5</v>
      </c>
      <c r="G154" s="11">
        <v>1</v>
      </c>
      <c r="H154" s="11">
        <v>2000</v>
      </c>
      <c r="I154" s="29">
        <v>1000</v>
      </c>
      <c r="J154" s="61">
        <v>24483.255469322201</v>
      </c>
      <c r="K154" s="64">
        <f t="shared" si="13"/>
        <v>6.8009042970339451</v>
      </c>
      <c r="L154" s="14">
        <v>4.8557243737367399E-4</v>
      </c>
      <c r="M154" s="21"/>
      <c r="N154" s="11"/>
      <c r="O154" s="11"/>
      <c r="P154" s="13"/>
    </row>
    <row r="155" spans="1:17" x14ac:dyDescent="0.25">
      <c r="A155" s="10" t="s">
        <v>40</v>
      </c>
      <c r="B155" s="11" t="s">
        <v>85</v>
      </c>
      <c r="C155" s="29" t="s">
        <v>43</v>
      </c>
      <c r="D155" s="11"/>
      <c r="E155" s="29" t="s">
        <v>48</v>
      </c>
      <c r="F155" s="11">
        <v>0.5</v>
      </c>
      <c r="G155" s="11">
        <v>1</v>
      </c>
      <c r="H155" s="11">
        <v>2000</v>
      </c>
      <c r="I155" s="29">
        <v>1000</v>
      </c>
      <c r="J155" s="61">
        <v>24769.837656736301</v>
      </c>
      <c r="K155" s="64">
        <f t="shared" si="13"/>
        <v>6.8805104602045279</v>
      </c>
      <c r="L155" s="14">
        <v>2.88553958575811E-4</v>
      </c>
      <c r="M155" s="21"/>
      <c r="N155" s="11"/>
      <c r="O155" s="11"/>
      <c r="P155" s="13"/>
    </row>
    <row r="156" spans="1:17" x14ac:dyDescent="0.25">
      <c r="A156" s="10" t="s">
        <v>40</v>
      </c>
      <c r="B156" s="11" t="s">
        <v>85</v>
      </c>
      <c r="C156" s="29" t="s">
        <v>43</v>
      </c>
      <c r="D156" s="11"/>
      <c r="E156" s="29" t="s">
        <v>48</v>
      </c>
      <c r="F156" s="11">
        <v>0.5</v>
      </c>
      <c r="G156" s="11">
        <v>1</v>
      </c>
      <c r="H156" s="11">
        <v>2000</v>
      </c>
      <c r="I156" s="29">
        <v>1000</v>
      </c>
      <c r="J156" s="61">
        <v>25737.168338298699</v>
      </c>
      <c r="K156" s="64">
        <f t="shared" si="13"/>
        <v>7.1492134273051944</v>
      </c>
      <c r="L156" s="14">
        <v>5.3183020429718297E-4</v>
      </c>
      <c r="M156" s="21"/>
      <c r="N156" s="11"/>
      <c r="O156" s="11"/>
      <c r="P156" s="13"/>
    </row>
    <row r="157" spans="1:17" ht="15.75" thickBot="1" x14ac:dyDescent="0.3">
      <c r="A157" s="10" t="s">
        <v>40</v>
      </c>
      <c r="B157" s="11" t="s">
        <v>85</v>
      </c>
      <c r="C157" s="29" t="s">
        <v>43</v>
      </c>
      <c r="D157" s="11"/>
      <c r="E157" s="29" t="s">
        <v>48</v>
      </c>
      <c r="F157" s="11">
        <v>0.5</v>
      </c>
      <c r="G157" s="11">
        <v>1</v>
      </c>
      <c r="H157" s="11">
        <v>2000</v>
      </c>
      <c r="I157" s="29">
        <v>1000</v>
      </c>
      <c r="J157" s="61">
        <v>21784.309345245299</v>
      </c>
      <c r="K157" s="64">
        <f t="shared" si="13"/>
        <v>6.0511970403459161</v>
      </c>
      <c r="L157" s="14">
        <v>1.0075935458373701E-3</v>
      </c>
      <c r="M157" s="21"/>
      <c r="N157" s="11"/>
      <c r="O157" s="11"/>
      <c r="P157" s="13"/>
    </row>
    <row r="158" spans="1:17" ht="15.75" thickBot="1" x14ac:dyDescent="0.3">
      <c r="A158" s="74"/>
      <c r="B158" s="75"/>
      <c r="C158" s="75"/>
      <c r="D158" s="75"/>
      <c r="E158" s="75"/>
      <c r="F158" s="75"/>
      <c r="G158" s="75"/>
      <c r="H158" s="75"/>
      <c r="I158" s="75"/>
      <c r="J158" s="76">
        <f>AVERAGE(J148:J157)</f>
        <v>23923.990562009749</v>
      </c>
      <c r="K158" s="77">
        <f t="shared" si="13"/>
        <v>6.6455529338915973</v>
      </c>
      <c r="L158" s="78">
        <f>AVERAGE(L148:L157)</f>
        <v>1.173981582068663E-2</v>
      </c>
      <c r="M158" s="80"/>
      <c r="N158" s="75"/>
      <c r="O158" s="75"/>
      <c r="P158" s="81"/>
      <c r="Q158" s="129"/>
    </row>
    <row r="159" spans="1:17" x14ac:dyDescent="0.25">
      <c r="A159" s="10" t="s">
        <v>40</v>
      </c>
      <c r="B159" s="11" t="s">
        <v>86</v>
      </c>
      <c r="C159" s="29" t="s">
        <v>43</v>
      </c>
      <c r="D159" s="11"/>
      <c r="E159" s="29" t="s">
        <v>48</v>
      </c>
      <c r="F159" s="29">
        <v>1</v>
      </c>
      <c r="G159" s="29">
        <v>5</v>
      </c>
      <c r="H159" s="11">
        <v>2000</v>
      </c>
      <c r="I159" s="29">
        <v>1000</v>
      </c>
      <c r="J159" s="63">
        <v>22846.577861785801</v>
      </c>
      <c r="K159" s="64">
        <f t="shared" si="13"/>
        <v>6.3462716282738336</v>
      </c>
      <c r="L159" s="73">
        <v>1.04958402542358E-3</v>
      </c>
      <c r="M159" s="27"/>
      <c r="N159" s="11"/>
      <c r="O159" s="11"/>
      <c r="P159" s="13"/>
    </row>
    <row r="160" spans="1:17" x14ac:dyDescent="0.25">
      <c r="A160" s="10" t="s">
        <v>40</v>
      </c>
      <c r="B160" s="11" t="s">
        <v>86</v>
      </c>
      <c r="C160" s="29" t="s">
        <v>43</v>
      </c>
      <c r="D160" s="11"/>
      <c r="E160" s="29" t="s">
        <v>48</v>
      </c>
      <c r="F160" s="29">
        <v>1</v>
      </c>
      <c r="G160" s="29">
        <v>5</v>
      </c>
      <c r="H160" s="11">
        <v>2000</v>
      </c>
      <c r="I160" s="29">
        <v>1000</v>
      </c>
      <c r="J160" s="63">
        <v>23619.451215505502</v>
      </c>
      <c r="K160" s="64">
        <f t="shared" si="13"/>
        <v>6.5609586709737506</v>
      </c>
      <c r="L160" s="73">
        <v>1.3261960184477801E-2</v>
      </c>
      <c r="M160" s="21"/>
      <c r="N160" s="11"/>
      <c r="O160" s="11"/>
      <c r="P160" s="13"/>
    </row>
    <row r="161" spans="1:16" x14ac:dyDescent="0.25">
      <c r="A161" s="10" t="s">
        <v>40</v>
      </c>
      <c r="B161" s="11" t="s">
        <v>86</v>
      </c>
      <c r="C161" s="29" t="s">
        <v>43</v>
      </c>
      <c r="D161" s="11"/>
      <c r="E161" s="29" t="s">
        <v>48</v>
      </c>
      <c r="F161" s="29">
        <v>1</v>
      </c>
      <c r="G161" s="29">
        <v>5</v>
      </c>
      <c r="H161" s="11">
        <v>2000</v>
      </c>
      <c r="I161" s="29">
        <v>1000</v>
      </c>
      <c r="J161" s="63">
        <v>23700.213476657798</v>
      </c>
      <c r="K161" s="64">
        <f t="shared" si="13"/>
        <v>6.5833926324049443</v>
      </c>
      <c r="L161" s="73">
        <v>0.14060749098963199</v>
      </c>
      <c r="M161" s="21"/>
      <c r="N161" s="11"/>
      <c r="O161" s="11"/>
      <c r="P161" s="13"/>
    </row>
    <row r="162" spans="1:16" x14ac:dyDescent="0.25">
      <c r="A162" s="10" t="s">
        <v>40</v>
      </c>
      <c r="B162" s="11" t="s">
        <v>86</v>
      </c>
      <c r="C162" s="29" t="s">
        <v>43</v>
      </c>
      <c r="D162" s="11"/>
      <c r="E162" s="29" t="s">
        <v>48</v>
      </c>
      <c r="F162" s="29">
        <v>1</v>
      </c>
      <c r="G162" s="29">
        <v>5</v>
      </c>
      <c r="H162" s="11">
        <v>2000</v>
      </c>
      <c r="I162" s="29">
        <v>1000</v>
      </c>
      <c r="J162" s="63">
        <v>23777.110056400201</v>
      </c>
      <c r="K162" s="64">
        <f t="shared" si="13"/>
        <v>6.6047527934444998</v>
      </c>
      <c r="L162" s="73">
        <v>1.08960486435946E-2</v>
      </c>
      <c r="M162" s="21"/>
      <c r="N162" s="11"/>
      <c r="O162" s="11"/>
      <c r="P162" s="13"/>
    </row>
    <row r="163" spans="1:16" x14ac:dyDescent="0.25">
      <c r="A163" s="10" t="s">
        <v>40</v>
      </c>
      <c r="B163" s="11" t="s">
        <v>86</v>
      </c>
      <c r="C163" s="29" t="s">
        <v>43</v>
      </c>
      <c r="D163" s="11"/>
      <c r="E163" s="29" t="s">
        <v>48</v>
      </c>
      <c r="F163" s="29">
        <v>1</v>
      </c>
      <c r="G163" s="29">
        <v>5</v>
      </c>
      <c r="H163" s="11">
        <v>2000</v>
      </c>
      <c r="I163" s="29">
        <v>1000</v>
      </c>
      <c r="J163" s="63">
        <v>23951.663604736299</v>
      </c>
      <c r="K163" s="64">
        <f t="shared" si="13"/>
        <v>6.6532398902045271</v>
      </c>
      <c r="L163" s="73">
        <v>4.3346276632005002E-4</v>
      </c>
      <c r="M163" s="21"/>
      <c r="N163" s="11"/>
      <c r="O163" s="11"/>
      <c r="P163" s="13"/>
    </row>
    <row r="164" spans="1:16" x14ac:dyDescent="0.25">
      <c r="A164" s="10" t="s">
        <v>40</v>
      </c>
      <c r="B164" s="11" t="s">
        <v>86</v>
      </c>
      <c r="C164" s="29" t="s">
        <v>43</v>
      </c>
      <c r="D164" s="11"/>
      <c r="E164" s="29" t="s">
        <v>48</v>
      </c>
      <c r="F164" s="29">
        <v>1</v>
      </c>
      <c r="G164" s="29">
        <v>5</v>
      </c>
      <c r="H164" s="11">
        <v>2000</v>
      </c>
      <c r="I164" s="29">
        <v>1000</v>
      </c>
      <c r="J164" s="63">
        <v>23971.557152032801</v>
      </c>
      <c r="K164" s="64">
        <f t="shared" si="13"/>
        <v>6.6587658755646668</v>
      </c>
      <c r="L164" s="73">
        <v>1.0521417648495001E-3</v>
      </c>
      <c r="M164" s="107"/>
      <c r="N164" s="11"/>
      <c r="O164" s="11"/>
      <c r="P164" s="13"/>
    </row>
    <row r="165" spans="1:16" x14ac:dyDescent="0.25">
      <c r="A165" s="10" t="s">
        <v>40</v>
      </c>
      <c r="B165" s="11" t="s">
        <v>86</v>
      </c>
      <c r="C165" s="29" t="s">
        <v>43</v>
      </c>
      <c r="D165" s="11"/>
      <c r="E165" s="29" t="s">
        <v>48</v>
      </c>
      <c r="F165" s="29">
        <v>1</v>
      </c>
      <c r="G165" s="29">
        <v>5</v>
      </c>
      <c r="H165" s="11">
        <v>2000</v>
      </c>
      <c r="I165" s="29">
        <v>1000</v>
      </c>
      <c r="J165" s="63">
        <v>24732.385554313601</v>
      </c>
      <c r="K165" s="64">
        <f t="shared" si="13"/>
        <v>6.8701070984204451</v>
      </c>
      <c r="L165" s="73">
        <v>2.7249076595785797E-4</v>
      </c>
      <c r="M165" s="21"/>
      <c r="N165" s="11"/>
      <c r="O165" s="11"/>
      <c r="P165" s="13"/>
    </row>
    <row r="166" spans="1:16" x14ac:dyDescent="0.25">
      <c r="A166" s="10" t="s">
        <v>40</v>
      </c>
      <c r="B166" s="11" t="s">
        <v>86</v>
      </c>
      <c r="C166" s="29" t="s">
        <v>43</v>
      </c>
      <c r="D166" s="11"/>
      <c r="E166" s="29" t="s">
        <v>48</v>
      </c>
      <c r="F166" s="29">
        <v>1</v>
      </c>
      <c r="G166" s="29">
        <v>5</v>
      </c>
      <c r="H166" s="11">
        <v>2000</v>
      </c>
      <c r="I166" s="29">
        <v>1000</v>
      </c>
      <c r="J166" s="63">
        <v>24849.906861782001</v>
      </c>
      <c r="K166" s="64">
        <f t="shared" si="13"/>
        <v>6.9027519060505558</v>
      </c>
      <c r="L166" s="73">
        <v>9.7607619222978795E-4</v>
      </c>
      <c r="M166" s="21"/>
      <c r="N166" s="11"/>
      <c r="O166" s="11"/>
      <c r="P166" s="13"/>
    </row>
    <row r="167" spans="1:16" x14ac:dyDescent="0.25">
      <c r="A167" s="10" t="s">
        <v>40</v>
      </c>
      <c r="B167" s="11" t="s">
        <v>86</v>
      </c>
      <c r="C167" s="29" t="s">
        <v>43</v>
      </c>
      <c r="D167" s="11"/>
      <c r="E167" s="29" t="s">
        <v>48</v>
      </c>
      <c r="F167" s="29">
        <v>1</v>
      </c>
      <c r="G167" s="29">
        <v>5</v>
      </c>
      <c r="H167" s="11">
        <v>2000</v>
      </c>
      <c r="I167" s="29">
        <v>1000</v>
      </c>
      <c r="J167" s="63">
        <v>25053.958002805699</v>
      </c>
      <c r="K167" s="64">
        <f t="shared" si="13"/>
        <v>6.9594327785571384</v>
      </c>
      <c r="L167" s="73">
        <v>4.4945807198581799E-4</v>
      </c>
      <c r="M167" s="21"/>
      <c r="N167" s="11"/>
      <c r="O167" s="11"/>
      <c r="P167" s="13"/>
    </row>
    <row r="168" spans="1:16" ht="15.75" thickBot="1" x14ac:dyDescent="0.3">
      <c r="A168" s="10" t="s">
        <v>40</v>
      </c>
      <c r="B168" s="11" t="s">
        <v>86</v>
      </c>
      <c r="C168" s="29" t="s">
        <v>43</v>
      </c>
      <c r="D168" s="11"/>
      <c r="E168" s="29" t="s">
        <v>48</v>
      </c>
      <c r="F168" s="29">
        <v>1</v>
      </c>
      <c r="G168" s="29">
        <v>5</v>
      </c>
      <c r="H168" s="11">
        <v>2000</v>
      </c>
      <c r="I168" s="29">
        <v>1000</v>
      </c>
      <c r="J168" s="63">
        <v>25921.547958374002</v>
      </c>
      <c r="K168" s="64">
        <f t="shared" si="13"/>
        <v>7.2004299884372225</v>
      </c>
      <c r="L168" s="73">
        <v>5.23982254018899E-4</v>
      </c>
      <c r="M168" s="21"/>
      <c r="N168" s="11"/>
      <c r="O168" s="11"/>
      <c r="P168" s="13"/>
    </row>
    <row r="169" spans="1:16" ht="15.75" thickBot="1" x14ac:dyDescent="0.3">
      <c r="A169" s="74"/>
      <c r="B169" s="75"/>
      <c r="C169" s="75"/>
      <c r="D169" s="75"/>
      <c r="E169" s="75"/>
      <c r="F169" s="75"/>
      <c r="G169" s="75"/>
      <c r="H169" s="75"/>
      <c r="I169" s="75"/>
      <c r="J169" s="76">
        <f>AVERAGE(J159:J168)</f>
        <v>24242.437174439368</v>
      </c>
      <c r="K169" s="77">
        <f t="shared" si="13"/>
        <v>6.7340103262331583</v>
      </c>
      <c r="L169" s="78">
        <f>AVERAGE(L159:L168)</f>
        <v>1.6952269565848992E-2</v>
      </c>
      <c r="M169" s="80"/>
      <c r="N169" s="75"/>
      <c r="O169" s="75"/>
      <c r="P169" s="81"/>
    </row>
    <row r="170" spans="1:16" x14ac:dyDescent="0.25">
      <c r="A170" s="10" t="s">
        <v>40</v>
      </c>
      <c r="B170" s="11" t="s">
        <v>87</v>
      </c>
      <c r="C170" s="29" t="s">
        <v>43</v>
      </c>
      <c r="D170" s="11"/>
      <c r="E170" s="29" t="s">
        <v>48</v>
      </c>
      <c r="F170" s="11">
        <v>2</v>
      </c>
      <c r="G170" s="11">
        <v>5</v>
      </c>
      <c r="H170" s="11">
        <v>2000</v>
      </c>
      <c r="I170" s="29">
        <v>1000</v>
      </c>
      <c r="J170" s="61">
        <v>23555.3686726093</v>
      </c>
      <c r="K170" s="64">
        <f t="shared" si="13"/>
        <v>6.5431579646136946</v>
      </c>
      <c r="L170" s="66">
        <v>0.43163089265580601</v>
      </c>
      <c r="M170" s="27"/>
      <c r="N170" s="11"/>
      <c r="O170" s="11"/>
      <c r="P170" s="13"/>
    </row>
    <row r="171" spans="1:16" x14ac:dyDescent="0.25">
      <c r="A171" s="10" t="s">
        <v>40</v>
      </c>
      <c r="B171" s="11" t="s">
        <v>87</v>
      </c>
      <c r="C171" s="29" t="s">
        <v>43</v>
      </c>
      <c r="D171" s="11"/>
      <c r="E171" s="29" t="s">
        <v>48</v>
      </c>
      <c r="F171" s="11">
        <v>2</v>
      </c>
      <c r="G171" s="11">
        <v>5</v>
      </c>
      <c r="H171" s="11">
        <v>2000</v>
      </c>
      <c r="I171" s="29">
        <v>1000</v>
      </c>
      <c r="J171" s="61">
        <v>23672.286377668301</v>
      </c>
      <c r="K171" s="64">
        <f t="shared" ref="K171:K180" si="14">J171/3600</f>
        <v>6.5756351049078612</v>
      </c>
      <c r="L171" s="66">
        <v>0.17129302779769701</v>
      </c>
      <c r="M171" s="21"/>
      <c r="N171" s="11"/>
      <c r="O171" s="11"/>
      <c r="P171" s="13"/>
    </row>
    <row r="172" spans="1:16" x14ac:dyDescent="0.25">
      <c r="A172" s="10" t="s">
        <v>40</v>
      </c>
      <c r="B172" s="11" t="s">
        <v>87</v>
      </c>
      <c r="C172" s="29" t="s">
        <v>43</v>
      </c>
      <c r="D172" s="11"/>
      <c r="E172" s="29" t="s">
        <v>48</v>
      </c>
      <c r="F172" s="11">
        <v>2</v>
      </c>
      <c r="G172" s="11">
        <v>5</v>
      </c>
      <c r="H172" s="11">
        <v>2000</v>
      </c>
      <c r="I172" s="29">
        <v>1000</v>
      </c>
      <c r="J172" s="61">
        <v>23849.789601087501</v>
      </c>
      <c r="K172" s="64">
        <f t="shared" si="14"/>
        <v>6.6249415558576388</v>
      </c>
      <c r="L172" s="66">
        <v>1.03882973146444E-3</v>
      </c>
      <c r="M172" s="21"/>
      <c r="N172" s="11"/>
      <c r="O172" s="11"/>
      <c r="P172" s="13"/>
    </row>
    <row r="173" spans="1:16" x14ac:dyDescent="0.25">
      <c r="A173" s="10" t="s">
        <v>40</v>
      </c>
      <c r="B173" s="11" t="s">
        <v>87</v>
      </c>
      <c r="C173" s="29" t="s">
        <v>43</v>
      </c>
      <c r="D173" s="11"/>
      <c r="E173" s="29" t="s">
        <v>48</v>
      </c>
      <c r="F173" s="11">
        <v>2</v>
      </c>
      <c r="G173" s="11">
        <v>5</v>
      </c>
      <c r="H173" s="11">
        <v>2000</v>
      </c>
      <c r="I173" s="29">
        <v>1000</v>
      </c>
      <c r="J173" s="61">
        <v>24590.096631288499</v>
      </c>
      <c r="K173" s="64">
        <f t="shared" si="14"/>
        <v>6.8305823975801383</v>
      </c>
      <c r="L173" s="66">
        <v>0.38022156150578501</v>
      </c>
      <c r="M173" s="21"/>
      <c r="N173" s="11"/>
      <c r="O173" s="11"/>
      <c r="P173" s="13"/>
    </row>
    <row r="174" spans="1:16" x14ac:dyDescent="0.25">
      <c r="A174" s="10" t="s">
        <v>40</v>
      </c>
      <c r="B174" s="11" t="s">
        <v>87</v>
      </c>
      <c r="C174" s="29" t="s">
        <v>43</v>
      </c>
      <c r="D174" s="11"/>
      <c r="E174" s="29" t="s">
        <v>48</v>
      </c>
      <c r="F174" s="11">
        <v>2</v>
      </c>
      <c r="G174" s="11">
        <v>5</v>
      </c>
      <c r="H174" s="11">
        <v>2000</v>
      </c>
      <c r="I174" s="29">
        <v>1000</v>
      </c>
      <c r="J174" s="61">
        <v>24741.773078203201</v>
      </c>
      <c r="K174" s="64">
        <f t="shared" si="14"/>
        <v>6.872714743945334</v>
      </c>
      <c r="L174" s="66">
        <v>2.24498309761146E-3</v>
      </c>
      <c r="M174" s="21"/>
      <c r="N174" s="11"/>
      <c r="O174" s="11"/>
      <c r="P174" s="13"/>
    </row>
    <row r="175" spans="1:16" x14ac:dyDescent="0.25">
      <c r="A175" s="10" t="s">
        <v>40</v>
      </c>
      <c r="B175" s="11" t="s">
        <v>87</v>
      </c>
      <c r="C175" s="29" t="s">
        <v>43</v>
      </c>
      <c r="D175" s="11"/>
      <c r="E175" s="29" t="s">
        <v>48</v>
      </c>
      <c r="F175" s="11">
        <v>2</v>
      </c>
      <c r="G175" s="11">
        <v>5</v>
      </c>
      <c r="H175" s="11">
        <v>2000</v>
      </c>
      <c r="I175" s="29">
        <v>1000</v>
      </c>
      <c r="J175" s="61">
        <v>24825.5462999343</v>
      </c>
      <c r="K175" s="64">
        <f t="shared" si="14"/>
        <v>6.8959850833150833</v>
      </c>
      <c r="L175" s="66">
        <v>8.4787434682873802E-4</v>
      </c>
      <c r="M175" s="107"/>
      <c r="N175" s="11"/>
      <c r="O175" s="11"/>
      <c r="P175" s="13"/>
    </row>
    <row r="176" spans="1:16" x14ac:dyDescent="0.25">
      <c r="A176" s="10" t="s">
        <v>40</v>
      </c>
      <c r="B176" s="11" t="s">
        <v>87</v>
      </c>
      <c r="C176" s="29" t="s">
        <v>43</v>
      </c>
      <c r="D176" s="11"/>
      <c r="E176" s="29" t="s">
        <v>48</v>
      </c>
      <c r="F176" s="11">
        <v>2</v>
      </c>
      <c r="G176" s="11">
        <v>5</v>
      </c>
      <c r="H176" s="11">
        <v>2000</v>
      </c>
      <c r="I176" s="29">
        <v>1000</v>
      </c>
      <c r="J176" s="61">
        <v>25145.1703267097</v>
      </c>
      <c r="K176" s="64">
        <f t="shared" si="14"/>
        <v>6.9847695351971391</v>
      </c>
      <c r="L176" s="66">
        <v>2.3410090675708099E-3</v>
      </c>
      <c r="M176" s="21"/>
      <c r="N176" s="11"/>
      <c r="O176" s="11"/>
      <c r="P176" s="13"/>
    </row>
    <row r="177" spans="1:16" x14ac:dyDescent="0.25">
      <c r="A177" s="10" t="s">
        <v>40</v>
      </c>
      <c r="B177" s="11" t="s">
        <v>87</v>
      </c>
      <c r="C177" s="29" t="s">
        <v>43</v>
      </c>
      <c r="D177" s="11"/>
      <c r="E177" s="29" t="s">
        <v>48</v>
      </c>
      <c r="F177" s="11">
        <v>2</v>
      </c>
      <c r="G177" s="11">
        <v>5</v>
      </c>
      <c r="H177" s="11">
        <v>2000</v>
      </c>
      <c r="I177" s="29">
        <v>1000</v>
      </c>
      <c r="J177" s="61">
        <v>25413.7510335445</v>
      </c>
      <c r="K177" s="64">
        <f t="shared" si="14"/>
        <v>7.059375287095695</v>
      </c>
      <c r="L177" s="66">
        <v>1.26897636413471E-3</v>
      </c>
      <c r="M177" s="21"/>
      <c r="N177" s="11"/>
      <c r="O177" s="11"/>
      <c r="P177" s="13"/>
    </row>
    <row r="178" spans="1:16" x14ac:dyDescent="0.25">
      <c r="A178" s="10" t="s">
        <v>40</v>
      </c>
      <c r="B178" s="11" t="s">
        <v>87</v>
      </c>
      <c r="C178" s="29" t="s">
        <v>43</v>
      </c>
      <c r="D178" s="11"/>
      <c r="E178" s="29" t="s">
        <v>48</v>
      </c>
      <c r="F178" s="11">
        <v>2</v>
      </c>
      <c r="G178" s="11">
        <v>5</v>
      </c>
      <c r="H178" s="11">
        <v>2000</v>
      </c>
      <c r="I178" s="29">
        <v>1000</v>
      </c>
      <c r="J178" s="61">
        <v>25446.256696224202</v>
      </c>
      <c r="K178" s="64">
        <f t="shared" si="14"/>
        <v>7.0684046378400565</v>
      </c>
      <c r="L178" s="66">
        <v>0.39003589305304398</v>
      </c>
      <c r="M178" s="21"/>
      <c r="N178" s="11"/>
      <c r="O178" s="11"/>
      <c r="P178" s="13"/>
    </row>
    <row r="179" spans="1:16" ht="15.75" thickBot="1" x14ac:dyDescent="0.3">
      <c r="A179" s="10" t="s">
        <v>40</v>
      </c>
      <c r="B179" s="11" t="s">
        <v>87</v>
      </c>
      <c r="C179" s="29" t="s">
        <v>43</v>
      </c>
      <c r="D179" s="11"/>
      <c r="E179" s="29" t="s">
        <v>48</v>
      </c>
      <c r="F179" s="11">
        <v>2</v>
      </c>
      <c r="G179" s="11">
        <v>5</v>
      </c>
      <c r="H179" s="11">
        <v>2000</v>
      </c>
      <c r="I179" s="29">
        <v>1000</v>
      </c>
      <c r="J179" s="61">
        <v>25627.616197109201</v>
      </c>
      <c r="K179" s="64">
        <f t="shared" si="14"/>
        <v>7.1187822769747777</v>
      </c>
      <c r="L179" s="66">
        <v>0.37242643179481699</v>
      </c>
      <c r="M179" s="21"/>
      <c r="N179" s="11"/>
      <c r="O179" s="11"/>
      <c r="P179" s="13"/>
    </row>
    <row r="180" spans="1:16" ht="15.75" thickBot="1" x14ac:dyDescent="0.3">
      <c r="A180" s="74" t="s">
        <v>26</v>
      </c>
      <c r="B180" s="75"/>
      <c r="C180" s="75"/>
      <c r="D180" s="75"/>
      <c r="E180" s="75"/>
      <c r="F180" s="75"/>
      <c r="G180" s="75"/>
      <c r="H180" s="75"/>
      <c r="I180" s="75"/>
      <c r="J180" s="76">
        <f>AVERAGE(J170:J179)</f>
        <v>24686.765491437873</v>
      </c>
      <c r="K180" s="77">
        <f t="shared" si="14"/>
        <v>6.8574348587327423</v>
      </c>
      <c r="L180" s="78">
        <f>AVERAGE(L170:L179)</f>
        <v>0.17533494794147592</v>
      </c>
      <c r="M180" s="80"/>
      <c r="N180" s="75"/>
      <c r="O180" s="75"/>
      <c r="P180" s="81"/>
    </row>
    <row r="181" spans="1:16" x14ac:dyDescent="0.25">
      <c r="A181" s="10" t="s">
        <v>81</v>
      </c>
      <c r="B181" s="11" t="s">
        <v>85</v>
      </c>
      <c r="C181" s="29" t="s">
        <v>43</v>
      </c>
      <c r="D181" s="11"/>
      <c r="E181" s="29" t="s">
        <v>48</v>
      </c>
      <c r="F181" s="11">
        <v>0.5</v>
      </c>
      <c r="G181" s="11">
        <v>1</v>
      </c>
      <c r="H181" s="11">
        <v>2000</v>
      </c>
      <c r="I181" s="29">
        <v>1000</v>
      </c>
      <c r="J181" s="61">
        <v>23410.720209598501</v>
      </c>
      <c r="K181" s="64">
        <f t="shared" ref="K181:K203" si="15">J181/3600</f>
        <v>6.5029778359995838</v>
      </c>
      <c r="L181" s="14">
        <v>7.35328918027504E-4</v>
      </c>
      <c r="M181" s="27"/>
      <c r="N181" s="11"/>
      <c r="O181" s="11"/>
      <c r="P181" s="13"/>
    </row>
    <row r="182" spans="1:16" x14ac:dyDescent="0.25">
      <c r="A182" s="10" t="s">
        <v>81</v>
      </c>
      <c r="B182" s="11" t="s">
        <v>85</v>
      </c>
      <c r="C182" s="29" t="s">
        <v>43</v>
      </c>
      <c r="D182" s="11"/>
      <c r="E182" s="29" t="s">
        <v>48</v>
      </c>
      <c r="F182" s="11">
        <v>0.5</v>
      </c>
      <c r="G182" s="11">
        <v>1</v>
      </c>
      <c r="H182" s="11">
        <v>2000</v>
      </c>
      <c r="I182" s="29">
        <v>1000</v>
      </c>
      <c r="J182" s="61">
        <v>23486.2751407623</v>
      </c>
      <c r="K182" s="64">
        <f t="shared" si="15"/>
        <v>6.5239653168784164</v>
      </c>
      <c r="L182" s="14">
        <v>1.10489244226095E-3</v>
      </c>
      <c r="M182" s="21"/>
      <c r="N182" s="11"/>
      <c r="O182" s="11"/>
      <c r="P182" s="13"/>
    </row>
    <row r="183" spans="1:16" x14ac:dyDescent="0.25">
      <c r="A183" s="10" t="s">
        <v>81</v>
      </c>
      <c r="B183" s="11" t="s">
        <v>85</v>
      </c>
      <c r="C183" s="29" t="s">
        <v>43</v>
      </c>
      <c r="D183" s="11"/>
      <c r="E183" s="29" t="s">
        <v>48</v>
      </c>
      <c r="F183" s="11">
        <v>0.5</v>
      </c>
      <c r="G183" s="11">
        <v>1</v>
      </c>
      <c r="H183" s="11">
        <v>2000</v>
      </c>
      <c r="I183" s="29">
        <v>1000</v>
      </c>
      <c r="J183" s="61">
        <v>23552.600883483799</v>
      </c>
      <c r="K183" s="64">
        <f t="shared" si="15"/>
        <v>6.5423891343010556</v>
      </c>
      <c r="L183" s="66">
        <v>6.5333860828884101E-4</v>
      </c>
      <c r="M183" s="21"/>
      <c r="N183" s="11"/>
      <c r="O183" s="11"/>
      <c r="P183" s="13"/>
    </row>
    <row r="184" spans="1:16" x14ac:dyDescent="0.25">
      <c r="A184" s="10" t="s">
        <v>81</v>
      </c>
      <c r="B184" s="11" t="s">
        <v>85</v>
      </c>
      <c r="C184" s="29" t="s">
        <v>43</v>
      </c>
      <c r="D184" s="11"/>
      <c r="E184" s="29" t="s">
        <v>48</v>
      </c>
      <c r="F184" s="11">
        <v>0.5</v>
      </c>
      <c r="G184" s="11">
        <v>1</v>
      </c>
      <c r="H184" s="11">
        <v>2000</v>
      </c>
      <c r="I184" s="29">
        <v>1000</v>
      </c>
      <c r="J184" s="61">
        <v>24327.868727683999</v>
      </c>
      <c r="K184" s="64">
        <f t="shared" si="15"/>
        <v>6.757741313245555</v>
      </c>
      <c r="L184" s="14">
        <v>7.5681225246587702E-4</v>
      </c>
      <c r="M184" s="21"/>
      <c r="N184" s="11"/>
      <c r="O184" s="11"/>
      <c r="P184" s="13"/>
    </row>
    <row r="185" spans="1:16" x14ac:dyDescent="0.25">
      <c r="A185" s="10" t="s">
        <v>81</v>
      </c>
      <c r="B185" s="11" t="s">
        <v>85</v>
      </c>
      <c r="C185" s="29" t="s">
        <v>43</v>
      </c>
      <c r="D185" s="11"/>
      <c r="E185" s="29" t="s">
        <v>48</v>
      </c>
      <c r="F185" s="11">
        <v>0.5</v>
      </c>
      <c r="G185" s="11">
        <v>1</v>
      </c>
      <c r="H185" s="11">
        <v>2000</v>
      </c>
      <c r="I185" s="29">
        <v>1000</v>
      </c>
      <c r="J185" s="61">
        <v>24924.099260568601</v>
      </c>
      <c r="K185" s="64">
        <f t="shared" si="15"/>
        <v>6.9233609057135004</v>
      </c>
      <c r="L185" s="14">
        <v>1.14178714561444E-3</v>
      </c>
      <c r="M185" s="21"/>
      <c r="N185" s="11"/>
      <c r="O185" s="11"/>
      <c r="P185" s="13"/>
    </row>
    <row r="186" spans="1:16" x14ac:dyDescent="0.25">
      <c r="A186" s="10" t="s">
        <v>81</v>
      </c>
      <c r="B186" s="11" t="s">
        <v>85</v>
      </c>
      <c r="C186" s="29" t="s">
        <v>43</v>
      </c>
      <c r="D186" s="11"/>
      <c r="E186" s="29" t="s">
        <v>48</v>
      </c>
      <c r="F186" s="11">
        <v>0.5</v>
      </c>
      <c r="G186" s="11">
        <v>1</v>
      </c>
      <c r="H186" s="11">
        <v>2000</v>
      </c>
      <c r="I186" s="29">
        <v>1000</v>
      </c>
      <c r="J186" s="61">
        <v>25417.759108066501</v>
      </c>
      <c r="K186" s="64">
        <f t="shared" si="15"/>
        <v>7.0604886411295835</v>
      </c>
      <c r="L186" s="14">
        <v>8.9119227963038998E-4</v>
      </c>
      <c r="M186" s="107"/>
      <c r="N186" s="11"/>
      <c r="O186" s="11"/>
      <c r="P186" s="13"/>
    </row>
    <row r="187" spans="1:16" x14ac:dyDescent="0.25">
      <c r="A187" s="10" t="s">
        <v>81</v>
      </c>
      <c r="B187" s="11" t="s">
        <v>85</v>
      </c>
      <c r="C187" s="29" t="s">
        <v>43</v>
      </c>
      <c r="D187" s="11"/>
      <c r="E187" s="29" t="s">
        <v>48</v>
      </c>
      <c r="F187" s="11">
        <v>0.5</v>
      </c>
      <c r="G187" s="11">
        <v>1</v>
      </c>
      <c r="H187" s="11">
        <v>2000</v>
      </c>
      <c r="I187" s="29">
        <v>1000</v>
      </c>
      <c r="J187" s="61">
        <v>25669.4531798362</v>
      </c>
      <c r="K187" s="64">
        <f t="shared" si="15"/>
        <v>7.1304036610656114</v>
      </c>
      <c r="L187" s="14">
        <v>7.2588119046119298E-4</v>
      </c>
      <c r="M187" s="21"/>
      <c r="N187" s="11"/>
      <c r="O187" s="11"/>
      <c r="P187" s="13"/>
    </row>
    <row r="188" spans="1:16" x14ac:dyDescent="0.25">
      <c r="A188" s="10" t="s">
        <v>81</v>
      </c>
      <c r="B188" s="11" t="s">
        <v>85</v>
      </c>
      <c r="C188" s="29" t="s">
        <v>43</v>
      </c>
      <c r="D188" s="11"/>
      <c r="E188" s="29" t="s">
        <v>48</v>
      </c>
      <c r="F188" s="11">
        <v>0.5</v>
      </c>
      <c r="G188" s="11">
        <v>1</v>
      </c>
      <c r="H188" s="11">
        <v>2000</v>
      </c>
      <c r="I188" s="29">
        <v>1000</v>
      </c>
      <c r="J188" s="61">
        <v>25704.436962842901</v>
      </c>
      <c r="K188" s="64">
        <f t="shared" si="15"/>
        <v>7.1401213785674722</v>
      </c>
      <c r="L188" s="14">
        <v>3.2517066388956702E-4</v>
      </c>
      <c r="M188" s="21"/>
      <c r="N188" s="11"/>
      <c r="O188" s="11"/>
      <c r="P188" s="13"/>
    </row>
    <row r="189" spans="1:16" x14ac:dyDescent="0.25">
      <c r="A189" s="10" t="s">
        <v>81</v>
      </c>
      <c r="B189" s="11" t="s">
        <v>85</v>
      </c>
      <c r="C189" s="29" t="s">
        <v>43</v>
      </c>
      <c r="D189" s="11"/>
      <c r="E189" s="29" t="s">
        <v>48</v>
      </c>
      <c r="F189" s="11">
        <v>0.5</v>
      </c>
      <c r="G189" s="11">
        <v>1</v>
      </c>
      <c r="H189" s="11">
        <v>2000</v>
      </c>
      <c r="I189" s="29">
        <v>1000</v>
      </c>
      <c r="J189" s="61">
        <v>27063.303691863999</v>
      </c>
      <c r="K189" s="64">
        <f t="shared" si="15"/>
        <v>7.5175843588511109</v>
      </c>
      <c r="L189" s="14">
        <v>4.80205585488843E-4</v>
      </c>
      <c r="M189" s="21"/>
      <c r="N189" s="11"/>
      <c r="O189" s="11"/>
      <c r="P189" s="13"/>
    </row>
    <row r="190" spans="1:16" ht="15.75" thickBot="1" x14ac:dyDescent="0.3">
      <c r="A190" s="10" t="s">
        <v>81</v>
      </c>
      <c r="B190" s="11" t="s">
        <v>85</v>
      </c>
      <c r="C190" s="29" t="s">
        <v>43</v>
      </c>
      <c r="D190" s="11"/>
      <c r="E190" s="29" t="s">
        <v>48</v>
      </c>
      <c r="F190" s="11">
        <v>0.5</v>
      </c>
      <c r="G190" s="11">
        <v>1</v>
      </c>
      <c r="H190" s="11">
        <v>2000</v>
      </c>
      <c r="I190" s="29">
        <v>1000</v>
      </c>
      <c r="J190" s="61">
        <v>27646.210092782901</v>
      </c>
      <c r="K190" s="64">
        <f t="shared" si="15"/>
        <v>7.6795028035508057</v>
      </c>
      <c r="L190" s="14">
        <v>9.5859130974851304E-4</v>
      </c>
      <c r="M190" s="21"/>
      <c r="N190" s="11"/>
      <c r="O190" s="11"/>
      <c r="P190" s="13"/>
    </row>
    <row r="191" spans="1:16" ht="15.75" thickBot="1" x14ac:dyDescent="0.3">
      <c r="A191" s="74"/>
      <c r="B191" s="75"/>
      <c r="C191" s="75"/>
      <c r="D191" s="75"/>
      <c r="E191" s="75"/>
      <c r="F191" s="75"/>
      <c r="G191" s="75"/>
      <c r="H191" s="75"/>
      <c r="I191" s="75"/>
      <c r="J191" s="76">
        <f>AVERAGE(J181:J190)</f>
        <v>25120.272725748975</v>
      </c>
      <c r="K191" s="77">
        <f t="shared" si="15"/>
        <v>6.9778535349302713</v>
      </c>
      <c r="L191" s="78">
        <f>AVERAGE(L181:L190)</f>
        <v>7.773200395876118E-4</v>
      </c>
      <c r="M191" s="80"/>
      <c r="N191" s="75"/>
      <c r="O191" s="75"/>
      <c r="P191" s="81"/>
    </row>
    <row r="192" spans="1:16" x14ac:dyDescent="0.25">
      <c r="A192" s="10" t="s">
        <v>81</v>
      </c>
      <c r="B192" s="11" t="s">
        <v>86</v>
      </c>
      <c r="C192" s="29" t="s">
        <v>43</v>
      </c>
      <c r="D192" s="11"/>
      <c r="E192" s="29" t="s">
        <v>48</v>
      </c>
      <c r="F192" s="29">
        <v>1</v>
      </c>
      <c r="G192" s="29">
        <v>5</v>
      </c>
      <c r="H192" s="11">
        <v>2000</v>
      </c>
      <c r="I192" s="29">
        <v>1000</v>
      </c>
      <c r="J192" s="63">
        <v>24054.988659143401</v>
      </c>
      <c r="K192" s="64">
        <f t="shared" si="15"/>
        <v>6.6819412942065002</v>
      </c>
      <c r="L192" s="73">
        <v>0.217494846353701</v>
      </c>
      <c r="M192" s="27"/>
      <c r="N192" s="11"/>
      <c r="O192" s="11"/>
      <c r="P192" s="13"/>
    </row>
    <row r="193" spans="1:17" x14ac:dyDescent="0.25">
      <c r="A193" s="10" t="s">
        <v>81</v>
      </c>
      <c r="B193" s="11" t="s">
        <v>86</v>
      </c>
      <c r="C193" s="29" t="s">
        <v>43</v>
      </c>
      <c r="D193" s="11"/>
      <c r="E193" s="29" t="s">
        <v>48</v>
      </c>
      <c r="F193" s="29">
        <v>1</v>
      </c>
      <c r="G193" s="29">
        <v>5</v>
      </c>
      <c r="H193" s="11">
        <v>2000</v>
      </c>
      <c r="I193" s="29">
        <v>1000</v>
      </c>
      <c r="J193" s="63">
        <v>24111.864709377202</v>
      </c>
      <c r="K193" s="64">
        <f t="shared" si="15"/>
        <v>6.6977401970492227</v>
      </c>
      <c r="L193" s="73">
        <v>1.20886822256009E-3</v>
      </c>
      <c r="M193" s="21"/>
      <c r="N193" s="11"/>
      <c r="O193" s="11"/>
      <c r="P193" s="13"/>
    </row>
    <row r="194" spans="1:17" x14ac:dyDescent="0.25">
      <c r="A194" s="10" t="s">
        <v>81</v>
      </c>
      <c r="B194" s="11" t="s">
        <v>86</v>
      </c>
      <c r="C194" s="29" t="s">
        <v>43</v>
      </c>
      <c r="D194" s="11"/>
      <c r="E194" s="29" t="s">
        <v>48</v>
      </c>
      <c r="F194" s="29">
        <v>1</v>
      </c>
      <c r="G194" s="29">
        <v>5</v>
      </c>
      <c r="H194" s="11">
        <v>2000</v>
      </c>
      <c r="I194" s="29">
        <v>1000</v>
      </c>
      <c r="J194" s="63">
        <v>24232.487082719799</v>
      </c>
      <c r="K194" s="64">
        <f t="shared" si="15"/>
        <v>6.7312464118666107</v>
      </c>
      <c r="L194" s="73">
        <v>7.0056954534653297E-4</v>
      </c>
      <c r="M194" s="21"/>
      <c r="N194" s="11"/>
      <c r="O194" s="11"/>
      <c r="P194" s="13"/>
    </row>
    <row r="195" spans="1:17" x14ac:dyDescent="0.25">
      <c r="A195" s="10" t="s">
        <v>81</v>
      </c>
      <c r="B195" s="11" t="s">
        <v>86</v>
      </c>
      <c r="C195" s="29" t="s">
        <v>43</v>
      </c>
      <c r="D195" s="11"/>
      <c r="E195" s="29" t="s">
        <v>48</v>
      </c>
      <c r="F195" s="29">
        <v>1</v>
      </c>
      <c r="G195" s="29">
        <v>5</v>
      </c>
      <c r="H195" s="11">
        <v>2000</v>
      </c>
      <c r="I195" s="29">
        <v>1000</v>
      </c>
      <c r="J195" s="63">
        <v>24264.769288539799</v>
      </c>
      <c r="K195" s="64">
        <f t="shared" si="15"/>
        <v>6.7402136912610553</v>
      </c>
      <c r="L195" s="73">
        <v>1.0040047888165201E-3</v>
      </c>
      <c r="M195" s="21"/>
      <c r="N195" s="11"/>
      <c r="O195" s="11"/>
      <c r="P195" s="13"/>
    </row>
    <row r="196" spans="1:17" x14ac:dyDescent="0.25">
      <c r="A196" s="10" t="s">
        <v>81</v>
      </c>
      <c r="B196" s="11" t="s">
        <v>86</v>
      </c>
      <c r="C196" s="29" t="s">
        <v>43</v>
      </c>
      <c r="D196" s="11"/>
      <c r="E196" s="29" t="s">
        <v>48</v>
      </c>
      <c r="F196" s="29">
        <v>1</v>
      </c>
      <c r="G196" s="29">
        <v>5</v>
      </c>
      <c r="H196" s="11">
        <v>2000</v>
      </c>
      <c r="I196" s="29">
        <v>1000</v>
      </c>
      <c r="J196" s="63">
        <v>24305.6536672115</v>
      </c>
      <c r="K196" s="64">
        <f t="shared" si="15"/>
        <v>6.7515704631143052</v>
      </c>
      <c r="L196" s="73">
        <v>0.11771926222323301</v>
      </c>
      <c r="M196" s="21"/>
      <c r="N196" s="11"/>
      <c r="O196" s="11"/>
      <c r="P196" s="13"/>
    </row>
    <row r="197" spans="1:17" x14ac:dyDescent="0.25">
      <c r="A197" s="10" t="s">
        <v>81</v>
      </c>
      <c r="B197" s="11" t="s">
        <v>86</v>
      </c>
      <c r="C197" s="29" t="s">
        <v>43</v>
      </c>
      <c r="D197" s="11"/>
      <c r="E197" s="29" t="s">
        <v>48</v>
      </c>
      <c r="F197" s="29">
        <v>1</v>
      </c>
      <c r="G197" s="29">
        <v>5</v>
      </c>
      <c r="H197" s="11">
        <v>2000</v>
      </c>
      <c r="I197" s="29">
        <v>1000</v>
      </c>
      <c r="J197" s="63">
        <v>25107.2779386043</v>
      </c>
      <c r="K197" s="64">
        <f t="shared" si="15"/>
        <v>6.9742438718345277</v>
      </c>
      <c r="L197" s="73">
        <v>1.3071051524719401E-3</v>
      </c>
      <c r="M197" s="107"/>
      <c r="N197" s="11"/>
      <c r="O197" s="11"/>
      <c r="P197" s="13"/>
    </row>
    <row r="198" spans="1:17" x14ac:dyDescent="0.25">
      <c r="A198" s="10" t="s">
        <v>81</v>
      </c>
      <c r="B198" s="11" t="s">
        <v>86</v>
      </c>
      <c r="C198" s="29" t="s">
        <v>43</v>
      </c>
      <c r="D198" s="11"/>
      <c r="E198" s="29" t="s">
        <v>48</v>
      </c>
      <c r="F198" s="29">
        <v>1</v>
      </c>
      <c r="G198" s="29">
        <v>5</v>
      </c>
      <c r="H198" s="11">
        <v>2000</v>
      </c>
      <c r="I198" s="29">
        <v>1000</v>
      </c>
      <c r="J198" s="63">
        <v>25393.948231696999</v>
      </c>
      <c r="K198" s="64">
        <f t="shared" si="15"/>
        <v>7.0538745088047223</v>
      </c>
      <c r="L198" s="73">
        <v>2.6589418641583002E-3</v>
      </c>
      <c r="M198" s="21"/>
      <c r="N198" s="11"/>
      <c r="O198" s="11"/>
      <c r="P198" s="13"/>
    </row>
    <row r="199" spans="1:17" x14ac:dyDescent="0.25">
      <c r="A199" s="10" t="s">
        <v>81</v>
      </c>
      <c r="B199" s="11" t="s">
        <v>86</v>
      </c>
      <c r="C199" s="29" t="s">
        <v>43</v>
      </c>
      <c r="D199" s="11"/>
      <c r="E199" s="29" t="s">
        <v>48</v>
      </c>
      <c r="F199" s="29">
        <v>1</v>
      </c>
      <c r="G199" s="29">
        <v>5</v>
      </c>
      <c r="H199" s="11">
        <v>2000</v>
      </c>
      <c r="I199" s="29">
        <v>1000</v>
      </c>
      <c r="J199" s="63">
        <v>25535.609324455199</v>
      </c>
      <c r="K199" s="64">
        <f t="shared" si="15"/>
        <v>7.0932248123486668</v>
      </c>
      <c r="L199" s="73">
        <v>7.1095101180686704E-4</v>
      </c>
      <c r="M199" s="21"/>
      <c r="N199" s="11"/>
      <c r="O199" s="11"/>
      <c r="P199" s="13"/>
    </row>
    <row r="200" spans="1:17" x14ac:dyDescent="0.25">
      <c r="A200" s="10" t="s">
        <v>81</v>
      </c>
      <c r="B200" s="11" t="s">
        <v>86</v>
      </c>
      <c r="C200" s="29" t="s">
        <v>43</v>
      </c>
      <c r="D200" s="11"/>
      <c r="E200" s="29" t="s">
        <v>48</v>
      </c>
      <c r="F200" s="29">
        <v>1</v>
      </c>
      <c r="G200" s="29">
        <v>5</v>
      </c>
      <c r="H200" s="11">
        <v>2000</v>
      </c>
      <c r="I200" s="29">
        <v>1000</v>
      </c>
      <c r="J200" s="63">
        <v>25811.104607105201</v>
      </c>
      <c r="K200" s="64">
        <f t="shared" si="15"/>
        <v>7.1697512797514449</v>
      </c>
      <c r="L200" s="73">
        <v>1.12398551805671E-3</v>
      </c>
      <c r="M200" s="21"/>
      <c r="N200" s="11"/>
      <c r="O200" s="11"/>
      <c r="P200" s="13"/>
    </row>
    <row r="201" spans="1:17" ht="15.75" thickBot="1" x14ac:dyDescent="0.3">
      <c r="A201" s="10" t="s">
        <v>81</v>
      </c>
      <c r="B201" s="11" t="s">
        <v>86</v>
      </c>
      <c r="C201" s="29" t="s">
        <v>43</v>
      </c>
      <c r="D201" s="11"/>
      <c r="E201" s="29" t="s">
        <v>48</v>
      </c>
      <c r="F201" s="29">
        <v>1</v>
      </c>
      <c r="G201" s="29">
        <v>5</v>
      </c>
      <c r="H201" s="11">
        <v>2000</v>
      </c>
      <c r="I201" s="29">
        <v>1000</v>
      </c>
      <c r="J201" s="63">
        <v>23215.549644231702</v>
      </c>
      <c r="K201" s="64">
        <f t="shared" si="15"/>
        <v>6.448763790064362</v>
      </c>
      <c r="L201" s="73">
        <v>5.7253781550481496E-4</v>
      </c>
      <c r="M201" s="21"/>
      <c r="N201" s="11"/>
      <c r="O201" s="11"/>
      <c r="P201" s="13"/>
      <c r="Q201" s="129"/>
    </row>
    <row r="202" spans="1:17" ht="15.75" thickBot="1" x14ac:dyDescent="0.3">
      <c r="A202" s="74"/>
      <c r="B202" s="75"/>
      <c r="C202" s="75"/>
      <c r="D202" s="75"/>
      <c r="E202" s="75"/>
      <c r="F202" s="75"/>
      <c r="G202" s="75"/>
      <c r="H202" s="75"/>
      <c r="I202" s="75"/>
      <c r="J202" s="76">
        <f>AVERAGE(J192:J201)</f>
        <v>24603.325315308513</v>
      </c>
      <c r="K202" s="77">
        <f t="shared" si="15"/>
        <v>6.834257032030143</v>
      </c>
      <c r="L202" s="78">
        <f>AVERAGE(L192:L201)</f>
        <v>3.4450107249565577E-2</v>
      </c>
      <c r="M202" s="80"/>
      <c r="N202" s="75"/>
      <c r="O202" s="75"/>
      <c r="P202" s="81"/>
    </row>
    <row r="203" spans="1:17" x14ac:dyDescent="0.25">
      <c r="A203" s="10" t="s">
        <v>81</v>
      </c>
      <c r="B203" s="11" t="s">
        <v>87</v>
      </c>
      <c r="C203" s="29" t="s">
        <v>43</v>
      </c>
      <c r="D203" s="11"/>
      <c r="E203" s="29" t="s">
        <v>48</v>
      </c>
      <c r="F203" s="11">
        <v>2</v>
      </c>
      <c r="G203" s="11">
        <v>5</v>
      </c>
      <c r="H203" s="11">
        <v>2000</v>
      </c>
      <c r="I203" s="29">
        <v>1000</v>
      </c>
      <c r="J203" s="61">
        <v>23894.952145814801</v>
      </c>
      <c r="K203" s="64">
        <f t="shared" si="15"/>
        <v>6.6374867071707779</v>
      </c>
      <c r="L203" s="66">
        <v>0.58366955729044101</v>
      </c>
      <c r="M203" s="27"/>
      <c r="N203" s="11"/>
      <c r="O203" s="11"/>
      <c r="P203" s="13"/>
    </row>
    <row r="204" spans="1:17" x14ac:dyDescent="0.25">
      <c r="A204" s="10" t="s">
        <v>81</v>
      </c>
      <c r="B204" s="11" t="s">
        <v>87</v>
      </c>
      <c r="C204" s="29" t="s">
        <v>43</v>
      </c>
      <c r="D204" s="11"/>
      <c r="E204" s="29" t="s">
        <v>48</v>
      </c>
      <c r="F204" s="11">
        <v>2</v>
      </c>
      <c r="G204" s="11">
        <v>5</v>
      </c>
      <c r="H204" s="11">
        <v>2000</v>
      </c>
      <c r="I204" s="29">
        <v>1000</v>
      </c>
      <c r="J204" s="61">
        <v>24319.482574939699</v>
      </c>
      <c r="K204" s="64">
        <f t="shared" ref="K204:K213" si="16">J204/3600</f>
        <v>6.7554118263721383</v>
      </c>
      <c r="L204" s="66">
        <v>2.0993413290034501E-3</v>
      </c>
      <c r="M204" s="21"/>
      <c r="N204" s="11"/>
      <c r="O204" s="11"/>
      <c r="P204" s="13"/>
    </row>
    <row r="205" spans="1:17" x14ac:dyDescent="0.25">
      <c r="A205" s="10" t="s">
        <v>81</v>
      </c>
      <c r="B205" s="11" t="s">
        <v>87</v>
      </c>
      <c r="C205" s="29" t="s">
        <v>43</v>
      </c>
      <c r="D205" s="11"/>
      <c r="E205" s="29" t="s">
        <v>48</v>
      </c>
      <c r="F205" s="11">
        <v>2</v>
      </c>
      <c r="G205" s="11">
        <v>5</v>
      </c>
      <c r="H205" s="11">
        <v>2000</v>
      </c>
      <c r="I205" s="29">
        <v>1000</v>
      </c>
      <c r="J205" s="61">
        <v>24355.1955132484</v>
      </c>
      <c r="K205" s="64">
        <f t="shared" si="16"/>
        <v>6.7653320870134444</v>
      </c>
      <c r="L205" s="66">
        <v>0.46137924116266299</v>
      </c>
      <c r="M205" s="21"/>
      <c r="N205" s="11"/>
      <c r="O205" s="11"/>
      <c r="P205" s="13"/>
    </row>
    <row r="206" spans="1:17" x14ac:dyDescent="0.25">
      <c r="A206" s="10" t="s">
        <v>81</v>
      </c>
      <c r="B206" s="11" t="s">
        <v>87</v>
      </c>
      <c r="C206" s="29" t="s">
        <v>43</v>
      </c>
      <c r="D206" s="11"/>
      <c r="E206" s="29" t="s">
        <v>48</v>
      </c>
      <c r="F206" s="11">
        <v>2</v>
      </c>
      <c r="G206" s="11">
        <v>5</v>
      </c>
      <c r="H206" s="11">
        <v>2000</v>
      </c>
      <c r="I206" s="29">
        <v>1000</v>
      </c>
      <c r="J206" s="61">
        <v>24544.488490104599</v>
      </c>
      <c r="K206" s="64">
        <f t="shared" si="16"/>
        <v>6.8179134694735</v>
      </c>
      <c r="L206" s="66">
        <v>0.35943950406448899</v>
      </c>
      <c r="M206" s="21"/>
      <c r="N206" s="11"/>
      <c r="O206" s="11"/>
      <c r="P206" s="13"/>
    </row>
    <row r="207" spans="1:17" x14ac:dyDescent="0.25">
      <c r="A207" s="10" t="s">
        <v>81</v>
      </c>
      <c r="B207" s="11" t="s">
        <v>87</v>
      </c>
      <c r="C207" s="29" t="s">
        <v>43</v>
      </c>
      <c r="D207" s="11"/>
      <c r="E207" s="29" t="s">
        <v>48</v>
      </c>
      <c r="F207" s="11">
        <v>2</v>
      </c>
      <c r="G207" s="11">
        <v>5</v>
      </c>
      <c r="H207" s="11">
        <v>2000</v>
      </c>
      <c r="I207" s="29">
        <v>1000</v>
      </c>
      <c r="J207" s="61">
        <v>24589.995270013798</v>
      </c>
      <c r="K207" s="64">
        <f t="shared" si="16"/>
        <v>6.8305542416704998</v>
      </c>
      <c r="L207" s="66">
        <v>0.37921917853374099</v>
      </c>
      <c r="M207" s="21"/>
      <c r="N207" s="11"/>
      <c r="O207" s="11"/>
      <c r="P207" s="13"/>
    </row>
    <row r="208" spans="1:17" x14ac:dyDescent="0.25">
      <c r="A208" s="10" t="s">
        <v>81</v>
      </c>
      <c r="B208" s="11" t="s">
        <v>87</v>
      </c>
      <c r="C208" s="29" t="s">
        <v>43</v>
      </c>
      <c r="D208" s="11"/>
      <c r="E208" s="29" t="s">
        <v>48</v>
      </c>
      <c r="F208" s="11">
        <v>2</v>
      </c>
      <c r="G208" s="11">
        <v>5</v>
      </c>
      <c r="H208" s="11">
        <v>2000</v>
      </c>
      <c r="I208" s="29">
        <v>1000</v>
      </c>
      <c r="J208" s="61">
        <v>24626.249844550999</v>
      </c>
      <c r="K208" s="64">
        <f t="shared" si="16"/>
        <v>6.8406249568197222</v>
      </c>
      <c r="L208" s="66">
        <v>0.91223049640395704</v>
      </c>
      <c r="M208" s="107"/>
      <c r="N208" s="11"/>
      <c r="O208" s="11"/>
      <c r="P208" s="13"/>
    </row>
    <row r="209" spans="1:16" x14ac:dyDescent="0.25">
      <c r="A209" s="10" t="s">
        <v>81</v>
      </c>
      <c r="B209" s="11" t="s">
        <v>87</v>
      </c>
      <c r="C209" s="29" t="s">
        <v>43</v>
      </c>
      <c r="D209" s="11"/>
      <c r="E209" s="29" t="s">
        <v>48</v>
      </c>
      <c r="F209" s="11">
        <v>2</v>
      </c>
      <c r="G209" s="11">
        <v>5</v>
      </c>
      <c r="H209" s="11">
        <v>2000</v>
      </c>
      <c r="I209" s="29">
        <v>1000</v>
      </c>
      <c r="J209" s="61">
        <v>24729.060082674001</v>
      </c>
      <c r="K209" s="64">
        <f t="shared" si="16"/>
        <v>6.8691833562983335</v>
      </c>
      <c r="L209" s="66">
        <v>1.6692511943554799E-3</v>
      </c>
      <c r="M209" s="21"/>
      <c r="N209" s="11"/>
      <c r="O209" s="11"/>
      <c r="P209" s="13"/>
    </row>
    <row r="210" spans="1:16" x14ac:dyDescent="0.25">
      <c r="A210" s="10" t="s">
        <v>81</v>
      </c>
      <c r="B210" s="11" t="s">
        <v>87</v>
      </c>
      <c r="C210" s="29" t="s">
        <v>43</v>
      </c>
      <c r="D210" s="11"/>
      <c r="E210" s="29" t="s">
        <v>48</v>
      </c>
      <c r="F210" s="11">
        <v>2</v>
      </c>
      <c r="G210" s="11">
        <v>5</v>
      </c>
      <c r="H210" s="11">
        <v>2000</v>
      </c>
      <c r="I210" s="29">
        <v>1000</v>
      </c>
      <c r="J210" s="61">
        <v>24761.5177764892</v>
      </c>
      <c r="K210" s="64">
        <f t="shared" si="16"/>
        <v>6.8781993823581109</v>
      </c>
      <c r="L210" s="66">
        <v>5.4342098595203198E-2</v>
      </c>
      <c r="M210" s="21"/>
      <c r="N210" s="11"/>
      <c r="O210" s="11"/>
      <c r="P210" s="13"/>
    </row>
    <row r="211" spans="1:16" x14ac:dyDescent="0.25">
      <c r="A211" s="10" t="s">
        <v>81</v>
      </c>
      <c r="B211" s="11" t="s">
        <v>87</v>
      </c>
      <c r="C211" s="29" t="s">
        <v>43</v>
      </c>
      <c r="D211" s="11"/>
      <c r="E211" s="29" t="s">
        <v>48</v>
      </c>
      <c r="F211" s="11">
        <v>2</v>
      </c>
      <c r="G211" s="11">
        <v>5</v>
      </c>
      <c r="H211" s="11">
        <v>2000</v>
      </c>
      <c r="I211" s="29">
        <v>1000</v>
      </c>
      <c r="J211" s="61">
        <v>25442.961967229799</v>
      </c>
      <c r="K211" s="64">
        <f t="shared" si="16"/>
        <v>7.0674894353416109</v>
      </c>
      <c r="L211" s="66">
        <v>2.5153721491046098E-3</v>
      </c>
      <c r="M211" s="21"/>
      <c r="N211" s="11"/>
      <c r="O211" s="11"/>
      <c r="P211" s="13"/>
    </row>
    <row r="212" spans="1:16" ht="15.75" thickBot="1" x14ac:dyDescent="0.3">
      <c r="A212" s="10" t="s">
        <v>81</v>
      </c>
      <c r="B212" s="11" t="s">
        <v>87</v>
      </c>
      <c r="C212" s="29" t="s">
        <v>43</v>
      </c>
      <c r="D212" s="11"/>
      <c r="E212" s="29" t="s">
        <v>48</v>
      </c>
      <c r="F212" s="11">
        <v>2</v>
      </c>
      <c r="G212" s="11">
        <v>5</v>
      </c>
      <c r="H212" s="11">
        <v>2000</v>
      </c>
      <c r="I212" s="29">
        <v>1000</v>
      </c>
      <c r="J212" s="61">
        <v>27306.667298555301</v>
      </c>
      <c r="K212" s="64">
        <f t="shared" si="16"/>
        <v>7.5851853607098061</v>
      </c>
      <c r="L212" s="66">
        <v>0.162435218947168</v>
      </c>
      <c r="M212" s="21"/>
      <c r="N212" s="11"/>
      <c r="O212" s="11"/>
      <c r="P212" s="13"/>
    </row>
    <row r="213" spans="1:16" ht="15.75" thickBot="1" x14ac:dyDescent="0.3">
      <c r="A213" s="74" t="s">
        <v>26</v>
      </c>
      <c r="B213" s="75"/>
      <c r="C213" s="75"/>
      <c r="D213" s="75"/>
      <c r="E213" s="75"/>
      <c r="F213" s="75"/>
      <c r="G213" s="75"/>
      <c r="H213" s="75"/>
      <c r="I213" s="75"/>
      <c r="J213" s="76">
        <f>AVERAGE(J203:J212)</f>
        <v>24857.057096362063</v>
      </c>
      <c r="K213" s="77">
        <f t="shared" si="16"/>
        <v>6.9047380823227948</v>
      </c>
      <c r="L213" s="78">
        <f>AVERAGE(L203:L212)</f>
        <v>0.29189992596701264</v>
      </c>
      <c r="M213" s="80"/>
      <c r="N213" s="75"/>
      <c r="O213" s="75"/>
      <c r="P213" s="81"/>
    </row>
    <row r="214" spans="1:16" x14ac:dyDescent="0.25">
      <c r="A214" s="10" t="s">
        <v>109</v>
      </c>
      <c r="B214" s="11" t="s">
        <v>43</v>
      </c>
      <c r="C214" s="29" t="s">
        <v>43</v>
      </c>
      <c r="D214" s="29" t="s">
        <v>90</v>
      </c>
      <c r="E214" s="29" t="s">
        <v>48</v>
      </c>
      <c r="F214" s="11">
        <v>1</v>
      </c>
      <c r="G214" s="11">
        <v>1</v>
      </c>
      <c r="H214" s="11">
        <v>2000</v>
      </c>
      <c r="I214" s="29">
        <v>1000</v>
      </c>
      <c r="J214" s="61">
        <v>19061.9981713294</v>
      </c>
      <c r="K214" s="64">
        <f>J214/3600</f>
        <v>5.2949994920359442</v>
      </c>
      <c r="L214" s="66">
        <v>7.1857866503989099E-4</v>
      </c>
      <c r="M214" s="21"/>
      <c r="N214" s="11"/>
      <c r="O214" s="11"/>
      <c r="P214" s="13"/>
    </row>
    <row r="215" spans="1:16" x14ac:dyDescent="0.25">
      <c r="A215" s="10" t="s">
        <v>109</v>
      </c>
      <c r="B215" s="11" t="s">
        <v>43</v>
      </c>
      <c r="C215" s="29" t="s">
        <v>43</v>
      </c>
      <c r="D215" s="29" t="s">
        <v>90</v>
      </c>
      <c r="E215" s="29" t="s">
        <v>48</v>
      </c>
      <c r="F215" s="11">
        <v>1</v>
      </c>
      <c r="G215" s="11">
        <v>1</v>
      </c>
      <c r="H215" s="11">
        <v>2000</v>
      </c>
      <c r="I215" s="29">
        <v>1000</v>
      </c>
      <c r="J215" s="61">
        <v>22922.6018626689</v>
      </c>
      <c r="K215" s="64">
        <f t="shared" ref="K215:K224" si="17">J215/3600</f>
        <v>6.3673894062969163</v>
      </c>
      <c r="L215" s="66">
        <v>6.0267339643654198E-4</v>
      </c>
      <c r="M215" s="21"/>
      <c r="N215" s="11"/>
      <c r="O215" s="11"/>
      <c r="P215" s="13"/>
    </row>
    <row r="216" spans="1:16" x14ac:dyDescent="0.25">
      <c r="A216" s="10" t="s">
        <v>109</v>
      </c>
      <c r="B216" s="11" t="s">
        <v>43</v>
      </c>
      <c r="C216" s="29" t="s">
        <v>43</v>
      </c>
      <c r="D216" s="29" t="s">
        <v>90</v>
      </c>
      <c r="E216" s="29" t="s">
        <v>48</v>
      </c>
      <c r="F216" s="11">
        <v>1</v>
      </c>
      <c r="G216" s="11">
        <v>1</v>
      </c>
      <c r="H216" s="11">
        <v>2000</v>
      </c>
      <c r="I216" s="29">
        <v>1000</v>
      </c>
      <c r="J216" s="61">
        <v>22935.784432411099</v>
      </c>
      <c r="K216" s="64">
        <f t="shared" si="17"/>
        <v>6.3710512312253051</v>
      </c>
      <c r="L216" s="66">
        <v>3.50622632663514E-4</v>
      </c>
      <c r="M216" s="21"/>
      <c r="N216" s="11"/>
      <c r="O216" s="11"/>
      <c r="P216" s="13"/>
    </row>
    <row r="217" spans="1:16" x14ac:dyDescent="0.25">
      <c r="A217" s="10" t="s">
        <v>109</v>
      </c>
      <c r="B217" s="11" t="s">
        <v>43</v>
      </c>
      <c r="C217" s="29" t="s">
        <v>43</v>
      </c>
      <c r="D217" s="29" t="s">
        <v>90</v>
      </c>
      <c r="E217" s="29" t="s">
        <v>48</v>
      </c>
      <c r="F217" s="11">
        <v>1</v>
      </c>
      <c r="G217" s="11">
        <v>1</v>
      </c>
      <c r="H217" s="11">
        <v>2000</v>
      </c>
      <c r="I217" s="29">
        <v>1000</v>
      </c>
      <c r="J217" s="61">
        <v>23546.966060399998</v>
      </c>
      <c r="K217" s="64">
        <f t="shared" si="17"/>
        <v>6.5408239056666666</v>
      </c>
      <c r="L217" s="66">
        <v>8.9688089398920598E-4</v>
      </c>
      <c r="M217" s="21"/>
      <c r="N217" s="11"/>
      <c r="O217" s="11"/>
      <c r="P217" s="13"/>
    </row>
    <row r="218" spans="1:16" x14ac:dyDescent="0.25">
      <c r="A218" s="10" t="s">
        <v>109</v>
      </c>
      <c r="B218" s="11" t="s">
        <v>43</v>
      </c>
      <c r="C218" s="29" t="s">
        <v>43</v>
      </c>
      <c r="D218" s="29" t="s">
        <v>90</v>
      </c>
      <c r="E218" s="29" t="s">
        <v>48</v>
      </c>
      <c r="F218" s="11">
        <v>1</v>
      </c>
      <c r="G218" s="11">
        <v>1</v>
      </c>
      <c r="H218" s="11">
        <v>2000</v>
      </c>
      <c r="I218" s="29">
        <v>1000</v>
      </c>
      <c r="J218" s="61">
        <v>23586.311618566499</v>
      </c>
      <c r="K218" s="64">
        <f t="shared" si="17"/>
        <v>6.5517532273795833</v>
      </c>
      <c r="L218" s="66">
        <v>5.8444528307618495E-4</v>
      </c>
      <c r="M218" s="21"/>
      <c r="N218" s="11"/>
      <c r="O218" s="11"/>
      <c r="P218" s="13"/>
    </row>
    <row r="219" spans="1:16" x14ac:dyDescent="0.25">
      <c r="A219" s="10" t="s">
        <v>109</v>
      </c>
      <c r="B219" s="11" t="s">
        <v>43</v>
      </c>
      <c r="C219" s="29" t="s">
        <v>43</v>
      </c>
      <c r="D219" s="29" t="s">
        <v>90</v>
      </c>
      <c r="E219" s="29" t="s">
        <v>48</v>
      </c>
      <c r="F219" s="11">
        <v>1</v>
      </c>
      <c r="G219" s="11">
        <v>1</v>
      </c>
      <c r="H219" s="11">
        <v>2000</v>
      </c>
      <c r="I219" s="29">
        <v>1000</v>
      </c>
      <c r="J219" s="61">
        <v>23612.747294664299</v>
      </c>
      <c r="K219" s="64">
        <f t="shared" si="17"/>
        <v>6.5590964707400827</v>
      </c>
      <c r="L219" s="66">
        <v>8.1582955090861605E-4</v>
      </c>
      <c r="M219" s="21"/>
      <c r="N219" s="11"/>
      <c r="O219" s="11"/>
      <c r="P219" s="13"/>
    </row>
    <row r="220" spans="1:16" x14ac:dyDescent="0.25">
      <c r="A220" s="10" t="s">
        <v>109</v>
      </c>
      <c r="B220" s="11" t="s">
        <v>43</v>
      </c>
      <c r="C220" s="29" t="s">
        <v>43</v>
      </c>
      <c r="D220" s="29" t="s">
        <v>90</v>
      </c>
      <c r="E220" s="29" t="s">
        <v>48</v>
      </c>
      <c r="F220" s="11">
        <v>1</v>
      </c>
      <c r="G220" s="11">
        <v>1</v>
      </c>
      <c r="H220" s="11">
        <v>2000</v>
      </c>
      <c r="I220" s="29">
        <v>1000</v>
      </c>
      <c r="J220" s="61">
        <v>24732.6779670715</v>
      </c>
      <c r="K220" s="64">
        <f t="shared" si="17"/>
        <v>6.870188324186528</v>
      </c>
      <c r="L220" s="66">
        <v>5.1905412441518998E-4</v>
      </c>
      <c r="M220" s="21"/>
      <c r="N220" s="11"/>
      <c r="O220" s="11"/>
      <c r="P220" s="13"/>
    </row>
    <row r="221" spans="1:16" x14ac:dyDescent="0.25">
      <c r="A221" s="10" t="s">
        <v>109</v>
      </c>
      <c r="B221" s="11" t="s">
        <v>43</v>
      </c>
      <c r="C221" s="29" t="s">
        <v>43</v>
      </c>
      <c r="D221" s="29" t="s">
        <v>90</v>
      </c>
      <c r="E221" s="29" t="s">
        <v>48</v>
      </c>
      <c r="F221" s="11">
        <v>1</v>
      </c>
      <c r="G221" s="11">
        <v>1</v>
      </c>
      <c r="H221" s="11">
        <v>2000</v>
      </c>
      <c r="I221" s="29">
        <v>1000</v>
      </c>
      <c r="J221" s="61">
        <v>24777.574288129799</v>
      </c>
      <c r="K221" s="64">
        <f t="shared" si="17"/>
        <v>6.8826595244805002</v>
      </c>
      <c r="L221" s="66">
        <v>9.3681222650363895E-4</v>
      </c>
      <c r="M221" s="21"/>
      <c r="N221" s="11"/>
      <c r="O221" s="11"/>
      <c r="P221" s="13"/>
    </row>
    <row r="222" spans="1:16" x14ac:dyDescent="0.25">
      <c r="A222" s="10" t="s">
        <v>109</v>
      </c>
      <c r="B222" s="11" t="s">
        <v>43</v>
      </c>
      <c r="C222" s="29" t="s">
        <v>43</v>
      </c>
      <c r="D222" s="29" t="s">
        <v>90</v>
      </c>
      <c r="E222" s="29" t="s">
        <v>48</v>
      </c>
      <c r="F222" s="11">
        <v>1</v>
      </c>
      <c r="G222" s="11">
        <v>1</v>
      </c>
      <c r="H222" s="11">
        <v>2000</v>
      </c>
      <c r="I222" s="29">
        <v>1000</v>
      </c>
      <c r="J222" s="61">
        <v>24778.674122095101</v>
      </c>
      <c r="K222" s="64">
        <f t="shared" si="17"/>
        <v>6.8829650339153057</v>
      </c>
      <c r="L222" s="66">
        <v>4.2010810313034902E-4</v>
      </c>
      <c r="M222" s="21"/>
      <c r="N222" s="11"/>
      <c r="O222" s="11"/>
      <c r="P222" s="13"/>
    </row>
    <row r="223" spans="1:16" ht="15.75" thickBot="1" x14ac:dyDescent="0.3">
      <c r="A223" s="10" t="s">
        <v>109</v>
      </c>
      <c r="B223" s="11" t="s">
        <v>43</v>
      </c>
      <c r="C223" s="29" t="s">
        <v>43</v>
      </c>
      <c r="D223" s="29" t="s">
        <v>90</v>
      </c>
      <c r="E223" s="29" t="s">
        <v>48</v>
      </c>
      <c r="F223" s="11">
        <v>1</v>
      </c>
      <c r="G223" s="11">
        <v>1</v>
      </c>
      <c r="H223" s="11">
        <v>2000</v>
      </c>
      <c r="I223" s="29">
        <v>1000</v>
      </c>
      <c r="J223" s="61">
        <v>26250.701350211999</v>
      </c>
      <c r="K223" s="64">
        <f t="shared" si="17"/>
        <v>7.2918614861699993</v>
      </c>
      <c r="L223" s="66">
        <v>4.9095939029568901E-4</v>
      </c>
      <c r="M223" s="21"/>
      <c r="N223" s="11"/>
      <c r="O223" s="11"/>
      <c r="P223" s="13"/>
    </row>
    <row r="224" spans="1:16" ht="15.75" thickBot="1" x14ac:dyDescent="0.3">
      <c r="A224" s="74" t="s">
        <v>26</v>
      </c>
      <c r="B224" s="75"/>
      <c r="C224" s="75"/>
      <c r="D224" s="75"/>
      <c r="E224" s="75"/>
      <c r="F224" s="75"/>
      <c r="G224" s="75"/>
      <c r="H224" s="75"/>
      <c r="I224" s="75"/>
      <c r="J224" s="76">
        <f>AVERAGE(J214:J223)</f>
        <v>23620.603716754864</v>
      </c>
      <c r="K224" s="77">
        <f t="shared" si="17"/>
        <v>6.5612788102096848</v>
      </c>
      <c r="L224" s="78">
        <f>AVERAGE(L214:L223)</f>
        <v>6.3359642664588209E-4</v>
      </c>
      <c r="M224" s="80"/>
      <c r="N224" s="74"/>
      <c r="O224" s="75"/>
      <c r="P224" s="81"/>
    </row>
    <row r="225" spans="1:16" x14ac:dyDescent="0.25">
      <c r="A225" s="10" t="s">
        <v>109</v>
      </c>
      <c r="B225" s="11" t="s">
        <v>85</v>
      </c>
      <c r="C225" s="29" t="s">
        <v>43</v>
      </c>
      <c r="D225" s="29" t="s">
        <v>90</v>
      </c>
      <c r="E225" s="29" t="s">
        <v>48</v>
      </c>
      <c r="F225" s="11">
        <v>0.5</v>
      </c>
      <c r="G225" s="11">
        <v>1</v>
      </c>
      <c r="H225" s="11">
        <v>2000</v>
      </c>
      <c r="I225" s="29">
        <v>1000</v>
      </c>
      <c r="J225" s="61">
        <v>23596.731798171899</v>
      </c>
      <c r="K225" s="64">
        <f>J225/3600</f>
        <v>6.5546477217144163</v>
      </c>
      <c r="L225" s="14">
        <v>3.2534758835777599E-4</v>
      </c>
      <c r="M225" s="27"/>
      <c r="N225" s="11"/>
      <c r="O225" s="11"/>
      <c r="P225" s="13"/>
    </row>
    <row r="226" spans="1:16" x14ac:dyDescent="0.25">
      <c r="A226" s="10" t="s">
        <v>109</v>
      </c>
      <c r="B226" s="11" t="s">
        <v>85</v>
      </c>
      <c r="C226" s="29" t="s">
        <v>43</v>
      </c>
      <c r="D226" s="29" t="s">
        <v>90</v>
      </c>
      <c r="E226" s="29" t="s">
        <v>48</v>
      </c>
      <c r="F226" s="11">
        <v>0.5</v>
      </c>
      <c r="G226" s="11">
        <v>1</v>
      </c>
      <c r="H226" s="11">
        <v>2000</v>
      </c>
      <c r="I226" s="29">
        <v>1000</v>
      </c>
      <c r="J226" s="61">
        <v>23498.4851691722</v>
      </c>
      <c r="K226" s="64">
        <f t="shared" ref="K226:K235" si="18">J226/3600</f>
        <v>6.5273569914367222</v>
      </c>
      <c r="L226" s="14">
        <v>4.8813527965034699E-4</v>
      </c>
      <c r="M226" s="21"/>
      <c r="N226" s="11"/>
      <c r="O226" s="11"/>
      <c r="P226" s="13"/>
    </row>
    <row r="227" spans="1:16" x14ac:dyDescent="0.25">
      <c r="A227" s="10" t="s">
        <v>109</v>
      </c>
      <c r="B227" s="11" t="s">
        <v>85</v>
      </c>
      <c r="C227" s="29" t="s">
        <v>43</v>
      </c>
      <c r="D227" s="29" t="s">
        <v>90</v>
      </c>
      <c r="E227" s="29" t="s">
        <v>48</v>
      </c>
      <c r="F227" s="11">
        <v>0.5</v>
      </c>
      <c r="G227" s="11">
        <v>1</v>
      </c>
      <c r="H227" s="11">
        <v>2000</v>
      </c>
      <c r="I227" s="29">
        <v>1000</v>
      </c>
      <c r="J227" s="61">
        <v>23892.2790031433</v>
      </c>
      <c r="K227" s="64">
        <f t="shared" si="18"/>
        <v>6.6367441675398053</v>
      </c>
      <c r="L227" s="66">
        <v>3.5207930962766301E-4</v>
      </c>
      <c r="M227" s="21"/>
      <c r="N227" s="11"/>
      <c r="O227" s="11"/>
      <c r="P227" s="13"/>
    </row>
    <row r="228" spans="1:16" x14ac:dyDescent="0.25">
      <c r="A228" s="10" t="s">
        <v>109</v>
      </c>
      <c r="B228" s="11" t="s">
        <v>85</v>
      </c>
      <c r="C228" s="29" t="s">
        <v>43</v>
      </c>
      <c r="D228" s="29" t="s">
        <v>90</v>
      </c>
      <c r="E228" s="29" t="s">
        <v>48</v>
      </c>
      <c r="F228" s="11">
        <v>0.5</v>
      </c>
      <c r="G228" s="11">
        <v>1</v>
      </c>
      <c r="H228" s="11">
        <v>2000</v>
      </c>
      <c r="I228" s="29">
        <v>1000</v>
      </c>
      <c r="J228" s="61">
        <v>23384.251406669599</v>
      </c>
      <c r="K228" s="64">
        <f t="shared" si="18"/>
        <v>6.4956253907415551</v>
      </c>
      <c r="L228" s="14">
        <v>3.67384880226094E-4</v>
      </c>
      <c r="M228" s="21"/>
      <c r="N228" s="11"/>
      <c r="O228" s="11"/>
      <c r="P228" s="13"/>
    </row>
    <row r="229" spans="1:16" x14ac:dyDescent="0.25">
      <c r="A229" s="10" t="s">
        <v>109</v>
      </c>
      <c r="B229" s="11" t="s">
        <v>85</v>
      </c>
      <c r="C229" s="29" t="s">
        <v>43</v>
      </c>
      <c r="D229" s="29" t="s">
        <v>90</v>
      </c>
      <c r="E229" s="29" t="s">
        <v>48</v>
      </c>
      <c r="F229" s="11">
        <v>0.5</v>
      </c>
      <c r="G229" s="11">
        <v>1</v>
      </c>
      <c r="H229" s="11">
        <v>2000</v>
      </c>
      <c r="I229" s="29">
        <v>1000</v>
      </c>
      <c r="J229" s="61">
        <v>24282.051040410901</v>
      </c>
      <c r="K229" s="64">
        <f t="shared" si="18"/>
        <v>6.7450141778919166</v>
      </c>
      <c r="L229" s="14">
        <v>6.4157234960741298E-4</v>
      </c>
      <c r="M229" s="21"/>
      <c r="N229" s="11"/>
      <c r="O229" s="11"/>
      <c r="P229" s="13"/>
    </row>
    <row r="230" spans="1:16" x14ac:dyDescent="0.25">
      <c r="A230" s="10" t="s">
        <v>109</v>
      </c>
      <c r="B230" s="11" t="s">
        <v>85</v>
      </c>
      <c r="C230" s="29" t="s">
        <v>43</v>
      </c>
      <c r="D230" s="29" t="s">
        <v>90</v>
      </c>
      <c r="E230" s="29" t="s">
        <v>48</v>
      </c>
      <c r="F230" s="11">
        <v>0.5</v>
      </c>
      <c r="G230" s="11">
        <v>1</v>
      </c>
      <c r="H230" s="11">
        <v>2000</v>
      </c>
      <c r="I230" s="29">
        <v>1000</v>
      </c>
      <c r="J230" s="61">
        <v>23489.2017226219</v>
      </c>
      <c r="K230" s="64">
        <f t="shared" si="18"/>
        <v>6.5247782562838612</v>
      </c>
      <c r="L230" s="14">
        <v>2.3090128604978899E-4</v>
      </c>
      <c r="M230" s="107"/>
      <c r="N230" s="11"/>
      <c r="O230" s="11"/>
      <c r="P230" s="13"/>
    </row>
    <row r="231" spans="1:16" x14ac:dyDescent="0.25">
      <c r="A231" s="10" t="s">
        <v>109</v>
      </c>
      <c r="B231" s="11" t="s">
        <v>85</v>
      </c>
      <c r="C231" s="29" t="s">
        <v>43</v>
      </c>
      <c r="D231" s="29" t="s">
        <v>90</v>
      </c>
      <c r="E231" s="29" t="s">
        <v>48</v>
      </c>
      <c r="F231" s="11">
        <v>0.5</v>
      </c>
      <c r="G231" s="11">
        <v>1</v>
      </c>
      <c r="H231" s="11">
        <v>2000</v>
      </c>
      <c r="I231" s="29">
        <v>1000</v>
      </c>
      <c r="J231" s="61">
        <v>23484.8758575916</v>
      </c>
      <c r="K231" s="64">
        <f t="shared" si="18"/>
        <v>6.5235766271087776</v>
      </c>
      <c r="L231" s="14">
        <v>2.1295603863844399E-4</v>
      </c>
      <c r="M231" s="21"/>
      <c r="N231" s="11"/>
      <c r="O231" s="11"/>
      <c r="P231" s="13"/>
    </row>
    <row r="232" spans="1:16" x14ac:dyDescent="0.25">
      <c r="A232" s="10" t="s">
        <v>109</v>
      </c>
      <c r="B232" s="11" t="s">
        <v>85</v>
      </c>
      <c r="C232" s="29" t="s">
        <v>43</v>
      </c>
      <c r="D232" s="29" t="s">
        <v>90</v>
      </c>
      <c r="E232" s="29" t="s">
        <v>48</v>
      </c>
      <c r="F232" s="11">
        <v>0.5</v>
      </c>
      <c r="G232" s="11">
        <v>1</v>
      </c>
      <c r="H232" s="11">
        <v>2000</v>
      </c>
      <c r="I232" s="29">
        <v>1000</v>
      </c>
      <c r="J232" s="61">
        <v>24951.9832961559</v>
      </c>
      <c r="K232" s="64">
        <f t="shared" si="18"/>
        <v>6.9311064711544166</v>
      </c>
      <c r="L232" s="14">
        <v>3.2157036962955101E-4</v>
      </c>
      <c r="M232" s="21"/>
      <c r="N232" s="11"/>
      <c r="O232" s="11"/>
      <c r="P232" s="13"/>
    </row>
    <row r="233" spans="1:16" x14ac:dyDescent="0.25">
      <c r="A233" s="10" t="s">
        <v>109</v>
      </c>
      <c r="B233" s="11" t="s">
        <v>85</v>
      </c>
      <c r="C233" s="29" t="s">
        <v>43</v>
      </c>
      <c r="D233" s="29" t="s">
        <v>90</v>
      </c>
      <c r="E233" s="29" t="s">
        <v>48</v>
      </c>
      <c r="F233" s="11">
        <v>0.5</v>
      </c>
      <c r="G233" s="11">
        <v>1</v>
      </c>
      <c r="H233" s="11">
        <v>2000</v>
      </c>
      <c r="I233" s="29">
        <v>1000</v>
      </c>
      <c r="J233" s="61">
        <v>24933.072986364299</v>
      </c>
      <c r="K233" s="64">
        <f t="shared" si="18"/>
        <v>6.9258536073234165</v>
      </c>
      <c r="L233" s="14">
        <v>6.5807255774008198E-4</v>
      </c>
      <c r="M233" s="21"/>
      <c r="N233" s="11"/>
      <c r="O233" s="11"/>
      <c r="P233" s="13"/>
    </row>
    <row r="234" spans="1:16" ht="15.75" thickBot="1" x14ac:dyDescent="0.3">
      <c r="A234" s="10" t="s">
        <v>109</v>
      </c>
      <c r="B234" s="11" t="s">
        <v>85</v>
      </c>
      <c r="C234" s="29" t="s">
        <v>43</v>
      </c>
      <c r="D234" s="29" t="s">
        <v>90</v>
      </c>
      <c r="E234" s="29" t="s">
        <v>48</v>
      </c>
      <c r="F234" s="11">
        <v>0.5</v>
      </c>
      <c r="G234" s="11">
        <v>1</v>
      </c>
      <c r="H234" s="11">
        <v>2000</v>
      </c>
      <c r="I234" s="29">
        <v>1000</v>
      </c>
      <c r="J234" s="61">
        <v>26244.989151239301</v>
      </c>
      <c r="K234" s="64">
        <f t="shared" si="18"/>
        <v>7.2902747642331391</v>
      </c>
      <c r="L234" s="14">
        <v>2.30549409223423E-4</v>
      </c>
      <c r="M234" s="21"/>
      <c r="N234" s="11"/>
      <c r="O234" s="11"/>
      <c r="P234" s="13"/>
    </row>
    <row r="235" spans="1:16" ht="15.75" thickBot="1" x14ac:dyDescent="0.3">
      <c r="A235" s="74"/>
      <c r="B235" s="75"/>
      <c r="C235" s="75"/>
      <c r="D235" s="75"/>
      <c r="E235" s="75"/>
      <c r="F235" s="75"/>
      <c r="G235" s="75"/>
      <c r="H235" s="75"/>
      <c r="I235" s="75"/>
      <c r="J235" s="76">
        <f>AVERAGE(J225:J234)</f>
        <v>24175.792143154089</v>
      </c>
      <c r="K235" s="77">
        <f t="shared" si="18"/>
        <v>6.7154978175428024</v>
      </c>
      <c r="L235" s="78">
        <f>AVERAGE(L225:L234)</f>
        <v>3.8285690687505817E-4</v>
      </c>
      <c r="M235" s="80">
        <f>_xlfn.STDEV.P(L225:L234)</f>
        <v>1.5400170959997073E-4</v>
      </c>
      <c r="N235" s="75"/>
      <c r="O235" s="75"/>
      <c r="P235" s="81"/>
    </row>
    <row r="236" spans="1:16" x14ac:dyDescent="0.25">
      <c r="A236" s="10" t="s">
        <v>109</v>
      </c>
      <c r="B236" s="11" t="s">
        <v>86</v>
      </c>
      <c r="C236" s="29" t="s">
        <v>43</v>
      </c>
      <c r="D236" s="29" t="s">
        <v>90</v>
      </c>
      <c r="E236" s="29" t="s">
        <v>48</v>
      </c>
      <c r="F236" s="29">
        <v>1</v>
      </c>
      <c r="G236" s="29">
        <v>5</v>
      </c>
      <c r="H236" s="11">
        <v>2000</v>
      </c>
      <c r="I236" s="29">
        <v>1000</v>
      </c>
      <c r="J236" s="63">
        <v>24201.5668702125</v>
      </c>
      <c r="K236" s="64">
        <f>J236/3600</f>
        <v>6.7226574639479164</v>
      </c>
      <c r="L236" s="73">
        <v>3.4064975682129498E-4</v>
      </c>
      <c r="M236" s="27"/>
      <c r="N236" s="11"/>
      <c r="O236" s="11"/>
      <c r="P236" s="13"/>
    </row>
    <row r="237" spans="1:16" x14ac:dyDescent="0.25">
      <c r="A237" s="10" t="s">
        <v>109</v>
      </c>
      <c r="B237" s="11" t="s">
        <v>86</v>
      </c>
      <c r="C237" s="29" t="s">
        <v>43</v>
      </c>
      <c r="D237" s="29" t="s">
        <v>90</v>
      </c>
      <c r="E237" s="29" t="s">
        <v>48</v>
      </c>
      <c r="F237" s="29">
        <v>1</v>
      </c>
      <c r="G237" s="29">
        <v>5</v>
      </c>
      <c r="H237" s="11">
        <v>2000</v>
      </c>
      <c r="I237" s="29">
        <v>1000</v>
      </c>
      <c r="J237" s="63">
        <v>24021.935073614099</v>
      </c>
      <c r="K237" s="64">
        <f t="shared" ref="K237:K246" si="19">J237/3600</f>
        <v>6.6727597426705829</v>
      </c>
      <c r="L237" s="73">
        <v>2.9289286363701E-4</v>
      </c>
      <c r="M237" s="21"/>
      <c r="N237" s="11"/>
      <c r="O237" s="11"/>
      <c r="P237" s="13"/>
    </row>
    <row r="238" spans="1:16" x14ac:dyDescent="0.25">
      <c r="A238" s="10" t="s">
        <v>109</v>
      </c>
      <c r="B238" s="11" t="s">
        <v>86</v>
      </c>
      <c r="C238" s="29" t="s">
        <v>43</v>
      </c>
      <c r="D238" s="29" t="s">
        <v>90</v>
      </c>
      <c r="E238" s="29" t="s">
        <v>48</v>
      </c>
      <c r="F238" s="29">
        <v>1</v>
      </c>
      <c r="G238" s="29">
        <v>5</v>
      </c>
      <c r="H238" s="11">
        <v>2000</v>
      </c>
      <c r="I238" s="29">
        <v>1000</v>
      </c>
      <c r="J238" s="63">
        <v>24254.201545</v>
      </c>
      <c r="K238" s="64">
        <f t="shared" si="19"/>
        <v>6.7372782069444446</v>
      </c>
      <c r="L238" s="73">
        <v>2.28205542237142E-4</v>
      </c>
      <c r="M238" s="21"/>
      <c r="N238" s="11"/>
      <c r="O238" s="11"/>
      <c r="P238" s="13"/>
    </row>
    <row r="239" spans="1:16" x14ac:dyDescent="0.25">
      <c r="A239" s="10" t="s">
        <v>109</v>
      </c>
      <c r="B239" s="11" t="s">
        <v>86</v>
      </c>
      <c r="C239" s="29" t="s">
        <v>43</v>
      </c>
      <c r="D239" s="29" t="s">
        <v>90</v>
      </c>
      <c r="E239" s="29" t="s">
        <v>48</v>
      </c>
      <c r="F239" s="29">
        <v>1</v>
      </c>
      <c r="G239" s="29">
        <v>5</v>
      </c>
      <c r="H239" s="11">
        <v>2000</v>
      </c>
      <c r="I239" s="29">
        <v>1000</v>
      </c>
      <c r="J239" s="63">
        <v>23902.518501281698</v>
      </c>
      <c r="K239" s="64">
        <f t="shared" si="19"/>
        <v>6.6395884725782492</v>
      </c>
      <c r="L239" s="73">
        <v>3.3426511900739903E-4</v>
      </c>
      <c r="M239" s="21"/>
      <c r="N239" s="11"/>
      <c r="O239" s="11"/>
      <c r="P239" s="13"/>
    </row>
    <row r="240" spans="1:16" x14ac:dyDescent="0.25">
      <c r="A240" s="10" t="s">
        <v>109</v>
      </c>
      <c r="B240" s="11" t="s">
        <v>86</v>
      </c>
      <c r="C240" s="29" t="s">
        <v>43</v>
      </c>
      <c r="D240" s="29" t="s">
        <v>90</v>
      </c>
      <c r="E240" s="29" t="s">
        <v>48</v>
      </c>
      <c r="F240" s="29">
        <v>1</v>
      </c>
      <c r="G240" s="29">
        <v>5</v>
      </c>
      <c r="H240" s="11">
        <v>2000</v>
      </c>
      <c r="I240" s="29">
        <v>1000</v>
      </c>
      <c r="J240" s="63">
        <v>24829.486274003899</v>
      </c>
      <c r="K240" s="64">
        <f t="shared" si="19"/>
        <v>6.8970795205566384</v>
      </c>
      <c r="L240" s="73">
        <v>2.5057724380082202E-4</v>
      </c>
      <c r="M240" s="21"/>
      <c r="N240" s="11"/>
      <c r="O240" s="11"/>
      <c r="P240" s="13"/>
    </row>
    <row r="241" spans="1:16" x14ac:dyDescent="0.25">
      <c r="A241" s="10" t="s">
        <v>109</v>
      </c>
      <c r="B241" s="11" t="s">
        <v>86</v>
      </c>
      <c r="C241" s="29" t="s">
        <v>43</v>
      </c>
      <c r="D241" s="29" t="s">
        <v>90</v>
      </c>
      <c r="E241" s="29" t="s">
        <v>48</v>
      </c>
      <c r="F241" s="29">
        <v>1</v>
      </c>
      <c r="G241" s="29">
        <v>5</v>
      </c>
      <c r="H241" s="11">
        <v>2000</v>
      </c>
      <c r="I241" s="29">
        <v>1000</v>
      </c>
      <c r="J241" s="63">
        <v>23687.567347526499</v>
      </c>
      <c r="K241" s="64">
        <f t="shared" si="19"/>
        <v>6.5798798187573606</v>
      </c>
      <c r="L241" s="73">
        <v>7.2031659868451899E-4</v>
      </c>
      <c r="M241" s="107"/>
      <c r="N241" s="11"/>
      <c r="O241" s="11"/>
      <c r="P241" s="13"/>
    </row>
    <row r="242" spans="1:16" x14ac:dyDescent="0.25">
      <c r="A242" s="10" t="s">
        <v>109</v>
      </c>
      <c r="B242" s="11" t="s">
        <v>86</v>
      </c>
      <c r="C242" s="29" t="s">
        <v>43</v>
      </c>
      <c r="D242" s="29" t="s">
        <v>90</v>
      </c>
      <c r="E242" s="29" t="s">
        <v>48</v>
      </c>
      <c r="F242" s="29">
        <v>1</v>
      </c>
      <c r="G242" s="29">
        <v>5</v>
      </c>
      <c r="H242" s="11">
        <v>2000</v>
      </c>
      <c r="I242" s="29">
        <v>1000</v>
      </c>
      <c r="J242" s="63">
        <v>24458.707200765599</v>
      </c>
      <c r="K242" s="64">
        <f t="shared" si="19"/>
        <v>6.7940853335459996</v>
      </c>
      <c r="L242" s="73">
        <v>6.61423556816683E-4</v>
      </c>
      <c r="M242" s="21"/>
      <c r="N242" s="11"/>
      <c r="O242" s="11"/>
      <c r="P242" s="13"/>
    </row>
    <row r="243" spans="1:16" x14ac:dyDescent="0.25">
      <c r="A243" s="10" t="s">
        <v>109</v>
      </c>
      <c r="B243" s="11" t="s">
        <v>86</v>
      </c>
      <c r="C243" s="29" t="s">
        <v>43</v>
      </c>
      <c r="D243" s="29" t="s">
        <v>90</v>
      </c>
      <c r="E243" s="29" t="s">
        <v>48</v>
      </c>
      <c r="F243" s="29">
        <v>1</v>
      </c>
      <c r="G243" s="29">
        <v>5</v>
      </c>
      <c r="H243" s="11">
        <v>2000</v>
      </c>
      <c r="I243" s="29">
        <v>1000</v>
      </c>
      <c r="J243" s="63">
        <v>24548.108394861199</v>
      </c>
      <c r="K243" s="64">
        <f t="shared" si="19"/>
        <v>6.8189189985725553</v>
      </c>
      <c r="L243" s="73">
        <v>6.4036426670330401E-4</v>
      </c>
      <c r="M243" s="21"/>
      <c r="N243" s="11"/>
      <c r="O243" s="11"/>
      <c r="P243" s="13"/>
    </row>
    <row r="244" spans="1:16" x14ac:dyDescent="0.25">
      <c r="A244" s="10" t="s">
        <v>109</v>
      </c>
      <c r="B244" s="11" t="s">
        <v>86</v>
      </c>
      <c r="C244" s="29" t="s">
        <v>43</v>
      </c>
      <c r="D244" s="29" t="s">
        <v>90</v>
      </c>
      <c r="E244" s="29" t="s">
        <v>48</v>
      </c>
      <c r="F244" s="29">
        <v>1</v>
      </c>
      <c r="G244" s="29">
        <v>5</v>
      </c>
      <c r="H244" s="11">
        <v>2000</v>
      </c>
      <c r="I244" s="29">
        <v>1000</v>
      </c>
      <c r="J244" s="63">
        <v>24588.237204074801</v>
      </c>
      <c r="K244" s="64">
        <f t="shared" si="19"/>
        <v>6.8300658900207782</v>
      </c>
      <c r="L244" s="73">
        <v>7.0556724416870895E-4</v>
      </c>
      <c r="M244" s="21"/>
      <c r="N244" s="11"/>
      <c r="O244" s="11"/>
      <c r="P244" s="13"/>
    </row>
    <row r="245" spans="1:16" ht="15.75" thickBot="1" x14ac:dyDescent="0.3">
      <c r="A245" s="10" t="s">
        <v>109</v>
      </c>
      <c r="B245" s="11" t="s">
        <v>86</v>
      </c>
      <c r="C245" s="29" t="s">
        <v>43</v>
      </c>
      <c r="D245" s="29" t="s">
        <v>90</v>
      </c>
      <c r="E245" s="29" t="s">
        <v>48</v>
      </c>
      <c r="F245" s="29">
        <v>1</v>
      </c>
      <c r="G245" s="29">
        <v>5</v>
      </c>
      <c r="H245" s="11">
        <v>2000</v>
      </c>
      <c r="I245" s="29">
        <v>1000</v>
      </c>
      <c r="J245" s="63">
        <v>26975.43180871</v>
      </c>
      <c r="K245" s="64">
        <f t="shared" si="19"/>
        <v>7.4931755024194446</v>
      </c>
      <c r="L245" s="73">
        <v>2.9037084599007799E-4</v>
      </c>
      <c r="M245" s="21"/>
      <c r="N245" s="11"/>
      <c r="O245" s="11"/>
      <c r="P245" s="13"/>
    </row>
    <row r="246" spans="1:16" ht="15.75" thickBot="1" x14ac:dyDescent="0.3">
      <c r="A246" s="74"/>
      <c r="B246" s="75"/>
      <c r="C246" s="75"/>
      <c r="D246" s="75"/>
      <c r="E246" s="75"/>
      <c r="F246" s="75"/>
      <c r="G246" s="75"/>
      <c r="H246" s="75"/>
      <c r="I246" s="75"/>
      <c r="J246" s="76">
        <f>AVERAGE(J236:J245)</f>
        <v>24546.776022005033</v>
      </c>
      <c r="K246" s="77">
        <f t="shared" si="19"/>
        <v>6.8185488950013982</v>
      </c>
      <c r="L246" s="79">
        <f>AVERAGE(L236:L245)</f>
        <v>4.4646330378669613E-4</v>
      </c>
      <c r="M246" s="80"/>
      <c r="N246" s="75"/>
      <c r="O246" s="75"/>
      <c r="P246" s="81"/>
    </row>
    <row r="247" spans="1:16" x14ac:dyDescent="0.25">
      <c r="A247" s="10" t="s">
        <v>109</v>
      </c>
      <c r="B247" s="11" t="s">
        <v>87</v>
      </c>
      <c r="C247" s="29" t="s">
        <v>43</v>
      </c>
      <c r="D247" s="29" t="s">
        <v>90</v>
      </c>
      <c r="E247" s="29" t="s">
        <v>48</v>
      </c>
      <c r="F247" s="11">
        <v>2</v>
      </c>
      <c r="G247" s="11">
        <v>5</v>
      </c>
      <c r="H247" s="11">
        <v>2000</v>
      </c>
      <c r="I247" s="29">
        <v>1000</v>
      </c>
      <c r="J247" s="61">
        <v>22048.3986937999</v>
      </c>
      <c r="K247" s="64">
        <f>J247/3600</f>
        <v>6.1245551927221946</v>
      </c>
      <c r="L247" s="66">
        <v>1.13253651029852E-3</v>
      </c>
      <c r="M247" s="27"/>
      <c r="N247" s="11"/>
      <c r="O247" s="11"/>
      <c r="P247" s="13"/>
    </row>
    <row r="248" spans="1:16" x14ac:dyDescent="0.25">
      <c r="A248" s="10" t="s">
        <v>109</v>
      </c>
      <c r="B248" s="11" t="s">
        <v>87</v>
      </c>
      <c r="C248" s="29" t="s">
        <v>43</v>
      </c>
      <c r="D248" s="29" t="s">
        <v>90</v>
      </c>
      <c r="E248" s="29" t="s">
        <v>48</v>
      </c>
      <c r="F248" s="11">
        <v>2</v>
      </c>
      <c r="G248" s="11">
        <v>5</v>
      </c>
      <c r="H248" s="11">
        <v>2000</v>
      </c>
      <c r="I248" s="29">
        <v>1000</v>
      </c>
      <c r="J248" s="61">
        <v>23709.7733597755</v>
      </c>
      <c r="K248" s="64">
        <f t="shared" ref="K248:K257" si="20">J248/3600</f>
        <v>6.5860481554931942</v>
      </c>
      <c r="L248" s="66">
        <v>3.3268332786546802E-4</v>
      </c>
      <c r="M248" s="21"/>
      <c r="N248" s="11"/>
      <c r="O248" s="11"/>
      <c r="P248" s="13"/>
    </row>
    <row r="249" spans="1:16" x14ac:dyDescent="0.25">
      <c r="A249" s="10" t="s">
        <v>109</v>
      </c>
      <c r="B249" s="11" t="s">
        <v>87</v>
      </c>
      <c r="C249" s="29" t="s">
        <v>43</v>
      </c>
      <c r="D249" s="29" t="s">
        <v>90</v>
      </c>
      <c r="E249" s="29" t="s">
        <v>48</v>
      </c>
      <c r="F249" s="11">
        <v>2</v>
      </c>
      <c r="G249" s="11">
        <v>5</v>
      </c>
      <c r="H249" s="11">
        <v>2000</v>
      </c>
      <c r="I249" s="29">
        <v>1000</v>
      </c>
      <c r="J249" s="61">
        <v>23734.438686847599</v>
      </c>
      <c r="K249" s="64">
        <f t="shared" si="20"/>
        <v>6.5928996352354439</v>
      </c>
      <c r="L249" s="66">
        <v>7.1925507650897399E-4</v>
      </c>
      <c r="M249" s="21"/>
      <c r="N249" s="11"/>
      <c r="O249" s="11"/>
      <c r="P249" s="13"/>
    </row>
    <row r="250" spans="1:16" x14ac:dyDescent="0.25">
      <c r="A250" s="10" t="s">
        <v>109</v>
      </c>
      <c r="B250" s="11" t="s">
        <v>87</v>
      </c>
      <c r="C250" s="29" t="s">
        <v>43</v>
      </c>
      <c r="D250" s="29" t="s">
        <v>90</v>
      </c>
      <c r="E250" s="29" t="s">
        <v>48</v>
      </c>
      <c r="F250" s="11">
        <v>2</v>
      </c>
      <c r="G250" s="11">
        <v>5</v>
      </c>
      <c r="H250" s="11">
        <v>2000</v>
      </c>
      <c r="I250" s="29">
        <v>1000</v>
      </c>
      <c r="J250" s="61">
        <v>23651.203913688601</v>
      </c>
      <c r="K250" s="64">
        <f t="shared" si="20"/>
        <v>6.5697788649135003</v>
      </c>
      <c r="L250" s="66">
        <v>8.2519102610936897E-4</v>
      </c>
      <c r="M250" s="21"/>
      <c r="N250" s="11"/>
      <c r="O250" s="11"/>
      <c r="P250" s="13"/>
    </row>
    <row r="251" spans="1:16" x14ac:dyDescent="0.25">
      <c r="A251" s="10" t="s">
        <v>109</v>
      </c>
      <c r="B251" s="11" t="s">
        <v>87</v>
      </c>
      <c r="C251" s="29" t="s">
        <v>43</v>
      </c>
      <c r="D251" s="29" t="s">
        <v>90</v>
      </c>
      <c r="E251" s="29" t="s">
        <v>48</v>
      </c>
      <c r="F251" s="11">
        <v>2</v>
      </c>
      <c r="G251" s="11">
        <v>5</v>
      </c>
      <c r="H251" s="11">
        <v>2000</v>
      </c>
      <c r="I251" s="29">
        <v>1000</v>
      </c>
      <c r="J251" s="61">
        <v>24098.377434015201</v>
      </c>
      <c r="K251" s="64">
        <f t="shared" si="20"/>
        <v>6.6939937316708891</v>
      </c>
      <c r="L251" s="66">
        <v>1.2001113145090601E-3</v>
      </c>
      <c r="M251" s="21"/>
      <c r="N251" s="11"/>
      <c r="O251" s="11"/>
      <c r="P251" s="13"/>
    </row>
    <row r="252" spans="1:16" x14ac:dyDescent="0.25">
      <c r="A252" s="10" t="s">
        <v>109</v>
      </c>
      <c r="B252" s="11" t="s">
        <v>87</v>
      </c>
      <c r="C252" s="29" t="s">
        <v>43</v>
      </c>
      <c r="D252" s="29" t="s">
        <v>90</v>
      </c>
      <c r="E252" s="29" t="s">
        <v>48</v>
      </c>
      <c r="F252" s="11">
        <v>2</v>
      </c>
      <c r="G252" s="11">
        <v>5</v>
      </c>
      <c r="H252" s="11">
        <v>2000</v>
      </c>
      <c r="I252" s="29">
        <v>1000</v>
      </c>
      <c r="J252" s="61">
        <v>25075.756425142201</v>
      </c>
      <c r="K252" s="64">
        <f t="shared" si="20"/>
        <v>6.9654878958728332</v>
      </c>
      <c r="L252" s="66">
        <v>5.3337852365239102E-4</v>
      </c>
      <c r="M252" s="107"/>
      <c r="N252" s="11"/>
      <c r="O252" s="11"/>
      <c r="P252" s="13"/>
    </row>
    <row r="253" spans="1:16" x14ac:dyDescent="0.25">
      <c r="A253" s="10" t="s">
        <v>109</v>
      </c>
      <c r="B253" s="11" t="s">
        <v>87</v>
      </c>
      <c r="C253" s="29" t="s">
        <v>43</v>
      </c>
      <c r="D253" s="29" t="s">
        <v>90</v>
      </c>
      <c r="E253" s="29" t="s">
        <v>48</v>
      </c>
      <c r="F253" s="11">
        <v>2</v>
      </c>
      <c r="G253" s="11">
        <v>5</v>
      </c>
      <c r="H253" s="11">
        <v>2000</v>
      </c>
      <c r="I253" s="29">
        <v>1000</v>
      </c>
      <c r="J253" s="61">
        <v>24782.535873412999</v>
      </c>
      <c r="K253" s="64">
        <f t="shared" si="20"/>
        <v>6.8840377426147219</v>
      </c>
      <c r="L253" s="72">
        <v>0.53475734231023597</v>
      </c>
      <c r="M253" s="21"/>
      <c r="N253" s="11"/>
      <c r="O253" s="11"/>
      <c r="P253" s="13"/>
    </row>
    <row r="254" spans="1:16" x14ac:dyDescent="0.25">
      <c r="A254" s="10" t="s">
        <v>109</v>
      </c>
      <c r="B254" s="11" t="s">
        <v>87</v>
      </c>
      <c r="C254" s="29" t="s">
        <v>43</v>
      </c>
      <c r="D254" s="29" t="s">
        <v>90</v>
      </c>
      <c r="E254" s="29" t="s">
        <v>48</v>
      </c>
      <c r="F254" s="11">
        <v>2</v>
      </c>
      <c r="G254" s="11">
        <v>5</v>
      </c>
      <c r="H254" s="11">
        <v>2000</v>
      </c>
      <c r="I254" s="29">
        <v>1000</v>
      </c>
      <c r="J254" s="61">
        <v>24963.5959758758</v>
      </c>
      <c r="K254" s="64">
        <f t="shared" si="20"/>
        <v>6.9343322155210556</v>
      </c>
      <c r="L254" s="66">
        <v>3.2820877157227102E-3</v>
      </c>
      <c r="M254" s="21"/>
      <c r="N254" s="11"/>
      <c r="O254" s="11"/>
      <c r="P254" s="13"/>
    </row>
    <row r="255" spans="1:16" x14ac:dyDescent="0.25">
      <c r="A255" s="10" t="s">
        <v>109</v>
      </c>
      <c r="B255" s="11" t="s">
        <v>87</v>
      </c>
      <c r="C255" s="29" t="s">
        <v>43</v>
      </c>
      <c r="D255" s="29" t="s">
        <v>90</v>
      </c>
      <c r="E255" s="29" t="s">
        <v>48</v>
      </c>
      <c r="F255" s="11">
        <v>2</v>
      </c>
      <c r="G255" s="11">
        <v>5</v>
      </c>
      <c r="H255" s="11">
        <v>2000</v>
      </c>
      <c r="I255" s="29">
        <v>1000</v>
      </c>
      <c r="J255" s="61">
        <v>25058.8961603641</v>
      </c>
      <c r="K255" s="64">
        <f t="shared" si="20"/>
        <v>6.9608044889900276</v>
      </c>
      <c r="L255" s="66">
        <v>5.1429906518239905E-4</v>
      </c>
      <c r="M255" s="21"/>
      <c r="N255" s="11"/>
      <c r="O255" s="11"/>
      <c r="P255" s="13"/>
    </row>
    <row r="256" spans="1:16" ht="15.75" thickBot="1" x14ac:dyDescent="0.3">
      <c r="A256" s="10" t="s">
        <v>109</v>
      </c>
      <c r="B256" s="11" t="s">
        <v>87</v>
      </c>
      <c r="C256" s="29" t="s">
        <v>43</v>
      </c>
      <c r="D256" s="29" t="s">
        <v>90</v>
      </c>
      <c r="E256" s="29" t="s">
        <v>48</v>
      </c>
      <c r="F256" s="11">
        <v>2</v>
      </c>
      <c r="G256" s="11">
        <v>5</v>
      </c>
      <c r="H256" s="11">
        <v>2000</v>
      </c>
      <c r="I256" s="29">
        <v>1000</v>
      </c>
      <c r="J256" s="61">
        <v>26904.041437625801</v>
      </c>
      <c r="K256" s="64">
        <f t="shared" si="20"/>
        <v>7.473344843784945</v>
      </c>
      <c r="L256" s="66">
        <v>4.4805367208390498E-4</v>
      </c>
      <c r="M256" s="21"/>
      <c r="N256" s="11"/>
      <c r="O256" s="11"/>
      <c r="P256" s="13"/>
    </row>
    <row r="257" spans="1:17" ht="15.75" thickBot="1" x14ac:dyDescent="0.3">
      <c r="A257" s="74" t="s">
        <v>26</v>
      </c>
      <c r="B257" s="75"/>
      <c r="C257" s="75"/>
      <c r="D257" s="75"/>
      <c r="E257" s="75"/>
      <c r="F257" s="75"/>
      <c r="G257" s="75"/>
      <c r="H257" s="75"/>
      <c r="I257" s="75"/>
      <c r="J257" s="76">
        <f>AVERAGE(J247:J256)</f>
        <v>24402.701796054771</v>
      </c>
      <c r="K257" s="77">
        <f t="shared" si="20"/>
        <v>6.7785282766818806</v>
      </c>
      <c r="L257" s="78">
        <f>AVERAGE(L247:L256)</f>
        <v>5.4374493854216874E-2</v>
      </c>
      <c r="M257" s="80"/>
      <c r="N257" s="75"/>
      <c r="O257" s="75"/>
      <c r="P257" s="81"/>
    </row>
    <row r="258" spans="1:17" x14ac:dyDescent="0.25">
      <c r="A258" s="10" t="s">
        <v>121</v>
      </c>
      <c r="B258" s="11" t="s">
        <v>85</v>
      </c>
      <c r="C258" s="29" t="s">
        <v>43</v>
      </c>
      <c r="D258" s="11"/>
      <c r="E258" s="29" t="s">
        <v>48</v>
      </c>
      <c r="F258" s="11">
        <v>0.5</v>
      </c>
      <c r="G258" s="11">
        <v>1</v>
      </c>
      <c r="H258" s="11">
        <v>2000</v>
      </c>
      <c r="I258" s="29">
        <v>1000</v>
      </c>
      <c r="J258" s="61">
        <v>22885.158249139698</v>
      </c>
      <c r="K258" s="64">
        <f>J258/3600</f>
        <v>6.3569884025388053</v>
      </c>
      <c r="L258" s="14">
        <v>1.0916287360119999E-3</v>
      </c>
      <c r="M258" s="27"/>
      <c r="N258" s="11"/>
      <c r="O258" s="11"/>
      <c r="P258" s="13"/>
    </row>
    <row r="259" spans="1:17" x14ac:dyDescent="0.25">
      <c r="A259" s="10" t="s">
        <v>121</v>
      </c>
      <c r="B259" s="11" t="s">
        <v>85</v>
      </c>
      <c r="C259" s="29" t="s">
        <v>43</v>
      </c>
      <c r="D259" s="11"/>
      <c r="E259" s="29" t="s">
        <v>48</v>
      </c>
      <c r="F259" s="11">
        <v>0.5</v>
      </c>
      <c r="G259" s="11">
        <v>1</v>
      </c>
      <c r="H259" s="11">
        <v>2000</v>
      </c>
      <c r="I259" s="29">
        <v>1000</v>
      </c>
      <c r="J259" s="61">
        <v>23693.199050426399</v>
      </c>
      <c r="K259" s="64">
        <f t="shared" ref="K259:K268" si="21">J259/3600</f>
        <v>6.5814441806739996</v>
      </c>
      <c r="L259" s="14">
        <v>4.2243956507849998E-4</v>
      </c>
      <c r="M259" s="21"/>
      <c r="N259" s="11"/>
      <c r="O259" s="11"/>
      <c r="P259" s="13"/>
    </row>
    <row r="260" spans="1:17" x14ac:dyDescent="0.25">
      <c r="A260" s="10" t="s">
        <v>121</v>
      </c>
      <c r="B260" s="11" t="s">
        <v>85</v>
      </c>
      <c r="C260" s="29" t="s">
        <v>43</v>
      </c>
      <c r="D260" s="11"/>
      <c r="E260" s="29" t="s">
        <v>48</v>
      </c>
      <c r="F260" s="11">
        <v>0.5</v>
      </c>
      <c r="G260" s="11">
        <v>1</v>
      </c>
      <c r="H260" s="11">
        <v>2000</v>
      </c>
      <c r="I260" s="29">
        <v>1000</v>
      </c>
      <c r="J260" s="61">
        <v>23777.154567003199</v>
      </c>
      <c r="K260" s="64">
        <f t="shared" si="21"/>
        <v>6.6047651575008883</v>
      </c>
      <c r="L260" s="66">
        <v>1.4580804406672801E-3</v>
      </c>
      <c r="M260" s="21"/>
      <c r="N260" s="11"/>
      <c r="O260" s="11"/>
      <c r="P260" s="13"/>
    </row>
    <row r="261" spans="1:17" x14ac:dyDescent="0.25">
      <c r="A261" s="10" t="s">
        <v>121</v>
      </c>
      <c r="B261" s="11" t="s">
        <v>85</v>
      </c>
      <c r="C261" s="29" t="s">
        <v>43</v>
      </c>
      <c r="D261" s="11"/>
      <c r="E261" s="29" t="s">
        <v>48</v>
      </c>
      <c r="F261" s="11">
        <v>0.5</v>
      </c>
      <c r="G261" s="11">
        <v>1</v>
      </c>
      <c r="H261" s="11">
        <v>2000</v>
      </c>
      <c r="I261" s="29">
        <v>1000</v>
      </c>
      <c r="J261" s="61">
        <v>23948.791065692902</v>
      </c>
      <c r="K261" s="64">
        <f t="shared" si="21"/>
        <v>6.6524419626924729</v>
      </c>
      <c r="L261" s="14">
        <v>3.0282142393277901E-4</v>
      </c>
      <c r="M261" s="21"/>
      <c r="N261" s="11"/>
      <c r="O261" s="11"/>
      <c r="P261" s="13"/>
    </row>
    <row r="262" spans="1:17" x14ac:dyDescent="0.25">
      <c r="A262" s="10" t="s">
        <v>121</v>
      </c>
      <c r="B262" s="11" t="s">
        <v>85</v>
      </c>
      <c r="C262" s="29" t="s">
        <v>43</v>
      </c>
      <c r="D262" s="11"/>
      <c r="E262" s="29" t="s">
        <v>48</v>
      </c>
      <c r="F262" s="11">
        <v>0.5</v>
      </c>
      <c r="G262" s="11">
        <v>1</v>
      </c>
      <c r="H262" s="11">
        <v>2000</v>
      </c>
      <c r="I262" s="29">
        <v>1000</v>
      </c>
      <c r="J262" s="61">
        <v>24022.241324901501</v>
      </c>
      <c r="K262" s="64">
        <f t="shared" si="21"/>
        <v>6.6728448124726389</v>
      </c>
      <c r="L262" s="14">
        <v>9.2238629581516704E-4</v>
      </c>
      <c r="M262" s="21"/>
      <c r="N262" s="11"/>
      <c r="O262" s="11"/>
      <c r="P262" s="13"/>
    </row>
    <row r="263" spans="1:17" x14ac:dyDescent="0.25">
      <c r="A263" s="10" t="s">
        <v>121</v>
      </c>
      <c r="B263" s="11" t="s">
        <v>85</v>
      </c>
      <c r="C263" s="29" t="s">
        <v>43</v>
      </c>
      <c r="D263" s="11"/>
      <c r="E263" s="29" t="s">
        <v>48</v>
      </c>
      <c r="F263" s="11">
        <v>0.5</v>
      </c>
      <c r="G263" s="11">
        <v>1</v>
      </c>
      <c r="H263" s="11">
        <v>2000</v>
      </c>
      <c r="I263" s="29">
        <v>1000</v>
      </c>
      <c r="J263" s="61">
        <v>24688.0862517356</v>
      </c>
      <c r="K263" s="64">
        <f t="shared" si="21"/>
        <v>6.8578017365932222</v>
      </c>
      <c r="L263" s="14">
        <v>1.7082914632242101E-3</v>
      </c>
      <c r="M263" s="107"/>
      <c r="N263" s="11"/>
      <c r="O263" s="11"/>
      <c r="P263" s="13"/>
    </row>
    <row r="264" spans="1:17" x14ac:dyDescent="0.25">
      <c r="A264" s="10" t="s">
        <v>121</v>
      </c>
      <c r="B264" s="11" t="s">
        <v>85</v>
      </c>
      <c r="C264" s="29" t="s">
        <v>43</v>
      </c>
      <c r="D264" s="11"/>
      <c r="E264" s="29" t="s">
        <v>48</v>
      </c>
      <c r="F264" s="11">
        <v>0.5</v>
      </c>
      <c r="G264" s="11">
        <v>1</v>
      </c>
      <c r="H264" s="11">
        <v>2000</v>
      </c>
      <c r="I264" s="29">
        <v>1000</v>
      </c>
      <c r="J264" s="61">
        <v>25673.745765924399</v>
      </c>
      <c r="K264" s="64">
        <f t="shared" si="21"/>
        <v>7.1315960460901104</v>
      </c>
      <c r="L264" s="14">
        <v>4.5238489414135298E-4</v>
      </c>
      <c r="M264" s="21"/>
      <c r="N264" s="11"/>
      <c r="O264" s="11"/>
      <c r="P264" s="13"/>
    </row>
    <row r="265" spans="1:17" x14ac:dyDescent="0.25">
      <c r="A265" s="10" t="s">
        <v>121</v>
      </c>
      <c r="B265" s="11" t="s">
        <v>85</v>
      </c>
      <c r="C265" s="29" t="s">
        <v>43</v>
      </c>
      <c r="D265" s="11"/>
      <c r="E265" s="29" t="s">
        <v>48</v>
      </c>
      <c r="F265" s="11">
        <v>0.5</v>
      </c>
      <c r="G265" s="11">
        <v>1</v>
      </c>
      <c r="H265" s="11">
        <v>2000</v>
      </c>
      <c r="I265" s="29">
        <v>1000</v>
      </c>
      <c r="J265" s="61">
        <v>25834.321740388801</v>
      </c>
      <c r="K265" s="64">
        <f t="shared" si="21"/>
        <v>7.1762004834413338</v>
      </c>
      <c r="L265" s="14">
        <v>1.3575840500422501E-3</v>
      </c>
      <c r="M265" s="21"/>
      <c r="N265" s="11"/>
      <c r="O265" s="11"/>
      <c r="P265" s="13"/>
    </row>
    <row r="266" spans="1:17" x14ac:dyDescent="0.25">
      <c r="A266" s="10" t="s">
        <v>121</v>
      </c>
      <c r="B266" s="11" t="s">
        <v>85</v>
      </c>
      <c r="C266" s="29" t="s">
        <v>43</v>
      </c>
      <c r="D266" s="11"/>
      <c r="E266" s="29" t="s">
        <v>48</v>
      </c>
      <c r="F266" s="11">
        <v>0.5</v>
      </c>
      <c r="G266" s="11">
        <v>1</v>
      </c>
      <c r="H266" s="11">
        <v>2000</v>
      </c>
      <c r="I266" s="29">
        <v>1000</v>
      </c>
      <c r="J266" s="61">
        <v>26431.224534749901</v>
      </c>
      <c r="K266" s="64">
        <f t="shared" si="21"/>
        <v>7.3420068152083058</v>
      </c>
      <c r="L266" s="14">
        <v>6.1747762380136295E-4</v>
      </c>
      <c r="M266" s="21"/>
      <c r="N266" s="11"/>
      <c r="O266" s="11"/>
      <c r="P266" s="13"/>
    </row>
    <row r="267" spans="1:17" ht="15.75" thickBot="1" x14ac:dyDescent="0.3">
      <c r="A267" s="10" t="s">
        <v>121</v>
      </c>
      <c r="B267" s="11" t="s">
        <v>85</v>
      </c>
      <c r="C267" s="29" t="s">
        <v>43</v>
      </c>
      <c r="D267" s="11"/>
      <c r="E267" s="29" t="s">
        <v>48</v>
      </c>
      <c r="F267" s="11">
        <v>0.5</v>
      </c>
      <c r="G267" s="11">
        <v>1</v>
      </c>
      <c r="H267" s="11">
        <v>2000</v>
      </c>
      <c r="I267" s="29">
        <v>1000</v>
      </c>
      <c r="J267" s="61">
        <v>27561.136295080101</v>
      </c>
      <c r="K267" s="64">
        <f t="shared" si="21"/>
        <v>7.6558711930778056</v>
      </c>
      <c r="L267" s="14">
        <v>2.5649085185278699E-4</v>
      </c>
      <c r="M267" s="21"/>
      <c r="N267" s="11"/>
      <c r="O267" s="11"/>
      <c r="P267" s="13"/>
    </row>
    <row r="268" spans="1:17" ht="15.75" thickBot="1" x14ac:dyDescent="0.3">
      <c r="A268" s="74"/>
      <c r="B268" s="75"/>
      <c r="C268" s="75"/>
      <c r="D268" s="75"/>
      <c r="E268" s="75"/>
      <c r="F268" s="75"/>
      <c r="G268" s="75"/>
      <c r="H268" s="75"/>
      <c r="I268" s="75"/>
      <c r="J268" s="76">
        <f>AVERAGE(J258:J267)</f>
        <v>24851.505884504248</v>
      </c>
      <c r="K268" s="77">
        <f t="shared" si="21"/>
        <v>6.9031960790289579</v>
      </c>
      <c r="L268" s="78">
        <f>AVERAGE(L258:L267)</f>
        <v>8.5895853445676904E-4</v>
      </c>
      <c r="M268" s="80"/>
      <c r="N268" s="75"/>
      <c r="O268" s="75"/>
      <c r="P268" s="81"/>
      <c r="Q268" s="128"/>
    </row>
    <row r="269" spans="1:17" x14ac:dyDescent="0.25">
      <c r="A269" s="10" t="s">
        <v>121</v>
      </c>
      <c r="B269" s="11" t="s">
        <v>86</v>
      </c>
      <c r="C269" s="29" t="s">
        <v>43</v>
      </c>
      <c r="D269" s="11"/>
      <c r="E269" s="29" t="s">
        <v>48</v>
      </c>
      <c r="F269" s="29">
        <v>1</v>
      </c>
      <c r="G269" s="29">
        <v>5</v>
      </c>
      <c r="H269" s="11">
        <v>2000</v>
      </c>
      <c r="I269" s="29">
        <v>1000</v>
      </c>
      <c r="J269" s="63">
        <v>18688.599624633702</v>
      </c>
      <c r="K269" s="64">
        <f>J269/3600</f>
        <v>5.1912776735093615</v>
      </c>
      <c r="L269" s="73">
        <v>1.18230081285164E-3</v>
      </c>
      <c r="M269" s="27"/>
      <c r="N269" s="11"/>
      <c r="O269" s="11"/>
      <c r="P269" s="13"/>
    </row>
    <row r="270" spans="1:17" x14ac:dyDescent="0.25">
      <c r="A270" s="10" t="s">
        <v>121</v>
      </c>
      <c r="B270" s="11" t="s">
        <v>86</v>
      </c>
      <c r="C270" s="29" t="s">
        <v>43</v>
      </c>
      <c r="D270" s="11"/>
      <c r="E270" s="29" t="s">
        <v>48</v>
      </c>
      <c r="F270" s="29">
        <v>1</v>
      </c>
      <c r="G270" s="29">
        <v>5</v>
      </c>
      <c r="H270" s="11">
        <v>2000</v>
      </c>
      <c r="I270" s="29">
        <v>1000</v>
      </c>
      <c r="J270" s="63">
        <v>21296.355384588202</v>
      </c>
      <c r="K270" s="64">
        <f t="shared" ref="K270:K279" si="22">J270/3600</f>
        <v>5.915654273496723</v>
      </c>
      <c r="L270" s="73">
        <v>4.8617517846447002E-4</v>
      </c>
      <c r="M270" s="21"/>
      <c r="N270" s="11"/>
      <c r="O270" s="11"/>
      <c r="P270" s="13"/>
    </row>
    <row r="271" spans="1:17" x14ac:dyDescent="0.25">
      <c r="A271" s="10" t="s">
        <v>121</v>
      </c>
      <c r="B271" s="11" t="s">
        <v>86</v>
      </c>
      <c r="C271" s="29" t="s">
        <v>43</v>
      </c>
      <c r="D271" s="11"/>
      <c r="E271" s="29" t="s">
        <v>48</v>
      </c>
      <c r="F271" s="29">
        <v>1</v>
      </c>
      <c r="G271" s="29">
        <v>5</v>
      </c>
      <c r="H271" s="11">
        <v>2000</v>
      </c>
      <c r="I271" s="29">
        <v>1000</v>
      </c>
      <c r="J271" s="63">
        <v>21791.5542881488</v>
      </c>
      <c r="K271" s="64">
        <f t="shared" si="22"/>
        <v>6.0532095244857782</v>
      </c>
      <c r="L271" s="73">
        <v>6.2061633321501498E-4</v>
      </c>
      <c r="M271" s="21"/>
      <c r="N271" s="11"/>
      <c r="O271" s="11"/>
      <c r="P271" s="13"/>
    </row>
    <row r="272" spans="1:17" x14ac:dyDescent="0.25">
      <c r="A272" s="10" t="s">
        <v>121</v>
      </c>
      <c r="B272" s="11" t="s">
        <v>86</v>
      </c>
      <c r="C272" s="29" t="s">
        <v>43</v>
      </c>
      <c r="D272" s="11"/>
      <c r="E272" s="29" t="s">
        <v>48</v>
      </c>
      <c r="F272" s="29">
        <v>1</v>
      </c>
      <c r="G272" s="29">
        <v>5</v>
      </c>
      <c r="H272" s="11">
        <v>2000</v>
      </c>
      <c r="I272" s="29">
        <v>1000</v>
      </c>
      <c r="J272" s="63">
        <v>23854.109158515901</v>
      </c>
      <c r="K272" s="64">
        <f t="shared" si="22"/>
        <v>6.6261414329210835</v>
      </c>
      <c r="L272" s="73">
        <v>1.43035325513083E-3</v>
      </c>
      <c r="M272" s="21"/>
      <c r="N272" s="11"/>
      <c r="O272" s="11"/>
      <c r="P272" s="13"/>
    </row>
    <row r="273" spans="1:17" x14ac:dyDescent="0.25">
      <c r="A273" s="10" t="s">
        <v>121</v>
      </c>
      <c r="B273" s="11" t="s">
        <v>86</v>
      </c>
      <c r="C273" s="29" t="s">
        <v>43</v>
      </c>
      <c r="D273" s="11"/>
      <c r="E273" s="29" t="s">
        <v>48</v>
      </c>
      <c r="F273" s="29">
        <v>1</v>
      </c>
      <c r="G273" s="29">
        <v>5</v>
      </c>
      <c r="H273" s="11">
        <v>2000</v>
      </c>
      <c r="I273" s="29">
        <v>1000</v>
      </c>
      <c r="J273" s="63">
        <v>23868.394110679601</v>
      </c>
      <c r="K273" s="64">
        <f t="shared" si="22"/>
        <v>6.6301094751887781</v>
      </c>
      <c r="L273" s="73">
        <v>1.1376359656810799E-3</v>
      </c>
      <c r="M273" s="21"/>
      <c r="N273" s="11"/>
      <c r="O273" s="11"/>
      <c r="P273" s="13"/>
    </row>
    <row r="274" spans="1:17" x14ac:dyDescent="0.25">
      <c r="A274" s="10" t="s">
        <v>121</v>
      </c>
      <c r="B274" s="11" t="s">
        <v>86</v>
      </c>
      <c r="C274" s="29" t="s">
        <v>43</v>
      </c>
      <c r="D274" s="11"/>
      <c r="E274" s="29" t="s">
        <v>48</v>
      </c>
      <c r="F274" s="29">
        <v>1</v>
      </c>
      <c r="G274" s="29">
        <v>5</v>
      </c>
      <c r="H274" s="11">
        <v>2000</v>
      </c>
      <c r="I274" s="29">
        <v>1000</v>
      </c>
      <c r="J274" s="63">
        <v>24024.367900609901</v>
      </c>
      <c r="K274" s="64">
        <f t="shared" si="22"/>
        <v>6.6734355279471949</v>
      </c>
      <c r="L274" s="73">
        <v>3.1365089695802902E-4</v>
      </c>
      <c r="M274" s="107"/>
      <c r="N274" s="11"/>
      <c r="O274" s="11"/>
      <c r="P274" s="13"/>
    </row>
    <row r="275" spans="1:17" x14ac:dyDescent="0.25">
      <c r="A275" s="10" t="s">
        <v>121</v>
      </c>
      <c r="B275" s="11" t="s">
        <v>86</v>
      </c>
      <c r="C275" s="29" t="s">
        <v>43</v>
      </c>
      <c r="D275" s="11"/>
      <c r="E275" s="29" t="s">
        <v>48</v>
      </c>
      <c r="F275" s="29">
        <v>1</v>
      </c>
      <c r="G275" s="29">
        <v>5</v>
      </c>
      <c r="H275" s="11">
        <v>2000</v>
      </c>
      <c r="I275" s="29">
        <v>1000</v>
      </c>
      <c r="J275" s="63">
        <v>24064.096505880301</v>
      </c>
      <c r="K275" s="64">
        <f t="shared" si="22"/>
        <v>6.6844712516334166</v>
      </c>
      <c r="L275" s="73">
        <v>5.1825506752029905E-4</v>
      </c>
      <c r="M275" s="21"/>
      <c r="N275" s="11"/>
      <c r="O275" s="11"/>
      <c r="P275" s="13"/>
    </row>
    <row r="276" spans="1:17" x14ac:dyDescent="0.25">
      <c r="A276" s="10" t="s">
        <v>121</v>
      </c>
      <c r="B276" s="11" t="s">
        <v>86</v>
      </c>
      <c r="C276" s="29" t="s">
        <v>43</v>
      </c>
      <c r="D276" s="11"/>
      <c r="E276" s="29" t="s">
        <v>48</v>
      </c>
      <c r="F276" s="29">
        <v>1</v>
      </c>
      <c r="G276" s="29">
        <v>5</v>
      </c>
      <c r="H276" s="11">
        <v>2000</v>
      </c>
      <c r="I276" s="29">
        <v>1000</v>
      </c>
      <c r="J276" s="63">
        <v>24373.6834444999</v>
      </c>
      <c r="K276" s="64">
        <f t="shared" si="22"/>
        <v>6.7704676234721948</v>
      </c>
      <c r="L276" s="73">
        <v>1.14799507378372E-3</v>
      </c>
      <c r="M276" s="21"/>
      <c r="N276" s="11"/>
      <c r="O276" s="11"/>
      <c r="P276" s="13"/>
    </row>
    <row r="277" spans="1:17" x14ac:dyDescent="0.25">
      <c r="A277" s="10" t="s">
        <v>121</v>
      </c>
      <c r="B277" s="11" t="s">
        <v>86</v>
      </c>
      <c r="C277" s="29" t="s">
        <v>43</v>
      </c>
      <c r="D277" s="11"/>
      <c r="E277" s="29" t="s">
        <v>48</v>
      </c>
      <c r="F277" s="29">
        <v>1</v>
      </c>
      <c r="G277" s="29">
        <v>5</v>
      </c>
      <c r="H277" s="11">
        <v>2000</v>
      </c>
      <c r="I277" s="29">
        <v>1000</v>
      </c>
      <c r="J277" s="63">
        <v>24393.355488777099</v>
      </c>
      <c r="K277" s="64">
        <f t="shared" si="22"/>
        <v>6.7759320802158607</v>
      </c>
      <c r="L277" s="73">
        <v>6.3094568476813602E-4</v>
      </c>
      <c r="M277" s="21"/>
      <c r="N277" s="11"/>
      <c r="O277" s="11"/>
      <c r="P277" s="13"/>
    </row>
    <row r="278" spans="1:17" ht="15.75" thickBot="1" x14ac:dyDescent="0.3">
      <c r="A278" s="10" t="s">
        <v>121</v>
      </c>
      <c r="B278" s="11" t="s">
        <v>86</v>
      </c>
      <c r="C278" s="29" t="s">
        <v>43</v>
      </c>
      <c r="D278" s="11"/>
      <c r="E278" s="29" t="s">
        <v>48</v>
      </c>
      <c r="F278" s="29">
        <v>1</v>
      </c>
      <c r="G278" s="29">
        <v>5</v>
      </c>
      <c r="H278" s="11">
        <v>2000</v>
      </c>
      <c r="I278" s="29">
        <v>1000</v>
      </c>
      <c r="J278" s="63">
        <v>25739.509747743599</v>
      </c>
      <c r="K278" s="64">
        <f t="shared" si="22"/>
        <v>7.1498638188176669</v>
      </c>
      <c r="L278" s="73">
        <v>1.4585482542211999E-3</v>
      </c>
      <c r="M278" s="21"/>
      <c r="N278" s="11"/>
      <c r="O278" s="11"/>
      <c r="P278" s="13"/>
    </row>
    <row r="279" spans="1:17" ht="15.75" thickBot="1" x14ac:dyDescent="0.3">
      <c r="A279" s="74"/>
      <c r="B279" s="75"/>
      <c r="C279" s="75"/>
      <c r="D279" s="75"/>
      <c r="E279" s="75"/>
      <c r="F279" s="75"/>
      <c r="G279" s="75"/>
      <c r="H279" s="75"/>
      <c r="I279" s="75"/>
      <c r="J279" s="76">
        <f>AVERAGE(J269:J278)</f>
        <v>23209.402565407705</v>
      </c>
      <c r="K279" s="77">
        <f t="shared" si="22"/>
        <v>6.4470562681688071</v>
      </c>
      <c r="L279" s="78">
        <f>AVERAGE(L269:L278)</f>
        <v>8.9264765225944187E-4</v>
      </c>
      <c r="M279" s="80"/>
      <c r="N279" s="75"/>
      <c r="O279" s="75"/>
      <c r="P279" s="81"/>
      <c r="Q279" s="128"/>
    </row>
    <row r="280" spans="1:17" x14ac:dyDescent="0.25">
      <c r="A280" s="10" t="s">
        <v>121</v>
      </c>
      <c r="B280" s="11" t="s">
        <v>87</v>
      </c>
      <c r="C280" s="29" t="s">
        <v>43</v>
      </c>
      <c r="D280" s="11"/>
      <c r="E280" s="29" t="s">
        <v>48</v>
      </c>
      <c r="F280" s="11">
        <v>2</v>
      </c>
      <c r="G280" s="11">
        <v>5</v>
      </c>
      <c r="H280" s="11">
        <v>2000</v>
      </c>
      <c r="I280" s="29">
        <v>1000</v>
      </c>
      <c r="J280" s="61">
        <v>20596.730585098201</v>
      </c>
      <c r="K280" s="64">
        <f>J280/3600</f>
        <v>5.7213140514161669</v>
      </c>
      <c r="L280" s="66">
        <v>0.50678824054184701</v>
      </c>
      <c r="M280" s="27"/>
      <c r="N280" s="11"/>
      <c r="O280" s="11"/>
      <c r="P280" s="13"/>
    </row>
    <row r="281" spans="1:17" x14ac:dyDescent="0.25">
      <c r="A281" s="10" t="s">
        <v>121</v>
      </c>
      <c r="B281" s="11" t="s">
        <v>87</v>
      </c>
      <c r="C281" s="29" t="s">
        <v>43</v>
      </c>
      <c r="D281" s="11"/>
      <c r="E281" s="29" t="s">
        <v>48</v>
      </c>
      <c r="F281" s="11">
        <v>2</v>
      </c>
      <c r="G281" s="11">
        <v>5</v>
      </c>
      <c r="H281" s="11">
        <v>2000</v>
      </c>
      <c r="I281" s="29">
        <v>1000</v>
      </c>
      <c r="J281" s="61">
        <v>21065.5314674377</v>
      </c>
      <c r="K281" s="64">
        <f t="shared" ref="K281:K290" si="23">J281/3600</f>
        <v>5.8515365187326944</v>
      </c>
      <c r="L281" s="66">
        <v>2.0589639811508099E-3</v>
      </c>
      <c r="M281" s="21"/>
      <c r="N281" s="11"/>
      <c r="O281" s="11"/>
      <c r="P281" s="13"/>
    </row>
    <row r="282" spans="1:17" x14ac:dyDescent="0.25">
      <c r="A282" s="10" t="s">
        <v>121</v>
      </c>
      <c r="B282" s="11" t="s">
        <v>87</v>
      </c>
      <c r="C282" s="29" t="s">
        <v>43</v>
      </c>
      <c r="D282" s="11"/>
      <c r="E282" s="29" t="s">
        <v>48</v>
      </c>
      <c r="F282" s="11">
        <v>2</v>
      </c>
      <c r="G282" s="11">
        <v>5</v>
      </c>
      <c r="H282" s="11">
        <v>2000</v>
      </c>
      <c r="I282" s="29">
        <v>1000</v>
      </c>
      <c r="J282" s="61">
        <v>22987.590540409001</v>
      </c>
      <c r="K282" s="64">
        <f t="shared" si="23"/>
        <v>6.3854418167802782</v>
      </c>
      <c r="L282" s="66">
        <v>1.2710300021983401E-3</v>
      </c>
      <c r="M282" s="21"/>
      <c r="N282" s="11"/>
      <c r="O282" s="11"/>
      <c r="P282" s="13"/>
    </row>
    <row r="283" spans="1:17" x14ac:dyDescent="0.25">
      <c r="A283" s="10" t="s">
        <v>121</v>
      </c>
      <c r="B283" s="11" t="s">
        <v>87</v>
      </c>
      <c r="C283" s="29" t="s">
        <v>43</v>
      </c>
      <c r="D283" s="11"/>
      <c r="E283" s="29" t="s">
        <v>48</v>
      </c>
      <c r="F283" s="11">
        <v>2</v>
      </c>
      <c r="G283" s="11">
        <v>5</v>
      </c>
      <c r="H283" s="11">
        <v>2000</v>
      </c>
      <c r="I283" s="29">
        <v>1000</v>
      </c>
      <c r="J283" s="61">
        <v>23019.913035154299</v>
      </c>
      <c r="K283" s="64">
        <f t="shared" si="23"/>
        <v>6.3944202875428608</v>
      </c>
      <c r="L283" s="66">
        <v>9.60437047561762E-4</v>
      </c>
      <c r="M283" s="21"/>
      <c r="N283" s="11"/>
      <c r="O283" s="11"/>
      <c r="P283" s="13"/>
    </row>
    <row r="284" spans="1:17" x14ac:dyDescent="0.25">
      <c r="A284" s="10" t="s">
        <v>121</v>
      </c>
      <c r="B284" s="11" t="s">
        <v>87</v>
      </c>
      <c r="C284" s="29" t="s">
        <v>43</v>
      </c>
      <c r="D284" s="11"/>
      <c r="E284" s="29" t="s">
        <v>48</v>
      </c>
      <c r="F284" s="11">
        <v>2</v>
      </c>
      <c r="G284" s="11">
        <v>5</v>
      </c>
      <c r="H284" s="11">
        <v>2000</v>
      </c>
      <c r="I284" s="29">
        <v>1000</v>
      </c>
      <c r="J284" s="61">
        <v>23053.840283155401</v>
      </c>
      <c r="K284" s="64">
        <f t="shared" si="23"/>
        <v>6.4038445230987229</v>
      </c>
      <c r="L284" s="66">
        <v>1.20773298044779E-3</v>
      </c>
      <c r="M284" s="21"/>
      <c r="N284" s="11"/>
      <c r="O284" s="11"/>
      <c r="P284" s="13"/>
    </row>
    <row r="285" spans="1:17" x14ac:dyDescent="0.25">
      <c r="A285" s="10" t="s">
        <v>121</v>
      </c>
      <c r="B285" s="11" t="s">
        <v>87</v>
      </c>
      <c r="C285" s="29" t="s">
        <v>43</v>
      </c>
      <c r="D285" s="11"/>
      <c r="E285" s="29" t="s">
        <v>48</v>
      </c>
      <c r="F285" s="11">
        <v>2</v>
      </c>
      <c r="G285" s="11">
        <v>5</v>
      </c>
      <c r="H285" s="11">
        <v>2000</v>
      </c>
      <c r="I285" s="29">
        <v>1000</v>
      </c>
      <c r="J285" s="61">
        <v>23081.130355596499</v>
      </c>
      <c r="K285" s="64">
        <f t="shared" si="23"/>
        <v>6.4114250987768049</v>
      </c>
      <c r="L285" s="66">
        <v>5.35300449412142E-4</v>
      </c>
      <c r="M285" s="107"/>
      <c r="N285" s="11"/>
      <c r="O285" s="11"/>
      <c r="P285" s="13"/>
    </row>
    <row r="286" spans="1:17" x14ac:dyDescent="0.25">
      <c r="A286" s="10" t="s">
        <v>121</v>
      </c>
      <c r="B286" s="11" t="s">
        <v>87</v>
      </c>
      <c r="C286" s="29" t="s">
        <v>43</v>
      </c>
      <c r="D286" s="11"/>
      <c r="E286" s="29" t="s">
        <v>48</v>
      </c>
      <c r="F286" s="11">
        <v>2</v>
      </c>
      <c r="G286" s="11">
        <v>5</v>
      </c>
      <c r="H286" s="11">
        <v>2000</v>
      </c>
      <c r="I286" s="29">
        <v>1000</v>
      </c>
      <c r="J286" s="61">
        <v>23163.735735654798</v>
      </c>
      <c r="K286" s="64">
        <f t="shared" si="23"/>
        <v>6.4343710376818883</v>
      </c>
      <c r="L286" s="66">
        <v>7.8000542533088603E-4</v>
      </c>
      <c r="M286" s="21"/>
      <c r="N286" s="11"/>
      <c r="O286" s="11"/>
      <c r="P286" s="13"/>
    </row>
    <row r="287" spans="1:17" x14ac:dyDescent="0.25">
      <c r="A287" s="10" t="s">
        <v>121</v>
      </c>
      <c r="B287" s="11" t="s">
        <v>87</v>
      </c>
      <c r="C287" s="29" t="s">
        <v>43</v>
      </c>
      <c r="D287" s="11"/>
      <c r="E287" s="29" t="s">
        <v>48</v>
      </c>
      <c r="F287" s="11">
        <v>2</v>
      </c>
      <c r="G287" s="11">
        <v>5</v>
      </c>
      <c r="H287" s="11">
        <v>2000</v>
      </c>
      <c r="I287" s="29">
        <v>1000</v>
      </c>
      <c r="J287" s="61">
        <v>23233.871997117902</v>
      </c>
      <c r="K287" s="64">
        <f t="shared" si="23"/>
        <v>6.4538533325327503</v>
      </c>
      <c r="L287" s="66">
        <v>7.1020449380925302E-4</v>
      </c>
      <c r="M287" s="21"/>
      <c r="N287" s="11"/>
      <c r="O287" s="11"/>
      <c r="P287" s="13"/>
    </row>
    <row r="288" spans="1:17" x14ac:dyDescent="0.25">
      <c r="A288" s="10" t="s">
        <v>121</v>
      </c>
      <c r="B288" s="11" t="s">
        <v>87</v>
      </c>
      <c r="C288" s="29" t="s">
        <v>43</v>
      </c>
      <c r="D288" s="11"/>
      <c r="E288" s="29" t="s">
        <v>48</v>
      </c>
      <c r="F288" s="11">
        <v>2</v>
      </c>
      <c r="G288" s="11">
        <v>5</v>
      </c>
      <c r="H288" s="11">
        <v>2000</v>
      </c>
      <c r="I288" s="29">
        <v>1000</v>
      </c>
      <c r="J288" s="61">
        <v>23878.379301786401</v>
      </c>
      <c r="K288" s="64">
        <f t="shared" si="23"/>
        <v>6.6328831393851111</v>
      </c>
      <c r="L288" s="66">
        <v>1.0720245746805601E-3</v>
      </c>
      <c r="M288" s="21"/>
      <c r="N288" s="11"/>
      <c r="O288" s="11"/>
      <c r="P288" s="13"/>
    </row>
    <row r="289" spans="1:17" ht="15.75" thickBot="1" x14ac:dyDescent="0.3">
      <c r="A289" s="10" t="s">
        <v>121</v>
      </c>
      <c r="B289" s="11" t="s">
        <v>87</v>
      </c>
      <c r="C289" s="29" t="s">
        <v>43</v>
      </c>
      <c r="D289" s="11"/>
      <c r="E289" s="29" t="s">
        <v>48</v>
      </c>
      <c r="F289" s="11">
        <v>2</v>
      </c>
      <c r="G289" s="11">
        <v>5</v>
      </c>
      <c r="H289" s="11">
        <v>2000</v>
      </c>
      <c r="I289" s="29">
        <v>1000</v>
      </c>
      <c r="J289" s="61">
        <v>24077.0993618965</v>
      </c>
      <c r="K289" s="64">
        <f t="shared" si="23"/>
        <v>6.688083156082361</v>
      </c>
      <c r="L289" s="66">
        <v>1.29178189571555E-3</v>
      </c>
      <c r="M289" s="21"/>
      <c r="N289" s="11"/>
      <c r="O289" s="11"/>
      <c r="P289" s="13"/>
    </row>
    <row r="290" spans="1:17" ht="15.75" thickBot="1" x14ac:dyDescent="0.3">
      <c r="A290" s="74" t="s">
        <v>26</v>
      </c>
      <c r="B290" s="75"/>
      <c r="C290" s="75"/>
      <c r="D290" s="75"/>
      <c r="E290" s="75"/>
      <c r="F290" s="75"/>
      <c r="G290" s="75"/>
      <c r="H290" s="75"/>
      <c r="I290" s="75"/>
      <c r="J290" s="76">
        <f>AVERAGE(J280:J289)</f>
        <v>22815.782266330672</v>
      </c>
      <c r="K290" s="77">
        <f t="shared" si="23"/>
        <v>6.3377172962029649</v>
      </c>
      <c r="L290" s="78">
        <f>AVERAGE(L280:L289)</f>
        <v>5.1667572139215398E-2</v>
      </c>
      <c r="M290" s="80"/>
      <c r="N290" s="75"/>
      <c r="O290" s="75"/>
      <c r="P290" s="81"/>
      <c r="Q290" s="128"/>
    </row>
    <row r="291" spans="1:17" x14ac:dyDescent="0.25">
      <c r="A291" s="10" t="s">
        <v>122</v>
      </c>
      <c r="B291" s="11" t="s">
        <v>85</v>
      </c>
      <c r="C291" s="29" t="s">
        <v>43</v>
      </c>
      <c r="D291" s="11"/>
      <c r="E291" s="29" t="s">
        <v>48</v>
      </c>
      <c r="F291" s="11">
        <v>0.5</v>
      </c>
      <c r="G291" s="11">
        <v>1</v>
      </c>
      <c r="H291" s="11">
        <v>2000</v>
      </c>
      <c r="I291" s="29">
        <v>1000</v>
      </c>
      <c r="J291" s="61">
        <v>25145.719200134201</v>
      </c>
      <c r="K291" s="64">
        <f>J291/3600</f>
        <v>6.9849220000372778</v>
      </c>
      <c r="L291" s="14">
        <v>7.4937768890500202E-4</v>
      </c>
      <c r="M291" s="27"/>
      <c r="N291" s="11"/>
      <c r="O291" s="11"/>
      <c r="P291" s="13"/>
    </row>
    <row r="292" spans="1:17" x14ac:dyDescent="0.25">
      <c r="A292" s="10" t="s">
        <v>122</v>
      </c>
      <c r="B292" s="11" t="s">
        <v>85</v>
      </c>
      <c r="C292" s="29" t="s">
        <v>43</v>
      </c>
      <c r="D292" s="11"/>
      <c r="E292" s="29" t="s">
        <v>48</v>
      </c>
      <c r="F292" s="11">
        <v>0.5</v>
      </c>
      <c r="G292" s="11">
        <v>1</v>
      </c>
      <c r="H292" s="11">
        <v>2000</v>
      </c>
      <c r="I292" s="29">
        <v>1000</v>
      </c>
      <c r="J292" s="61">
        <v>27088.316304445201</v>
      </c>
      <c r="K292" s="64">
        <f t="shared" ref="K292:K301" si="24">J292/3600</f>
        <v>7.5245323067903334</v>
      </c>
      <c r="L292" s="14">
        <v>4.8973906877631602E-4</v>
      </c>
      <c r="M292" s="21"/>
      <c r="N292" s="11"/>
      <c r="O292" s="11"/>
      <c r="P292" s="13"/>
    </row>
    <row r="293" spans="1:17" x14ac:dyDescent="0.25">
      <c r="A293" s="10" t="s">
        <v>122</v>
      </c>
      <c r="B293" s="11" t="s">
        <v>85</v>
      </c>
      <c r="C293" s="29" t="s">
        <v>43</v>
      </c>
      <c r="D293" s="11"/>
      <c r="E293" s="29" t="s">
        <v>48</v>
      </c>
      <c r="F293" s="11">
        <v>0.5</v>
      </c>
      <c r="G293" s="11">
        <v>1</v>
      </c>
      <c r="H293" s="11">
        <v>2000</v>
      </c>
      <c r="I293" s="29">
        <v>1000</v>
      </c>
      <c r="J293" s="61">
        <v>27107.127484798399</v>
      </c>
      <c r="K293" s="64">
        <f t="shared" si="24"/>
        <v>7.5297576346662218</v>
      </c>
      <c r="L293" s="66">
        <v>2.5024162245586501E-4</v>
      </c>
      <c r="M293" s="21"/>
      <c r="N293" s="11"/>
      <c r="O293" s="11"/>
      <c r="P293" s="13"/>
    </row>
    <row r="294" spans="1:17" x14ac:dyDescent="0.25">
      <c r="A294" s="10" t="s">
        <v>122</v>
      </c>
      <c r="B294" s="11" t="s">
        <v>85</v>
      </c>
      <c r="C294" s="29" t="s">
        <v>43</v>
      </c>
      <c r="D294" s="11"/>
      <c r="E294" s="29" t="s">
        <v>48</v>
      </c>
      <c r="F294" s="11">
        <v>0.5</v>
      </c>
      <c r="G294" s="11">
        <v>1</v>
      </c>
      <c r="H294" s="11">
        <v>2000</v>
      </c>
      <c r="I294" s="29">
        <v>1000</v>
      </c>
      <c r="J294" s="61">
        <v>27196.5282309055</v>
      </c>
      <c r="K294" s="64">
        <f t="shared" si="24"/>
        <v>7.5545911752515282</v>
      </c>
      <c r="L294" s="14">
        <v>8.9272920971505195E-4</v>
      </c>
      <c r="M294" s="21"/>
      <c r="N294" s="11"/>
      <c r="O294" s="11"/>
      <c r="P294" s="13"/>
    </row>
    <row r="295" spans="1:17" x14ac:dyDescent="0.25">
      <c r="A295" s="10" t="s">
        <v>122</v>
      </c>
      <c r="B295" s="11" t="s">
        <v>85</v>
      </c>
      <c r="C295" s="29" t="s">
        <v>43</v>
      </c>
      <c r="D295" s="11"/>
      <c r="E295" s="29" t="s">
        <v>48</v>
      </c>
      <c r="F295" s="11">
        <v>0.5</v>
      </c>
      <c r="G295" s="11">
        <v>1</v>
      </c>
      <c r="H295" s="11">
        <v>2000</v>
      </c>
      <c r="I295" s="29">
        <v>1000</v>
      </c>
      <c r="J295" s="61">
        <v>27254.725763320901</v>
      </c>
      <c r="K295" s="64">
        <f t="shared" si="24"/>
        <v>7.5707571564780283</v>
      </c>
      <c r="L295" s="14">
        <v>5.6039598306824702E-4</v>
      </c>
      <c r="M295" s="21"/>
      <c r="N295" s="11"/>
      <c r="O295" s="11"/>
      <c r="P295" s="13"/>
    </row>
    <row r="296" spans="1:17" x14ac:dyDescent="0.25">
      <c r="A296" s="10" t="s">
        <v>122</v>
      </c>
      <c r="B296" s="11" t="s">
        <v>85</v>
      </c>
      <c r="C296" s="29" t="s">
        <v>43</v>
      </c>
      <c r="D296" s="11"/>
      <c r="E296" s="29" t="s">
        <v>48</v>
      </c>
      <c r="F296" s="11">
        <v>0.5</v>
      </c>
      <c r="G296" s="11">
        <v>1</v>
      </c>
      <c r="H296" s="11">
        <v>2000</v>
      </c>
      <c r="I296" s="29">
        <v>1000</v>
      </c>
      <c r="J296" s="61">
        <v>27980.996584415399</v>
      </c>
      <c r="K296" s="64">
        <f t="shared" si="24"/>
        <v>7.7724990512265002</v>
      </c>
      <c r="L296" s="14">
        <v>3.2044555169482002E-4</v>
      </c>
      <c r="M296" s="107"/>
      <c r="N296" s="11"/>
      <c r="O296" s="11"/>
      <c r="P296" s="13"/>
    </row>
    <row r="297" spans="1:17" x14ac:dyDescent="0.25">
      <c r="A297" s="10" t="s">
        <v>122</v>
      </c>
      <c r="B297" s="11" t="s">
        <v>85</v>
      </c>
      <c r="C297" s="29" t="s">
        <v>43</v>
      </c>
      <c r="D297" s="11"/>
      <c r="E297" s="29" t="s">
        <v>48</v>
      </c>
      <c r="F297" s="11">
        <v>0.5</v>
      </c>
      <c r="G297" s="11">
        <v>1</v>
      </c>
      <c r="H297" s="11">
        <v>2000</v>
      </c>
      <c r="I297" s="29">
        <v>1000</v>
      </c>
      <c r="J297" s="61">
        <v>28026.916036605799</v>
      </c>
      <c r="K297" s="64">
        <f t="shared" si="24"/>
        <v>7.7852544546127218</v>
      </c>
      <c r="L297" s="14">
        <v>3.84890574890175E-4</v>
      </c>
      <c r="M297" s="21"/>
      <c r="N297" s="11"/>
      <c r="O297" s="11"/>
      <c r="P297" s="13"/>
    </row>
    <row r="298" spans="1:17" x14ac:dyDescent="0.25">
      <c r="A298" s="10" t="s">
        <v>122</v>
      </c>
      <c r="B298" s="11" t="s">
        <v>85</v>
      </c>
      <c r="C298" s="29" t="s">
        <v>43</v>
      </c>
      <c r="D298" s="11"/>
      <c r="E298" s="29" t="s">
        <v>48</v>
      </c>
      <c r="F298" s="11">
        <v>0.5</v>
      </c>
      <c r="G298" s="11">
        <v>1</v>
      </c>
      <c r="H298" s="11">
        <v>2000</v>
      </c>
      <c r="I298" s="29">
        <v>1000</v>
      </c>
      <c r="J298" s="61">
        <v>28047.2284991741</v>
      </c>
      <c r="K298" s="64">
        <f t="shared" si="24"/>
        <v>7.7908968053261392</v>
      </c>
      <c r="L298" s="14">
        <v>3.34750739462079E-4</v>
      </c>
      <c r="M298" s="21"/>
      <c r="N298" s="11"/>
      <c r="O298" s="11"/>
      <c r="P298" s="13"/>
    </row>
    <row r="299" spans="1:17" x14ac:dyDescent="0.25">
      <c r="A299" s="10" t="s">
        <v>122</v>
      </c>
      <c r="B299" s="11" t="s">
        <v>85</v>
      </c>
      <c r="C299" s="29" t="s">
        <v>43</v>
      </c>
      <c r="D299" s="11"/>
      <c r="E299" s="29" t="s">
        <v>48</v>
      </c>
      <c r="F299" s="11">
        <v>0.5</v>
      </c>
      <c r="G299" s="11">
        <v>1</v>
      </c>
      <c r="H299" s="11">
        <v>2000</v>
      </c>
      <c r="I299" s="29">
        <v>1000</v>
      </c>
      <c r="J299" s="61">
        <v>28173.864158630298</v>
      </c>
      <c r="K299" s="64">
        <f t="shared" si="24"/>
        <v>7.8260733773973055</v>
      </c>
      <c r="L299" s="14">
        <v>1.0791080792517699E-3</v>
      </c>
      <c r="M299" s="21"/>
      <c r="N299" s="11"/>
      <c r="O299" s="11"/>
      <c r="P299" s="13"/>
    </row>
    <row r="300" spans="1:17" ht="15.75" thickBot="1" x14ac:dyDescent="0.3">
      <c r="A300" s="10" t="s">
        <v>122</v>
      </c>
      <c r="B300" s="11" t="s">
        <v>85</v>
      </c>
      <c r="C300" s="29" t="s">
        <v>43</v>
      </c>
      <c r="D300" s="11"/>
      <c r="E300" s="29" t="s">
        <v>48</v>
      </c>
      <c r="F300" s="11">
        <v>0.5</v>
      </c>
      <c r="G300" s="11">
        <v>1</v>
      </c>
      <c r="H300" s="11">
        <v>2000</v>
      </c>
      <c r="I300" s="29">
        <v>1000</v>
      </c>
      <c r="J300" s="61">
        <v>28334.609293699199</v>
      </c>
      <c r="K300" s="64">
        <f t="shared" si="24"/>
        <v>7.8707248038053335</v>
      </c>
      <c r="L300" s="14">
        <v>9.4067084665940502E-4</v>
      </c>
      <c r="M300" s="21"/>
      <c r="N300" s="11"/>
      <c r="O300" s="11"/>
      <c r="P300" s="13"/>
    </row>
    <row r="301" spans="1:17" ht="15.75" thickBot="1" x14ac:dyDescent="0.3">
      <c r="A301" s="74"/>
      <c r="B301" s="75"/>
      <c r="C301" s="75"/>
      <c r="D301" s="75"/>
      <c r="E301" s="75"/>
      <c r="F301" s="75"/>
      <c r="G301" s="75"/>
      <c r="H301" s="75"/>
      <c r="I301" s="75"/>
      <c r="J301" s="76">
        <f>AVERAGE(J291:J300)</f>
        <v>27435.603155612898</v>
      </c>
      <c r="K301" s="77">
        <f t="shared" si="24"/>
        <v>7.6210008765591386</v>
      </c>
      <c r="L301" s="78">
        <f>AVERAGE(L291:L300)</f>
        <v>6.0023493648787309E-4</v>
      </c>
      <c r="M301" s="80"/>
      <c r="N301" s="75"/>
      <c r="O301" s="75"/>
      <c r="P301" s="81"/>
    </row>
    <row r="302" spans="1:17" x14ac:dyDescent="0.25">
      <c r="A302" s="10" t="s">
        <v>122</v>
      </c>
      <c r="B302" s="11" t="s">
        <v>86</v>
      </c>
      <c r="C302" s="29" t="s">
        <v>43</v>
      </c>
      <c r="D302" s="11"/>
      <c r="E302" s="29" t="s">
        <v>48</v>
      </c>
      <c r="F302" s="29">
        <v>1</v>
      </c>
      <c r="G302" s="29">
        <v>5</v>
      </c>
      <c r="H302" s="11">
        <v>2000</v>
      </c>
      <c r="I302" s="29">
        <v>1000</v>
      </c>
      <c r="J302" s="63">
        <v>23353.449714660601</v>
      </c>
      <c r="K302" s="64">
        <f>J302/3600</f>
        <v>6.4870693651835003</v>
      </c>
      <c r="L302" s="73">
        <v>4.0802955154352902E-4</v>
      </c>
      <c r="M302" s="27"/>
      <c r="N302" s="11"/>
      <c r="O302" s="11"/>
      <c r="P302" s="13"/>
    </row>
    <row r="303" spans="1:17" x14ac:dyDescent="0.25">
      <c r="A303" s="10" t="s">
        <v>122</v>
      </c>
      <c r="B303" s="11" t="s">
        <v>86</v>
      </c>
      <c r="C303" s="29" t="s">
        <v>43</v>
      </c>
      <c r="D303" s="11"/>
      <c r="E303" s="29" t="s">
        <v>48</v>
      </c>
      <c r="F303" s="29">
        <v>1</v>
      </c>
      <c r="G303" s="29">
        <v>5</v>
      </c>
      <c r="H303" s="11">
        <v>2000</v>
      </c>
      <c r="I303" s="29">
        <v>1000</v>
      </c>
      <c r="J303" s="63">
        <v>23481.700834274201</v>
      </c>
      <c r="K303" s="64">
        <f t="shared" ref="K303:K312" si="25">J303/3600</f>
        <v>6.5226946761872782</v>
      </c>
      <c r="L303" s="73">
        <v>1.58961147364546E-3</v>
      </c>
      <c r="M303" s="21"/>
      <c r="N303" s="11"/>
      <c r="O303" s="11"/>
      <c r="P303" s="13"/>
    </row>
    <row r="304" spans="1:17" x14ac:dyDescent="0.25">
      <c r="A304" s="10" t="s">
        <v>122</v>
      </c>
      <c r="B304" s="11" t="s">
        <v>86</v>
      </c>
      <c r="C304" s="29" t="s">
        <v>43</v>
      </c>
      <c r="D304" s="11"/>
      <c r="E304" s="29" t="s">
        <v>48</v>
      </c>
      <c r="F304" s="29">
        <v>1</v>
      </c>
      <c r="G304" s="29">
        <v>5</v>
      </c>
      <c r="H304" s="11">
        <v>2000</v>
      </c>
      <c r="I304" s="29">
        <v>1000</v>
      </c>
      <c r="J304" s="63">
        <v>23840.921981573101</v>
      </c>
      <c r="K304" s="64">
        <f t="shared" si="25"/>
        <v>6.6224783282147506</v>
      </c>
      <c r="L304" s="73">
        <v>7.0360851747213197E-4</v>
      </c>
      <c r="M304" s="21"/>
      <c r="N304" s="11"/>
      <c r="O304" s="11"/>
      <c r="P304" s="13"/>
    </row>
    <row r="305" spans="1:16" x14ac:dyDescent="0.25">
      <c r="A305" s="10" t="s">
        <v>122</v>
      </c>
      <c r="B305" s="11" t="s">
        <v>86</v>
      </c>
      <c r="C305" s="29" t="s">
        <v>43</v>
      </c>
      <c r="D305" s="11"/>
      <c r="E305" s="29" t="s">
        <v>48</v>
      </c>
      <c r="F305" s="29">
        <v>1</v>
      </c>
      <c r="G305" s="29">
        <v>5</v>
      </c>
      <c r="H305" s="11">
        <v>2000</v>
      </c>
      <c r="I305" s="29">
        <v>1000</v>
      </c>
      <c r="J305" s="63">
        <v>25028.218210220301</v>
      </c>
      <c r="K305" s="64">
        <f t="shared" si="25"/>
        <v>6.9522828361723059</v>
      </c>
      <c r="L305" s="73">
        <v>7.7788565073027096E-4</v>
      </c>
      <c r="M305" s="21"/>
      <c r="N305" s="11"/>
      <c r="O305" s="11"/>
      <c r="P305" s="13"/>
    </row>
    <row r="306" spans="1:16" x14ac:dyDescent="0.25">
      <c r="A306" s="10" t="s">
        <v>122</v>
      </c>
      <c r="B306" s="11" t="s">
        <v>86</v>
      </c>
      <c r="C306" s="29" t="s">
        <v>43</v>
      </c>
      <c r="D306" s="11"/>
      <c r="E306" s="29" t="s">
        <v>48</v>
      </c>
      <c r="F306" s="29">
        <v>1</v>
      </c>
      <c r="G306" s="29">
        <v>5</v>
      </c>
      <c r="H306" s="11">
        <v>2000</v>
      </c>
      <c r="I306" s="29">
        <v>1000</v>
      </c>
      <c r="J306" s="63">
        <v>25608.9079239368</v>
      </c>
      <c r="K306" s="64">
        <f t="shared" si="25"/>
        <v>7.113585534426889</v>
      </c>
      <c r="L306" s="73">
        <v>1.75137326618914E-3</v>
      </c>
      <c r="M306" s="21"/>
      <c r="N306" s="11"/>
      <c r="O306" s="11"/>
      <c r="P306" s="13"/>
    </row>
    <row r="307" spans="1:16" x14ac:dyDescent="0.25">
      <c r="A307" s="10" t="s">
        <v>122</v>
      </c>
      <c r="B307" s="11" t="s">
        <v>86</v>
      </c>
      <c r="C307" s="29" t="s">
        <v>43</v>
      </c>
      <c r="D307" s="11"/>
      <c r="E307" s="29" t="s">
        <v>48</v>
      </c>
      <c r="F307" s="29">
        <v>1</v>
      </c>
      <c r="G307" s="29">
        <v>5</v>
      </c>
      <c r="H307" s="11">
        <v>2000</v>
      </c>
      <c r="I307" s="29">
        <v>1000</v>
      </c>
      <c r="J307" s="63">
        <v>27307.7533347606</v>
      </c>
      <c r="K307" s="64">
        <f t="shared" si="25"/>
        <v>7.5854870374335004</v>
      </c>
      <c r="L307" s="73">
        <v>9.9505356284917295E-4</v>
      </c>
      <c r="M307" s="107"/>
      <c r="N307" s="11"/>
      <c r="O307" s="11"/>
      <c r="P307" s="13"/>
    </row>
    <row r="308" spans="1:16" x14ac:dyDescent="0.25">
      <c r="A308" s="10" t="s">
        <v>122</v>
      </c>
      <c r="B308" s="11" t="s">
        <v>86</v>
      </c>
      <c r="C308" s="29" t="s">
        <v>43</v>
      </c>
      <c r="D308" s="11"/>
      <c r="E308" s="29" t="s">
        <v>48</v>
      </c>
      <c r="F308" s="29">
        <v>1</v>
      </c>
      <c r="G308" s="29">
        <v>5</v>
      </c>
      <c r="H308" s="11">
        <v>2000</v>
      </c>
      <c r="I308" s="29">
        <v>1000</v>
      </c>
      <c r="J308" s="63">
        <v>27374.1348221302</v>
      </c>
      <c r="K308" s="64">
        <f t="shared" si="25"/>
        <v>7.6039263394806111</v>
      </c>
      <c r="L308" s="73">
        <v>1.03759098863591E-3</v>
      </c>
      <c r="M308" s="21"/>
      <c r="N308" s="11"/>
      <c r="O308" s="11"/>
      <c r="P308" s="13"/>
    </row>
    <row r="309" spans="1:16" x14ac:dyDescent="0.25">
      <c r="A309" s="10" t="s">
        <v>122</v>
      </c>
      <c r="B309" s="11" t="s">
        <v>86</v>
      </c>
      <c r="C309" s="29" t="s">
        <v>43</v>
      </c>
      <c r="D309" s="11"/>
      <c r="E309" s="29" t="s">
        <v>48</v>
      </c>
      <c r="F309" s="29">
        <v>1</v>
      </c>
      <c r="G309" s="29">
        <v>5</v>
      </c>
      <c r="H309" s="11">
        <v>2000</v>
      </c>
      <c r="I309" s="29">
        <v>1000</v>
      </c>
      <c r="J309" s="63">
        <v>27406.256726026499</v>
      </c>
      <c r="K309" s="64">
        <f t="shared" si="25"/>
        <v>7.612849090562916</v>
      </c>
      <c r="L309" s="73">
        <v>1.3615002444687799E-3</v>
      </c>
      <c r="M309" s="21"/>
      <c r="N309" s="11"/>
      <c r="O309" s="11"/>
      <c r="P309" s="13"/>
    </row>
    <row r="310" spans="1:16" x14ac:dyDescent="0.25">
      <c r="A310" s="10" t="s">
        <v>122</v>
      </c>
      <c r="B310" s="11" t="s">
        <v>86</v>
      </c>
      <c r="C310" s="29" t="s">
        <v>43</v>
      </c>
      <c r="D310" s="11"/>
      <c r="E310" s="29" t="s">
        <v>48</v>
      </c>
      <c r="F310" s="29">
        <v>1</v>
      </c>
      <c r="G310" s="29">
        <v>5</v>
      </c>
      <c r="H310" s="11">
        <v>2000</v>
      </c>
      <c r="I310" s="29">
        <v>1000</v>
      </c>
      <c r="J310" s="63">
        <v>27483.516336441</v>
      </c>
      <c r="K310" s="64">
        <f t="shared" si="25"/>
        <v>7.6343100934558334</v>
      </c>
      <c r="L310" s="73">
        <v>1.74167965110307E-3</v>
      </c>
      <c r="M310" s="21"/>
      <c r="N310" s="11"/>
      <c r="O310" s="11"/>
      <c r="P310" s="13"/>
    </row>
    <row r="311" spans="1:16" ht="15.75" thickBot="1" x14ac:dyDescent="0.3">
      <c r="A311" s="10" t="s">
        <v>122</v>
      </c>
      <c r="B311" s="11" t="s">
        <v>86</v>
      </c>
      <c r="C311" s="29" t="s">
        <v>43</v>
      </c>
      <c r="D311" s="11"/>
      <c r="E311" s="29" t="s">
        <v>48</v>
      </c>
      <c r="F311" s="29">
        <v>1</v>
      </c>
      <c r="G311" s="29">
        <v>5</v>
      </c>
      <c r="H311" s="11">
        <v>2000</v>
      </c>
      <c r="I311" s="29">
        <v>1000</v>
      </c>
      <c r="J311" s="63">
        <v>27483.710964441201</v>
      </c>
      <c r="K311" s="64">
        <f t="shared" si="25"/>
        <v>7.6343641567892222</v>
      </c>
      <c r="L311" s="73">
        <v>3.6650757155046702E-4</v>
      </c>
      <c r="M311" s="21"/>
      <c r="N311" s="11"/>
      <c r="O311" s="11"/>
      <c r="P311" s="13"/>
    </row>
    <row r="312" spans="1:16" ht="15.75" thickBot="1" x14ac:dyDescent="0.3">
      <c r="A312" s="74"/>
      <c r="B312" s="75"/>
      <c r="C312" s="75"/>
      <c r="D312" s="75"/>
      <c r="E312" s="75"/>
      <c r="F312" s="75"/>
      <c r="G312" s="75"/>
      <c r="H312" s="75"/>
      <c r="I312" s="75"/>
      <c r="J312" s="76">
        <f>AVERAGE(J302:J311)</f>
        <v>25836.857084846451</v>
      </c>
      <c r="K312" s="77">
        <f t="shared" si="25"/>
        <v>7.1769047457906812</v>
      </c>
      <c r="L312" s="78">
        <f>AVERAGE(L302:L311)</f>
        <v>1.0732840478187931E-3</v>
      </c>
      <c r="M312" s="80"/>
      <c r="N312" s="75"/>
      <c r="O312" s="75"/>
      <c r="P312" s="81"/>
    </row>
    <row r="313" spans="1:16" x14ac:dyDescent="0.25">
      <c r="A313" s="10" t="s">
        <v>122</v>
      </c>
      <c r="B313" s="11" t="s">
        <v>87</v>
      </c>
      <c r="C313" s="29" t="s">
        <v>43</v>
      </c>
      <c r="D313" s="11"/>
      <c r="E313" s="29" t="s">
        <v>48</v>
      </c>
      <c r="F313" s="11">
        <v>2</v>
      </c>
      <c r="G313" s="11">
        <v>5</v>
      </c>
      <c r="H313" s="11">
        <v>2000</v>
      </c>
      <c r="I313" s="29">
        <v>1000</v>
      </c>
      <c r="J313" s="61">
        <v>24023.4655964374</v>
      </c>
      <c r="K313" s="64">
        <f>J313/3600</f>
        <v>6.6731848878992777</v>
      </c>
      <c r="L313" s="66">
        <v>0.43923004473439298</v>
      </c>
      <c r="M313" s="27"/>
      <c r="N313" s="11"/>
      <c r="O313" s="11"/>
      <c r="P313" s="13"/>
    </row>
    <row r="314" spans="1:16" x14ac:dyDescent="0.25">
      <c r="A314" s="10" t="s">
        <v>122</v>
      </c>
      <c r="B314" s="11" t="s">
        <v>87</v>
      </c>
      <c r="C314" s="29" t="s">
        <v>43</v>
      </c>
      <c r="D314" s="11"/>
      <c r="E314" s="29" t="s">
        <v>48</v>
      </c>
      <c r="F314" s="11">
        <v>2</v>
      </c>
      <c r="G314" s="11">
        <v>5</v>
      </c>
      <c r="H314" s="11">
        <v>2000</v>
      </c>
      <c r="I314" s="29">
        <v>1000</v>
      </c>
      <c r="J314" s="61">
        <v>24380.1965901851</v>
      </c>
      <c r="K314" s="64">
        <f t="shared" ref="K314:K323" si="26">J314/3600</f>
        <v>6.7722768306069723</v>
      </c>
      <c r="L314" s="66">
        <v>0.28918344424305997</v>
      </c>
      <c r="M314" s="21"/>
      <c r="N314" s="11"/>
      <c r="O314" s="11"/>
      <c r="P314" s="13"/>
    </row>
    <row r="315" spans="1:16" x14ac:dyDescent="0.25">
      <c r="A315" s="10" t="s">
        <v>122</v>
      </c>
      <c r="B315" s="11" t="s">
        <v>87</v>
      </c>
      <c r="C315" s="29" t="s">
        <v>43</v>
      </c>
      <c r="D315" s="11"/>
      <c r="E315" s="29" t="s">
        <v>48</v>
      </c>
      <c r="F315" s="11">
        <v>2</v>
      </c>
      <c r="G315" s="11">
        <v>5</v>
      </c>
      <c r="H315" s="11">
        <v>2000</v>
      </c>
      <c r="I315" s="29">
        <v>1000</v>
      </c>
      <c r="J315" s="61">
        <v>25502.886987924499</v>
      </c>
      <c r="K315" s="64">
        <f t="shared" si="26"/>
        <v>7.0841352744234722</v>
      </c>
      <c r="L315" s="66">
        <v>1.9475085518336501E-3</v>
      </c>
      <c r="M315" s="21"/>
      <c r="N315" s="11"/>
      <c r="O315" s="11"/>
      <c r="P315" s="13"/>
    </row>
    <row r="316" spans="1:16" x14ac:dyDescent="0.25">
      <c r="A316" s="10" t="s">
        <v>122</v>
      </c>
      <c r="B316" s="11" t="s">
        <v>87</v>
      </c>
      <c r="C316" s="29" t="s">
        <v>43</v>
      </c>
      <c r="D316" s="11"/>
      <c r="E316" s="29" t="s">
        <v>48</v>
      </c>
      <c r="F316" s="11">
        <v>2</v>
      </c>
      <c r="G316" s="11">
        <v>5</v>
      </c>
      <c r="H316" s="11">
        <v>2000</v>
      </c>
      <c r="I316" s="29">
        <v>1000</v>
      </c>
      <c r="J316" s="61">
        <v>25706.348602771701</v>
      </c>
      <c r="K316" s="64">
        <f t="shared" si="26"/>
        <v>7.1406523896588059</v>
      </c>
      <c r="L316" s="66">
        <v>0.233113080032362</v>
      </c>
      <c r="M316" s="21"/>
      <c r="N316" s="11"/>
      <c r="O316" s="11"/>
      <c r="P316" s="13"/>
    </row>
    <row r="317" spans="1:16" x14ac:dyDescent="0.25">
      <c r="A317" s="10" t="s">
        <v>122</v>
      </c>
      <c r="B317" s="11" t="s">
        <v>87</v>
      </c>
      <c r="C317" s="29" t="s">
        <v>43</v>
      </c>
      <c r="D317" s="11"/>
      <c r="E317" s="29" t="s">
        <v>48</v>
      </c>
      <c r="F317" s="11">
        <v>2</v>
      </c>
      <c r="G317" s="11">
        <v>5</v>
      </c>
      <c r="H317" s="11">
        <v>2000</v>
      </c>
      <c r="I317" s="29">
        <v>1000</v>
      </c>
      <c r="J317" s="61">
        <v>25738.916674852298</v>
      </c>
      <c r="K317" s="64">
        <f t="shared" si="26"/>
        <v>7.1496990763478605</v>
      </c>
      <c r="L317" s="66">
        <v>0.45341493987289599</v>
      </c>
      <c r="M317" s="21"/>
      <c r="N317" s="11"/>
      <c r="O317" s="11"/>
      <c r="P317" s="13"/>
    </row>
    <row r="318" spans="1:16" x14ac:dyDescent="0.25">
      <c r="A318" s="10" t="s">
        <v>122</v>
      </c>
      <c r="B318" s="11" t="s">
        <v>87</v>
      </c>
      <c r="C318" s="29" t="s">
        <v>43</v>
      </c>
      <c r="D318" s="11"/>
      <c r="E318" s="29" t="s">
        <v>48</v>
      </c>
      <c r="F318" s="11">
        <v>2</v>
      </c>
      <c r="G318" s="11">
        <v>5</v>
      </c>
      <c r="H318" s="11">
        <v>2000</v>
      </c>
      <c r="I318" s="29">
        <v>1000</v>
      </c>
      <c r="J318" s="61">
        <v>25913.506886720599</v>
      </c>
      <c r="K318" s="64">
        <f t="shared" si="26"/>
        <v>7.1981963574223888</v>
      </c>
      <c r="L318" s="66">
        <v>1.0419733835917899E-3</v>
      </c>
      <c r="M318" s="107"/>
      <c r="N318" s="11"/>
      <c r="O318" s="11"/>
      <c r="P318" s="13"/>
    </row>
    <row r="319" spans="1:16" x14ac:dyDescent="0.25">
      <c r="A319" s="10" t="s">
        <v>122</v>
      </c>
      <c r="B319" s="11" t="s">
        <v>87</v>
      </c>
      <c r="C319" s="29" t="s">
        <v>43</v>
      </c>
      <c r="D319" s="11"/>
      <c r="E319" s="29" t="s">
        <v>48</v>
      </c>
      <c r="F319" s="11">
        <v>2</v>
      </c>
      <c r="G319" s="11">
        <v>5</v>
      </c>
      <c r="H319" s="11">
        <v>2000</v>
      </c>
      <c r="I319" s="29">
        <v>1000</v>
      </c>
      <c r="J319" s="61">
        <v>25968.546864509499</v>
      </c>
      <c r="K319" s="64">
        <f t="shared" si="26"/>
        <v>7.2134852401415275</v>
      </c>
      <c r="L319" s="66">
        <v>0.60919697718774002</v>
      </c>
      <c r="M319" s="21"/>
      <c r="N319" s="11"/>
      <c r="O319" s="11"/>
      <c r="P319" s="13"/>
    </row>
    <row r="320" spans="1:16" x14ac:dyDescent="0.25">
      <c r="A320" s="10" t="s">
        <v>122</v>
      </c>
      <c r="B320" s="11" t="s">
        <v>87</v>
      </c>
      <c r="C320" s="29" t="s">
        <v>43</v>
      </c>
      <c r="D320" s="11"/>
      <c r="E320" s="29" t="s">
        <v>48</v>
      </c>
      <c r="F320" s="11">
        <v>2</v>
      </c>
      <c r="G320" s="11">
        <v>5</v>
      </c>
      <c r="H320" s="11">
        <v>2000</v>
      </c>
      <c r="I320" s="29">
        <v>1000</v>
      </c>
      <c r="J320" s="61">
        <v>25987.389706611601</v>
      </c>
      <c r="K320" s="64">
        <f t="shared" si="26"/>
        <v>7.2187193629476667</v>
      </c>
      <c r="L320" s="66">
        <v>8.7973852972876901E-4</v>
      </c>
      <c r="M320" s="21"/>
      <c r="N320" s="11"/>
      <c r="O320" s="11"/>
      <c r="P320" s="13"/>
    </row>
    <row r="321" spans="1:16" x14ac:dyDescent="0.25">
      <c r="A321" s="10" t="s">
        <v>122</v>
      </c>
      <c r="B321" s="11" t="s">
        <v>87</v>
      </c>
      <c r="C321" s="29" t="s">
        <v>43</v>
      </c>
      <c r="D321" s="11"/>
      <c r="E321" s="29" t="s">
        <v>48</v>
      </c>
      <c r="F321" s="11">
        <v>2</v>
      </c>
      <c r="G321" s="11">
        <v>5</v>
      </c>
      <c r="H321" s="11">
        <v>2000</v>
      </c>
      <c r="I321" s="29">
        <v>1000</v>
      </c>
      <c r="J321" s="61">
        <v>26120.1428642272</v>
      </c>
      <c r="K321" s="64">
        <f t="shared" si="26"/>
        <v>7.2555952400631112</v>
      </c>
      <c r="L321" s="66">
        <v>1.5901276680571101E-3</v>
      </c>
      <c r="M321" s="21"/>
      <c r="N321" s="11"/>
      <c r="O321" s="11"/>
      <c r="P321" s="13"/>
    </row>
    <row r="322" spans="1:16" ht="15.75" thickBot="1" x14ac:dyDescent="0.3">
      <c r="A322" s="10" t="s">
        <v>122</v>
      </c>
      <c r="B322" s="11" t="s">
        <v>87</v>
      </c>
      <c r="C322" s="29" t="s">
        <v>43</v>
      </c>
      <c r="D322" s="11"/>
      <c r="E322" s="29" t="s">
        <v>48</v>
      </c>
      <c r="F322" s="11">
        <v>2</v>
      </c>
      <c r="G322" s="11">
        <v>5</v>
      </c>
      <c r="H322" s="11">
        <v>2000</v>
      </c>
      <c r="I322" s="29">
        <v>1000</v>
      </c>
      <c r="J322" s="61">
        <v>28167.9128303527</v>
      </c>
      <c r="K322" s="64">
        <f t="shared" si="26"/>
        <v>7.8244202306535273</v>
      </c>
      <c r="L322" s="66">
        <v>1.7370321030410101E-3</v>
      </c>
      <c r="M322" s="21"/>
      <c r="N322" s="11"/>
      <c r="O322" s="11"/>
      <c r="P322" s="13"/>
    </row>
    <row r="323" spans="1:16" ht="15.75" thickBot="1" x14ac:dyDescent="0.3">
      <c r="A323" s="74" t="s">
        <v>26</v>
      </c>
      <c r="B323" s="75"/>
      <c r="C323" s="75"/>
      <c r="D323" s="75"/>
      <c r="E323" s="75"/>
      <c r="F323" s="75"/>
      <c r="G323" s="75"/>
      <c r="H323" s="75"/>
      <c r="I323" s="75"/>
      <c r="J323" s="76">
        <f>AVERAGE(J313:J322)</f>
        <v>25750.931360459261</v>
      </c>
      <c r="K323" s="77">
        <f t="shared" si="26"/>
        <v>7.1530364890164613</v>
      </c>
      <c r="L323" s="78">
        <f>AVERAGE(L313:L322)</f>
        <v>0.20313348663067035</v>
      </c>
      <c r="M323" s="80"/>
      <c r="N323" s="75"/>
      <c r="O323" s="75"/>
      <c r="P323" s="81"/>
    </row>
    <row r="324" spans="1:16" x14ac:dyDescent="0.25">
      <c r="A324" s="10" t="s">
        <v>123</v>
      </c>
      <c r="B324" s="11" t="s">
        <v>85</v>
      </c>
      <c r="C324" s="29" t="s">
        <v>43</v>
      </c>
      <c r="D324" s="11"/>
      <c r="E324" s="29" t="s">
        <v>48</v>
      </c>
      <c r="F324" s="11">
        <v>0.5</v>
      </c>
      <c r="G324" s="11">
        <v>1</v>
      </c>
      <c r="H324" s="11">
        <v>2000</v>
      </c>
      <c r="I324" s="29">
        <v>1000</v>
      </c>
      <c r="J324" s="61">
        <v>23201.380900144501</v>
      </c>
      <c r="K324" s="64">
        <f>J324/3600</f>
        <v>6.4448280278179171</v>
      </c>
      <c r="L324" s="14">
        <v>3.8228994002755402E-4</v>
      </c>
      <c r="M324" s="27"/>
      <c r="N324" s="11"/>
      <c r="O324" s="11"/>
      <c r="P324" s="13"/>
    </row>
    <row r="325" spans="1:16" x14ac:dyDescent="0.25">
      <c r="A325" s="10" t="s">
        <v>123</v>
      </c>
      <c r="B325" s="11" t="s">
        <v>85</v>
      </c>
      <c r="C325" s="29" t="s">
        <v>43</v>
      </c>
      <c r="D325" s="11"/>
      <c r="E325" s="29" t="s">
        <v>48</v>
      </c>
      <c r="F325" s="11">
        <v>0.5</v>
      </c>
      <c r="G325" s="11">
        <v>1</v>
      </c>
      <c r="H325" s="11">
        <v>2000</v>
      </c>
      <c r="I325" s="29">
        <v>1000</v>
      </c>
      <c r="J325" s="61">
        <v>23289.096607685002</v>
      </c>
      <c r="K325" s="64">
        <f t="shared" ref="K325:K334" si="27">J325/3600</f>
        <v>6.4691935021347229</v>
      </c>
      <c r="L325" s="14">
        <v>7.0262015651491099E-4</v>
      </c>
      <c r="M325" s="21"/>
      <c r="N325" s="11"/>
      <c r="O325" s="11"/>
      <c r="P325" s="13"/>
    </row>
    <row r="326" spans="1:16" x14ac:dyDescent="0.25">
      <c r="A326" s="10" t="s">
        <v>123</v>
      </c>
      <c r="B326" s="11" t="s">
        <v>85</v>
      </c>
      <c r="C326" s="29" t="s">
        <v>43</v>
      </c>
      <c r="D326" s="11"/>
      <c r="E326" s="29" t="s">
        <v>48</v>
      </c>
      <c r="F326" s="11">
        <v>0.5</v>
      </c>
      <c r="G326" s="11">
        <v>1</v>
      </c>
      <c r="H326" s="11">
        <v>2000</v>
      </c>
      <c r="I326" s="29">
        <v>1000</v>
      </c>
      <c r="J326" s="61">
        <v>23432.231723070101</v>
      </c>
      <c r="K326" s="64">
        <f t="shared" si="27"/>
        <v>6.5089532564083612</v>
      </c>
      <c r="L326" s="66">
        <v>4.1108076734858298E-4</v>
      </c>
      <c r="M326" s="21"/>
      <c r="N326" s="11"/>
      <c r="O326" s="11"/>
      <c r="P326" s="13"/>
    </row>
    <row r="327" spans="1:16" x14ac:dyDescent="0.25">
      <c r="A327" s="10" t="s">
        <v>123</v>
      </c>
      <c r="B327" s="11" t="s">
        <v>85</v>
      </c>
      <c r="C327" s="29" t="s">
        <v>43</v>
      </c>
      <c r="D327" s="11"/>
      <c r="E327" s="29" t="s">
        <v>48</v>
      </c>
      <c r="F327" s="11">
        <v>0.5</v>
      </c>
      <c r="G327" s="11">
        <v>1</v>
      </c>
      <c r="H327" s="11">
        <v>2000</v>
      </c>
      <c r="I327" s="29">
        <v>1000</v>
      </c>
      <c r="J327" s="61">
        <v>23441.3058083057</v>
      </c>
      <c r="K327" s="64">
        <f t="shared" si="27"/>
        <v>6.511473835640472</v>
      </c>
      <c r="L327" s="14">
        <v>9.2291589170013003E-4</v>
      </c>
      <c r="M327" s="21"/>
      <c r="N327" s="11"/>
      <c r="O327" s="11"/>
      <c r="P327" s="13"/>
    </row>
    <row r="328" spans="1:16" x14ac:dyDescent="0.25">
      <c r="A328" s="10" t="s">
        <v>123</v>
      </c>
      <c r="B328" s="11" t="s">
        <v>85</v>
      </c>
      <c r="C328" s="29" t="s">
        <v>43</v>
      </c>
      <c r="D328" s="11"/>
      <c r="E328" s="29" t="s">
        <v>48</v>
      </c>
      <c r="F328" s="11">
        <v>0.5</v>
      </c>
      <c r="G328" s="11">
        <v>1</v>
      </c>
      <c r="H328" s="11">
        <v>2000</v>
      </c>
      <c r="I328" s="29">
        <v>1000</v>
      </c>
      <c r="J328" s="61">
        <v>24243.240381479201</v>
      </c>
      <c r="K328" s="64">
        <f t="shared" si="27"/>
        <v>6.7342334392997785</v>
      </c>
      <c r="L328" s="14">
        <v>5.8372580023320999E-4</v>
      </c>
      <c r="M328" s="21"/>
      <c r="N328" s="11"/>
      <c r="O328" s="11"/>
      <c r="P328" s="13"/>
    </row>
    <row r="329" spans="1:16" x14ac:dyDescent="0.25">
      <c r="A329" s="10" t="s">
        <v>123</v>
      </c>
      <c r="B329" s="11" t="s">
        <v>85</v>
      </c>
      <c r="C329" s="29" t="s">
        <v>43</v>
      </c>
      <c r="D329" s="11"/>
      <c r="E329" s="29" t="s">
        <v>48</v>
      </c>
      <c r="F329" s="11">
        <v>0.5</v>
      </c>
      <c r="G329" s="11">
        <v>1</v>
      </c>
      <c r="H329" s="11">
        <v>2000</v>
      </c>
      <c r="I329" s="29">
        <v>1000</v>
      </c>
      <c r="J329" s="61">
        <v>24302.4856724739</v>
      </c>
      <c r="K329" s="64">
        <f t="shared" si="27"/>
        <v>6.750690464576083</v>
      </c>
      <c r="L329" s="14">
        <v>2.5203092623827898E-4</v>
      </c>
      <c r="M329" s="107"/>
      <c r="N329" s="11"/>
      <c r="O329" s="11"/>
      <c r="P329" s="13"/>
    </row>
    <row r="330" spans="1:16" x14ac:dyDescent="0.25">
      <c r="A330" s="10" t="s">
        <v>123</v>
      </c>
      <c r="B330" s="11" t="s">
        <v>85</v>
      </c>
      <c r="C330" s="29" t="s">
        <v>43</v>
      </c>
      <c r="D330" s="11"/>
      <c r="E330" s="29" t="s">
        <v>48</v>
      </c>
      <c r="F330" s="11">
        <v>0.5</v>
      </c>
      <c r="G330" s="11">
        <v>1</v>
      </c>
      <c r="H330" s="11">
        <v>2000</v>
      </c>
      <c r="I330" s="29">
        <v>1000</v>
      </c>
      <c r="J330" s="61">
        <v>24326.094119548699</v>
      </c>
      <c r="K330" s="64">
        <f t="shared" si="27"/>
        <v>6.7572483665413055</v>
      </c>
      <c r="L330" s="14">
        <v>4.0186757775356101E-4</v>
      </c>
      <c r="M330" s="21"/>
      <c r="N330" s="11"/>
      <c r="O330" s="11"/>
      <c r="P330" s="13"/>
    </row>
    <row r="331" spans="1:16" x14ac:dyDescent="0.25">
      <c r="A331" s="10" t="s">
        <v>123</v>
      </c>
      <c r="B331" s="11" t="s">
        <v>85</v>
      </c>
      <c r="C331" s="29" t="s">
        <v>43</v>
      </c>
      <c r="D331" s="11"/>
      <c r="E331" s="29" t="s">
        <v>48</v>
      </c>
      <c r="F331" s="11">
        <v>0.5</v>
      </c>
      <c r="G331" s="11">
        <v>1</v>
      </c>
      <c r="H331" s="11">
        <v>2000</v>
      </c>
      <c r="I331" s="29">
        <v>1000</v>
      </c>
      <c r="J331" s="61">
        <v>24358.595369100502</v>
      </c>
      <c r="K331" s="64">
        <f t="shared" si="27"/>
        <v>6.7662764914168063</v>
      </c>
      <c r="L331" s="14">
        <v>7.2412068271978801E-4</v>
      </c>
      <c r="M331" s="21"/>
      <c r="N331" s="11"/>
      <c r="O331" s="11"/>
      <c r="P331" s="13"/>
    </row>
    <row r="332" spans="1:16" x14ac:dyDescent="0.25">
      <c r="A332" s="10" t="s">
        <v>123</v>
      </c>
      <c r="B332" s="11" t="s">
        <v>85</v>
      </c>
      <c r="C332" s="29" t="s">
        <v>43</v>
      </c>
      <c r="D332" s="11"/>
      <c r="E332" s="29" t="s">
        <v>48</v>
      </c>
      <c r="F332" s="11">
        <v>0.5</v>
      </c>
      <c r="G332" s="11">
        <v>1</v>
      </c>
      <c r="H332" s="11">
        <v>2000</v>
      </c>
      <c r="I332" s="29">
        <v>1000</v>
      </c>
      <c r="J332" s="61">
        <v>24368.216772556301</v>
      </c>
      <c r="K332" s="64">
        <f t="shared" si="27"/>
        <v>6.7689491034878611</v>
      </c>
      <c r="L332" s="14">
        <v>7.3394817930767396E-4</v>
      </c>
      <c r="M332" s="21"/>
      <c r="N332" s="11"/>
      <c r="O332" s="11"/>
      <c r="P332" s="13"/>
    </row>
    <row r="333" spans="1:16" ht="15.75" thickBot="1" x14ac:dyDescent="0.3">
      <c r="A333" s="10" t="s">
        <v>123</v>
      </c>
      <c r="B333" s="11" t="s">
        <v>85</v>
      </c>
      <c r="C333" s="29" t="s">
        <v>43</v>
      </c>
      <c r="D333" s="11"/>
      <c r="E333" s="29" t="s">
        <v>48</v>
      </c>
      <c r="F333" s="11">
        <v>0.5</v>
      </c>
      <c r="G333" s="11">
        <v>1</v>
      </c>
      <c r="H333" s="11">
        <v>2000</v>
      </c>
      <c r="I333" s="29">
        <v>1000</v>
      </c>
      <c r="J333" s="61">
        <v>24823.489101409901</v>
      </c>
      <c r="K333" s="64">
        <f t="shared" si="27"/>
        <v>6.8954136392805285</v>
      </c>
      <c r="L333" s="14">
        <v>8.0063698713782295E-4</v>
      </c>
      <c r="M333" s="21"/>
      <c r="N333" s="11"/>
      <c r="O333" s="11"/>
      <c r="P333" s="13"/>
    </row>
    <row r="334" spans="1:16" ht="15.75" thickBot="1" x14ac:dyDescent="0.3">
      <c r="A334" s="74"/>
      <c r="B334" s="75"/>
      <c r="C334" s="75"/>
      <c r="D334" s="75"/>
      <c r="E334" s="75"/>
      <c r="F334" s="75"/>
      <c r="G334" s="75"/>
      <c r="H334" s="75"/>
      <c r="I334" s="75"/>
      <c r="J334" s="76">
        <f>AVERAGE(J324:J333)</f>
        <v>23978.613645577385</v>
      </c>
      <c r="K334" s="77">
        <f t="shared" si="27"/>
        <v>6.6607260126603851</v>
      </c>
      <c r="L334" s="78">
        <f>AVERAGE(L324:L333)</f>
        <v>5.9152369089815135E-4</v>
      </c>
      <c r="M334" s="80"/>
      <c r="N334" s="75"/>
      <c r="O334" s="75"/>
      <c r="P334" s="81"/>
    </row>
    <row r="335" spans="1:16" x14ac:dyDescent="0.25">
      <c r="A335" s="10" t="s">
        <v>123</v>
      </c>
      <c r="B335" s="11" t="s">
        <v>86</v>
      </c>
      <c r="C335" s="29" t="s">
        <v>43</v>
      </c>
      <c r="D335" s="11"/>
      <c r="E335" s="29" t="s">
        <v>48</v>
      </c>
      <c r="F335" s="29">
        <v>1</v>
      </c>
      <c r="G335" s="29">
        <v>5</v>
      </c>
      <c r="H335" s="11">
        <v>2000</v>
      </c>
      <c r="I335" s="29">
        <v>1000</v>
      </c>
      <c r="J335" s="63">
        <v>20150.954503536199</v>
      </c>
      <c r="K335" s="64">
        <f>J335/3600</f>
        <v>5.5974873620933883</v>
      </c>
      <c r="L335" s="73">
        <v>3.6315125476125699E-4</v>
      </c>
      <c r="M335" s="27"/>
      <c r="N335" s="11"/>
      <c r="O335" s="11"/>
      <c r="P335" s="13"/>
    </row>
    <row r="336" spans="1:16" x14ac:dyDescent="0.25">
      <c r="A336" s="10" t="s">
        <v>123</v>
      </c>
      <c r="B336" s="11" t="s">
        <v>86</v>
      </c>
      <c r="C336" s="29" t="s">
        <v>43</v>
      </c>
      <c r="D336" s="11"/>
      <c r="E336" s="29" t="s">
        <v>48</v>
      </c>
      <c r="F336" s="29">
        <v>1</v>
      </c>
      <c r="G336" s="29">
        <v>5</v>
      </c>
      <c r="H336" s="11">
        <v>2000</v>
      </c>
      <c r="I336" s="29">
        <v>1000</v>
      </c>
      <c r="J336" s="63">
        <v>20271.147091627099</v>
      </c>
      <c r="K336" s="64">
        <f t="shared" ref="K336:K345" si="28">J336/3600</f>
        <v>5.6308741921186387</v>
      </c>
      <c r="L336" s="73">
        <v>4.8879875846458598E-4</v>
      </c>
      <c r="M336" s="21"/>
      <c r="N336" s="11"/>
      <c r="O336" s="11"/>
      <c r="P336" s="13"/>
    </row>
    <row r="337" spans="1:16" x14ac:dyDescent="0.25">
      <c r="A337" s="10" t="s">
        <v>123</v>
      </c>
      <c r="B337" s="11" t="s">
        <v>86</v>
      </c>
      <c r="C337" s="29" t="s">
        <v>43</v>
      </c>
      <c r="D337" s="11"/>
      <c r="E337" s="29" t="s">
        <v>48</v>
      </c>
      <c r="F337" s="29">
        <v>1</v>
      </c>
      <c r="G337" s="29">
        <v>5</v>
      </c>
      <c r="H337" s="11">
        <v>2000</v>
      </c>
      <c r="I337" s="29">
        <v>1000</v>
      </c>
      <c r="J337" s="63">
        <v>20296.095859765999</v>
      </c>
      <c r="K337" s="64">
        <f t="shared" si="28"/>
        <v>5.6378044054905549</v>
      </c>
      <c r="L337" s="73">
        <v>1.3036939013945301E-3</v>
      </c>
      <c r="M337" s="21"/>
      <c r="N337" s="11"/>
      <c r="O337" s="11"/>
      <c r="P337" s="13"/>
    </row>
    <row r="338" spans="1:16" x14ac:dyDescent="0.25">
      <c r="A338" s="10" t="s">
        <v>123</v>
      </c>
      <c r="B338" s="11" t="s">
        <v>86</v>
      </c>
      <c r="C338" s="29" t="s">
        <v>43</v>
      </c>
      <c r="D338" s="11"/>
      <c r="E338" s="29" t="s">
        <v>48</v>
      </c>
      <c r="F338" s="29">
        <v>1</v>
      </c>
      <c r="G338" s="29">
        <v>5</v>
      </c>
      <c r="H338" s="11">
        <v>2000</v>
      </c>
      <c r="I338" s="29">
        <v>1000</v>
      </c>
      <c r="J338" s="63">
        <v>20338.370170116399</v>
      </c>
      <c r="K338" s="64">
        <f t="shared" si="28"/>
        <v>5.6495472694767779</v>
      </c>
      <c r="L338" s="73">
        <v>5.8435452494268701E-4</v>
      </c>
      <c r="M338" s="21"/>
      <c r="N338" s="11"/>
      <c r="O338" s="11"/>
      <c r="P338" s="13"/>
    </row>
    <row r="339" spans="1:16" x14ac:dyDescent="0.25">
      <c r="A339" s="10" t="s">
        <v>123</v>
      </c>
      <c r="B339" s="11" t="s">
        <v>86</v>
      </c>
      <c r="C339" s="29" t="s">
        <v>43</v>
      </c>
      <c r="D339" s="11"/>
      <c r="E339" s="29" t="s">
        <v>48</v>
      </c>
      <c r="F339" s="29">
        <v>1</v>
      </c>
      <c r="G339" s="29">
        <v>5</v>
      </c>
      <c r="H339" s="11">
        <v>2000</v>
      </c>
      <c r="I339" s="29">
        <v>1000</v>
      </c>
      <c r="J339" s="63">
        <v>20345.982611656102</v>
      </c>
      <c r="K339" s="64">
        <f t="shared" si="28"/>
        <v>5.6516618365711393</v>
      </c>
      <c r="L339" s="73">
        <v>6.0566225628699204E-4</v>
      </c>
      <c r="M339" s="21"/>
      <c r="N339" s="11"/>
      <c r="O339" s="11"/>
      <c r="P339" s="13"/>
    </row>
    <row r="340" spans="1:16" x14ac:dyDescent="0.25">
      <c r="A340" s="10" t="s">
        <v>123</v>
      </c>
      <c r="B340" s="11" t="s">
        <v>86</v>
      </c>
      <c r="C340" s="29" t="s">
        <v>43</v>
      </c>
      <c r="D340" s="11"/>
      <c r="E340" s="29" t="s">
        <v>48</v>
      </c>
      <c r="F340" s="29">
        <v>1</v>
      </c>
      <c r="G340" s="29">
        <v>5</v>
      </c>
      <c r="H340" s="11">
        <v>2000</v>
      </c>
      <c r="I340" s="29">
        <v>1000</v>
      </c>
      <c r="J340" s="63">
        <v>20358.114666461901</v>
      </c>
      <c r="K340" s="64">
        <f t="shared" si="28"/>
        <v>5.6550318517949725</v>
      </c>
      <c r="L340" s="73">
        <v>4.5088931293488102E-4</v>
      </c>
      <c r="M340" s="107"/>
      <c r="N340" s="11"/>
      <c r="O340" s="11"/>
      <c r="P340" s="13"/>
    </row>
    <row r="341" spans="1:16" x14ac:dyDescent="0.25">
      <c r="A341" s="10" t="s">
        <v>123</v>
      </c>
      <c r="B341" s="11" t="s">
        <v>86</v>
      </c>
      <c r="C341" s="29" t="s">
        <v>43</v>
      </c>
      <c r="D341" s="11"/>
      <c r="E341" s="29" t="s">
        <v>48</v>
      </c>
      <c r="F341" s="29">
        <v>1</v>
      </c>
      <c r="G341" s="29">
        <v>5</v>
      </c>
      <c r="H341" s="11">
        <v>2000</v>
      </c>
      <c r="I341" s="29">
        <v>1000</v>
      </c>
      <c r="J341" s="63">
        <v>20446.4428784847</v>
      </c>
      <c r="K341" s="64">
        <f t="shared" si="28"/>
        <v>5.67956746624575</v>
      </c>
      <c r="L341" s="73">
        <v>1.3542963776482599E-3</v>
      </c>
      <c r="M341" s="21"/>
      <c r="N341" s="11"/>
      <c r="O341" s="11"/>
      <c r="P341" s="13"/>
    </row>
    <row r="342" spans="1:16" x14ac:dyDescent="0.25">
      <c r="A342" s="10" t="s">
        <v>123</v>
      </c>
      <c r="B342" s="11" t="s">
        <v>86</v>
      </c>
      <c r="C342" s="29" t="s">
        <v>43</v>
      </c>
      <c r="D342" s="11"/>
      <c r="E342" s="29" t="s">
        <v>48</v>
      </c>
      <c r="F342" s="29">
        <v>1</v>
      </c>
      <c r="G342" s="29">
        <v>5</v>
      </c>
      <c r="H342" s="11">
        <v>2000</v>
      </c>
      <c r="I342" s="29">
        <v>1000</v>
      </c>
      <c r="J342" s="63">
        <v>20605.797430992101</v>
      </c>
      <c r="K342" s="64">
        <f t="shared" si="28"/>
        <v>5.723832619720028</v>
      </c>
      <c r="L342" s="73">
        <v>4.7467023030821998E-4</v>
      </c>
      <c r="M342" s="21"/>
      <c r="N342" s="11"/>
      <c r="O342" s="11"/>
      <c r="P342" s="13"/>
    </row>
    <row r="343" spans="1:16" x14ac:dyDescent="0.25">
      <c r="A343" s="10" t="s">
        <v>123</v>
      </c>
      <c r="B343" s="11" t="s">
        <v>86</v>
      </c>
      <c r="C343" s="29" t="s">
        <v>43</v>
      </c>
      <c r="D343" s="11"/>
      <c r="E343" s="29" t="s">
        <v>48</v>
      </c>
      <c r="F343" s="29">
        <v>1</v>
      </c>
      <c r="G343" s="29">
        <v>5</v>
      </c>
      <c r="H343" s="11">
        <v>2000</v>
      </c>
      <c r="I343" s="29">
        <v>1000</v>
      </c>
      <c r="J343" s="63">
        <v>20956.2264721393</v>
      </c>
      <c r="K343" s="64">
        <f t="shared" si="28"/>
        <v>5.8211740200386943</v>
      </c>
      <c r="L343" s="73">
        <v>5.8662748225341997E-4</v>
      </c>
      <c r="M343" s="21"/>
      <c r="N343" s="11"/>
      <c r="O343" s="11"/>
      <c r="P343" s="13"/>
    </row>
    <row r="344" spans="1:16" ht="15.75" thickBot="1" x14ac:dyDescent="0.3">
      <c r="A344" s="10" t="s">
        <v>123</v>
      </c>
      <c r="B344" s="11" t="s">
        <v>86</v>
      </c>
      <c r="C344" s="29" t="s">
        <v>43</v>
      </c>
      <c r="D344" s="11"/>
      <c r="E344" s="29" t="s">
        <v>48</v>
      </c>
      <c r="F344" s="29">
        <v>1</v>
      </c>
      <c r="G344" s="29">
        <v>5</v>
      </c>
      <c r="H344" s="11">
        <v>2000</v>
      </c>
      <c r="I344" s="29">
        <v>1000</v>
      </c>
      <c r="J344" s="63">
        <v>22862.1422092914</v>
      </c>
      <c r="K344" s="64">
        <f t="shared" si="28"/>
        <v>6.3505950581365003</v>
      </c>
      <c r="L344" s="73">
        <v>5.7450419795626899E-4</v>
      </c>
      <c r="M344" s="21"/>
      <c r="N344" s="11"/>
      <c r="O344" s="11"/>
      <c r="P344" s="13"/>
    </row>
    <row r="345" spans="1:16" ht="15.75" thickBot="1" x14ac:dyDescent="0.3">
      <c r="A345" s="74"/>
      <c r="B345" s="75"/>
      <c r="C345" s="75"/>
      <c r="D345" s="75"/>
      <c r="E345" s="75"/>
      <c r="F345" s="75"/>
      <c r="G345" s="75"/>
      <c r="H345" s="75"/>
      <c r="I345" s="75"/>
      <c r="J345" s="76">
        <f>AVERAGE(J335:J344)</f>
        <v>20663.12738940712</v>
      </c>
      <c r="K345" s="77">
        <f t="shared" si="28"/>
        <v>5.7397576081686443</v>
      </c>
      <c r="L345" s="78">
        <f>AVERAGE(L335:L344)</f>
        <v>6.7866482969511019E-4</v>
      </c>
      <c r="M345" s="80"/>
      <c r="N345" s="75"/>
      <c r="O345" s="75"/>
      <c r="P345" s="81"/>
    </row>
    <row r="346" spans="1:16" x14ac:dyDescent="0.25">
      <c r="A346" s="10" t="s">
        <v>123</v>
      </c>
      <c r="B346" s="11" t="s">
        <v>87</v>
      </c>
      <c r="C346" s="29" t="s">
        <v>43</v>
      </c>
      <c r="D346" s="11"/>
      <c r="E346" s="29" t="s">
        <v>48</v>
      </c>
      <c r="F346" s="11">
        <v>2</v>
      </c>
      <c r="G346" s="11">
        <v>5</v>
      </c>
      <c r="H346" s="11">
        <v>2000</v>
      </c>
      <c r="I346" s="29">
        <v>1000</v>
      </c>
      <c r="J346" s="61">
        <v>19646.1910197734</v>
      </c>
      <c r="K346" s="64">
        <f>J346/3600</f>
        <v>5.4572752832703886</v>
      </c>
      <c r="L346" s="66">
        <v>0.247430107447216</v>
      </c>
      <c r="M346" s="27"/>
      <c r="N346" s="11"/>
      <c r="O346" s="11"/>
      <c r="P346" s="13"/>
    </row>
    <row r="347" spans="1:16" x14ac:dyDescent="0.25">
      <c r="A347" s="10" t="s">
        <v>123</v>
      </c>
      <c r="B347" s="11" t="s">
        <v>87</v>
      </c>
      <c r="C347" s="29" t="s">
        <v>43</v>
      </c>
      <c r="D347" s="11"/>
      <c r="E347" s="29" t="s">
        <v>48</v>
      </c>
      <c r="F347" s="11">
        <v>2</v>
      </c>
      <c r="G347" s="11">
        <v>5</v>
      </c>
      <c r="H347" s="11">
        <v>2000</v>
      </c>
      <c r="I347" s="29">
        <v>1000</v>
      </c>
      <c r="J347" s="61">
        <v>20104.444785833301</v>
      </c>
      <c r="K347" s="64">
        <f t="shared" ref="K347:K356" si="29">J347/3600</f>
        <v>5.5845679960648056</v>
      </c>
      <c r="L347" s="66">
        <v>1.71107154462448E-2</v>
      </c>
      <c r="M347" s="21"/>
      <c r="N347" s="11"/>
      <c r="O347" s="11"/>
      <c r="P347" s="13"/>
    </row>
    <row r="348" spans="1:16" x14ac:dyDescent="0.25">
      <c r="A348" s="10" t="s">
        <v>123</v>
      </c>
      <c r="B348" s="11" t="s">
        <v>87</v>
      </c>
      <c r="C348" s="29" t="s">
        <v>43</v>
      </c>
      <c r="D348" s="11"/>
      <c r="E348" s="29" t="s">
        <v>48</v>
      </c>
      <c r="F348" s="11">
        <v>2</v>
      </c>
      <c r="G348" s="11">
        <v>5</v>
      </c>
      <c r="H348" s="11">
        <v>2000</v>
      </c>
      <c r="I348" s="29">
        <v>1000</v>
      </c>
      <c r="J348" s="61">
        <v>20298.338857889099</v>
      </c>
      <c r="K348" s="64">
        <f t="shared" si="29"/>
        <v>5.63842746052475</v>
      </c>
      <c r="L348" s="66">
        <v>1.418366250242E-3</v>
      </c>
      <c r="M348" s="21"/>
      <c r="N348" s="11"/>
      <c r="O348" s="11"/>
      <c r="P348" s="13"/>
    </row>
    <row r="349" spans="1:16" x14ac:dyDescent="0.25">
      <c r="A349" s="10" t="s">
        <v>123</v>
      </c>
      <c r="B349" s="11" t="s">
        <v>87</v>
      </c>
      <c r="C349" s="29" t="s">
        <v>43</v>
      </c>
      <c r="D349" s="11"/>
      <c r="E349" s="29" t="s">
        <v>48</v>
      </c>
      <c r="F349" s="11">
        <v>2</v>
      </c>
      <c r="G349" s="11">
        <v>5</v>
      </c>
      <c r="H349" s="11">
        <v>2000</v>
      </c>
      <c r="I349" s="29">
        <v>1000</v>
      </c>
      <c r="J349" s="61">
        <v>21334.527857303601</v>
      </c>
      <c r="K349" s="64">
        <f t="shared" si="29"/>
        <v>5.9262577381398893</v>
      </c>
      <c r="L349" s="66">
        <v>0.74950301821621301</v>
      </c>
      <c r="M349" s="21"/>
      <c r="N349" s="11"/>
      <c r="O349" s="11"/>
      <c r="P349" s="13"/>
    </row>
    <row r="350" spans="1:16" x14ac:dyDescent="0.25">
      <c r="A350" s="10" t="s">
        <v>123</v>
      </c>
      <c r="B350" s="11" t="s">
        <v>87</v>
      </c>
      <c r="C350" s="29" t="s">
        <v>43</v>
      </c>
      <c r="D350" s="11"/>
      <c r="E350" s="29" t="s">
        <v>48</v>
      </c>
      <c r="F350" s="11">
        <v>2</v>
      </c>
      <c r="G350" s="11">
        <v>5</v>
      </c>
      <c r="H350" s="11">
        <v>2000</v>
      </c>
      <c r="I350" s="29">
        <v>1000</v>
      </c>
      <c r="J350" s="61">
        <v>21363.017224073399</v>
      </c>
      <c r="K350" s="64">
        <f t="shared" si="29"/>
        <v>5.9341714511314994</v>
      </c>
      <c r="L350" s="66">
        <v>0.42307299896921002</v>
      </c>
      <c r="M350" s="21"/>
      <c r="N350" s="11"/>
      <c r="O350" s="11"/>
      <c r="P350" s="13"/>
    </row>
    <row r="351" spans="1:16" x14ac:dyDescent="0.25">
      <c r="A351" s="10" t="s">
        <v>123</v>
      </c>
      <c r="B351" s="11" t="s">
        <v>87</v>
      </c>
      <c r="C351" s="29" t="s">
        <v>43</v>
      </c>
      <c r="D351" s="11"/>
      <c r="E351" s="29" t="s">
        <v>48</v>
      </c>
      <c r="F351" s="11">
        <v>2</v>
      </c>
      <c r="G351" s="11">
        <v>5</v>
      </c>
      <c r="H351" s="11">
        <v>2000</v>
      </c>
      <c r="I351" s="29">
        <v>1000</v>
      </c>
      <c r="J351" s="61">
        <v>21736.152693748401</v>
      </c>
      <c r="K351" s="64">
        <f t="shared" si="29"/>
        <v>6.0378201927078896</v>
      </c>
      <c r="L351" s="66">
        <v>7.97465033727365E-4</v>
      </c>
      <c r="M351" s="107"/>
      <c r="N351" s="11"/>
      <c r="O351" s="11"/>
      <c r="P351" s="13"/>
    </row>
    <row r="352" spans="1:16" x14ac:dyDescent="0.25">
      <c r="A352" s="10" t="s">
        <v>123</v>
      </c>
      <c r="B352" s="11" t="s">
        <v>87</v>
      </c>
      <c r="C352" s="29" t="s">
        <v>43</v>
      </c>
      <c r="D352" s="11"/>
      <c r="E352" s="29" t="s">
        <v>48</v>
      </c>
      <c r="F352" s="11">
        <v>2</v>
      </c>
      <c r="G352" s="11">
        <v>5</v>
      </c>
      <c r="H352" s="11">
        <v>2000</v>
      </c>
      <c r="I352" s="29">
        <v>1000</v>
      </c>
      <c r="J352" s="61">
        <v>22204.883570671002</v>
      </c>
      <c r="K352" s="64">
        <f t="shared" si="29"/>
        <v>6.1680232140752782</v>
      </c>
      <c r="L352" s="66">
        <v>1.01337128741367E-3</v>
      </c>
      <c r="M352" s="21"/>
      <c r="N352" s="11"/>
      <c r="O352" s="11"/>
      <c r="P352" s="13"/>
    </row>
    <row r="353" spans="1:16" x14ac:dyDescent="0.25">
      <c r="A353" s="10" t="s">
        <v>123</v>
      </c>
      <c r="B353" s="11" t="s">
        <v>87</v>
      </c>
      <c r="C353" s="29" t="s">
        <v>43</v>
      </c>
      <c r="D353" s="11"/>
      <c r="E353" s="29" t="s">
        <v>48</v>
      </c>
      <c r="F353" s="11">
        <v>2</v>
      </c>
      <c r="G353" s="11">
        <v>5</v>
      </c>
      <c r="H353" s="11">
        <v>2000</v>
      </c>
      <c r="I353" s="29">
        <v>1000</v>
      </c>
      <c r="J353" s="61">
        <v>22563.219469547199</v>
      </c>
      <c r="K353" s="64">
        <f t="shared" si="29"/>
        <v>6.2675609637631107</v>
      </c>
      <c r="L353" s="66">
        <v>0.47576967990206198</v>
      </c>
      <c r="M353" s="21"/>
      <c r="N353" s="11"/>
      <c r="O353" s="11"/>
      <c r="P353" s="13"/>
    </row>
    <row r="354" spans="1:16" x14ac:dyDescent="0.25">
      <c r="A354" s="10" t="s">
        <v>123</v>
      </c>
      <c r="B354" s="11" t="s">
        <v>87</v>
      </c>
      <c r="C354" s="29" t="s">
        <v>43</v>
      </c>
      <c r="D354" s="11"/>
      <c r="E354" s="29" t="s">
        <v>48</v>
      </c>
      <c r="F354" s="11">
        <v>2</v>
      </c>
      <c r="G354" s="11">
        <v>5</v>
      </c>
      <c r="H354" s="11">
        <v>2000</v>
      </c>
      <c r="I354" s="29">
        <v>1000</v>
      </c>
      <c r="J354" s="61">
        <v>22691.672203779199</v>
      </c>
      <c r="K354" s="64">
        <f t="shared" si="29"/>
        <v>6.3032422788275548</v>
      </c>
      <c r="L354" s="66">
        <v>0.167135891829408</v>
      </c>
      <c r="M354" s="21"/>
      <c r="N354" s="11"/>
      <c r="O354" s="11"/>
      <c r="P354" s="13"/>
    </row>
    <row r="355" spans="1:16" ht="15.75" thickBot="1" x14ac:dyDescent="0.3">
      <c r="A355" s="10" t="s">
        <v>123</v>
      </c>
      <c r="B355" s="11" t="s">
        <v>87</v>
      </c>
      <c r="C355" s="29" t="s">
        <v>43</v>
      </c>
      <c r="D355" s="11"/>
      <c r="E355" s="29" t="s">
        <v>48</v>
      </c>
      <c r="F355" s="11">
        <v>2</v>
      </c>
      <c r="G355" s="11">
        <v>5</v>
      </c>
      <c r="H355" s="11">
        <v>2000</v>
      </c>
      <c r="I355" s="29">
        <v>1000</v>
      </c>
      <c r="J355" s="61">
        <v>22754.045691490101</v>
      </c>
      <c r="K355" s="64">
        <f t="shared" si="29"/>
        <v>6.3205682476361389</v>
      </c>
      <c r="L355" s="66">
        <v>3.6681476469987099E-3</v>
      </c>
      <c r="M355" s="21"/>
      <c r="N355" s="11"/>
      <c r="O355" s="11"/>
      <c r="P355" s="13"/>
    </row>
    <row r="356" spans="1:16" ht="15.75" thickBot="1" x14ac:dyDescent="0.3">
      <c r="A356" s="74" t="s">
        <v>26</v>
      </c>
      <c r="B356" s="75"/>
      <c r="C356" s="75"/>
      <c r="D356" s="75"/>
      <c r="E356" s="75"/>
      <c r="F356" s="75"/>
      <c r="G356" s="75"/>
      <c r="H356" s="75"/>
      <c r="I356" s="75"/>
      <c r="J356" s="76">
        <f>AVERAGE(J346:J355)</f>
        <v>21469.649337410869</v>
      </c>
      <c r="K356" s="77">
        <f t="shared" si="29"/>
        <v>5.9637914826141305</v>
      </c>
      <c r="L356" s="78">
        <f>AVERAGE(L346:L355)</f>
        <v>0.20869197620287355</v>
      </c>
      <c r="M356" s="80"/>
      <c r="N356" s="75"/>
      <c r="O356" s="75"/>
      <c r="P356" s="81"/>
    </row>
  </sheetData>
  <mergeCells count="8">
    <mergeCell ref="AB5:AB6"/>
    <mergeCell ref="AB10:AB11"/>
    <mergeCell ref="N3:P3"/>
    <mergeCell ref="A3:A4"/>
    <mergeCell ref="B3:B4"/>
    <mergeCell ref="C3:I3"/>
    <mergeCell ref="J3:L3"/>
    <mergeCell ref="M3:M4"/>
  </mergeCells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0"/>
  <sheetViews>
    <sheetView zoomScaleNormal="100" workbookViewId="0">
      <pane ySplit="5" topLeftCell="A6" activePane="bottomLeft" state="frozen"/>
      <selection pane="bottomLeft" activeCell="M48" sqref="M48"/>
    </sheetView>
  </sheetViews>
  <sheetFormatPr defaultRowHeight="15" x14ac:dyDescent="0.25"/>
  <cols>
    <col min="1" max="1" width="13" customWidth="1"/>
    <col min="2" max="2" width="30" customWidth="1"/>
    <col min="3" max="3" width="10.140625" customWidth="1"/>
    <col min="4" max="4" width="15.7109375" customWidth="1"/>
    <col min="5" max="5" width="12.140625" bestFit="1" customWidth="1"/>
    <col min="10" max="10" width="9.140625" style="47"/>
    <col min="12" max="12" width="9.85546875" style="46" customWidth="1"/>
    <col min="14" max="14" width="12.28515625" bestFit="1" customWidth="1"/>
    <col min="16" max="16" width="11.140625" bestFit="1" customWidth="1"/>
    <col min="19" max="19" width="10.5703125" bestFit="1" customWidth="1"/>
    <col min="20" max="20" width="14.85546875" bestFit="1" customWidth="1"/>
    <col min="22" max="22" width="10.140625" customWidth="1"/>
  </cols>
  <sheetData>
    <row r="1" spans="1:30" x14ac:dyDescent="0.25">
      <c r="A1" s="199" t="s">
        <v>153</v>
      </c>
      <c r="B1" s="199"/>
      <c r="C1" s="199"/>
      <c r="D1" s="199"/>
      <c r="E1" s="199"/>
    </row>
    <row r="2" spans="1:30" x14ac:dyDescent="0.25">
      <c r="A2" s="199"/>
      <c r="B2" s="199"/>
      <c r="C2" s="199"/>
      <c r="D2" s="199"/>
      <c r="E2" s="199"/>
    </row>
    <row r="3" spans="1:30" ht="15.75" thickBot="1" x14ac:dyDescent="0.3"/>
    <row r="4" spans="1:30" x14ac:dyDescent="0.25">
      <c r="A4" s="181" t="s">
        <v>16</v>
      </c>
      <c r="B4" s="183" t="s">
        <v>19</v>
      </c>
      <c r="C4" s="191" t="s">
        <v>0</v>
      </c>
      <c r="D4" s="192"/>
      <c r="E4" s="192"/>
      <c r="F4" s="192"/>
      <c r="G4" s="192"/>
      <c r="H4" s="192"/>
      <c r="I4" s="193"/>
      <c r="J4" s="185" t="s">
        <v>1</v>
      </c>
      <c r="K4" s="185"/>
      <c r="L4" s="186"/>
      <c r="M4" s="187"/>
      <c r="N4" s="189" t="s">
        <v>2</v>
      </c>
      <c r="O4" s="185"/>
      <c r="P4" s="190"/>
    </row>
    <row r="5" spans="1:30" ht="45.75" thickBot="1" x14ac:dyDescent="0.3">
      <c r="A5" s="182"/>
      <c r="B5" s="184"/>
      <c r="C5" s="22" t="s">
        <v>9</v>
      </c>
      <c r="D5" s="22" t="s">
        <v>5</v>
      </c>
      <c r="E5" s="22" t="s">
        <v>17</v>
      </c>
      <c r="F5" s="22" t="s">
        <v>4</v>
      </c>
      <c r="G5" s="22" t="s">
        <v>3</v>
      </c>
      <c r="H5" s="22" t="s">
        <v>11</v>
      </c>
      <c r="I5" s="22" t="s">
        <v>12</v>
      </c>
      <c r="J5" s="123" t="s">
        <v>25</v>
      </c>
      <c r="K5" s="2" t="s">
        <v>6</v>
      </c>
      <c r="L5" s="120" t="s">
        <v>23</v>
      </c>
      <c r="M5" s="188"/>
      <c r="N5" s="20" t="s">
        <v>18</v>
      </c>
      <c r="O5" s="8" t="s">
        <v>7</v>
      </c>
      <c r="P5" s="9" t="s">
        <v>8</v>
      </c>
      <c r="R5" s="84" t="s">
        <v>180</v>
      </c>
      <c r="S5" s="84"/>
      <c r="T5" s="85"/>
      <c r="U5" s="85" t="s">
        <v>36</v>
      </c>
      <c r="V5" s="86" t="s">
        <v>100</v>
      </c>
    </row>
    <row r="6" spans="1:30" ht="15" customHeight="1" x14ac:dyDescent="0.25">
      <c r="A6" s="10" t="s">
        <v>145</v>
      </c>
      <c r="B6" s="201" t="s">
        <v>175</v>
      </c>
      <c r="C6" s="11" t="s">
        <v>43</v>
      </c>
      <c r="D6" s="11" t="s">
        <v>44</v>
      </c>
      <c r="E6" s="11" t="s">
        <v>174</v>
      </c>
      <c r="F6" s="11">
        <v>1</v>
      </c>
      <c r="G6" s="11">
        <v>1</v>
      </c>
      <c r="H6" s="11">
        <v>2000</v>
      </c>
      <c r="I6" s="29">
        <v>100</v>
      </c>
      <c r="J6" s="61">
        <v>18612.169651269902</v>
      </c>
      <c r="K6" s="43">
        <f>J6/3600</f>
        <v>5.1700471253527507</v>
      </c>
      <c r="L6" s="14">
        <v>2.40840527627044E-4</v>
      </c>
      <c r="M6" s="27"/>
      <c r="N6" s="11"/>
      <c r="O6" s="11"/>
      <c r="P6" s="13"/>
      <c r="Q6" s="55"/>
      <c r="R6" s="118">
        <v>1</v>
      </c>
      <c r="S6" s="118" t="s">
        <v>154</v>
      </c>
      <c r="T6" s="126" t="s">
        <v>44</v>
      </c>
      <c r="U6" s="103">
        <f>K39</f>
        <v>4.2292856827311915</v>
      </c>
      <c r="V6" s="127">
        <f>L39</f>
        <v>2.2228168797886359E-3</v>
      </c>
    </row>
    <row r="7" spans="1:30" x14ac:dyDescent="0.25">
      <c r="A7" s="10" t="s">
        <v>146</v>
      </c>
      <c r="B7" s="202"/>
      <c r="C7" s="11" t="s">
        <v>148</v>
      </c>
      <c r="D7" s="11" t="s">
        <v>44</v>
      </c>
      <c r="E7" s="11" t="s">
        <v>174</v>
      </c>
      <c r="F7" s="11">
        <v>1</v>
      </c>
      <c r="G7" s="11">
        <v>1</v>
      </c>
      <c r="H7" s="11">
        <v>2000</v>
      </c>
      <c r="I7" s="29">
        <v>100</v>
      </c>
      <c r="J7" s="61">
        <v>13051.5598530769</v>
      </c>
      <c r="K7" s="43">
        <f>J7/3600</f>
        <v>3.625433292521361</v>
      </c>
      <c r="L7" s="14">
        <v>1.5008981467520301E-3</v>
      </c>
      <c r="M7" s="21"/>
      <c r="N7" s="11"/>
      <c r="O7" s="11"/>
      <c r="P7" s="13"/>
      <c r="Q7" s="55"/>
      <c r="R7" s="108">
        <v>2</v>
      </c>
      <c r="S7" s="108" t="s">
        <v>155</v>
      </c>
      <c r="T7" s="109" t="s">
        <v>44</v>
      </c>
      <c r="U7" s="110">
        <f>K50</f>
        <v>6.4866828060944766</v>
      </c>
      <c r="V7" s="102">
        <f>L50</f>
        <v>3.5426655966288982E-4</v>
      </c>
      <c r="X7" t="s">
        <v>177</v>
      </c>
    </row>
    <row r="8" spans="1:30" x14ac:dyDescent="0.25">
      <c r="A8" s="10" t="s">
        <v>147</v>
      </c>
      <c r="B8" s="202"/>
      <c r="C8" s="29" t="s">
        <v>149</v>
      </c>
      <c r="D8" s="11" t="s">
        <v>44</v>
      </c>
      <c r="E8" s="11" t="s">
        <v>174</v>
      </c>
      <c r="F8" s="11">
        <v>1</v>
      </c>
      <c r="G8" s="11">
        <v>1</v>
      </c>
      <c r="H8" s="11">
        <v>2000</v>
      </c>
      <c r="I8" s="29">
        <v>100</v>
      </c>
      <c r="J8" s="61">
        <v>38342.661390781403</v>
      </c>
      <c r="K8" s="43">
        <f>J8/3600</f>
        <v>10.650739275217056</v>
      </c>
      <c r="L8" s="14">
        <v>0.155738857684561</v>
      </c>
      <c r="M8" s="21"/>
      <c r="N8" s="11"/>
      <c r="O8" s="11"/>
      <c r="P8" s="13"/>
      <c r="Q8" s="55"/>
      <c r="R8" s="116">
        <v>3</v>
      </c>
      <c r="S8" s="116" t="s">
        <v>156</v>
      </c>
      <c r="T8" s="29" t="s">
        <v>44</v>
      </c>
      <c r="U8" s="105">
        <f>K61</f>
        <v>8.8077260146670753</v>
      </c>
      <c r="V8" s="106">
        <f>L61</f>
        <v>0.13549919027563154</v>
      </c>
      <c r="X8" s="200" t="s">
        <v>179</v>
      </c>
      <c r="Y8" s="200"/>
      <c r="Z8" s="200"/>
      <c r="AA8" s="200"/>
      <c r="AB8" s="200"/>
      <c r="AC8" s="200"/>
      <c r="AD8" s="200"/>
    </row>
    <row r="9" spans="1:30" x14ac:dyDescent="0.25">
      <c r="A9" s="10"/>
      <c r="B9" s="29"/>
      <c r="C9" s="29"/>
      <c r="D9" s="29"/>
      <c r="E9" s="29"/>
      <c r="F9" s="29"/>
      <c r="G9" s="29"/>
      <c r="H9" s="29"/>
      <c r="I9" s="29"/>
      <c r="J9" s="61"/>
      <c r="K9" s="43"/>
      <c r="L9" s="14"/>
      <c r="M9" s="21"/>
      <c r="N9" s="11"/>
      <c r="O9" s="11"/>
      <c r="P9" s="13"/>
      <c r="Q9" s="55"/>
      <c r="R9" s="119">
        <v>4</v>
      </c>
      <c r="S9" s="119" t="s">
        <v>157</v>
      </c>
      <c r="T9" s="149" t="s">
        <v>44</v>
      </c>
      <c r="U9" s="150">
        <f>K72</f>
        <v>10.998802390595262</v>
      </c>
      <c r="V9" s="151">
        <f>L72</f>
        <v>0.14840999326506549</v>
      </c>
      <c r="X9" s="200"/>
      <c r="Y9" s="200"/>
      <c r="Z9" s="200"/>
      <c r="AA9" s="200"/>
      <c r="AB9" s="200"/>
      <c r="AC9" s="200"/>
      <c r="AD9" s="200"/>
    </row>
    <row r="10" spans="1:30" x14ac:dyDescent="0.25">
      <c r="A10" s="10" t="s">
        <v>145</v>
      </c>
      <c r="B10" s="29" t="s">
        <v>167</v>
      </c>
      <c r="C10" s="29" t="s">
        <v>163</v>
      </c>
      <c r="D10" s="29" t="s">
        <v>44</v>
      </c>
      <c r="E10" s="29" t="s">
        <v>48</v>
      </c>
      <c r="F10" s="29">
        <v>1</v>
      </c>
      <c r="G10" s="29">
        <v>1</v>
      </c>
      <c r="H10" s="29">
        <v>2000</v>
      </c>
      <c r="I10" s="29">
        <v>100</v>
      </c>
      <c r="J10" s="61">
        <v>27023.110618829702</v>
      </c>
      <c r="K10" s="43">
        <f>J10/3600</f>
        <v>7.5064196163415842</v>
      </c>
      <c r="L10" s="14">
        <v>4.3271904493775298E-4</v>
      </c>
      <c r="M10" s="21"/>
      <c r="N10" s="11"/>
      <c r="O10" s="11"/>
      <c r="P10" s="13"/>
      <c r="Q10" s="55"/>
      <c r="R10" s="118">
        <v>5</v>
      </c>
      <c r="S10" s="118" t="s">
        <v>154</v>
      </c>
      <c r="T10" s="126" t="s">
        <v>95</v>
      </c>
      <c r="U10" s="103">
        <f>K83</f>
        <v>4.2340482552382586</v>
      </c>
      <c r="V10" s="127">
        <f>L83</f>
        <v>1.86604095933873E-3</v>
      </c>
      <c r="X10" s="200"/>
      <c r="Y10" s="200"/>
      <c r="Z10" s="200"/>
      <c r="AA10" s="200"/>
      <c r="AB10" s="200"/>
      <c r="AC10" s="200"/>
      <c r="AD10" s="200"/>
    </row>
    <row r="11" spans="1:30" ht="15" customHeight="1" x14ac:dyDescent="0.25">
      <c r="A11" s="10" t="s">
        <v>146</v>
      </c>
      <c r="B11" s="29" t="s">
        <v>166</v>
      </c>
      <c r="C11" s="11" t="s">
        <v>148</v>
      </c>
      <c r="D11" s="29" t="s">
        <v>44</v>
      </c>
      <c r="E11" s="29" t="s">
        <v>48</v>
      </c>
      <c r="F11" s="29">
        <v>1</v>
      </c>
      <c r="G11" s="29">
        <v>1</v>
      </c>
      <c r="H11" s="29">
        <v>2000</v>
      </c>
      <c r="I11" s="29">
        <v>100</v>
      </c>
      <c r="J11" s="61">
        <v>17423.600595235799</v>
      </c>
      <c r="K11" s="43">
        <f>J11/3600</f>
        <v>4.8398890542321666</v>
      </c>
      <c r="L11" s="14">
        <v>1.2487946658136699E-3</v>
      </c>
      <c r="M11" s="21"/>
      <c r="N11" s="11"/>
      <c r="O11" s="11"/>
      <c r="P11" s="13"/>
      <c r="Q11" s="55"/>
      <c r="R11" s="137">
        <v>6</v>
      </c>
      <c r="S11" s="137" t="s">
        <v>155</v>
      </c>
      <c r="T11" s="138" t="s">
        <v>95</v>
      </c>
      <c r="U11" s="139">
        <f>K94</f>
        <v>6.6275802447530801</v>
      </c>
      <c r="V11" s="136">
        <f>L94</f>
        <v>5.0534780998281342E-4</v>
      </c>
      <c r="X11" s="200"/>
      <c r="Y11" s="200"/>
      <c r="Z11" s="200"/>
      <c r="AA11" s="200"/>
      <c r="AB11" s="200"/>
      <c r="AC11" s="200"/>
      <c r="AD11" s="200"/>
    </row>
    <row r="12" spans="1:30" x14ac:dyDescent="0.25">
      <c r="A12" s="10" t="s">
        <v>162</v>
      </c>
      <c r="B12" s="11" t="s">
        <v>168</v>
      </c>
      <c r="C12" s="29" t="s">
        <v>149</v>
      </c>
      <c r="D12" s="29" t="s">
        <v>44</v>
      </c>
      <c r="E12" s="29" t="s">
        <v>48</v>
      </c>
      <c r="F12" s="29">
        <v>1</v>
      </c>
      <c r="G12" s="29">
        <v>1</v>
      </c>
      <c r="H12" s="29">
        <v>2000</v>
      </c>
      <c r="I12" s="29">
        <v>100</v>
      </c>
      <c r="J12" s="61">
        <v>40250.774930000298</v>
      </c>
      <c r="K12" s="43">
        <f>J12/3600</f>
        <v>11.180770813888971</v>
      </c>
      <c r="L12" s="14">
        <v>0.36672823910279101</v>
      </c>
      <c r="M12" s="21"/>
      <c r="N12" s="11"/>
      <c r="O12" s="11"/>
      <c r="P12" s="13"/>
      <c r="Q12" s="55"/>
      <c r="R12" s="137">
        <v>7</v>
      </c>
      <c r="S12" s="137" t="s">
        <v>156</v>
      </c>
      <c r="T12" s="138" t="s">
        <v>95</v>
      </c>
      <c r="U12" s="139">
        <f>K105</f>
        <v>8.9645049085616879</v>
      </c>
      <c r="V12" s="136">
        <f>L105</f>
        <v>3.6410649972467202E-4</v>
      </c>
    </row>
    <row r="13" spans="1:30" x14ac:dyDescent="0.25">
      <c r="M13" s="21"/>
      <c r="N13" s="11"/>
      <c r="O13" s="11"/>
      <c r="P13" s="13"/>
      <c r="Q13" s="55"/>
      <c r="R13" s="119">
        <v>8</v>
      </c>
      <c r="S13" s="119" t="s">
        <v>157</v>
      </c>
      <c r="T13" s="149" t="s">
        <v>95</v>
      </c>
      <c r="U13" s="150">
        <f>K116</f>
        <v>10.169948599027245</v>
      </c>
      <c r="V13" s="151">
        <f>L116</f>
        <v>2.0453783229385659E-2</v>
      </c>
    </row>
    <row r="14" spans="1:30" x14ac:dyDescent="0.25">
      <c r="A14" s="10" t="s">
        <v>145</v>
      </c>
      <c r="B14" s="29" t="s">
        <v>165</v>
      </c>
      <c r="C14" s="29" t="s">
        <v>163</v>
      </c>
      <c r="D14" s="29" t="s">
        <v>44</v>
      </c>
      <c r="E14" s="29" t="s">
        <v>48</v>
      </c>
      <c r="F14" s="29">
        <v>1</v>
      </c>
      <c r="G14" s="29">
        <v>1</v>
      </c>
      <c r="H14" s="29">
        <v>2000</v>
      </c>
      <c r="I14" s="29">
        <v>100</v>
      </c>
      <c r="J14" s="61">
        <v>29069.6684513092</v>
      </c>
      <c r="K14" s="43">
        <f>J14/3600</f>
        <v>8.0749079031414439</v>
      </c>
      <c r="L14" s="14">
        <v>3.2107759598317803E-4</v>
      </c>
      <c r="M14" s="21"/>
      <c r="N14" s="11"/>
      <c r="O14" s="11"/>
      <c r="P14" s="13"/>
      <c r="Q14" s="55"/>
      <c r="R14" s="118">
        <v>9</v>
      </c>
      <c r="S14" s="118" t="s">
        <v>154</v>
      </c>
      <c r="T14" s="126" t="s">
        <v>158</v>
      </c>
      <c r="U14" s="103">
        <f>K127</f>
        <v>4.4248023403419223</v>
      </c>
      <c r="V14" s="127">
        <f>L127</f>
        <v>1.993586482903353E-3</v>
      </c>
    </row>
    <row r="15" spans="1:30" x14ac:dyDescent="0.25">
      <c r="A15" s="10" t="s">
        <v>146</v>
      </c>
      <c r="B15" s="29" t="s">
        <v>170</v>
      </c>
      <c r="C15" s="29" t="s">
        <v>148</v>
      </c>
      <c r="D15" s="29" t="s">
        <v>44</v>
      </c>
      <c r="E15" s="29" t="s">
        <v>48</v>
      </c>
      <c r="F15" s="29">
        <v>1</v>
      </c>
      <c r="G15" s="29">
        <v>1</v>
      </c>
      <c r="H15" s="29">
        <v>2000</v>
      </c>
      <c r="I15" s="29">
        <v>100</v>
      </c>
      <c r="J15" s="61">
        <v>18457.330458164201</v>
      </c>
      <c r="K15" s="43">
        <f>J15/3600</f>
        <v>5.1270362383789445</v>
      </c>
      <c r="L15" s="14">
        <v>5.6005520520367497E-4</v>
      </c>
      <c r="M15" s="21"/>
      <c r="N15" s="11"/>
      <c r="O15" s="11"/>
      <c r="P15" s="13"/>
      <c r="Q15" s="55"/>
      <c r="R15" s="137">
        <v>10</v>
      </c>
      <c r="S15" s="137" t="s">
        <v>155</v>
      </c>
      <c r="T15" s="138" t="s">
        <v>158</v>
      </c>
      <c r="U15" s="139">
        <f>K138</f>
        <v>6.4976865349411836</v>
      </c>
      <c r="V15" s="136">
        <f>L138</f>
        <v>5.0133475100998758E-4</v>
      </c>
      <c r="X15" t="s">
        <v>178</v>
      </c>
    </row>
    <row r="16" spans="1:30" x14ac:dyDescent="0.25">
      <c r="A16" s="10" t="s">
        <v>147</v>
      </c>
      <c r="B16" s="29" t="s">
        <v>169</v>
      </c>
      <c r="C16" s="29" t="s">
        <v>149</v>
      </c>
      <c r="D16" s="29" t="s">
        <v>44</v>
      </c>
      <c r="E16" s="29" t="s">
        <v>48</v>
      </c>
      <c r="F16" s="29">
        <v>1</v>
      </c>
      <c r="G16" s="29">
        <v>1</v>
      </c>
      <c r="H16" s="29">
        <v>2000</v>
      </c>
      <c r="I16" s="29">
        <v>100</v>
      </c>
      <c r="J16" s="61">
        <v>18820.972458362499</v>
      </c>
      <c r="K16" s="43">
        <f>J16/3600</f>
        <v>5.2280479051006941</v>
      </c>
      <c r="L16" s="14">
        <v>0.38355015766331502</v>
      </c>
      <c r="M16" s="21"/>
      <c r="N16" s="11"/>
      <c r="O16" s="11"/>
      <c r="P16" s="13"/>
      <c r="Q16" s="55"/>
      <c r="R16" s="116">
        <v>11</v>
      </c>
      <c r="S16" s="116" t="s">
        <v>156</v>
      </c>
      <c r="T16" s="29" t="s">
        <v>158</v>
      </c>
      <c r="U16" s="105">
        <f>K149</f>
        <v>7.259584323419455</v>
      </c>
      <c r="V16" s="106">
        <f>L149</f>
        <v>4.9938777644221019E-3</v>
      </c>
    </row>
    <row r="17" spans="1:22" x14ac:dyDescent="0.25">
      <c r="A17" s="10"/>
      <c r="B17" s="29"/>
      <c r="C17" s="29"/>
      <c r="D17" s="29"/>
      <c r="E17" s="29"/>
      <c r="F17" s="29"/>
      <c r="G17" s="29"/>
      <c r="H17" s="29"/>
      <c r="I17" s="29"/>
      <c r="J17" s="61"/>
      <c r="K17" s="43"/>
      <c r="L17" s="14"/>
      <c r="M17" s="21"/>
      <c r="N17" s="11"/>
      <c r="O17" s="11"/>
      <c r="P17" s="13"/>
      <c r="Q17" s="55"/>
      <c r="R17" s="119">
        <v>12</v>
      </c>
      <c r="S17" s="119" t="s">
        <v>157</v>
      </c>
      <c r="T17" s="149" t="s">
        <v>158</v>
      </c>
      <c r="U17" s="150">
        <f>K160</f>
        <v>10.477395608736396</v>
      </c>
      <c r="V17" s="151">
        <f>L160</f>
        <v>4.5172353443163678E-2</v>
      </c>
    </row>
    <row r="18" spans="1:22" x14ac:dyDescent="0.25">
      <c r="A18" s="10" t="s">
        <v>145</v>
      </c>
      <c r="B18" s="29" t="s">
        <v>171</v>
      </c>
      <c r="C18" s="29" t="s">
        <v>163</v>
      </c>
      <c r="D18" s="29" t="s">
        <v>95</v>
      </c>
      <c r="E18" s="29" t="s">
        <v>48</v>
      </c>
      <c r="F18" s="29">
        <v>0.5</v>
      </c>
      <c r="G18" s="29">
        <v>1</v>
      </c>
      <c r="H18" s="29">
        <v>2000</v>
      </c>
      <c r="I18" s="29">
        <v>100</v>
      </c>
      <c r="J18" s="61"/>
      <c r="K18" s="43"/>
      <c r="L18" s="14">
        <v>3.22085980509721E-4</v>
      </c>
      <c r="M18" s="21"/>
      <c r="N18" s="11"/>
      <c r="O18" s="11"/>
      <c r="P18" s="13"/>
      <c r="Q18" s="55"/>
      <c r="R18" s="118">
        <v>13</v>
      </c>
      <c r="S18" s="118" t="s">
        <v>154</v>
      </c>
      <c r="T18" s="126" t="s">
        <v>121</v>
      </c>
      <c r="U18" s="103">
        <f>K171</f>
        <v>4.3150169482429694</v>
      </c>
      <c r="V18" s="127">
        <f>L171</f>
        <v>1.7515153109936802E-3</v>
      </c>
    </row>
    <row r="19" spans="1:22" x14ac:dyDescent="0.25">
      <c r="A19" s="10" t="s">
        <v>146</v>
      </c>
      <c r="B19" s="29" t="s">
        <v>95</v>
      </c>
      <c r="C19" s="29" t="s">
        <v>148</v>
      </c>
      <c r="D19" s="29" t="s">
        <v>95</v>
      </c>
      <c r="E19" s="29" t="s">
        <v>48</v>
      </c>
      <c r="F19" s="29">
        <v>0.5</v>
      </c>
      <c r="G19" s="29">
        <v>1</v>
      </c>
      <c r="H19" s="29">
        <v>2000</v>
      </c>
      <c r="I19" s="29">
        <v>100</v>
      </c>
      <c r="J19" s="61"/>
      <c r="K19" s="43"/>
      <c r="L19" s="14">
        <v>2.45348043112258E-3</v>
      </c>
      <c r="M19" s="21"/>
      <c r="N19" s="11"/>
      <c r="O19" s="11"/>
      <c r="P19" s="13"/>
      <c r="Q19" s="55"/>
      <c r="R19" s="137">
        <v>14</v>
      </c>
      <c r="S19" s="137" t="s">
        <v>155</v>
      </c>
      <c r="T19" s="138" t="s">
        <v>121</v>
      </c>
      <c r="U19" s="139">
        <f>K182</f>
        <v>6.7696160019106202</v>
      </c>
      <c r="V19" s="136">
        <f>L182</f>
        <v>4.4333458315491621E-4</v>
      </c>
    </row>
    <row r="20" spans="1:22" x14ac:dyDescent="0.25">
      <c r="A20" s="10" t="s">
        <v>147</v>
      </c>
      <c r="B20" s="29" t="s">
        <v>95</v>
      </c>
      <c r="C20" s="29" t="s">
        <v>149</v>
      </c>
      <c r="D20" s="29" t="s">
        <v>95</v>
      </c>
      <c r="E20" s="29" t="s">
        <v>48</v>
      </c>
      <c r="F20" s="29">
        <v>0.5</v>
      </c>
      <c r="G20" s="29">
        <v>1</v>
      </c>
      <c r="H20" s="29">
        <v>2000</v>
      </c>
      <c r="I20" s="29">
        <v>100</v>
      </c>
      <c r="J20" s="61"/>
      <c r="K20" s="43"/>
      <c r="L20" s="14">
        <v>1.54348745735529E-3</v>
      </c>
      <c r="M20" s="21"/>
      <c r="N20" s="11"/>
      <c r="O20" s="11"/>
      <c r="P20" s="13"/>
      <c r="Q20" s="55"/>
      <c r="R20" s="116">
        <v>15</v>
      </c>
      <c r="S20" s="116" t="s">
        <v>156</v>
      </c>
      <c r="T20" s="29" t="s">
        <v>121</v>
      </c>
      <c r="U20" s="105">
        <f>K193</f>
        <v>9.3713192144830852</v>
      </c>
      <c r="V20" s="106">
        <f>L193</f>
        <v>8.7288540140798121E-2</v>
      </c>
    </row>
    <row r="21" spans="1:22" x14ac:dyDescent="0.25">
      <c r="A21" s="10" t="s">
        <v>145</v>
      </c>
      <c r="B21" s="29" t="s">
        <v>109</v>
      </c>
      <c r="C21" s="29" t="s">
        <v>163</v>
      </c>
      <c r="D21" s="29" t="s">
        <v>172</v>
      </c>
      <c r="E21" s="29" t="s">
        <v>48</v>
      </c>
      <c r="F21" s="29">
        <v>0.5</v>
      </c>
      <c r="G21" s="29">
        <v>1</v>
      </c>
      <c r="H21" s="29">
        <v>2000</v>
      </c>
      <c r="I21" s="29">
        <v>100</v>
      </c>
      <c r="J21" s="61"/>
      <c r="K21" s="43"/>
      <c r="L21" s="14">
        <v>3.2851775948800099E-4</v>
      </c>
      <c r="M21" s="21"/>
      <c r="N21" s="11"/>
      <c r="O21" s="11"/>
      <c r="P21" s="13"/>
      <c r="Q21" s="55"/>
      <c r="R21" s="119">
        <v>16</v>
      </c>
      <c r="S21" s="119" t="s">
        <v>157</v>
      </c>
      <c r="T21" s="149" t="s">
        <v>121</v>
      </c>
      <c r="U21" s="150">
        <f>K204</f>
        <v>10.551886813627339</v>
      </c>
      <c r="V21" s="151">
        <f>L204</f>
        <v>0.15251569491462647</v>
      </c>
    </row>
    <row r="22" spans="1:22" x14ac:dyDescent="0.25">
      <c r="A22" s="10" t="s">
        <v>146</v>
      </c>
      <c r="B22" s="29" t="s">
        <v>109</v>
      </c>
      <c r="C22" s="29" t="s">
        <v>148</v>
      </c>
      <c r="D22" s="29" t="s">
        <v>172</v>
      </c>
      <c r="E22" s="29" t="s">
        <v>48</v>
      </c>
      <c r="F22" s="29">
        <v>0.5</v>
      </c>
      <c r="G22" s="29">
        <v>1</v>
      </c>
      <c r="H22" s="29">
        <v>2000</v>
      </c>
      <c r="I22" s="29">
        <v>100</v>
      </c>
      <c r="J22" s="61"/>
      <c r="K22" s="43"/>
      <c r="L22" s="14">
        <v>1.15770008728355E-3</v>
      </c>
      <c r="M22" s="21"/>
      <c r="N22" s="11"/>
      <c r="O22" s="11"/>
      <c r="P22" s="13"/>
      <c r="Q22" s="55"/>
      <c r="R22" s="118">
        <v>17</v>
      </c>
      <c r="S22" s="118" t="s">
        <v>154</v>
      </c>
      <c r="T22" s="126" t="s">
        <v>131</v>
      </c>
      <c r="U22" s="103">
        <f>K215</f>
        <v>4.4206179184648553</v>
      </c>
      <c r="V22" s="127">
        <f>L215</f>
        <v>2.1560056705570698E-3</v>
      </c>
    </row>
    <row r="23" spans="1:22" x14ac:dyDescent="0.25">
      <c r="A23" s="10" t="s">
        <v>147</v>
      </c>
      <c r="B23" s="29" t="s">
        <v>109</v>
      </c>
      <c r="C23" s="29" t="s">
        <v>149</v>
      </c>
      <c r="D23" s="29" t="s">
        <v>172</v>
      </c>
      <c r="E23" s="29" t="s">
        <v>48</v>
      </c>
      <c r="F23" s="29">
        <v>0.5</v>
      </c>
      <c r="G23" s="29">
        <v>1</v>
      </c>
      <c r="H23" s="29">
        <v>2000</v>
      </c>
      <c r="I23" s="29">
        <v>100</v>
      </c>
      <c r="J23" s="61"/>
      <c r="K23" s="43"/>
      <c r="L23" s="14">
        <v>3.4134095276102902E-4</v>
      </c>
      <c r="M23" s="21"/>
      <c r="N23" s="11"/>
      <c r="O23" s="11"/>
      <c r="P23" s="13"/>
      <c r="Q23" s="55"/>
      <c r="R23" s="137">
        <v>18</v>
      </c>
      <c r="S23" s="137" t="s">
        <v>155</v>
      </c>
      <c r="T23" s="138" t="s">
        <v>131</v>
      </c>
      <c r="U23" s="139">
        <f>K226</f>
        <v>6.763076862865006</v>
      </c>
      <c r="V23" s="136">
        <f>L226</f>
        <v>5.0333609890675297E-4</v>
      </c>
    </row>
    <row r="24" spans="1:22" x14ac:dyDescent="0.25">
      <c r="A24" s="10" t="s">
        <v>145</v>
      </c>
      <c r="B24" s="29" t="s">
        <v>118</v>
      </c>
      <c r="C24" s="29" t="s">
        <v>163</v>
      </c>
      <c r="D24" s="29" t="s">
        <v>173</v>
      </c>
      <c r="E24" s="29" t="s">
        <v>48</v>
      </c>
      <c r="F24" s="29">
        <v>0.5</v>
      </c>
      <c r="G24" s="29">
        <v>1</v>
      </c>
      <c r="H24" s="29">
        <v>2000</v>
      </c>
      <c r="I24" s="29">
        <v>100</v>
      </c>
      <c r="J24" s="61"/>
      <c r="K24" s="43"/>
      <c r="L24" s="14">
        <v>3.9715606997173101E-4</v>
      </c>
      <c r="M24" s="21"/>
      <c r="N24" s="11"/>
      <c r="O24" s="11"/>
      <c r="P24" s="13"/>
      <c r="Q24" s="55"/>
      <c r="R24" s="116">
        <v>19</v>
      </c>
      <c r="S24" s="116" t="s">
        <v>156</v>
      </c>
      <c r="T24" s="29" t="s">
        <v>131</v>
      </c>
      <c r="U24" s="105">
        <f>K237</f>
        <v>9.2122182491885152</v>
      </c>
      <c r="V24" s="106">
        <f>L237</f>
        <v>0.14395552438786893</v>
      </c>
    </row>
    <row r="25" spans="1:22" x14ac:dyDescent="0.25">
      <c r="A25" s="10" t="s">
        <v>146</v>
      </c>
      <c r="B25" s="29" t="s">
        <v>118</v>
      </c>
      <c r="C25" s="29" t="s">
        <v>148</v>
      </c>
      <c r="D25" s="29" t="s">
        <v>173</v>
      </c>
      <c r="E25" s="29" t="s">
        <v>48</v>
      </c>
      <c r="F25" s="29">
        <v>0.5</v>
      </c>
      <c r="G25" s="29">
        <v>1</v>
      </c>
      <c r="H25" s="29">
        <v>2000</v>
      </c>
      <c r="I25" s="29">
        <v>100</v>
      </c>
      <c r="J25" s="61"/>
      <c r="K25" s="43"/>
      <c r="L25" s="14">
        <v>1.67750811628927E-3</v>
      </c>
      <c r="M25" s="21"/>
      <c r="N25" s="11"/>
      <c r="O25" s="11"/>
      <c r="P25" s="13"/>
      <c r="Q25" s="55"/>
      <c r="R25" s="119">
        <v>20</v>
      </c>
      <c r="S25" s="119" t="s">
        <v>157</v>
      </c>
      <c r="T25" s="149" t="s">
        <v>131</v>
      </c>
      <c r="U25" s="150">
        <f>K248</f>
        <v>11.731441117578068</v>
      </c>
      <c r="V25" s="151">
        <f>L248</f>
        <v>0.2616243811100688</v>
      </c>
    </row>
    <row r="26" spans="1:22" x14ac:dyDescent="0.25">
      <c r="A26" s="10" t="s">
        <v>147</v>
      </c>
      <c r="B26" s="29" t="s">
        <v>118</v>
      </c>
      <c r="C26" s="29" t="s">
        <v>149</v>
      </c>
      <c r="D26" s="29" t="s">
        <v>173</v>
      </c>
      <c r="E26" s="29" t="s">
        <v>48</v>
      </c>
      <c r="F26" s="29">
        <v>0.5</v>
      </c>
      <c r="G26" s="29">
        <v>1</v>
      </c>
      <c r="H26" s="29">
        <v>2000</v>
      </c>
      <c r="I26" s="29">
        <v>100</v>
      </c>
      <c r="J26" s="61"/>
      <c r="K26" s="43"/>
      <c r="L26" s="14">
        <v>0.358622790982072</v>
      </c>
      <c r="M26" s="21"/>
      <c r="N26" s="11"/>
      <c r="O26" s="11"/>
      <c r="P26" s="13"/>
      <c r="Q26" s="55"/>
      <c r="R26" s="118">
        <v>21</v>
      </c>
      <c r="S26" s="118" t="s">
        <v>154</v>
      </c>
      <c r="T26" s="126" t="s">
        <v>119</v>
      </c>
      <c r="U26" s="103">
        <f>K259</f>
        <v>4.3797820828027056</v>
      </c>
      <c r="V26" s="127">
        <f>L259</f>
        <v>2.142723790257023E-3</v>
      </c>
    </row>
    <row r="27" spans="1:22" ht="15.75" thickBot="1" x14ac:dyDescent="0.3">
      <c r="A27" s="10"/>
      <c r="B27" s="29"/>
      <c r="C27" s="29"/>
      <c r="D27" s="29"/>
      <c r="E27" s="29"/>
      <c r="F27" s="29"/>
      <c r="G27" s="29"/>
      <c r="H27" s="29"/>
      <c r="I27" s="29"/>
      <c r="J27" s="61"/>
      <c r="K27" s="43"/>
      <c r="L27" s="14"/>
      <c r="M27" s="21"/>
      <c r="N27" s="11"/>
      <c r="O27" s="11"/>
      <c r="P27" s="13"/>
      <c r="Q27" s="55"/>
      <c r="R27" s="137">
        <v>22</v>
      </c>
      <c r="S27" s="137" t="s">
        <v>155</v>
      </c>
      <c r="T27" s="138" t="s">
        <v>119</v>
      </c>
      <c r="U27" s="139">
        <f>K270</f>
        <v>6.7126160448590779</v>
      </c>
      <c r="V27" s="136">
        <f>L270</f>
        <v>6.6761081645879945E-4</v>
      </c>
    </row>
    <row r="28" spans="1:22" ht="15.75" thickBot="1" x14ac:dyDescent="0.3">
      <c r="A28" s="74" t="s">
        <v>176</v>
      </c>
      <c r="B28" s="75"/>
      <c r="C28" s="75"/>
      <c r="D28" s="75"/>
      <c r="E28" s="75"/>
      <c r="F28" s="75"/>
      <c r="G28" s="75"/>
      <c r="H28" s="75"/>
      <c r="I28" s="75"/>
      <c r="J28" s="76"/>
      <c r="K28" s="82"/>
      <c r="L28" s="78"/>
      <c r="M28" s="80"/>
      <c r="N28" s="75"/>
      <c r="O28" s="75"/>
      <c r="P28" s="81"/>
      <c r="Q28" s="55"/>
      <c r="R28" s="116">
        <v>23</v>
      </c>
      <c r="S28" s="116" t="s">
        <v>156</v>
      </c>
      <c r="T28" s="29" t="s">
        <v>119</v>
      </c>
      <c r="U28" s="105">
        <f>K281</f>
        <v>9.0749365697436772</v>
      </c>
      <c r="V28" s="106">
        <f>L281</f>
        <v>0.11630624285920385</v>
      </c>
    </row>
    <row r="29" spans="1:22" x14ac:dyDescent="0.25">
      <c r="A29" s="10" t="s">
        <v>159</v>
      </c>
      <c r="B29" s="11"/>
      <c r="C29" s="11" t="s">
        <v>148</v>
      </c>
      <c r="D29" s="11" t="s">
        <v>44</v>
      </c>
      <c r="E29" s="11" t="s">
        <v>48</v>
      </c>
      <c r="F29" s="11">
        <v>1</v>
      </c>
      <c r="G29" s="11">
        <v>1</v>
      </c>
      <c r="H29" s="11">
        <v>2000</v>
      </c>
      <c r="I29" s="29">
        <v>100</v>
      </c>
      <c r="J29" s="61">
        <v>14836.474603414499</v>
      </c>
      <c r="K29" s="43">
        <f>J29/3600</f>
        <v>4.1212429453929165</v>
      </c>
      <c r="L29" s="14">
        <v>2.1791001549532102E-3</v>
      </c>
      <c r="Q29" s="55"/>
      <c r="R29" s="119">
        <v>24</v>
      </c>
      <c r="S29" s="119" t="s">
        <v>157</v>
      </c>
      <c r="T29" s="149" t="s">
        <v>119</v>
      </c>
      <c r="U29" s="150">
        <f>K292</f>
        <v>12.17818824011748</v>
      </c>
      <c r="V29" s="151">
        <f>L292</f>
        <v>0.2119134557048214</v>
      </c>
    </row>
    <row r="30" spans="1:22" x14ac:dyDescent="0.25">
      <c r="A30" s="10"/>
      <c r="B30" s="11"/>
      <c r="C30" s="11" t="s">
        <v>148</v>
      </c>
      <c r="D30" s="11" t="s">
        <v>44</v>
      </c>
      <c r="E30" s="11" t="s">
        <v>48</v>
      </c>
      <c r="F30" s="11">
        <v>1</v>
      </c>
      <c r="G30" s="11">
        <v>1</v>
      </c>
      <c r="H30" s="11">
        <v>2000</v>
      </c>
      <c r="I30" s="29">
        <v>100</v>
      </c>
      <c r="J30" s="61">
        <v>14881.7153394222</v>
      </c>
      <c r="K30" s="43">
        <f>J30/3600</f>
        <v>4.133809816506167</v>
      </c>
      <c r="L30" s="14">
        <v>2.5533314556648598E-3</v>
      </c>
      <c r="Q30" s="55"/>
      <c r="R30" s="55"/>
    </row>
    <row r="31" spans="1:22" x14ac:dyDescent="0.25">
      <c r="A31" s="10"/>
      <c r="B31" s="11"/>
      <c r="C31" s="11" t="s">
        <v>148</v>
      </c>
      <c r="D31" s="11" t="s">
        <v>44</v>
      </c>
      <c r="E31" s="11" t="s">
        <v>48</v>
      </c>
      <c r="F31" s="11">
        <v>1</v>
      </c>
      <c r="G31" s="11">
        <v>1</v>
      </c>
      <c r="H31" s="11">
        <v>2000</v>
      </c>
      <c r="I31" s="29">
        <v>100</v>
      </c>
      <c r="J31" s="61">
        <v>15176.966675043101</v>
      </c>
      <c r="K31" s="43">
        <f t="shared" ref="K31:K39" si="0">J31/3600</f>
        <v>4.2158240764008612</v>
      </c>
      <c r="L31" s="14">
        <v>1.0047742161323099E-3</v>
      </c>
      <c r="Q31" s="55"/>
      <c r="R31" s="55"/>
    </row>
    <row r="32" spans="1:22" x14ac:dyDescent="0.25">
      <c r="A32" s="10"/>
      <c r="B32" s="11"/>
      <c r="C32" s="11" t="s">
        <v>148</v>
      </c>
      <c r="D32" s="11" t="s">
        <v>44</v>
      </c>
      <c r="E32" s="11" t="s">
        <v>48</v>
      </c>
      <c r="F32" s="11">
        <v>1</v>
      </c>
      <c r="G32" s="11">
        <v>1</v>
      </c>
      <c r="H32" s="11">
        <v>2000</v>
      </c>
      <c r="I32" s="29">
        <v>100</v>
      </c>
      <c r="J32" s="61">
        <v>15134.965241432101</v>
      </c>
      <c r="K32" s="43">
        <f t="shared" si="0"/>
        <v>4.2041570115089169</v>
      </c>
      <c r="L32" s="14">
        <v>1.4130645748099901E-3</v>
      </c>
      <c r="Q32" s="55"/>
      <c r="R32" s="55"/>
    </row>
    <row r="33" spans="1:18" x14ac:dyDescent="0.25">
      <c r="A33" s="10"/>
      <c r="B33" s="11"/>
      <c r="C33" s="11" t="s">
        <v>148</v>
      </c>
      <c r="D33" s="11" t="s">
        <v>44</v>
      </c>
      <c r="E33" s="11" t="s">
        <v>48</v>
      </c>
      <c r="F33" s="11">
        <v>1</v>
      </c>
      <c r="G33" s="11">
        <v>1</v>
      </c>
      <c r="H33" s="11">
        <v>2000</v>
      </c>
      <c r="I33" s="29">
        <v>100</v>
      </c>
      <c r="J33" s="61">
        <v>15135.434094190499</v>
      </c>
      <c r="K33" s="43">
        <f t="shared" si="0"/>
        <v>4.2042872483862501</v>
      </c>
      <c r="L33" s="14">
        <v>5.8060647987453603E-3</v>
      </c>
      <c r="Q33" s="55"/>
      <c r="R33" s="55"/>
    </row>
    <row r="34" spans="1:18" x14ac:dyDescent="0.25">
      <c r="A34" s="10"/>
      <c r="B34" s="11"/>
      <c r="C34" s="11" t="s">
        <v>148</v>
      </c>
      <c r="D34" s="11" t="s">
        <v>44</v>
      </c>
      <c r="E34" s="11" t="s">
        <v>48</v>
      </c>
      <c r="F34" s="11">
        <v>1</v>
      </c>
      <c r="G34" s="11">
        <v>1</v>
      </c>
      <c r="H34" s="11">
        <v>2000</v>
      </c>
      <c r="I34" s="29">
        <v>100</v>
      </c>
      <c r="J34" s="61">
        <v>15147.426860809301</v>
      </c>
      <c r="K34" s="43">
        <f t="shared" si="0"/>
        <v>4.2076185724470276</v>
      </c>
      <c r="L34" s="14">
        <v>2.3109080175796599E-3</v>
      </c>
      <c r="Q34" s="55"/>
      <c r="R34" s="55"/>
    </row>
    <row r="35" spans="1:18" x14ac:dyDescent="0.25">
      <c r="A35" s="10"/>
      <c r="B35" s="11"/>
      <c r="C35" s="11" t="s">
        <v>148</v>
      </c>
      <c r="D35" s="11" t="s">
        <v>44</v>
      </c>
      <c r="E35" s="11" t="s">
        <v>48</v>
      </c>
      <c r="F35" s="11">
        <v>1</v>
      </c>
      <c r="G35" s="11">
        <v>1</v>
      </c>
      <c r="H35" s="11">
        <v>2000</v>
      </c>
      <c r="I35" s="29">
        <v>100</v>
      </c>
      <c r="J35" s="61">
        <v>15151.8656978607</v>
      </c>
      <c r="K35" s="43">
        <f t="shared" si="0"/>
        <v>4.2088515827390829</v>
      </c>
      <c r="L35" s="14">
        <v>1.6017102010826101E-3</v>
      </c>
      <c r="Q35" s="55"/>
      <c r="R35" s="55"/>
    </row>
    <row r="36" spans="1:18" x14ac:dyDescent="0.25">
      <c r="A36" s="10"/>
      <c r="B36" s="11"/>
      <c r="C36" s="11" t="s">
        <v>148</v>
      </c>
      <c r="D36" s="11" t="s">
        <v>44</v>
      </c>
      <c r="E36" s="11" t="s">
        <v>48</v>
      </c>
      <c r="F36" s="11">
        <v>1</v>
      </c>
      <c r="G36" s="11">
        <v>1</v>
      </c>
      <c r="H36" s="11">
        <v>2000</v>
      </c>
      <c r="I36" s="29">
        <v>100</v>
      </c>
      <c r="J36" s="61">
        <v>15290.4946393966</v>
      </c>
      <c r="K36" s="43">
        <f t="shared" si="0"/>
        <v>4.2473596220546108</v>
      </c>
      <c r="L36" s="14">
        <v>1.7131224457440899E-3</v>
      </c>
      <c r="N36" s="46"/>
    </row>
    <row r="37" spans="1:18" x14ac:dyDescent="0.25">
      <c r="A37" s="10"/>
      <c r="B37" s="11"/>
      <c r="C37" s="11" t="s">
        <v>148</v>
      </c>
      <c r="D37" s="11" t="s">
        <v>44</v>
      </c>
      <c r="E37" s="11" t="s">
        <v>48</v>
      </c>
      <c r="F37" s="11">
        <v>1</v>
      </c>
      <c r="G37" s="11">
        <v>1</v>
      </c>
      <c r="H37" s="11">
        <v>2000</v>
      </c>
      <c r="I37" s="29">
        <v>100</v>
      </c>
      <c r="J37" s="61">
        <v>15716.922601222899</v>
      </c>
      <c r="K37" s="43">
        <f t="shared" si="0"/>
        <v>4.3658118336730274</v>
      </c>
      <c r="L37" s="14">
        <v>1.50661905059853E-3</v>
      </c>
      <c r="N37" s="46"/>
    </row>
    <row r="38" spans="1:18" ht="15.75" thickBot="1" x14ac:dyDescent="0.3">
      <c r="A38" s="10"/>
      <c r="B38" s="11"/>
      <c r="C38" s="11" t="s">
        <v>148</v>
      </c>
      <c r="D38" s="11" t="s">
        <v>44</v>
      </c>
      <c r="E38" s="11" t="s">
        <v>48</v>
      </c>
      <c r="F38" s="11">
        <v>1</v>
      </c>
      <c r="G38" s="11">
        <v>1</v>
      </c>
      <c r="H38" s="11">
        <v>2000</v>
      </c>
      <c r="I38" s="29">
        <v>100</v>
      </c>
      <c r="J38" s="61">
        <v>15782.018825531</v>
      </c>
      <c r="K38" s="43">
        <f t="shared" si="0"/>
        <v>4.383894118203056</v>
      </c>
      <c r="L38" s="14">
        <v>2.1394738825757402E-3</v>
      </c>
      <c r="N38" s="46"/>
    </row>
    <row r="39" spans="1:18" ht="15.75" thickBot="1" x14ac:dyDescent="0.3">
      <c r="A39" s="74" t="s">
        <v>26</v>
      </c>
      <c r="B39" s="75"/>
      <c r="C39" s="75"/>
      <c r="D39" s="75"/>
      <c r="E39" s="75"/>
      <c r="F39" s="75"/>
      <c r="G39" s="75"/>
      <c r="H39" s="75"/>
      <c r="I39" s="75"/>
      <c r="J39" s="76">
        <f>AVERAGE(J29:J38)</f>
        <v>15225.428457832289</v>
      </c>
      <c r="K39" s="82">
        <f t="shared" si="0"/>
        <v>4.2292856827311915</v>
      </c>
      <c r="L39" s="78">
        <f>AVERAGE(L29:L38)</f>
        <v>2.2228168797886359E-3</v>
      </c>
      <c r="N39" s="46"/>
    </row>
    <row r="40" spans="1:18" x14ac:dyDescent="0.25">
      <c r="A40" s="10" t="s">
        <v>160</v>
      </c>
      <c r="B40" s="11"/>
      <c r="C40" s="29" t="s">
        <v>163</v>
      </c>
      <c r="D40" s="11" t="s">
        <v>44</v>
      </c>
      <c r="E40" s="11" t="s">
        <v>48</v>
      </c>
      <c r="F40" s="11">
        <v>1</v>
      </c>
      <c r="G40" s="11">
        <v>1</v>
      </c>
      <c r="H40" s="11">
        <v>2000</v>
      </c>
      <c r="I40" s="29">
        <v>100</v>
      </c>
      <c r="J40" s="61">
        <v>21450.523891687299</v>
      </c>
      <c r="K40" s="43">
        <f>J40/3600</f>
        <v>5.9584788588020272</v>
      </c>
      <c r="L40" s="14">
        <v>5.00275075028053E-4</v>
      </c>
    </row>
    <row r="41" spans="1:18" x14ac:dyDescent="0.25">
      <c r="A41" s="10"/>
      <c r="B41" s="11"/>
      <c r="C41" s="29" t="s">
        <v>163</v>
      </c>
      <c r="D41" s="11" t="s">
        <v>44</v>
      </c>
      <c r="E41" s="11" t="s">
        <v>48</v>
      </c>
      <c r="F41" s="11">
        <v>1</v>
      </c>
      <c r="G41" s="11">
        <v>1</v>
      </c>
      <c r="H41" s="11">
        <v>2000</v>
      </c>
      <c r="I41" s="29">
        <v>100</v>
      </c>
      <c r="J41" s="61">
        <v>23333.771049737901</v>
      </c>
      <c r="K41" s="43">
        <f>J41/3600</f>
        <v>6.4816030693716389</v>
      </c>
      <c r="L41" s="14">
        <v>2.8560088277150201E-4</v>
      </c>
    </row>
    <row r="42" spans="1:18" x14ac:dyDescent="0.25">
      <c r="A42" s="10"/>
      <c r="B42" s="11"/>
      <c r="C42" s="29" t="s">
        <v>163</v>
      </c>
      <c r="D42" s="11" t="s">
        <v>44</v>
      </c>
      <c r="E42" s="11" t="s">
        <v>48</v>
      </c>
      <c r="F42" s="11">
        <v>1</v>
      </c>
      <c r="G42" s="11">
        <v>1</v>
      </c>
      <c r="H42" s="11">
        <v>2000</v>
      </c>
      <c r="I42" s="29">
        <v>100</v>
      </c>
      <c r="J42" s="61">
        <v>23374.4940936565</v>
      </c>
      <c r="K42" s="43">
        <f t="shared" ref="K42:K50" si="1">J42/3600</f>
        <v>6.4929150260156945</v>
      </c>
      <c r="L42" s="14">
        <v>3.9979989061867299E-4</v>
      </c>
    </row>
    <row r="43" spans="1:18" x14ac:dyDescent="0.25">
      <c r="A43" s="10"/>
      <c r="B43" s="11"/>
      <c r="C43" s="29" t="s">
        <v>163</v>
      </c>
      <c r="D43" s="11" t="s">
        <v>44</v>
      </c>
      <c r="E43" s="11" t="s">
        <v>48</v>
      </c>
      <c r="F43" s="11">
        <v>1</v>
      </c>
      <c r="G43" s="11">
        <v>1</v>
      </c>
      <c r="H43" s="11">
        <v>2000</v>
      </c>
      <c r="I43" s="29">
        <v>100</v>
      </c>
      <c r="J43" s="61">
        <v>23504.484555006002</v>
      </c>
      <c r="K43" s="43">
        <f t="shared" si="1"/>
        <v>6.5290234875016671</v>
      </c>
      <c r="L43" s="14">
        <v>2.0360953645482801E-4</v>
      </c>
    </row>
    <row r="44" spans="1:18" x14ac:dyDescent="0.25">
      <c r="A44" s="10"/>
      <c r="B44" s="11"/>
      <c r="C44" s="29" t="s">
        <v>163</v>
      </c>
      <c r="D44" s="11" t="s">
        <v>44</v>
      </c>
      <c r="E44" s="11" t="s">
        <v>48</v>
      </c>
      <c r="F44" s="11">
        <v>1</v>
      </c>
      <c r="G44" s="11">
        <v>1</v>
      </c>
      <c r="H44" s="11">
        <v>2000</v>
      </c>
      <c r="I44" s="29">
        <v>100</v>
      </c>
      <c r="J44" s="61">
        <v>23559.366172552101</v>
      </c>
      <c r="K44" s="43">
        <f t="shared" si="1"/>
        <v>6.5442683812644731</v>
      </c>
      <c r="L44" s="14">
        <v>6.6348345003550504E-4</v>
      </c>
    </row>
    <row r="45" spans="1:18" x14ac:dyDescent="0.25">
      <c r="A45" s="10"/>
      <c r="B45" s="11"/>
      <c r="C45" s="29" t="s">
        <v>163</v>
      </c>
      <c r="D45" s="11" t="s">
        <v>44</v>
      </c>
      <c r="E45" s="11" t="s">
        <v>48</v>
      </c>
      <c r="F45" s="11">
        <v>1</v>
      </c>
      <c r="G45" s="11">
        <v>1</v>
      </c>
      <c r="H45" s="11">
        <v>2000</v>
      </c>
      <c r="I45" s="29">
        <v>100</v>
      </c>
      <c r="J45" s="61">
        <v>23588.252247810298</v>
      </c>
      <c r="K45" s="43">
        <f t="shared" si="1"/>
        <v>6.552292291058416</v>
      </c>
      <c r="L45" s="14">
        <v>5.1578890378789998E-4</v>
      </c>
    </row>
    <row r="46" spans="1:18" x14ac:dyDescent="0.25">
      <c r="A46" s="10"/>
      <c r="B46" s="11"/>
      <c r="C46" s="29" t="s">
        <v>163</v>
      </c>
      <c r="D46" s="11" t="s">
        <v>44</v>
      </c>
      <c r="E46" s="11" t="s">
        <v>48</v>
      </c>
      <c r="F46" s="11">
        <v>1</v>
      </c>
      <c r="G46" s="11">
        <v>1</v>
      </c>
      <c r="H46" s="11">
        <v>2000</v>
      </c>
      <c r="I46" s="29">
        <v>100</v>
      </c>
      <c r="J46" s="61">
        <v>23608.834432363499</v>
      </c>
      <c r="K46" s="43">
        <f t="shared" si="1"/>
        <v>6.5580095645454168</v>
      </c>
      <c r="L46" s="14">
        <v>3.0374115157682803E-4</v>
      </c>
    </row>
    <row r="47" spans="1:18" x14ac:dyDescent="0.25">
      <c r="A47" s="10"/>
      <c r="B47" s="11"/>
      <c r="C47" s="29" t="s">
        <v>163</v>
      </c>
      <c r="D47" s="11" t="s">
        <v>44</v>
      </c>
      <c r="E47" s="11" t="s">
        <v>48</v>
      </c>
      <c r="F47" s="11">
        <v>1</v>
      </c>
      <c r="G47" s="11">
        <v>1</v>
      </c>
      <c r="H47" s="11">
        <v>2000</v>
      </c>
      <c r="I47" s="29">
        <v>100</v>
      </c>
      <c r="J47" s="61">
        <v>23688.2411193847</v>
      </c>
      <c r="K47" s="43">
        <f t="shared" si="1"/>
        <v>6.5800669776068608</v>
      </c>
      <c r="L47" s="14">
        <v>2.5007336471744598E-4</v>
      </c>
    </row>
    <row r="48" spans="1:18" x14ac:dyDescent="0.25">
      <c r="A48" s="10"/>
      <c r="B48" s="11"/>
      <c r="C48" s="29" t="s">
        <v>163</v>
      </c>
      <c r="D48" s="11" t="s">
        <v>44</v>
      </c>
      <c r="E48" s="11" t="s">
        <v>48</v>
      </c>
      <c r="F48" s="11">
        <v>1</v>
      </c>
      <c r="G48" s="11">
        <v>1</v>
      </c>
      <c r="H48" s="11">
        <v>2000</v>
      </c>
      <c r="I48" s="29">
        <v>100</v>
      </c>
      <c r="J48" s="61">
        <v>23698.909826993899</v>
      </c>
      <c r="K48" s="43">
        <f t="shared" si="1"/>
        <v>6.5830305074983055</v>
      </c>
      <c r="L48" s="14">
        <v>2.2612969782818899E-4</v>
      </c>
    </row>
    <row r="49" spans="1:13" ht="15.75" thickBot="1" x14ac:dyDescent="0.3">
      <c r="A49" s="10"/>
      <c r="B49" s="11"/>
      <c r="C49" s="29" t="s">
        <v>163</v>
      </c>
      <c r="D49" s="11" t="s">
        <v>44</v>
      </c>
      <c r="E49" s="11" t="s">
        <v>48</v>
      </c>
      <c r="F49" s="11">
        <v>1</v>
      </c>
      <c r="G49" s="11">
        <v>1</v>
      </c>
      <c r="H49" s="11">
        <v>2000</v>
      </c>
      <c r="I49" s="29">
        <v>100</v>
      </c>
      <c r="J49" s="61">
        <v>23713.7036302089</v>
      </c>
      <c r="K49" s="43">
        <f t="shared" si="1"/>
        <v>6.5871398972802497</v>
      </c>
      <c r="L49" s="14">
        <v>1.9416364380997399E-4</v>
      </c>
    </row>
    <row r="50" spans="1:13" ht="15.75" thickBot="1" x14ac:dyDescent="0.3">
      <c r="A50" s="74" t="s">
        <v>26</v>
      </c>
      <c r="B50" s="75"/>
      <c r="C50" s="75"/>
      <c r="D50" s="75"/>
      <c r="E50" s="75"/>
      <c r="F50" s="75"/>
      <c r="G50" s="75"/>
      <c r="H50" s="75"/>
      <c r="I50" s="75"/>
      <c r="J50" s="76">
        <f>AVERAGE(J40:J49)</f>
        <v>23352.058101940114</v>
      </c>
      <c r="K50" s="82">
        <f t="shared" si="1"/>
        <v>6.4866828060944766</v>
      </c>
      <c r="L50" s="78">
        <f>AVERAGE(L40:L49)</f>
        <v>3.5426655966288982E-4</v>
      </c>
      <c r="M50" s="46">
        <f>_xlfn.STDEV.P(L40:L49)</f>
        <v>1.5098671309619815E-4</v>
      </c>
    </row>
    <row r="51" spans="1:13" x14ac:dyDescent="0.25">
      <c r="A51" s="10" t="s">
        <v>161</v>
      </c>
      <c r="B51" s="11"/>
      <c r="C51" s="29" t="s">
        <v>164</v>
      </c>
      <c r="D51" s="11" t="s">
        <v>44</v>
      </c>
      <c r="E51" s="11" t="s">
        <v>48</v>
      </c>
      <c r="F51" s="11">
        <v>1</v>
      </c>
      <c r="G51" s="11">
        <v>1</v>
      </c>
      <c r="H51" s="11">
        <v>2000</v>
      </c>
      <c r="I51" s="29">
        <v>100</v>
      </c>
      <c r="J51" s="61">
        <v>31123.934547424298</v>
      </c>
      <c r="K51" s="43">
        <f>J51/3600</f>
        <v>8.6455373742845278</v>
      </c>
      <c r="L51" s="14">
        <v>0.345262345486125</v>
      </c>
    </row>
    <row r="52" spans="1:13" x14ac:dyDescent="0.25">
      <c r="A52" s="10"/>
      <c r="B52" s="11"/>
      <c r="C52" s="29" t="s">
        <v>164</v>
      </c>
      <c r="D52" s="11" t="s">
        <v>44</v>
      </c>
      <c r="E52" s="11" t="s">
        <v>48</v>
      </c>
      <c r="F52" s="11">
        <v>1</v>
      </c>
      <c r="G52" s="11">
        <v>1</v>
      </c>
      <c r="H52" s="11">
        <v>2000</v>
      </c>
      <c r="I52" s="29">
        <v>100</v>
      </c>
      <c r="J52" s="61">
        <v>31147.552442312201</v>
      </c>
      <c r="K52" s="43">
        <f>J52/3600</f>
        <v>8.6520979006422785</v>
      </c>
      <c r="L52" s="14">
        <v>5.4442279684470803E-2</v>
      </c>
    </row>
    <row r="53" spans="1:13" x14ac:dyDescent="0.25">
      <c r="A53" s="10"/>
      <c r="B53" s="11"/>
      <c r="C53" s="29" t="s">
        <v>164</v>
      </c>
      <c r="D53" s="11" t="s">
        <v>44</v>
      </c>
      <c r="E53" s="11" t="s">
        <v>48</v>
      </c>
      <c r="F53" s="11">
        <v>1</v>
      </c>
      <c r="G53" s="11">
        <v>1</v>
      </c>
      <c r="H53" s="11">
        <v>2000</v>
      </c>
      <c r="I53" s="29">
        <v>100</v>
      </c>
      <c r="J53" s="61">
        <v>31287.171644687602</v>
      </c>
      <c r="K53" s="43">
        <f t="shared" ref="K53:K61" si="2">J53/3600</f>
        <v>8.6908810124132234</v>
      </c>
      <c r="L53" s="14">
        <v>3.5346878813656497E-4</v>
      </c>
    </row>
    <row r="54" spans="1:13" x14ac:dyDescent="0.25">
      <c r="A54" s="10"/>
      <c r="B54" s="11"/>
      <c r="C54" s="29" t="s">
        <v>164</v>
      </c>
      <c r="D54" s="11" t="s">
        <v>44</v>
      </c>
      <c r="E54" s="11" t="s">
        <v>48</v>
      </c>
      <c r="F54" s="11">
        <v>1</v>
      </c>
      <c r="G54" s="11">
        <v>1</v>
      </c>
      <c r="H54" s="11">
        <v>2000</v>
      </c>
      <c r="I54" s="29">
        <v>100</v>
      </c>
      <c r="J54" s="61">
        <v>31736.337326049801</v>
      </c>
      <c r="K54" s="43">
        <f t="shared" si="2"/>
        <v>8.8156492572360552</v>
      </c>
      <c r="L54" s="14">
        <v>1.8682963442826502E-2</v>
      </c>
    </row>
    <row r="55" spans="1:13" x14ac:dyDescent="0.25">
      <c r="A55" s="10"/>
      <c r="B55" s="11"/>
      <c r="C55" s="29" t="s">
        <v>164</v>
      </c>
      <c r="D55" s="11" t="s">
        <v>44</v>
      </c>
      <c r="E55" s="11" t="s">
        <v>48</v>
      </c>
      <c r="F55" s="11">
        <v>1</v>
      </c>
      <c r="G55" s="11">
        <v>1</v>
      </c>
      <c r="H55" s="11">
        <v>2000</v>
      </c>
      <c r="I55" s="29">
        <v>100</v>
      </c>
      <c r="J55" s="61">
        <v>31832.5575549602</v>
      </c>
      <c r="K55" s="43">
        <f t="shared" si="2"/>
        <v>8.8423770986000552</v>
      </c>
      <c r="L55" s="14">
        <v>0.421473687221113</v>
      </c>
    </row>
    <row r="56" spans="1:13" x14ac:dyDescent="0.25">
      <c r="A56" s="10"/>
      <c r="B56" s="11"/>
      <c r="C56" s="29" t="s">
        <v>164</v>
      </c>
      <c r="D56" s="11" t="s">
        <v>44</v>
      </c>
      <c r="E56" s="11" t="s">
        <v>48</v>
      </c>
      <c r="F56" s="11">
        <v>1</v>
      </c>
      <c r="G56" s="11">
        <v>1</v>
      </c>
      <c r="H56" s="11">
        <v>2000</v>
      </c>
      <c r="I56" s="29">
        <v>100</v>
      </c>
      <c r="J56" s="61">
        <v>31841.1124441623</v>
      </c>
      <c r="K56" s="43">
        <f t="shared" si="2"/>
        <v>8.8447534567117501</v>
      </c>
      <c r="L56" s="14">
        <v>8.9421281707431702E-3</v>
      </c>
    </row>
    <row r="57" spans="1:13" x14ac:dyDescent="0.25">
      <c r="A57" s="10"/>
      <c r="B57" s="11"/>
      <c r="C57" s="29" t="s">
        <v>164</v>
      </c>
      <c r="D57" s="11" t="s">
        <v>44</v>
      </c>
      <c r="E57" s="11" t="s">
        <v>48</v>
      </c>
      <c r="F57" s="11">
        <v>1</v>
      </c>
      <c r="G57" s="11">
        <v>1</v>
      </c>
      <c r="H57" s="11">
        <v>2000</v>
      </c>
      <c r="I57" s="29">
        <v>100</v>
      </c>
      <c r="J57" s="61">
        <v>31926.2202613353</v>
      </c>
      <c r="K57" s="43">
        <f t="shared" si="2"/>
        <v>8.8683945170375829</v>
      </c>
      <c r="L57" s="14">
        <v>1.7047951259742001E-3</v>
      </c>
    </row>
    <row r="58" spans="1:13" x14ac:dyDescent="0.25">
      <c r="A58" s="10"/>
      <c r="B58" s="11"/>
      <c r="C58" s="29" t="s">
        <v>164</v>
      </c>
      <c r="D58" s="11" t="s">
        <v>44</v>
      </c>
      <c r="E58" s="11" t="s">
        <v>48</v>
      </c>
      <c r="F58" s="11">
        <v>1</v>
      </c>
      <c r="G58" s="11">
        <v>1</v>
      </c>
      <c r="H58" s="11">
        <v>2000</v>
      </c>
      <c r="I58" s="29">
        <v>100</v>
      </c>
      <c r="J58" s="61">
        <v>32008.7821938991</v>
      </c>
      <c r="K58" s="43">
        <f t="shared" si="2"/>
        <v>8.8913283871941946</v>
      </c>
      <c r="L58" s="14">
        <v>0.43824772750999103</v>
      </c>
    </row>
    <row r="59" spans="1:13" x14ac:dyDescent="0.25">
      <c r="A59" s="10"/>
      <c r="B59" s="11"/>
      <c r="C59" s="29" t="s">
        <v>164</v>
      </c>
      <c r="D59" s="11" t="s">
        <v>44</v>
      </c>
      <c r="E59" s="11" t="s">
        <v>48</v>
      </c>
      <c r="F59" s="11">
        <v>1</v>
      </c>
      <c r="G59" s="11">
        <v>1</v>
      </c>
      <c r="H59" s="11">
        <v>2000</v>
      </c>
      <c r="I59" s="29">
        <v>100</v>
      </c>
      <c r="J59" s="61">
        <v>32017.058657407699</v>
      </c>
      <c r="K59" s="43">
        <f t="shared" si="2"/>
        <v>8.8936274048354722</v>
      </c>
      <c r="L59" s="14">
        <v>2.2478982117861701E-3</v>
      </c>
    </row>
    <row r="60" spans="1:13" ht="15.75" thickBot="1" x14ac:dyDescent="0.3">
      <c r="A60" s="10"/>
      <c r="B60" s="11"/>
      <c r="C60" s="29" t="s">
        <v>164</v>
      </c>
      <c r="D60" s="11" t="s">
        <v>44</v>
      </c>
      <c r="E60" s="11" t="s">
        <v>48</v>
      </c>
      <c r="F60" s="11">
        <v>1</v>
      </c>
      <c r="G60" s="11">
        <v>1</v>
      </c>
      <c r="H60" s="11">
        <v>2000</v>
      </c>
      <c r="I60" s="29">
        <v>100</v>
      </c>
      <c r="J60" s="61">
        <v>32157.4094557762</v>
      </c>
      <c r="K60" s="43">
        <f t="shared" si="2"/>
        <v>8.9326137377156112</v>
      </c>
      <c r="L60" s="14">
        <v>6.3634609115148996E-2</v>
      </c>
    </row>
    <row r="61" spans="1:13" ht="15.75" thickBot="1" x14ac:dyDescent="0.3">
      <c r="A61" s="74" t="s">
        <v>26</v>
      </c>
      <c r="B61" s="75"/>
      <c r="C61" s="75"/>
      <c r="D61" s="75"/>
      <c r="E61" s="75"/>
      <c r="F61" s="75"/>
      <c r="G61" s="75"/>
      <c r="H61" s="75"/>
      <c r="I61" s="75"/>
      <c r="J61" s="76">
        <f>AVERAGE(J51:J60)</f>
        <v>31707.813652801473</v>
      </c>
      <c r="K61" s="82">
        <f t="shared" si="2"/>
        <v>8.8077260146670753</v>
      </c>
      <c r="L61" s="78">
        <f>AVERAGE(L51:L60)</f>
        <v>0.13549919027563154</v>
      </c>
    </row>
    <row r="62" spans="1:13" x14ac:dyDescent="0.25">
      <c r="A62" s="10" t="s">
        <v>162</v>
      </c>
      <c r="B62" s="11"/>
      <c r="C62" s="29" t="s">
        <v>149</v>
      </c>
      <c r="D62" s="11" t="s">
        <v>44</v>
      </c>
      <c r="E62" s="11" t="s">
        <v>48</v>
      </c>
      <c r="F62" s="11">
        <v>1</v>
      </c>
      <c r="G62" s="11">
        <v>1</v>
      </c>
      <c r="H62" s="11">
        <v>2000</v>
      </c>
      <c r="I62" s="29">
        <v>100</v>
      </c>
      <c r="J62" s="61">
        <v>38237.205636501298</v>
      </c>
      <c r="K62" s="43">
        <f>J62/3600</f>
        <v>10.62144601013925</v>
      </c>
      <c r="L62" s="14">
        <v>4.9588233733063598E-2</v>
      </c>
    </row>
    <row r="63" spans="1:13" x14ac:dyDescent="0.25">
      <c r="A63" s="10"/>
      <c r="B63" s="11"/>
      <c r="C63" s="29" t="s">
        <v>149</v>
      </c>
      <c r="D63" s="11" t="s">
        <v>44</v>
      </c>
      <c r="E63" s="11" t="s">
        <v>48</v>
      </c>
      <c r="F63" s="11">
        <v>1</v>
      </c>
      <c r="G63" s="11">
        <v>1</v>
      </c>
      <c r="H63" s="11">
        <v>2000</v>
      </c>
      <c r="I63" s="29">
        <v>100</v>
      </c>
      <c r="J63" s="61">
        <v>38267.779163599</v>
      </c>
      <c r="K63" s="43">
        <f>J63/3600</f>
        <v>10.629938656555277</v>
      </c>
      <c r="L63" s="14">
        <v>1.94136145532776E-2</v>
      </c>
    </row>
    <row r="64" spans="1:13" x14ac:dyDescent="0.25">
      <c r="A64" s="10"/>
      <c r="B64" s="11"/>
      <c r="C64" s="29" t="s">
        <v>149</v>
      </c>
      <c r="D64" s="11" t="s">
        <v>44</v>
      </c>
      <c r="E64" s="11" t="s">
        <v>48</v>
      </c>
      <c r="F64" s="11">
        <v>1</v>
      </c>
      <c r="G64" s="11">
        <v>1</v>
      </c>
      <c r="H64" s="11">
        <v>2000</v>
      </c>
      <c r="I64" s="29">
        <v>100</v>
      </c>
      <c r="J64" s="61">
        <v>38296.742977380702</v>
      </c>
      <c r="K64" s="43">
        <f t="shared" ref="K64:K72" si="3">J64/3600</f>
        <v>10.637984160383528</v>
      </c>
      <c r="L64" s="14">
        <v>0.31531622483594601</v>
      </c>
    </row>
    <row r="65" spans="1:12" x14ac:dyDescent="0.25">
      <c r="A65" s="10"/>
      <c r="B65" s="11"/>
      <c r="C65" s="29" t="s">
        <v>149</v>
      </c>
      <c r="D65" s="11" t="s">
        <v>44</v>
      </c>
      <c r="E65" s="11" t="s">
        <v>48</v>
      </c>
      <c r="F65" s="11">
        <v>1</v>
      </c>
      <c r="G65" s="11">
        <v>1</v>
      </c>
      <c r="H65" s="11">
        <v>2000</v>
      </c>
      <c r="I65" s="29">
        <v>100</v>
      </c>
      <c r="J65" s="61">
        <v>39906.657033920201</v>
      </c>
      <c r="K65" s="43">
        <f t="shared" si="3"/>
        <v>11.085182509422278</v>
      </c>
      <c r="L65" s="14">
        <v>0.35486494588097001</v>
      </c>
    </row>
    <row r="66" spans="1:12" x14ac:dyDescent="0.25">
      <c r="A66" s="10"/>
      <c r="B66" s="11"/>
      <c r="C66" s="29" t="s">
        <v>149</v>
      </c>
      <c r="D66" s="11" t="s">
        <v>44</v>
      </c>
      <c r="E66" s="11" t="s">
        <v>48</v>
      </c>
      <c r="F66" s="11">
        <v>1</v>
      </c>
      <c r="G66" s="11">
        <v>1</v>
      </c>
      <c r="H66" s="11">
        <v>2000</v>
      </c>
      <c r="I66" s="29">
        <v>100</v>
      </c>
      <c r="J66" s="61">
        <v>40057.127551794001</v>
      </c>
      <c r="K66" s="43">
        <f t="shared" si="3"/>
        <v>11.126979875498334</v>
      </c>
      <c r="L66" s="14">
        <v>4.0706399155992301E-3</v>
      </c>
    </row>
    <row r="67" spans="1:12" x14ac:dyDescent="0.25">
      <c r="A67" s="10"/>
      <c r="B67" s="11"/>
      <c r="C67" s="29" t="s">
        <v>149</v>
      </c>
      <c r="D67" s="11" t="s">
        <v>44</v>
      </c>
      <c r="E67" s="11" t="s">
        <v>48</v>
      </c>
      <c r="F67" s="11">
        <v>1</v>
      </c>
      <c r="G67" s="11">
        <v>1</v>
      </c>
      <c r="H67" s="11">
        <v>2000</v>
      </c>
      <c r="I67" s="29">
        <v>100</v>
      </c>
      <c r="J67" s="61">
        <v>40081.550772189999</v>
      </c>
      <c r="K67" s="43">
        <f t="shared" si="3"/>
        <v>11.133764103386111</v>
      </c>
      <c r="L67" s="14">
        <v>0.208561971031789</v>
      </c>
    </row>
    <row r="68" spans="1:12" x14ac:dyDescent="0.25">
      <c r="A68" s="10"/>
      <c r="B68" s="11"/>
      <c r="C68" s="29" t="s">
        <v>149</v>
      </c>
      <c r="D68" s="11" t="s">
        <v>44</v>
      </c>
      <c r="E68" s="11" t="s">
        <v>48</v>
      </c>
      <c r="F68" s="11">
        <v>1</v>
      </c>
      <c r="G68" s="11">
        <v>1</v>
      </c>
      <c r="H68" s="11">
        <v>2000</v>
      </c>
      <c r="I68" s="29">
        <v>100</v>
      </c>
      <c r="J68" s="61">
        <v>40194.020557641903</v>
      </c>
      <c r="K68" s="43">
        <f t="shared" si="3"/>
        <v>11.165005710456084</v>
      </c>
      <c r="L68" s="14">
        <v>0.18575566486123199</v>
      </c>
    </row>
    <row r="69" spans="1:12" x14ac:dyDescent="0.25">
      <c r="A69" s="10"/>
      <c r="B69" s="11"/>
      <c r="C69" s="29" t="s">
        <v>149</v>
      </c>
      <c r="D69" s="11" t="s">
        <v>44</v>
      </c>
      <c r="E69" s="11" t="s">
        <v>48</v>
      </c>
      <c r="F69" s="11">
        <v>1</v>
      </c>
      <c r="G69" s="11">
        <v>1</v>
      </c>
      <c r="H69" s="11">
        <v>2000</v>
      </c>
      <c r="I69" s="29">
        <v>100</v>
      </c>
      <c r="J69" s="61">
        <v>40265.071145772898</v>
      </c>
      <c r="K69" s="43">
        <f t="shared" si="3"/>
        <v>11.184741984936917</v>
      </c>
      <c r="L69" s="14">
        <v>3.4663716676324403E-2</v>
      </c>
    </row>
    <row r="70" spans="1:12" x14ac:dyDescent="0.25">
      <c r="A70" s="10"/>
      <c r="B70" s="11"/>
      <c r="C70" s="29" t="s">
        <v>149</v>
      </c>
      <c r="D70" s="11" t="s">
        <v>44</v>
      </c>
      <c r="E70" s="11" t="s">
        <v>48</v>
      </c>
      <c r="F70" s="11">
        <v>1</v>
      </c>
      <c r="G70" s="11">
        <v>1</v>
      </c>
      <c r="H70" s="11">
        <v>2000</v>
      </c>
      <c r="I70" s="29">
        <v>100</v>
      </c>
      <c r="J70" s="61">
        <v>40311.237334728197</v>
      </c>
      <c r="K70" s="43">
        <f t="shared" si="3"/>
        <v>11.197565926313388</v>
      </c>
      <c r="L70" s="14">
        <v>0.20034878407457199</v>
      </c>
    </row>
    <row r="71" spans="1:12" ht="15.75" thickBot="1" x14ac:dyDescent="0.3">
      <c r="A71" s="10"/>
      <c r="B71" s="11"/>
      <c r="C71" s="29" t="s">
        <v>149</v>
      </c>
      <c r="D71" s="11" t="s">
        <v>44</v>
      </c>
      <c r="E71" s="11" t="s">
        <v>48</v>
      </c>
      <c r="F71" s="11">
        <v>1</v>
      </c>
      <c r="G71" s="11">
        <v>1</v>
      </c>
      <c r="H71" s="11">
        <v>2000</v>
      </c>
      <c r="I71" s="29">
        <v>100</v>
      </c>
      <c r="J71" s="61">
        <v>40339.493887901299</v>
      </c>
      <c r="K71" s="43">
        <f t="shared" si="3"/>
        <v>11.205414968861472</v>
      </c>
      <c r="L71" s="14">
        <v>0.111516137087881</v>
      </c>
    </row>
    <row r="72" spans="1:12" ht="15.75" thickBot="1" x14ac:dyDescent="0.3">
      <c r="A72" s="74" t="s">
        <v>26</v>
      </c>
      <c r="B72" s="75"/>
      <c r="C72" s="75"/>
      <c r="D72" s="75"/>
      <c r="E72" s="75"/>
      <c r="F72" s="75"/>
      <c r="G72" s="75"/>
      <c r="H72" s="75"/>
      <c r="I72" s="75"/>
      <c r="J72" s="76">
        <f>AVERAGE(J62:J71)</f>
        <v>39595.688606142947</v>
      </c>
      <c r="K72" s="82">
        <f t="shared" si="3"/>
        <v>10.998802390595262</v>
      </c>
      <c r="L72" s="78">
        <f>AVERAGE(L62:L71)</f>
        <v>0.14840999326506549</v>
      </c>
    </row>
    <row r="73" spans="1:12" x14ac:dyDescent="0.25">
      <c r="A73" s="10" t="s">
        <v>159</v>
      </c>
      <c r="B73" s="11"/>
      <c r="C73" s="11" t="s">
        <v>148</v>
      </c>
      <c r="D73" s="11" t="s">
        <v>95</v>
      </c>
      <c r="E73" s="11" t="s">
        <v>48</v>
      </c>
      <c r="F73" s="11">
        <v>0.5</v>
      </c>
      <c r="G73" s="11">
        <v>1</v>
      </c>
      <c r="H73" s="11">
        <v>2000</v>
      </c>
      <c r="I73" s="29">
        <v>100</v>
      </c>
      <c r="J73" s="61">
        <v>13113.2803497314</v>
      </c>
      <c r="K73" s="43">
        <f>J73/3600</f>
        <v>3.6425778749253888</v>
      </c>
      <c r="L73" s="14">
        <v>1.9313101424164199E-3</v>
      </c>
    </row>
    <row r="74" spans="1:12" x14ac:dyDescent="0.25">
      <c r="A74" s="10"/>
      <c r="B74" s="11"/>
      <c r="C74" s="11" t="s">
        <v>148</v>
      </c>
      <c r="D74" s="11" t="s">
        <v>95</v>
      </c>
      <c r="E74" s="11" t="s">
        <v>48</v>
      </c>
      <c r="F74" s="11">
        <v>0.5</v>
      </c>
      <c r="G74" s="11">
        <v>1</v>
      </c>
      <c r="H74" s="11">
        <v>2000</v>
      </c>
      <c r="I74" s="29">
        <v>100</v>
      </c>
      <c r="J74" s="61">
        <v>13491.6677188873</v>
      </c>
      <c r="K74" s="43">
        <f>J74/3600</f>
        <v>3.7476854774686945</v>
      </c>
      <c r="L74" s="14">
        <v>1.6062150026663201E-3</v>
      </c>
    </row>
    <row r="75" spans="1:12" x14ac:dyDescent="0.25">
      <c r="A75" s="10"/>
      <c r="B75" s="11"/>
      <c r="C75" s="11" t="s">
        <v>148</v>
      </c>
      <c r="D75" s="11" t="s">
        <v>95</v>
      </c>
      <c r="E75" s="11" t="s">
        <v>48</v>
      </c>
      <c r="F75" s="11">
        <v>0.5</v>
      </c>
      <c r="G75" s="11">
        <v>1</v>
      </c>
      <c r="H75" s="11">
        <v>2000</v>
      </c>
      <c r="I75" s="29">
        <v>100</v>
      </c>
      <c r="J75" s="61">
        <v>15028.975425004901</v>
      </c>
      <c r="K75" s="43">
        <f t="shared" ref="K75:K83" si="4">J75/3600</f>
        <v>4.1747153958346948</v>
      </c>
      <c r="L75" s="14">
        <v>1.75970290301727E-3</v>
      </c>
    </row>
    <row r="76" spans="1:12" x14ac:dyDescent="0.25">
      <c r="A76" s="10"/>
      <c r="B76" s="11"/>
      <c r="C76" s="11" t="s">
        <v>148</v>
      </c>
      <c r="D76" s="11" t="s">
        <v>95</v>
      </c>
      <c r="E76" s="11" t="s">
        <v>48</v>
      </c>
      <c r="F76" s="11">
        <v>0.5</v>
      </c>
      <c r="G76" s="11">
        <v>1</v>
      </c>
      <c r="H76" s="11">
        <v>2000</v>
      </c>
      <c r="I76" s="29">
        <v>100</v>
      </c>
      <c r="J76" s="61">
        <v>15276.5730578899</v>
      </c>
      <c r="K76" s="43">
        <f t="shared" si="4"/>
        <v>4.2434925160805275</v>
      </c>
      <c r="L76" s="14">
        <v>2.84304813942658E-3</v>
      </c>
    </row>
    <row r="77" spans="1:12" x14ac:dyDescent="0.25">
      <c r="A77" s="10"/>
      <c r="B77" s="11"/>
      <c r="C77" s="11" t="s">
        <v>148</v>
      </c>
      <c r="D77" s="11" t="s">
        <v>95</v>
      </c>
      <c r="E77" s="11" t="s">
        <v>48</v>
      </c>
      <c r="F77" s="11">
        <v>0.5</v>
      </c>
      <c r="G77" s="11">
        <v>1</v>
      </c>
      <c r="H77" s="11">
        <v>2000</v>
      </c>
      <c r="I77" s="29">
        <v>100</v>
      </c>
      <c r="J77" s="61">
        <v>15288.1056194305</v>
      </c>
      <c r="K77" s="43">
        <f t="shared" si="4"/>
        <v>4.2466960053973608</v>
      </c>
      <c r="L77" s="14">
        <v>2.4453632988179399E-3</v>
      </c>
    </row>
    <row r="78" spans="1:12" x14ac:dyDescent="0.25">
      <c r="A78" s="10"/>
      <c r="B78" s="11"/>
      <c r="C78" s="11" t="s">
        <v>148</v>
      </c>
      <c r="D78" s="11" t="s">
        <v>95</v>
      </c>
      <c r="E78" s="11" t="s">
        <v>48</v>
      </c>
      <c r="F78" s="11">
        <v>0.5</v>
      </c>
      <c r="G78" s="11">
        <v>1</v>
      </c>
      <c r="H78" s="11">
        <v>2000</v>
      </c>
      <c r="I78" s="29">
        <v>100</v>
      </c>
      <c r="J78" s="61">
        <v>15278.863494396201</v>
      </c>
      <c r="K78" s="43">
        <f t="shared" si="4"/>
        <v>4.2441287484433889</v>
      </c>
      <c r="L78" s="14">
        <v>9.1415218569260105E-4</v>
      </c>
    </row>
    <row r="79" spans="1:12" x14ac:dyDescent="0.25">
      <c r="A79" s="10"/>
      <c r="B79" s="11"/>
      <c r="C79" s="11" t="s">
        <v>148</v>
      </c>
      <c r="D79" s="11" t="s">
        <v>95</v>
      </c>
      <c r="E79" s="11" t="s">
        <v>48</v>
      </c>
      <c r="F79" s="11">
        <v>0.5</v>
      </c>
      <c r="G79" s="11">
        <v>1</v>
      </c>
      <c r="H79" s="11">
        <v>2000</v>
      </c>
      <c r="I79" s="29">
        <v>100</v>
      </c>
      <c r="J79" s="61">
        <v>15257.623433828299</v>
      </c>
      <c r="K79" s="43">
        <f t="shared" si="4"/>
        <v>4.238228731618972</v>
      </c>
      <c r="L79" s="14">
        <v>2.3074844614208502E-3</v>
      </c>
    </row>
    <row r="80" spans="1:12" x14ac:dyDescent="0.25">
      <c r="A80" s="10"/>
      <c r="B80" s="11"/>
      <c r="C80" s="11" t="s">
        <v>148</v>
      </c>
      <c r="D80" s="11" t="s">
        <v>95</v>
      </c>
      <c r="E80" s="11" t="s">
        <v>48</v>
      </c>
      <c r="F80" s="11">
        <v>0.5</v>
      </c>
      <c r="G80" s="11">
        <v>1</v>
      </c>
      <c r="H80" s="11">
        <v>2000</v>
      </c>
      <c r="I80" s="29">
        <v>100</v>
      </c>
      <c r="J80" s="61">
        <v>15297.5168833732</v>
      </c>
      <c r="K80" s="43">
        <f t="shared" si="4"/>
        <v>4.2493102453814444</v>
      </c>
      <c r="L80" s="14">
        <v>2.17518360392332E-3</v>
      </c>
    </row>
    <row r="81" spans="1:12" x14ac:dyDescent="0.25">
      <c r="A81" s="10"/>
      <c r="B81" s="11"/>
      <c r="C81" s="11" t="s">
        <v>148</v>
      </c>
      <c r="D81" s="11" t="s">
        <v>95</v>
      </c>
      <c r="E81" s="11" t="s">
        <v>48</v>
      </c>
      <c r="F81" s="11">
        <v>0.5</v>
      </c>
      <c r="G81" s="11">
        <v>1</v>
      </c>
      <c r="H81" s="11">
        <v>2000</v>
      </c>
      <c r="I81" s="29">
        <v>100</v>
      </c>
      <c r="J81" s="61">
        <v>17179.334269285198</v>
      </c>
      <c r="K81" s="43">
        <f t="shared" si="4"/>
        <v>4.7720372970236662</v>
      </c>
      <c r="L81" s="14">
        <v>1.7165264969458999E-3</v>
      </c>
    </row>
    <row r="82" spans="1:12" ht="15.75" thickBot="1" x14ac:dyDescent="0.3">
      <c r="A82" s="10"/>
      <c r="B82" s="11"/>
      <c r="C82" s="11" t="s">
        <v>148</v>
      </c>
      <c r="D82" s="11" t="s">
        <v>95</v>
      </c>
      <c r="E82" s="11" t="s">
        <v>48</v>
      </c>
      <c r="F82" s="11">
        <v>0.5</v>
      </c>
      <c r="G82" s="11">
        <v>1</v>
      </c>
      <c r="H82" s="11">
        <v>2000</v>
      </c>
      <c r="I82" s="29">
        <v>100</v>
      </c>
      <c r="J82" s="61">
        <v>17213.796936750401</v>
      </c>
      <c r="K82" s="43">
        <f t="shared" si="4"/>
        <v>4.7816102602084447</v>
      </c>
      <c r="L82" s="14">
        <v>9.6142335906010195E-4</v>
      </c>
    </row>
    <row r="83" spans="1:12" ht="15.75" thickBot="1" x14ac:dyDescent="0.3">
      <c r="A83" s="74" t="s">
        <v>26</v>
      </c>
      <c r="B83" s="75"/>
      <c r="C83" s="75"/>
      <c r="D83" s="75"/>
      <c r="E83" s="75"/>
      <c r="F83" s="75"/>
      <c r="G83" s="75"/>
      <c r="H83" s="75"/>
      <c r="I83" s="75"/>
      <c r="J83" s="76">
        <f>AVERAGE(J73:J82)</f>
        <v>15242.57371885773</v>
      </c>
      <c r="K83" s="82">
        <f t="shared" si="4"/>
        <v>4.2340482552382586</v>
      </c>
      <c r="L83" s="78">
        <f>AVERAGE(L73:L82)</f>
        <v>1.86604095933873E-3</v>
      </c>
    </row>
    <row r="84" spans="1:12" x14ac:dyDescent="0.25">
      <c r="A84" s="10" t="s">
        <v>160</v>
      </c>
      <c r="B84" s="11"/>
      <c r="C84" s="29" t="s">
        <v>163</v>
      </c>
      <c r="D84" s="11" t="s">
        <v>95</v>
      </c>
      <c r="E84" s="11" t="s">
        <v>48</v>
      </c>
      <c r="F84" s="11">
        <v>0.5</v>
      </c>
      <c r="G84" s="11">
        <v>1</v>
      </c>
      <c r="H84" s="11">
        <v>2000</v>
      </c>
      <c r="I84" s="29">
        <v>100</v>
      </c>
      <c r="J84" s="61">
        <v>22223.363558769201</v>
      </c>
      <c r="K84" s="43">
        <f>J84/3600</f>
        <v>6.1731565441025555</v>
      </c>
      <c r="L84" s="14">
        <v>2.2125179173790099E-4</v>
      </c>
    </row>
    <row r="85" spans="1:12" x14ac:dyDescent="0.25">
      <c r="A85" s="10"/>
      <c r="B85" s="11"/>
      <c r="C85" s="29" t="s">
        <v>163</v>
      </c>
      <c r="D85" s="11" t="s">
        <v>95</v>
      </c>
      <c r="E85" s="11" t="s">
        <v>48</v>
      </c>
      <c r="F85" s="11">
        <v>0.5</v>
      </c>
      <c r="G85" s="11">
        <v>1</v>
      </c>
      <c r="H85" s="11">
        <v>2000</v>
      </c>
      <c r="I85" s="29">
        <v>100</v>
      </c>
      <c r="J85" s="61">
        <v>22892.6508412361</v>
      </c>
      <c r="K85" s="43">
        <f>J85/3600</f>
        <v>6.3590696781211387</v>
      </c>
      <c r="L85" s="14">
        <v>4.1928858078269898E-4</v>
      </c>
    </row>
    <row r="86" spans="1:12" x14ac:dyDescent="0.25">
      <c r="A86" s="10"/>
      <c r="B86" s="11"/>
      <c r="C86" s="29" t="s">
        <v>163</v>
      </c>
      <c r="D86" s="11" t="s">
        <v>95</v>
      </c>
      <c r="E86" s="11" t="s">
        <v>48</v>
      </c>
      <c r="F86" s="11">
        <v>0.5</v>
      </c>
      <c r="G86" s="11">
        <v>1</v>
      </c>
      <c r="H86" s="11">
        <v>2000</v>
      </c>
      <c r="I86" s="29">
        <v>100</v>
      </c>
      <c r="J86" s="61">
        <v>23588.335337877201</v>
      </c>
      <c r="K86" s="43">
        <f t="shared" ref="K86:K94" si="5">J86/3600</f>
        <v>6.552315371632556</v>
      </c>
      <c r="L86" s="14">
        <v>5.4766278154236899E-4</v>
      </c>
    </row>
    <row r="87" spans="1:12" x14ac:dyDescent="0.25">
      <c r="A87" s="10"/>
      <c r="B87" s="11"/>
      <c r="C87" s="29" t="s">
        <v>163</v>
      </c>
      <c r="D87" s="11" t="s">
        <v>95</v>
      </c>
      <c r="E87" s="11" t="s">
        <v>48</v>
      </c>
      <c r="F87" s="11">
        <v>0.5</v>
      </c>
      <c r="G87" s="11">
        <v>1</v>
      </c>
      <c r="H87" s="11">
        <v>2000</v>
      </c>
      <c r="I87" s="29">
        <v>100</v>
      </c>
      <c r="J87" s="61">
        <v>23761.446275711001</v>
      </c>
      <c r="K87" s="43">
        <f t="shared" si="5"/>
        <v>6.6004017432530562</v>
      </c>
      <c r="L87" s="14">
        <v>3.89746985859961E-4</v>
      </c>
    </row>
    <row r="88" spans="1:12" x14ac:dyDescent="0.25">
      <c r="A88" s="10"/>
      <c r="B88" s="11"/>
      <c r="C88" s="29" t="s">
        <v>163</v>
      </c>
      <c r="D88" s="11" t="s">
        <v>95</v>
      </c>
      <c r="E88" s="11" t="s">
        <v>48</v>
      </c>
      <c r="F88" s="11">
        <v>0.5</v>
      </c>
      <c r="G88" s="11">
        <v>1</v>
      </c>
      <c r="H88" s="11">
        <v>2000</v>
      </c>
      <c r="I88" s="29">
        <v>100</v>
      </c>
      <c r="J88" s="61">
        <v>23519.9177353382</v>
      </c>
      <c r="K88" s="43">
        <f t="shared" si="5"/>
        <v>6.5333104820383889</v>
      </c>
      <c r="L88" s="14">
        <v>5.1582417986924104E-4</v>
      </c>
    </row>
    <row r="89" spans="1:12" x14ac:dyDescent="0.25">
      <c r="A89" s="10"/>
      <c r="B89" s="11"/>
      <c r="C89" s="29" t="s">
        <v>163</v>
      </c>
      <c r="D89" s="11" t="s">
        <v>95</v>
      </c>
      <c r="E89" s="11" t="s">
        <v>48</v>
      </c>
      <c r="F89" s="11">
        <v>0.5</v>
      </c>
      <c r="G89" s="11">
        <v>1</v>
      </c>
      <c r="H89" s="11">
        <v>2000</v>
      </c>
      <c r="I89" s="29">
        <v>100</v>
      </c>
      <c r="J89" s="61">
        <v>23783.6571207046</v>
      </c>
      <c r="K89" s="43">
        <f t="shared" si="5"/>
        <v>6.6065714224179448</v>
      </c>
      <c r="L89" s="14">
        <v>3.6643612383187199E-4</v>
      </c>
    </row>
    <row r="90" spans="1:12" x14ac:dyDescent="0.25">
      <c r="A90" s="10"/>
      <c r="B90" s="11"/>
      <c r="C90" s="29" t="s">
        <v>163</v>
      </c>
      <c r="D90" s="11" t="s">
        <v>95</v>
      </c>
      <c r="E90" s="11" t="s">
        <v>48</v>
      </c>
      <c r="F90" s="11">
        <v>0.5</v>
      </c>
      <c r="G90" s="11">
        <v>1</v>
      </c>
      <c r="H90" s="11">
        <v>2000</v>
      </c>
      <c r="I90" s="29">
        <v>100</v>
      </c>
      <c r="J90" s="61">
        <v>23726.889083147002</v>
      </c>
      <c r="K90" s="43">
        <f t="shared" si="5"/>
        <v>6.5908025230963894</v>
      </c>
      <c r="L90" s="14">
        <v>6.8189578050497897E-4</v>
      </c>
    </row>
    <row r="91" spans="1:12" x14ac:dyDescent="0.25">
      <c r="A91" s="10"/>
      <c r="B91" s="11"/>
      <c r="C91" s="29" t="s">
        <v>163</v>
      </c>
      <c r="D91" s="11" t="s">
        <v>95</v>
      </c>
      <c r="E91" s="11" t="s">
        <v>48</v>
      </c>
      <c r="F91" s="11">
        <v>0.5</v>
      </c>
      <c r="G91" s="11">
        <v>1</v>
      </c>
      <c r="H91" s="11">
        <v>2000</v>
      </c>
      <c r="I91" s="29">
        <v>100</v>
      </c>
      <c r="J91" s="61">
        <v>24272.128935575402</v>
      </c>
      <c r="K91" s="43">
        <f t="shared" si="5"/>
        <v>6.742258037659834</v>
      </c>
      <c r="L91" s="14">
        <v>4.9683289629334196E-4</v>
      </c>
    </row>
    <row r="92" spans="1:12" x14ac:dyDescent="0.25">
      <c r="A92" s="10"/>
      <c r="B92" s="11"/>
      <c r="C92" s="29" t="s">
        <v>163</v>
      </c>
      <c r="D92" s="11" t="s">
        <v>95</v>
      </c>
      <c r="E92" s="11" t="s">
        <v>48</v>
      </c>
      <c r="F92" s="11">
        <v>0.5</v>
      </c>
      <c r="G92" s="11">
        <v>1</v>
      </c>
      <c r="H92" s="11">
        <v>2000</v>
      </c>
      <c r="I92" s="29">
        <v>100</v>
      </c>
      <c r="J92" s="61">
        <v>24665.056933164498</v>
      </c>
      <c r="K92" s="43">
        <f t="shared" si="5"/>
        <v>6.8514047036568053</v>
      </c>
      <c r="L92" s="14">
        <v>5.3149880271938796E-4</v>
      </c>
    </row>
    <row r="93" spans="1:12" ht="15.75" thickBot="1" x14ac:dyDescent="0.3">
      <c r="A93" s="10"/>
      <c r="B93" s="11"/>
      <c r="C93" s="29" t="s">
        <v>163</v>
      </c>
      <c r="D93" s="11" t="s">
        <v>95</v>
      </c>
      <c r="E93" s="11" t="s">
        <v>48</v>
      </c>
      <c r="F93" s="11">
        <v>0.5</v>
      </c>
      <c r="G93" s="11">
        <v>1</v>
      </c>
      <c r="H93" s="11">
        <v>2000</v>
      </c>
      <c r="I93" s="29">
        <v>100</v>
      </c>
      <c r="J93" s="61">
        <v>26159.4429895877</v>
      </c>
      <c r="K93" s="43">
        <f t="shared" si="5"/>
        <v>7.2665119415521389</v>
      </c>
      <c r="L93" s="14">
        <v>8.8304017668638295E-4</v>
      </c>
    </row>
    <row r="94" spans="1:12" ht="15.75" thickBot="1" x14ac:dyDescent="0.3">
      <c r="A94" s="74" t="s">
        <v>26</v>
      </c>
      <c r="B94" s="75"/>
      <c r="C94" s="75"/>
      <c r="D94" s="75"/>
      <c r="E94" s="75"/>
      <c r="F94" s="75"/>
      <c r="G94" s="75"/>
      <c r="H94" s="75"/>
      <c r="I94" s="75"/>
      <c r="J94" s="76">
        <f>AVERAGE(J84:J93)</f>
        <v>23859.28888111109</v>
      </c>
      <c r="K94" s="82">
        <f t="shared" si="5"/>
        <v>6.6275802447530801</v>
      </c>
      <c r="L94" s="78">
        <f>AVERAGE(L84:L93)</f>
        <v>5.0534780998281342E-4</v>
      </c>
    </row>
    <row r="95" spans="1:12" x14ac:dyDescent="0.25">
      <c r="A95" s="10" t="s">
        <v>161</v>
      </c>
      <c r="B95" s="11"/>
      <c r="C95" s="29" t="s">
        <v>164</v>
      </c>
      <c r="D95" s="11" t="s">
        <v>95</v>
      </c>
      <c r="E95" s="11" t="s">
        <v>48</v>
      </c>
      <c r="F95" s="11">
        <v>0.5</v>
      </c>
      <c r="G95" s="11">
        <v>1</v>
      </c>
      <c r="H95" s="11">
        <v>2000</v>
      </c>
      <c r="I95" s="29">
        <v>100</v>
      </c>
      <c r="J95" s="61">
        <v>28500.761358499502</v>
      </c>
      <c r="K95" s="43">
        <f>J95/3600</f>
        <v>7.9168781551387504</v>
      </c>
      <c r="L95" s="14">
        <v>3.6918405993442601E-4</v>
      </c>
    </row>
    <row r="96" spans="1:12" x14ac:dyDescent="0.25">
      <c r="A96" s="10"/>
      <c r="B96" s="11"/>
      <c r="C96" s="29" t="s">
        <v>164</v>
      </c>
      <c r="D96" s="11" t="s">
        <v>95</v>
      </c>
      <c r="E96" s="11" t="s">
        <v>48</v>
      </c>
      <c r="F96" s="11">
        <v>0.5</v>
      </c>
      <c r="G96" s="11">
        <v>1</v>
      </c>
      <c r="H96" s="11">
        <v>2000</v>
      </c>
      <c r="I96" s="29">
        <v>100</v>
      </c>
      <c r="J96" s="61">
        <v>28535.852107286399</v>
      </c>
      <c r="K96" s="43">
        <f>J96/3600</f>
        <v>7.9266255853573329</v>
      </c>
      <c r="L96" s="14">
        <v>3.1080286097068602E-4</v>
      </c>
    </row>
    <row r="97" spans="1:13" x14ac:dyDescent="0.25">
      <c r="A97" s="10"/>
      <c r="B97" s="11"/>
      <c r="C97" s="29" t="s">
        <v>164</v>
      </c>
      <c r="D97" s="11" t="s">
        <v>95</v>
      </c>
      <c r="E97" s="11" t="s">
        <v>48</v>
      </c>
      <c r="F97" s="11">
        <v>0.5</v>
      </c>
      <c r="G97" s="11">
        <v>1</v>
      </c>
      <c r="H97" s="11">
        <v>2000</v>
      </c>
      <c r="I97" s="29">
        <v>100</v>
      </c>
      <c r="J97" s="61">
        <v>28639.7447471618</v>
      </c>
      <c r="K97" s="43">
        <f t="shared" ref="K97:K105" si="6">J97/3600</f>
        <v>7.9554846519893889</v>
      </c>
      <c r="L97" s="14">
        <v>2.7342147142348302E-4</v>
      </c>
    </row>
    <row r="98" spans="1:13" x14ac:dyDescent="0.25">
      <c r="A98" s="10"/>
      <c r="B98" s="11"/>
      <c r="C98" s="29" t="s">
        <v>164</v>
      </c>
      <c r="D98" s="11" t="s">
        <v>95</v>
      </c>
      <c r="E98" s="11" t="s">
        <v>48</v>
      </c>
      <c r="F98" s="11">
        <v>0.5</v>
      </c>
      <c r="G98" s="11">
        <v>1</v>
      </c>
      <c r="H98" s="11">
        <v>2000</v>
      </c>
      <c r="I98" s="29">
        <v>100</v>
      </c>
      <c r="J98" s="61">
        <v>32692.843165874401</v>
      </c>
      <c r="K98" s="43">
        <f t="shared" si="6"/>
        <v>9.0813453238540003</v>
      </c>
      <c r="L98" s="14">
        <v>2.8385539395930801E-4</v>
      </c>
    </row>
    <row r="99" spans="1:13" x14ac:dyDescent="0.25">
      <c r="A99" s="10"/>
      <c r="B99" s="11"/>
      <c r="C99" s="29" t="s">
        <v>164</v>
      </c>
      <c r="D99" s="11" t="s">
        <v>95</v>
      </c>
      <c r="E99" s="11" t="s">
        <v>48</v>
      </c>
      <c r="F99" s="11">
        <v>0.5</v>
      </c>
      <c r="G99" s="11">
        <v>1</v>
      </c>
      <c r="H99" s="11">
        <v>2000</v>
      </c>
      <c r="I99" s="29">
        <v>100</v>
      </c>
      <c r="J99" s="61">
        <v>33474.401936292597</v>
      </c>
      <c r="K99" s="43">
        <f t="shared" si="6"/>
        <v>9.2984449823034989</v>
      </c>
      <c r="L99" s="14">
        <v>3.5703374296584399E-4</v>
      </c>
    </row>
    <row r="100" spans="1:13" x14ac:dyDescent="0.25">
      <c r="A100" s="10"/>
      <c r="B100" s="11"/>
      <c r="C100" s="29" t="s">
        <v>164</v>
      </c>
      <c r="D100" s="11" t="s">
        <v>95</v>
      </c>
      <c r="E100" s="11" t="s">
        <v>48</v>
      </c>
      <c r="F100" s="11">
        <v>0.5</v>
      </c>
      <c r="G100" s="11">
        <v>1</v>
      </c>
      <c r="H100" s="11">
        <v>2000</v>
      </c>
      <c r="I100" s="29">
        <v>100</v>
      </c>
      <c r="J100" s="61">
        <v>33572.808631420099</v>
      </c>
      <c r="K100" s="43">
        <f t="shared" si="6"/>
        <v>9.3257801753944722</v>
      </c>
      <c r="L100" s="14">
        <v>3.13946105711256E-4</v>
      </c>
    </row>
    <row r="101" spans="1:13" x14ac:dyDescent="0.25">
      <c r="A101" s="10"/>
      <c r="B101" s="11"/>
      <c r="C101" s="29" t="s">
        <v>164</v>
      </c>
      <c r="D101" s="11" t="s">
        <v>95</v>
      </c>
      <c r="E101" s="11" t="s">
        <v>48</v>
      </c>
      <c r="F101" s="11">
        <v>0.5</v>
      </c>
      <c r="G101" s="11">
        <v>1</v>
      </c>
      <c r="H101" s="11">
        <v>2000</v>
      </c>
      <c r="I101" s="29">
        <v>100</v>
      </c>
      <c r="J101" s="61">
        <v>33651.6253745555</v>
      </c>
      <c r="K101" s="43">
        <f t="shared" si="6"/>
        <v>9.3476737151543059</v>
      </c>
      <c r="L101" s="14">
        <v>2.42035974427983E-4</v>
      </c>
    </row>
    <row r="102" spans="1:13" x14ac:dyDescent="0.25">
      <c r="A102" s="10"/>
      <c r="B102" s="11"/>
      <c r="C102" s="29" t="s">
        <v>164</v>
      </c>
      <c r="D102" s="11" t="s">
        <v>95</v>
      </c>
      <c r="E102" s="11" t="s">
        <v>48</v>
      </c>
      <c r="F102" s="11">
        <v>0.5</v>
      </c>
      <c r="G102" s="11">
        <v>1</v>
      </c>
      <c r="H102" s="11">
        <v>2000</v>
      </c>
      <c r="I102" s="29">
        <v>100</v>
      </c>
      <c r="J102" s="61">
        <v>33710.324164628903</v>
      </c>
      <c r="K102" s="43">
        <f t="shared" si="6"/>
        <v>9.3639789346191389</v>
      </c>
      <c r="L102" s="14">
        <v>2.65830927635732E-4</v>
      </c>
    </row>
    <row r="103" spans="1:13" x14ac:dyDescent="0.25">
      <c r="A103" s="10"/>
      <c r="B103" s="11"/>
      <c r="C103" s="29" t="s">
        <v>164</v>
      </c>
      <c r="D103" s="11" t="s">
        <v>95</v>
      </c>
      <c r="E103" s="11" t="s">
        <v>48</v>
      </c>
      <c r="F103" s="11">
        <v>0.5</v>
      </c>
      <c r="G103" s="11">
        <v>1</v>
      </c>
      <c r="H103" s="11">
        <v>2000</v>
      </c>
      <c r="I103" s="29">
        <v>100</v>
      </c>
      <c r="J103" s="61">
        <v>34823.295502900997</v>
      </c>
      <c r="K103" s="43">
        <f t="shared" si="6"/>
        <v>9.6731376396947208</v>
      </c>
      <c r="L103" s="14">
        <v>9.2047560230951197E-4</v>
      </c>
    </row>
    <row r="104" spans="1:13" ht="15.75" thickBot="1" x14ac:dyDescent="0.3">
      <c r="A104" s="10"/>
      <c r="B104" s="11"/>
      <c r="C104" s="29" t="s">
        <v>164</v>
      </c>
      <c r="D104" s="11" t="s">
        <v>95</v>
      </c>
      <c r="E104" s="11" t="s">
        <v>48</v>
      </c>
      <c r="F104" s="11">
        <v>0.5</v>
      </c>
      <c r="G104" s="11">
        <v>1</v>
      </c>
      <c r="H104" s="11">
        <v>2000</v>
      </c>
      <c r="I104" s="29">
        <v>100</v>
      </c>
      <c r="J104" s="61">
        <v>35120.519719600597</v>
      </c>
      <c r="K104" s="43">
        <f t="shared" si="6"/>
        <v>9.7556999221112779</v>
      </c>
      <c r="L104" s="14">
        <v>3.0447885790849002E-4</v>
      </c>
    </row>
    <row r="105" spans="1:13" ht="15.75" thickBot="1" x14ac:dyDescent="0.3">
      <c r="A105" s="74" t="s">
        <v>26</v>
      </c>
      <c r="B105" s="75"/>
      <c r="C105" s="75"/>
      <c r="D105" s="75"/>
      <c r="E105" s="75"/>
      <c r="F105" s="75"/>
      <c r="G105" s="75"/>
      <c r="H105" s="75"/>
      <c r="I105" s="75"/>
      <c r="J105" s="76">
        <f>AVERAGE(J95:J104)</f>
        <v>32272.21767082208</v>
      </c>
      <c r="K105" s="82">
        <f t="shared" si="6"/>
        <v>8.9645049085616879</v>
      </c>
      <c r="L105" s="78">
        <f>AVERAGE(L95:L104)</f>
        <v>3.6410649972467202E-4</v>
      </c>
      <c r="M105" s="46">
        <f>_xlfn.STDEV.P(L95:L104)</f>
        <v>1.8914504964910871E-4</v>
      </c>
    </row>
    <row r="106" spans="1:13" x14ac:dyDescent="0.25">
      <c r="A106" s="10" t="s">
        <v>162</v>
      </c>
      <c r="B106" s="11"/>
      <c r="C106" s="29" t="s">
        <v>149</v>
      </c>
      <c r="D106" s="11" t="s">
        <v>95</v>
      </c>
      <c r="E106" s="11" t="s">
        <v>48</v>
      </c>
      <c r="F106" s="11">
        <v>0.5</v>
      </c>
      <c r="G106" s="11">
        <v>1</v>
      </c>
      <c r="H106" s="11">
        <v>2000</v>
      </c>
      <c r="I106" s="29">
        <v>100</v>
      </c>
      <c r="J106" s="61">
        <v>36237.393674850398</v>
      </c>
      <c r="K106" s="43">
        <f>J106/3600</f>
        <v>10.065942687458444</v>
      </c>
      <c r="L106" s="14">
        <v>0.19043055116761001</v>
      </c>
    </row>
    <row r="107" spans="1:13" x14ac:dyDescent="0.25">
      <c r="A107" s="10"/>
      <c r="B107" s="11"/>
      <c r="C107" s="29" t="s">
        <v>149</v>
      </c>
      <c r="D107" s="11" t="s">
        <v>95</v>
      </c>
      <c r="E107" s="11" t="s">
        <v>48</v>
      </c>
      <c r="F107" s="11">
        <v>0.5</v>
      </c>
      <c r="G107" s="11">
        <v>1</v>
      </c>
      <c r="H107" s="11">
        <v>2000</v>
      </c>
      <c r="I107" s="29">
        <v>100</v>
      </c>
      <c r="J107" s="61">
        <v>36460.9491260051</v>
      </c>
      <c r="K107" s="43">
        <f>J107/3600</f>
        <v>10.128041423890306</v>
      </c>
      <c r="L107" s="14">
        <v>3.0184116561941701E-3</v>
      </c>
    </row>
    <row r="108" spans="1:13" x14ac:dyDescent="0.25">
      <c r="A108" s="10"/>
      <c r="B108" s="11"/>
      <c r="C108" s="29" t="s">
        <v>149</v>
      </c>
      <c r="D108" s="11" t="s">
        <v>95</v>
      </c>
      <c r="E108" s="11" t="s">
        <v>48</v>
      </c>
      <c r="F108" s="11">
        <v>0.5</v>
      </c>
      <c r="G108" s="11">
        <v>1</v>
      </c>
      <c r="H108" s="11">
        <v>2000</v>
      </c>
      <c r="I108" s="29">
        <v>100</v>
      </c>
      <c r="J108" s="61">
        <v>36501.848853349598</v>
      </c>
      <c r="K108" s="43">
        <f t="shared" ref="K108:K116" si="7">J108/3600</f>
        <v>10.139402459263778</v>
      </c>
      <c r="L108" s="14">
        <v>3.2605639247659298E-3</v>
      </c>
    </row>
    <row r="109" spans="1:13" x14ac:dyDescent="0.25">
      <c r="A109" s="10"/>
      <c r="B109" s="11"/>
      <c r="C109" s="29" t="s">
        <v>149</v>
      </c>
      <c r="D109" s="11" t="s">
        <v>95</v>
      </c>
      <c r="E109" s="11" t="s">
        <v>48</v>
      </c>
      <c r="F109" s="11">
        <v>0.5</v>
      </c>
      <c r="G109" s="11">
        <v>1</v>
      </c>
      <c r="H109" s="11">
        <v>2000</v>
      </c>
      <c r="I109" s="29">
        <v>100</v>
      </c>
      <c r="J109" s="61">
        <v>36509.9835107326</v>
      </c>
      <c r="K109" s="43">
        <f t="shared" si="7"/>
        <v>10.141662086314611</v>
      </c>
      <c r="L109" s="14">
        <v>4.9537143016246598E-3</v>
      </c>
    </row>
    <row r="110" spans="1:13" x14ac:dyDescent="0.25">
      <c r="A110" s="10"/>
      <c r="B110" s="11"/>
      <c r="C110" s="29" t="s">
        <v>149</v>
      </c>
      <c r="D110" s="11" t="s">
        <v>95</v>
      </c>
      <c r="E110" s="11" t="s">
        <v>48</v>
      </c>
      <c r="F110" s="11">
        <v>0.5</v>
      </c>
      <c r="G110" s="11">
        <v>1</v>
      </c>
      <c r="H110" s="11">
        <v>2000</v>
      </c>
      <c r="I110" s="29">
        <v>100</v>
      </c>
      <c r="J110" s="61">
        <v>36564.9095985889</v>
      </c>
      <c r="K110" s="43">
        <f t="shared" si="7"/>
        <v>10.156919332941362</v>
      </c>
      <c r="L110" s="14">
        <v>1.0637435108437599E-3</v>
      </c>
    </row>
    <row r="111" spans="1:13" x14ac:dyDescent="0.25">
      <c r="A111" s="10"/>
      <c r="B111" s="11"/>
      <c r="C111" s="29" t="s">
        <v>149</v>
      </c>
      <c r="D111" s="11" t="s">
        <v>95</v>
      </c>
      <c r="E111" s="11" t="s">
        <v>48</v>
      </c>
      <c r="F111" s="11">
        <v>0.5</v>
      </c>
      <c r="G111" s="11">
        <v>1</v>
      </c>
      <c r="H111" s="11">
        <v>2000</v>
      </c>
      <c r="I111" s="29">
        <v>100</v>
      </c>
      <c r="J111" s="61">
        <v>36594.690650701501</v>
      </c>
      <c r="K111" s="43">
        <f t="shared" si="7"/>
        <v>10.165191847417084</v>
      </c>
      <c r="L111" s="14">
        <v>2.9346860035641499E-4</v>
      </c>
    </row>
    <row r="112" spans="1:13" x14ac:dyDescent="0.25">
      <c r="A112" s="10"/>
      <c r="B112" s="11"/>
      <c r="C112" s="29" t="s">
        <v>149</v>
      </c>
      <c r="D112" s="11" t="s">
        <v>95</v>
      </c>
      <c r="E112" s="11" t="s">
        <v>48</v>
      </c>
      <c r="F112" s="11">
        <v>0.5</v>
      </c>
      <c r="G112" s="11">
        <v>1</v>
      </c>
      <c r="H112" s="11">
        <v>2000</v>
      </c>
      <c r="I112" s="29">
        <v>100</v>
      </c>
      <c r="J112" s="61">
        <v>36644.070345163302</v>
      </c>
      <c r="K112" s="43">
        <f t="shared" si="7"/>
        <v>10.178908429212028</v>
      </c>
      <c r="L112" s="14">
        <v>4.7207924863318802E-4</v>
      </c>
    </row>
    <row r="113" spans="1:12" x14ac:dyDescent="0.25">
      <c r="A113" s="10"/>
      <c r="B113" s="11"/>
      <c r="C113" s="29" t="s">
        <v>149</v>
      </c>
      <c r="D113" s="11" t="s">
        <v>95</v>
      </c>
      <c r="E113" s="11" t="s">
        <v>48</v>
      </c>
      <c r="F113" s="11">
        <v>0.5</v>
      </c>
      <c r="G113" s="11">
        <v>1</v>
      </c>
      <c r="H113" s="11">
        <v>2000</v>
      </c>
      <c r="I113" s="29">
        <v>100</v>
      </c>
      <c r="J113" s="61">
        <v>36741.899978876099</v>
      </c>
      <c r="K113" s="43">
        <f t="shared" si="7"/>
        <v>10.206083327465583</v>
      </c>
      <c r="L113" s="14">
        <v>2.5842423659773299E-4</v>
      </c>
    </row>
    <row r="114" spans="1:12" x14ac:dyDescent="0.25">
      <c r="A114" s="10"/>
      <c r="B114" s="11"/>
      <c r="C114" s="29" t="s">
        <v>149</v>
      </c>
      <c r="D114" s="11" t="s">
        <v>95</v>
      </c>
      <c r="E114" s="11" t="s">
        <v>48</v>
      </c>
      <c r="F114" s="11">
        <v>0.5</v>
      </c>
      <c r="G114" s="11">
        <v>1</v>
      </c>
      <c r="H114" s="11">
        <v>2000</v>
      </c>
      <c r="I114" s="29">
        <v>100</v>
      </c>
      <c r="J114" s="61">
        <v>36862.952337980198</v>
      </c>
      <c r="K114" s="43">
        <f t="shared" si="7"/>
        <v>10.239708982772276</v>
      </c>
      <c r="L114" s="14">
        <v>5.0836621516319098E-4</v>
      </c>
    </row>
    <row r="115" spans="1:12" ht="15.75" thickBot="1" x14ac:dyDescent="0.3">
      <c r="A115" s="10"/>
      <c r="B115" s="11"/>
      <c r="C115" s="29" t="s">
        <v>149</v>
      </c>
      <c r="D115" s="11" t="s">
        <v>95</v>
      </c>
      <c r="E115" s="11" t="s">
        <v>48</v>
      </c>
      <c r="F115" s="11">
        <v>0.5</v>
      </c>
      <c r="G115" s="11">
        <v>1</v>
      </c>
      <c r="H115" s="11">
        <v>2000</v>
      </c>
      <c r="I115" s="29">
        <v>100</v>
      </c>
      <c r="J115" s="61">
        <v>36999.451488733197</v>
      </c>
      <c r="K115" s="43">
        <f t="shared" si="7"/>
        <v>10.277625413536999</v>
      </c>
      <c r="L115" s="14">
        <v>2.7850943206750002E-4</v>
      </c>
    </row>
    <row r="116" spans="1:12" ht="15.75" thickBot="1" x14ac:dyDescent="0.3">
      <c r="A116" s="74" t="s">
        <v>26</v>
      </c>
      <c r="B116" s="75"/>
      <c r="C116" s="75"/>
      <c r="D116" s="152"/>
      <c r="E116" s="75"/>
      <c r="F116" s="75"/>
      <c r="G116" s="75"/>
      <c r="H116" s="75"/>
      <c r="I116" s="75"/>
      <c r="J116" s="76">
        <f>AVERAGE(J106:J115)</f>
        <v>36611.814956498085</v>
      </c>
      <c r="K116" s="82">
        <f t="shared" si="7"/>
        <v>10.169948599027245</v>
      </c>
      <c r="L116" s="78">
        <f>AVERAGE(L106:L115)</f>
        <v>2.0453783229385659E-2</v>
      </c>
    </row>
    <row r="117" spans="1:12" x14ac:dyDescent="0.25">
      <c r="A117" s="10" t="s">
        <v>159</v>
      </c>
      <c r="B117" s="11"/>
      <c r="C117" s="11" t="s">
        <v>148</v>
      </c>
      <c r="D117" s="154" t="s">
        <v>158</v>
      </c>
      <c r="E117" s="11" t="s">
        <v>48</v>
      </c>
      <c r="F117" s="11">
        <v>0.5</v>
      </c>
      <c r="G117" s="11">
        <v>1</v>
      </c>
      <c r="H117" s="11">
        <v>2000</v>
      </c>
      <c r="I117" s="29">
        <v>100</v>
      </c>
      <c r="J117" s="61">
        <v>14978.2210612297</v>
      </c>
      <c r="K117" s="43">
        <f>J117/3600</f>
        <v>4.1606169614526944</v>
      </c>
      <c r="L117" s="14">
        <v>2.4992531655072502E-3</v>
      </c>
    </row>
    <row r="118" spans="1:12" x14ac:dyDescent="0.25">
      <c r="A118" s="10"/>
      <c r="B118" s="11"/>
      <c r="C118" s="11" t="s">
        <v>148</v>
      </c>
      <c r="D118" s="29" t="s">
        <v>158</v>
      </c>
      <c r="E118" s="11" t="s">
        <v>48</v>
      </c>
      <c r="F118" s="11">
        <v>0.5</v>
      </c>
      <c r="G118" s="11">
        <v>1</v>
      </c>
      <c r="H118" s="11">
        <v>2000</v>
      </c>
      <c r="I118" s="29">
        <v>100</v>
      </c>
      <c r="J118" s="61">
        <v>15014.9164748191</v>
      </c>
      <c r="K118" s="43">
        <f>J118/3600</f>
        <v>4.1708101318941946</v>
      </c>
      <c r="L118" s="14">
        <v>7.9017453835507996E-4</v>
      </c>
    </row>
    <row r="119" spans="1:12" x14ac:dyDescent="0.25">
      <c r="A119" s="10"/>
      <c r="B119" s="11"/>
      <c r="C119" s="11" t="s">
        <v>148</v>
      </c>
      <c r="D119" s="29" t="s">
        <v>158</v>
      </c>
      <c r="E119" s="11" t="s">
        <v>48</v>
      </c>
      <c r="F119" s="11">
        <v>0.5</v>
      </c>
      <c r="G119" s="11">
        <v>1</v>
      </c>
      <c r="H119" s="11">
        <v>2000</v>
      </c>
      <c r="I119" s="29">
        <v>100</v>
      </c>
      <c r="J119" s="61">
        <v>15048.7173509597</v>
      </c>
      <c r="K119" s="43">
        <f t="shared" ref="K119:K127" si="8">J119/3600</f>
        <v>4.1801992641554717</v>
      </c>
      <c r="L119" s="14">
        <v>5.3631994438131103E-3</v>
      </c>
    </row>
    <row r="120" spans="1:12" x14ac:dyDescent="0.25">
      <c r="A120" s="10"/>
      <c r="B120" s="11"/>
      <c r="C120" s="11" t="s">
        <v>148</v>
      </c>
      <c r="D120" s="29" t="s">
        <v>158</v>
      </c>
      <c r="E120" s="11" t="s">
        <v>48</v>
      </c>
      <c r="F120" s="11">
        <v>0.5</v>
      </c>
      <c r="G120" s="11">
        <v>1</v>
      </c>
      <c r="H120" s="11">
        <v>2000</v>
      </c>
      <c r="I120" s="29">
        <v>100</v>
      </c>
      <c r="J120" s="61">
        <v>15149.8173172473</v>
      </c>
      <c r="K120" s="43">
        <f t="shared" si="8"/>
        <v>4.2082825881242503</v>
      </c>
      <c r="L120" s="14">
        <v>1.00069120744926E-3</v>
      </c>
    </row>
    <row r="121" spans="1:12" x14ac:dyDescent="0.25">
      <c r="A121" s="10"/>
      <c r="B121" s="11"/>
      <c r="C121" s="11" t="s">
        <v>148</v>
      </c>
      <c r="D121" s="29" t="s">
        <v>158</v>
      </c>
      <c r="E121" s="11" t="s">
        <v>48</v>
      </c>
      <c r="F121" s="11">
        <v>0.5</v>
      </c>
      <c r="G121" s="11">
        <v>1</v>
      </c>
      <c r="H121" s="11">
        <v>2000</v>
      </c>
      <c r="I121" s="29">
        <v>100</v>
      </c>
      <c r="J121" s="61">
        <v>15341.9173829555</v>
      </c>
      <c r="K121" s="43">
        <f t="shared" si="8"/>
        <v>4.2616437174876394</v>
      </c>
      <c r="L121" s="14">
        <v>1.47738723095281E-3</v>
      </c>
    </row>
    <row r="122" spans="1:12" x14ac:dyDescent="0.25">
      <c r="A122" s="10"/>
      <c r="B122" s="11"/>
      <c r="C122" s="11" t="s">
        <v>148</v>
      </c>
      <c r="D122" s="29" t="s">
        <v>158</v>
      </c>
      <c r="E122" s="11" t="s">
        <v>48</v>
      </c>
      <c r="F122" s="11">
        <v>0.5</v>
      </c>
      <c r="G122" s="11">
        <v>1</v>
      </c>
      <c r="H122" s="11">
        <v>2000</v>
      </c>
      <c r="I122" s="29">
        <v>100</v>
      </c>
      <c r="J122" s="61">
        <v>15816.438881874001</v>
      </c>
      <c r="K122" s="43">
        <f t="shared" si="8"/>
        <v>4.3934552449650006</v>
      </c>
      <c r="L122" s="14">
        <v>2.7657714429203699E-3</v>
      </c>
    </row>
    <row r="123" spans="1:12" x14ac:dyDescent="0.25">
      <c r="A123" s="10"/>
      <c r="B123" s="11"/>
      <c r="C123" s="11" t="s">
        <v>148</v>
      </c>
      <c r="D123" s="29" t="s">
        <v>158</v>
      </c>
      <c r="E123" s="11" t="s">
        <v>48</v>
      </c>
      <c r="F123" s="11">
        <v>0.5</v>
      </c>
      <c r="G123" s="11">
        <v>1</v>
      </c>
      <c r="H123" s="11">
        <v>2000</v>
      </c>
      <c r="I123" s="29">
        <v>100</v>
      </c>
      <c r="J123" s="61">
        <v>16289.731997012999</v>
      </c>
      <c r="K123" s="43">
        <f t="shared" si="8"/>
        <v>4.5249255547258329</v>
      </c>
      <c r="L123" s="14">
        <v>1.9556061917545102E-3</v>
      </c>
    </row>
    <row r="124" spans="1:12" x14ac:dyDescent="0.25">
      <c r="A124" s="10"/>
      <c r="B124" s="11"/>
      <c r="C124" s="11" t="s">
        <v>148</v>
      </c>
      <c r="D124" s="29" t="s">
        <v>158</v>
      </c>
      <c r="E124" s="11" t="s">
        <v>48</v>
      </c>
      <c r="F124" s="11">
        <v>0.5</v>
      </c>
      <c r="G124" s="11">
        <v>1</v>
      </c>
      <c r="H124" s="11">
        <v>2000</v>
      </c>
      <c r="I124" s="29">
        <v>100</v>
      </c>
      <c r="J124" s="61">
        <v>17040.616866827</v>
      </c>
      <c r="K124" s="43">
        <f t="shared" si="8"/>
        <v>4.7335046852297227</v>
      </c>
      <c r="L124" s="14">
        <v>1.98729490999535E-3</v>
      </c>
    </row>
    <row r="125" spans="1:12" x14ac:dyDescent="0.25">
      <c r="A125" s="10"/>
      <c r="B125" s="11"/>
      <c r="C125" s="11" t="s">
        <v>148</v>
      </c>
      <c r="D125" s="29" t="s">
        <v>158</v>
      </c>
      <c r="E125" s="11" t="s">
        <v>48</v>
      </c>
      <c r="F125" s="11">
        <v>0.5</v>
      </c>
      <c r="G125" s="11">
        <v>1</v>
      </c>
      <c r="H125" s="11">
        <v>2000</v>
      </c>
      <c r="I125" s="29">
        <v>100</v>
      </c>
      <c r="J125" s="61">
        <v>17295.260623693401</v>
      </c>
      <c r="K125" s="43">
        <f t="shared" si="8"/>
        <v>4.8042390621370554</v>
      </c>
      <c r="L125" s="14">
        <v>1.29765124761221E-3</v>
      </c>
    </row>
    <row r="126" spans="1:12" ht="15.75" thickBot="1" x14ac:dyDescent="0.3">
      <c r="A126" s="10"/>
      <c r="B126" s="11"/>
      <c r="C126" s="11" t="s">
        <v>148</v>
      </c>
      <c r="D126" s="155" t="s">
        <v>158</v>
      </c>
      <c r="E126" s="11" t="s">
        <v>48</v>
      </c>
      <c r="F126" s="11">
        <v>0.5</v>
      </c>
      <c r="G126" s="11">
        <v>1</v>
      </c>
      <c r="H126" s="11">
        <v>2000</v>
      </c>
      <c r="I126" s="29">
        <v>100</v>
      </c>
      <c r="J126" s="61">
        <v>17317.2462956905</v>
      </c>
      <c r="K126" s="43">
        <f t="shared" si="8"/>
        <v>4.8103461932473612</v>
      </c>
      <c r="L126" s="14">
        <v>7.9883545067357996E-4</v>
      </c>
    </row>
    <row r="127" spans="1:12" ht="15.75" thickBot="1" x14ac:dyDescent="0.3">
      <c r="A127" s="74" t="s">
        <v>26</v>
      </c>
      <c r="B127" s="75"/>
      <c r="C127" s="75"/>
      <c r="D127" s="153"/>
      <c r="E127" s="75"/>
      <c r="F127" s="75"/>
      <c r="G127" s="75"/>
      <c r="H127" s="75"/>
      <c r="I127" s="75"/>
      <c r="J127" s="76">
        <f>AVERAGE(J117:J126)</f>
        <v>15929.28842523092</v>
      </c>
      <c r="K127" s="82">
        <f t="shared" si="8"/>
        <v>4.4248023403419223</v>
      </c>
      <c r="L127" s="78">
        <f>AVERAGE(L117:L126)</f>
        <v>1.993586482903353E-3</v>
      </c>
    </row>
    <row r="128" spans="1:12" x14ac:dyDescent="0.25">
      <c r="A128" s="10" t="s">
        <v>160</v>
      </c>
      <c r="B128" s="11"/>
      <c r="C128" s="29" t="s">
        <v>163</v>
      </c>
      <c r="D128" s="154" t="s">
        <v>158</v>
      </c>
      <c r="E128" s="11" t="s">
        <v>48</v>
      </c>
      <c r="F128" s="11">
        <v>0.5</v>
      </c>
      <c r="G128" s="11">
        <v>1</v>
      </c>
      <c r="H128" s="11">
        <v>2000</v>
      </c>
      <c r="I128" s="29">
        <v>100</v>
      </c>
      <c r="J128" s="61">
        <v>17627.1493401527</v>
      </c>
      <c r="K128" s="43">
        <f>J128/3600</f>
        <v>4.8964303722646392</v>
      </c>
      <c r="L128" s="14">
        <v>4.7788949178478602E-4</v>
      </c>
    </row>
    <row r="129" spans="1:12" x14ac:dyDescent="0.25">
      <c r="A129" s="10"/>
      <c r="B129" s="11"/>
      <c r="C129" s="29" t="s">
        <v>163</v>
      </c>
      <c r="D129" s="29" t="s">
        <v>158</v>
      </c>
      <c r="E129" s="11" t="s">
        <v>48</v>
      </c>
      <c r="F129" s="11">
        <v>0.5</v>
      </c>
      <c r="G129" s="11">
        <v>1</v>
      </c>
      <c r="H129" s="11">
        <v>2000</v>
      </c>
      <c r="I129" s="29">
        <v>100</v>
      </c>
      <c r="J129" s="61">
        <v>21976.971665143901</v>
      </c>
      <c r="K129" s="43">
        <f>J129/3600</f>
        <v>6.1047143514288615</v>
      </c>
      <c r="L129" s="14">
        <v>3.6212842262406901E-4</v>
      </c>
    </row>
    <row r="130" spans="1:12" x14ac:dyDescent="0.25">
      <c r="A130" s="10"/>
      <c r="B130" s="11"/>
      <c r="C130" s="29" t="s">
        <v>163</v>
      </c>
      <c r="D130" s="29" t="s">
        <v>158</v>
      </c>
      <c r="E130" s="11" t="s">
        <v>48</v>
      </c>
      <c r="F130" s="11">
        <v>0.5</v>
      </c>
      <c r="G130" s="11">
        <v>1</v>
      </c>
      <c r="H130" s="11">
        <v>2000</v>
      </c>
      <c r="I130" s="29">
        <v>100</v>
      </c>
      <c r="J130" s="61">
        <v>22106.695941209699</v>
      </c>
      <c r="K130" s="43">
        <f t="shared" ref="K130:K138" si="9">J130/3600</f>
        <v>6.14074887255825</v>
      </c>
      <c r="L130" s="14">
        <v>7.0379871128197998E-4</v>
      </c>
    </row>
    <row r="131" spans="1:12" x14ac:dyDescent="0.25">
      <c r="A131" s="10"/>
      <c r="B131" s="11"/>
      <c r="C131" s="29" t="s">
        <v>163</v>
      </c>
      <c r="D131" s="29" t="s">
        <v>158</v>
      </c>
      <c r="E131" s="11" t="s">
        <v>48</v>
      </c>
      <c r="F131" s="11">
        <v>0.5</v>
      </c>
      <c r="G131" s="11">
        <v>1</v>
      </c>
      <c r="H131" s="11">
        <v>2000</v>
      </c>
      <c r="I131" s="29">
        <v>100</v>
      </c>
      <c r="J131" s="61">
        <v>22146.298719406099</v>
      </c>
      <c r="K131" s="43">
        <f t="shared" si="9"/>
        <v>6.1517496442794721</v>
      </c>
      <c r="L131" s="14">
        <v>2.2092081633861901E-4</v>
      </c>
    </row>
    <row r="132" spans="1:12" x14ac:dyDescent="0.25">
      <c r="A132" s="10"/>
      <c r="B132" s="11"/>
      <c r="C132" s="29" t="s">
        <v>163</v>
      </c>
      <c r="D132" s="29" t="s">
        <v>158</v>
      </c>
      <c r="E132" s="11" t="s">
        <v>48</v>
      </c>
      <c r="F132" s="11">
        <v>0.5</v>
      </c>
      <c r="G132" s="11">
        <v>1</v>
      </c>
      <c r="H132" s="11">
        <v>2000</v>
      </c>
      <c r="I132" s="29">
        <v>100</v>
      </c>
      <c r="J132" s="61">
        <v>23285.4166998863</v>
      </c>
      <c r="K132" s="43">
        <f t="shared" si="9"/>
        <v>6.4681713055239722</v>
      </c>
      <c r="L132" s="14">
        <v>6.7430350718937005E-4</v>
      </c>
    </row>
    <row r="133" spans="1:12" x14ac:dyDescent="0.25">
      <c r="A133" s="10"/>
      <c r="B133" s="11"/>
      <c r="C133" s="29" t="s">
        <v>163</v>
      </c>
      <c r="D133" s="29" t="s">
        <v>158</v>
      </c>
      <c r="E133" s="11" t="s">
        <v>48</v>
      </c>
      <c r="F133" s="11">
        <v>0.5</v>
      </c>
      <c r="G133" s="11">
        <v>1</v>
      </c>
      <c r="H133" s="11">
        <v>2000</v>
      </c>
      <c r="I133" s="29">
        <v>100</v>
      </c>
      <c r="J133" s="61">
        <v>24993.879544019601</v>
      </c>
      <c r="K133" s="43">
        <f t="shared" si="9"/>
        <v>6.9427443177832222</v>
      </c>
      <c r="L133" s="14">
        <v>3.6638800130218502E-4</v>
      </c>
    </row>
    <row r="134" spans="1:12" x14ac:dyDescent="0.25">
      <c r="A134" s="10"/>
      <c r="B134" s="11"/>
      <c r="C134" s="29" t="s">
        <v>163</v>
      </c>
      <c r="D134" s="29" t="s">
        <v>158</v>
      </c>
      <c r="E134" s="11" t="s">
        <v>48</v>
      </c>
      <c r="F134" s="11">
        <v>0.5</v>
      </c>
      <c r="G134" s="11">
        <v>1</v>
      </c>
      <c r="H134" s="11">
        <v>2000</v>
      </c>
      <c r="I134" s="29">
        <v>100</v>
      </c>
      <c r="J134" s="61">
        <v>25005.829211950298</v>
      </c>
      <c r="K134" s="43">
        <f t="shared" si="9"/>
        <v>6.9460636699861942</v>
      </c>
      <c r="L134" s="14">
        <v>5.60939170117981E-4</v>
      </c>
    </row>
    <row r="135" spans="1:12" x14ac:dyDescent="0.25">
      <c r="A135" s="10"/>
      <c r="B135" s="11"/>
      <c r="C135" s="29" t="s">
        <v>163</v>
      </c>
      <c r="D135" s="29" t="s">
        <v>158</v>
      </c>
      <c r="E135" s="11" t="s">
        <v>48</v>
      </c>
      <c r="F135" s="11">
        <v>0.5</v>
      </c>
      <c r="G135" s="11">
        <v>1</v>
      </c>
      <c r="H135" s="11">
        <v>2000</v>
      </c>
      <c r="I135" s="29">
        <v>100</v>
      </c>
      <c r="J135" s="61">
        <v>25085.196110486901</v>
      </c>
      <c r="K135" s="43">
        <f t="shared" si="9"/>
        <v>6.9681100306908057</v>
      </c>
      <c r="L135" s="14">
        <v>7.9097522210614898E-4</v>
      </c>
    </row>
    <row r="136" spans="1:12" x14ac:dyDescent="0.25">
      <c r="A136" s="10"/>
      <c r="B136" s="11"/>
      <c r="C136" s="29" t="s">
        <v>163</v>
      </c>
      <c r="D136" s="29" t="s">
        <v>158</v>
      </c>
      <c r="E136" s="11" t="s">
        <v>48</v>
      </c>
      <c r="F136" s="11">
        <v>0.5</v>
      </c>
      <c r="G136" s="11">
        <v>1</v>
      </c>
      <c r="H136" s="11">
        <v>2000</v>
      </c>
      <c r="I136" s="29">
        <v>100</v>
      </c>
      <c r="J136" s="61">
        <v>25302.125662565199</v>
      </c>
      <c r="K136" s="43">
        <f t="shared" si="9"/>
        <v>7.028368239601444</v>
      </c>
      <c r="L136" s="14">
        <v>5.7624542651263605E-4</v>
      </c>
    </row>
    <row r="137" spans="1:12" ht="15.75" thickBot="1" x14ac:dyDescent="0.3">
      <c r="A137" s="10"/>
      <c r="B137" s="11"/>
      <c r="C137" s="29" t="s">
        <v>163</v>
      </c>
      <c r="D137" s="155" t="s">
        <v>158</v>
      </c>
      <c r="E137" s="11" t="s">
        <v>48</v>
      </c>
      <c r="F137" s="11">
        <v>0.5</v>
      </c>
      <c r="G137" s="11">
        <v>1</v>
      </c>
      <c r="H137" s="11">
        <v>2000</v>
      </c>
      <c r="I137" s="29">
        <v>100</v>
      </c>
      <c r="J137" s="61">
        <v>26387.152363061901</v>
      </c>
      <c r="K137" s="43">
        <f t="shared" si="9"/>
        <v>7.3297645452949727</v>
      </c>
      <c r="L137" s="14">
        <v>2.79758740842101E-4</v>
      </c>
    </row>
    <row r="138" spans="1:12" ht="15.75" thickBot="1" x14ac:dyDescent="0.3">
      <c r="A138" s="74" t="s">
        <v>26</v>
      </c>
      <c r="B138" s="75"/>
      <c r="C138" s="75"/>
      <c r="D138" s="75"/>
      <c r="E138" s="75"/>
      <c r="F138" s="75"/>
      <c r="G138" s="75"/>
      <c r="H138" s="75"/>
      <c r="I138" s="75"/>
      <c r="J138" s="76">
        <f>AVERAGE(J128:J137)</f>
        <v>23391.671525788261</v>
      </c>
      <c r="K138" s="82">
        <f t="shared" si="9"/>
        <v>6.4976865349411836</v>
      </c>
      <c r="L138" s="78">
        <f>AVERAGE(L128:L137)</f>
        <v>5.0133475100998758E-4</v>
      </c>
    </row>
    <row r="139" spans="1:12" x14ac:dyDescent="0.25">
      <c r="A139" s="10" t="s">
        <v>161</v>
      </c>
      <c r="B139" s="11"/>
      <c r="C139" s="29" t="s">
        <v>164</v>
      </c>
      <c r="D139" s="154" t="s">
        <v>158</v>
      </c>
      <c r="E139" s="11" t="s">
        <v>48</v>
      </c>
      <c r="F139" s="11">
        <v>0.5</v>
      </c>
      <c r="G139" s="11">
        <v>1</v>
      </c>
      <c r="H139" s="11">
        <v>2000</v>
      </c>
      <c r="I139" s="29">
        <v>100</v>
      </c>
      <c r="J139" s="61">
        <v>21667.541362524</v>
      </c>
      <c r="K139" s="43">
        <f>J139/3600</f>
        <v>6.0187614895900001</v>
      </c>
      <c r="L139" s="14">
        <v>4.81106923299763E-4</v>
      </c>
    </row>
    <row r="140" spans="1:12" x14ac:dyDescent="0.25">
      <c r="A140" s="10"/>
      <c r="B140" s="11"/>
      <c r="C140" s="29" t="s">
        <v>164</v>
      </c>
      <c r="D140" s="29" t="s">
        <v>158</v>
      </c>
      <c r="E140" s="11" t="s">
        <v>48</v>
      </c>
      <c r="F140" s="11">
        <v>0.5</v>
      </c>
      <c r="G140" s="11">
        <v>1</v>
      </c>
      <c r="H140" s="11">
        <v>2000</v>
      </c>
      <c r="I140" s="29">
        <v>100</v>
      </c>
      <c r="J140" s="61">
        <v>21781.600437164299</v>
      </c>
      <c r="K140" s="43">
        <f>J140/3600</f>
        <v>6.0504445658789718</v>
      </c>
      <c r="L140" s="14">
        <v>2.4264573205398001E-4</v>
      </c>
    </row>
    <row r="141" spans="1:12" x14ac:dyDescent="0.25">
      <c r="A141" s="10"/>
      <c r="B141" s="11"/>
      <c r="C141" s="29" t="s">
        <v>164</v>
      </c>
      <c r="D141" s="29" t="s">
        <v>158</v>
      </c>
      <c r="E141" s="11" t="s">
        <v>48</v>
      </c>
      <c r="F141" s="11">
        <v>0.5</v>
      </c>
      <c r="G141" s="11">
        <v>1</v>
      </c>
      <c r="H141" s="11">
        <v>2000</v>
      </c>
      <c r="I141" s="29">
        <v>100</v>
      </c>
      <c r="J141" s="61">
        <v>21797.7471988201</v>
      </c>
      <c r="K141" s="43">
        <f t="shared" ref="K141:K149" si="10">J141/3600</f>
        <v>6.0549297774500275</v>
      </c>
      <c r="L141" s="14">
        <v>1.1523005446263199E-3</v>
      </c>
    </row>
    <row r="142" spans="1:12" x14ac:dyDescent="0.25">
      <c r="A142" s="10"/>
      <c r="B142" s="11"/>
      <c r="C142" s="29" t="s">
        <v>164</v>
      </c>
      <c r="D142" s="29" t="s">
        <v>158</v>
      </c>
      <c r="E142" s="11" t="s">
        <v>48</v>
      </c>
      <c r="F142" s="11">
        <v>0.5</v>
      </c>
      <c r="G142" s="11">
        <v>1</v>
      </c>
      <c r="H142" s="11">
        <v>2000</v>
      </c>
      <c r="I142" s="29">
        <v>100</v>
      </c>
      <c r="J142" s="61">
        <v>21830.5025041103</v>
      </c>
      <c r="K142" s="43">
        <f t="shared" si="10"/>
        <v>6.0640284733639724</v>
      </c>
      <c r="L142" s="14">
        <v>2.3278750801125601E-2</v>
      </c>
    </row>
    <row r="143" spans="1:12" x14ac:dyDescent="0.25">
      <c r="A143" s="10"/>
      <c r="B143" s="11"/>
      <c r="C143" s="29" t="s">
        <v>164</v>
      </c>
      <c r="D143" s="29" t="s">
        <v>158</v>
      </c>
      <c r="E143" s="11" t="s">
        <v>48</v>
      </c>
      <c r="F143" s="11">
        <v>0.5</v>
      </c>
      <c r="G143" s="11">
        <v>1</v>
      </c>
      <c r="H143" s="11">
        <v>2000</v>
      </c>
      <c r="I143" s="29">
        <v>100</v>
      </c>
      <c r="J143" s="61">
        <v>22028.6991448402</v>
      </c>
      <c r="K143" s="43">
        <f t="shared" si="10"/>
        <v>6.1190830957889446</v>
      </c>
      <c r="L143" s="14">
        <v>1.5112486735197701E-3</v>
      </c>
    </row>
    <row r="144" spans="1:12" x14ac:dyDescent="0.25">
      <c r="A144" s="10"/>
      <c r="B144" s="11"/>
      <c r="C144" s="29" t="s">
        <v>164</v>
      </c>
      <c r="D144" s="29" t="s">
        <v>158</v>
      </c>
      <c r="E144" s="11" t="s">
        <v>48</v>
      </c>
      <c r="F144" s="11">
        <v>0.5</v>
      </c>
      <c r="G144" s="11">
        <v>1</v>
      </c>
      <c r="H144" s="11">
        <v>2000</v>
      </c>
      <c r="I144" s="29">
        <v>100</v>
      </c>
      <c r="J144" s="61">
        <v>22127.1822743415</v>
      </c>
      <c r="K144" s="43">
        <f t="shared" si="10"/>
        <v>6.146439520650417</v>
      </c>
      <c r="L144" s="14">
        <v>7.9316556955837298E-4</v>
      </c>
    </row>
    <row r="145" spans="1:12" x14ac:dyDescent="0.25">
      <c r="A145" s="10"/>
      <c r="B145" s="11"/>
      <c r="C145" s="29" t="s">
        <v>164</v>
      </c>
      <c r="D145" s="29" t="s">
        <v>158</v>
      </c>
      <c r="E145" s="11" t="s">
        <v>48</v>
      </c>
      <c r="F145" s="11">
        <v>0.5</v>
      </c>
      <c r="G145" s="11">
        <v>1</v>
      </c>
      <c r="H145" s="11">
        <v>2000</v>
      </c>
      <c r="I145" s="29">
        <v>100</v>
      </c>
      <c r="J145" s="61">
        <v>32376.4136252403</v>
      </c>
      <c r="K145" s="43">
        <f t="shared" si="10"/>
        <v>8.993448229233417</v>
      </c>
      <c r="L145" s="14">
        <v>1.4222408393225899E-3</v>
      </c>
    </row>
    <row r="146" spans="1:12" x14ac:dyDescent="0.25">
      <c r="A146" s="10"/>
      <c r="B146" s="11"/>
      <c r="C146" s="29" t="s">
        <v>164</v>
      </c>
      <c r="D146" s="29" t="s">
        <v>158</v>
      </c>
      <c r="E146" s="11" t="s">
        <v>48</v>
      </c>
      <c r="F146" s="11">
        <v>0.5</v>
      </c>
      <c r="G146" s="11">
        <v>1</v>
      </c>
      <c r="H146" s="11">
        <v>2000</v>
      </c>
      <c r="I146" s="29">
        <v>100</v>
      </c>
      <c r="J146" s="61">
        <v>32418.733283758102</v>
      </c>
      <c r="K146" s="43">
        <f t="shared" si="10"/>
        <v>9.0052036899328058</v>
      </c>
      <c r="L146" s="14">
        <v>2.4706821781857798E-4</v>
      </c>
    </row>
    <row r="147" spans="1:12" x14ac:dyDescent="0.25">
      <c r="A147" s="10"/>
      <c r="B147" s="11"/>
      <c r="C147" s="29" t="s">
        <v>164</v>
      </c>
      <c r="D147" s="29" t="s">
        <v>158</v>
      </c>
      <c r="E147" s="11" t="s">
        <v>48</v>
      </c>
      <c r="F147" s="11">
        <v>0.5</v>
      </c>
      <c r="G147" s="11">
        <v>1</v>
      </c>
      <c r="H147" s="11">
        <v>2000</v>
      </c>
      <c r="I147" s="29">
        <v>100</v>
      </c>
      <c r="J147" s="61">
        <v>32474.6916811466</v>
      </c>
      <c r="K147" s="43">
        <f t="shared" si="10"/>
        <v>9.0207476892073881</v>
      </c>
      <c r="L147" s="14">
        <v>2.0554816488223202E-2</v>
      </c>
    </row>
    <row r="148" spans="1:12" ht="15.75" thickBot="1" x14ac:dyDescent="0.3">
      <c r="A148" s="10"/>
      <c r="B148" s="11"/>
      <c r="C148" s="29" t="s">
        <v>164</v>
      </c>
      <c r="D148" s="155" t="s">
        <v>158</v>
      </c>
      <c r="E148" s="11" t="s">
        <v>48</v>
      </c>
      <c r="F148" s="11">
        <v>0.5</v>
      </c>
      <c r="G148" s="11">
        <v>1</v>
      </c>
      <c r="H148" s="11">
        <v>2000</v>
      </c>
      <c r="I148" s="29">
        <v>100</v>
      </c>
      <c r="J148" s="61">
        <v>32841.924131154999</v>
      </c>
      <c r="K148" s="43">
        <f t="shared" si="10"/>
        <v>9.1227567030986112</v>
      </c>
      <c r="L148" s="14">
        <v>2.5543385467283902E-4</v>
      </c>
    </row>
    <row r="149" spans="1:12" ht="15.75" thickBot="1" x14ac:dyDescent="0.3">
      <c r="A149" s="74" t="s">
        <v>26</v>
      </c>
      <c r="B149" s="75"/>
      <c r="C149" s="75"/>
      <c r="D149" s="75"/>
      <c r="E149" s="75"/>
      <c r="F149" s="75"/>
      <c r="G149" s="75"/>
      <c r="H149" s="75"/>
      <c r="I149" s="75"/>
      <c r="J149" s="76">
        <f>AVERAGE(J139:J148)</f>
        <v>26134.503564310038</v>
      </c>
      <c r="K149" s="82">
        <f t="shared" si="10"/>
        <v>7.259584323419455</v>
      </c>
      <c r="L149" s="78">
        <f>AVERAGE(L139:L148)</f>
        <v>4.9938777644221019E-3</v>
      </c>
    </row>
    <row r="150" spans="1:12" x14ac:dyDescent="0.25">
      <c r="A150" s="10" t="s">
        <v>162</v>
      </c>
      <c r="B150" s="11"/>
      <c r="C150" s="29" t="s">
        <v>149</v>
      </c>
      <c r="D150" s="154" t="s">
        <v>158</v>
      </c>
      <c r="E150" s="11" t="s">
        <v>48</v>
      </c>
      <c r="F150" s="11">
        <v>0.5</v>
      </c>
      <c r="G150" s="11">
        <v>1</v>
      </c>
      <c r="H150" s="11">
        <v>2000</v>
      </c>
      <c r="I150" s="29">
        <v>100</v>
      </c>
      <c r="J150" s="61">
        <v>15421.4997458457</v>
      </c>
      <c r="K150" s="43">
        <f>J150/3600</f>
        <v>4.2837499294015835</v>
      </c>
      <c r="L150" s="14">
        <v>3.8710883163376299E-4</v>
      </c>
    </row>
    <row r="151" spans="1:12" x14ac:dyDescent="0.25">
      <c r="A151" s="10"/>
      <c r="B151" s="11"/>
      <c r="C151" s="29" t="s">
        <v>149</v>
      </c>
      <c r="D151" s="29" t="s">
        <v>158</v>
      </c>
      <c r="E151" s="11" t="s">
        <v>48</v>
      </c>
      <c r="F151" s="11">
        <v>0.5</v>
      </c>
      <c r="G151" s="11">
        <v>1</v>
      </c>
      <c r="H151" s="11">
        <v>2000</v>
      </c>
      <c r="I151" s="29">
        <v>100</v>
      </c>
      <c r="J151" s="61">
        <v>38469.747131347598</v>
      </c>
      <c r="K151" s="43">
        <f>J151/3600</f>
        <v>10.686040869818777</v>
      </c>
      <c r="L151" s="14">
        <v>1.09790462583899E-3</v>
      </c>
    </row>
    <row r="152" spans="1:12" x14ac:dyDescent="0.25">
      <c r="A152" s="10"/>
      <c r="B152" s="11"/>
      <c r="C152" s="29" t="s">
        <v>149</v>
      </c>
      <c r="D152" s="29" t="s">
        <v>158</v>
      </c>
      <c r="E152" s="11" t="s">
        <v>48</v>
      </c>
      <c r="F152" s="11">
        <v>0.5</v>
      </c>
      <c r="G152" s="11">
        <v>1</v>
      </c>
      <c r="H152" s="11">
        <v>2000</v>
      </c>
      <c r="I152" s="29">
        <v>100</v>
      </c>
      <c r="J152" s="61">
        <v>38817.072658538797</v>
      </c>
      <c r="K152" s="43">
        <f t="shared" ref="K152:K160" si="11">J152/3600</f>
        <v>10.782520182927444</v>
      </c>
      <c r="L152" s="14">
        <v>8.2716624303581202E-4</v>
      </c>
    </row>
    <row r="153" spans="1:12" x14ac:dyDescent="0.25">
      <c r="A153" s="10"/>
      <c r="B153" s="11"/>
      <c r="C153" s="29" t="s">
        <v>149</v>
      </c>
      <c r="D153" s="29" t="s">
        <v>158</v>
      </c>
      <c r="E153" s="11" t="s">
        <v>48</v>
      </c>
      <c r="F153" s="11">
        <v>0.5</v>
      </c>
      <c r="G153" s="11">
        <v>1</v>
      </c>
      <c r="H153" s="11">
        <v>2000</v>
      </c>
      <c r="I153" s="29">
        <v>100</v>
      </c>
      <c r="J153" s="61">
        <v>39097.970886945703</v>
      </c>
      <c r="K153" s="43">
        <f t="shared" si="11"/>
        <v>10.860547468596028</v>
      </c>
      <c r="L153" s="14">
        <v>1.8132590947864499E-2</v>
      </c>
    </row>
    <row r="154" spans="1:12" x14ac:dyDescent="0.25">
      <c r="A154" s="10"/>
      <c r="B154" s="11"/>
      <c r="C154" s="29" t="s">
        <v>149</v>
      </c>
      <c r="D154" s="29" t="s">
        <v>158</v>
      </c>
      <c r="E154" s="11" t="s">
        <v>48</v>
      </c>
      <c r="F154" s="11">
        <v>0.5</v>
      </c>
      <c r="G154" s="11">
        <v>1</v>
      </c>
      <c r="H154" s="11">
        <v>2000</v>
      </c>
      <c r="I154" s="29">
        <v>100</v>
      </c>
      <c r="J154" s="61">
        <v>40046.110883712703</v>
      </c>
      <c r="K154" s="43">
        <f t="shared" si="11"/>
        <v>11.123919689920195</v>
      </c>
      <c r="L154" s="14">
        <v>6.1452808404187402E-3</v>
      </c>
    </row>
    <row r="155" spans="1:12" x14ac:dyDescent="0.25">
      <c r="A155" s="10"/>
      <c r="B155" s="11"/>
      <c r="C155" s="29" t="s">
        <v>149</v>
      </c>
      <c r="D155" s="29" t="s">
        <v>158</v>
      </c>
      <c r="E155" s="11" t="s">
        <v>48</v>
      </c>
      <c r="F155" s="11">
        <v>0.5</v>
      </c>
      <c r="G155" s="11">
        <v>1</v>
      </c>
      <c r="H155" s="11">
        <v>2000</v>
      </c>
      <c r="I155" s="29">
        <v>100</v>
      </c>
      <c r="J155" s="61">
        <v>40361.2361199855</v>
      </c>
      <c r="K155" s="43">
        <f t="shared" si="11"/>
        <v>11.211454477773749</v>
      </c>
      <c r="L155" s="14">
        <v>0.34135986952004499</v>
      </c>
    </row>
    <row r="156" spans="1:12" x14ac:dyDescent="0.25">
      <c r="A156" s="10"/>
      <c r="B156" s="11"/>
      <c r="C156" s="29" t="s">
        <v>149</v>
      </c>
      <c r="D156" s="29" t="s">
        <v>158</v>
      </c>
      <c r="E156" s="11" t="s">
        <v>48</v>
      </c>
      <c r="F156" s="11">
        <v>0.5</v>
      </c>
      <c r="G156" s="11">
        <v>1</v>
      </c>
      <c r="H156" s="11">
        <v>2000</v>
      </c>
      <c r="I156" s="29">
        <v>100</v>
      </c>
      <c r="J156" s="61">
        <v>40353.573914050998</v>
      </c>
      <c r="K156" s="43">
        <f t="shared" si="11"/>
        <v>11.209326087236388</v>
      </c>
      <c r="L156" s="14">
        <v>3.11002046630772E-4</v>
      </c>
    </row>
    <row r="157" spans="1:12" x14ac:dyDescent="0.25">
      <c r="A157" s="10"/>
      <c r="B157" s="11"/>
      <c r="C157" s="29" t="s">
        <v>149</v>
      </c>
      <c r="D157" s="29" t="s">
        <v>158</v>
      </c>
      <c r="E157" s="11" t="s">
        <v>48</v>
      </c>
      <c r="F157" s="11">
        <v>0.5</v>
      </c>
      <c r="G157" s="11">
        <v>1</v>
      </c>
      <c r="H157" s="11">
        <v>2000</v>
      </c>
      <c r="I157" s="29">
        <v>100</v>
      </c>
      <c r="J157" s="61">
        <v>40805.946728944698</v>
      </c>
      <c r="K157" s="43">
        <f t="shared" si="11"/>
        <v>11.334985202484638</v>
      </c>
      <c r="L157" s="14">
        <v>2.1263064178481399E-4</v>
      </c>
    </row>
    <row r="158" spans="1:12" x14ac:dyDescent="0.25">
      <c r="A158" s="10"/>
      <c r="B158" s="11"/>
      <c r="C158" s="29" t="s">
        <v>149</v>
      </c>
      <c r="D158" s="29" t="s">
        <v>158</v>
      </c>
      <c r="E158" s="11" t="s">
        <v>48</v>
      </c>
      <c r="F158" s="11">
        <v>0.5</v>
      </c>
      <c r="G158" s="11">
        <v>1</v>
      </c>
      <c r="H158" s="11">
        <v>2000</v>
      </c>
      <c r="I158" s="29">
        <v>100</v>
      </c>
      <c r="J158" s="61">
        <v>41179.528171777703</v>
      </c>
      <c r="K158" s="43">
        <f t="shared" si="11"/>
        <v>11.438757825493807</v>
      </c>
      <c r="L158" s="14">
        <v>6.4031216082853906E-2</v>
      </c>
    </row>
    <row r="159" spans="1:12" ht="15.75" thickBot="1" x14ac:dyDescent="0.3">
      <c r="A159" s="10"/>
      <c r="B159" s="11"/>
      <c r="C159" s="29" t="s">
        <v>149</v>
      </c>
      <c r="D159" s="155" t="s">
        <v>158</v>
      </c>
      <c r="E159" s="11" t="s">
        <v>48</v>
      </c>
      <c r="F159" s="11">
        <v>0.5</v>
      </c>
      <c r="G159" s="11">
        <v>1</v>
      </c>
      <c r="H159" s="11">
        <v>2000</v>
      </c>
      <c r="I159" s="29">
        <v>100</v>
      </c>
      <c r="J159" s="61">
        <v>42633.555673360803</v>
      </c>
      <c r="K159" s="43">
        <f t="shared" si="11"/>
        <v>11.842654353711334</v>
      </c>
      <c r="L159" s="14">
        <v>1.9218764651530499E-2</v>
      </c>
    </row>
    <row r="160" spans="1:12" ht="15.75" thickBot="1" x14ac:dyDescent="0.3">
      <c r="A160" s="74" t="s">
        <v>26</v>
      </c>
      <c r="B160" s="75"/>
      <c r="C160" s="75"/>
      <c r="D160" s="75"/>
      <c r="E160" s="75"/>
      <c r="F160" s="75"/>
      <c r="G160" s="75"/>
      <c r="H160" s="75"/>
      <c r="I160" s="75"/>
      <c r="J160" s="76">
        <f>AVERAGE(J150:J159)</f>
        <v>37718.624191451025</v>
      </c>
      <c r="K160" s="82">
        <f t="shared" si="11"/>
        <v>10.477395608736396</v>
      </c>
      <c r="L160" s="78">
        <f>AVERAGE(L150:L159)</f>
        <v>4.5172353443163678E-2</v>
      </c>
    </row>
    <row r="161" spans="1:14" x14ac:dyDescent="0.25">
      <c r="A161" s="10" t="s">
        <v>159</v>
      </c>
      <c r="B161" s="11"/>
      <c r="C161" s="11" t="s">
        <v>148</v>
      </c>
      <c r="D161" s="154" t="s">
        <v>121</v>
      </c>
      <c r="E161" s="11" t="s">
        <v>48</v>
      </c>
      <c r="F161" s="11">
        <v>0.5</v>
      </c>
      <c r="G161" s="11">
        <v>1</v>
      </c>
      <c r="H161" s="11">
        <v>2000</v>
      </c>
      <c r="I161" s="29">
        <v>100</v>
      </c>
      <c r="J161" s="61">
        <v>14468.452135086</v>
      </c>
      <c r="K161" s="43">
        <f>J161/3600</f>
        <v>4.0190144819683331</v>
      </c>
      <c r="L161" s="14">
        <v>1.90965671178897E-3</v>
      </c>
      <c r="N161" s="29"/>
    </row>
    <row r="162" spans="1:14" x14ac:dyDescent="0.25">
      <c r="A162" s="10"/>
      <c r="B162" s="11"/>
      <c r="C162" s="11" t="s">
        <v>148</v>
      </c>
      <c r="D162" s="29" t="s">
        <v>121</v>
      </c>
      <c r="E162" s="11" t="s">
        <v>48</v>
      </c>
      <c r="F162" s="11">
        <v>0.5</v>
      </c>
      <c r="G162" s="11">
        <v>1</v>
      </c>
      <c r="H162" s="11">
        <v>2000</v>
      </c>
      <c r="I162" s="29">
        <v>100</v>
      </c>
      <c r="J162" s="61">
        <v>15209.892493724799</v>
      </c>
      <c r="K162" s="43">
        <f>J162/3600</f>
        <v>4.2249701371457773</v>
      </c>
      <c r="L162" s="14">
        <v>2.7164597242632202E-3</v>
      </c>
      <c r="N162" s="29"/>
    </row>
    <row r="163" spans="1:14" x14ac:dyDescent="0.25">
      <c r="A163" s="10"/>
      <c r="B163" s="11"/>
      <c r="C163" s="11" t="s">
        <v>148</v>
      </c>
      <c r="D163" s="29" t="s">
        <v>121</v>
      </c>
      <c r="E163" s="11" t="s">
        <v>48</v>
      </c>
      <c r="F163" s="11">
        <v>0.5</v>
      </c>
      <c r="G163" s="11">
        <v>1</v>
      </c>
      <c r="H163" s="11">
        <v>2000</v>
      </c>
      <c r="I163" s="29">
        <v>100</v>
      </c>
      <c r="J163" s="61">
        <v>15226.4457161426</v>
      </c>
      <c r="K163" s="43">
        <f t="shared" ref="K163:K171" si="12">J163/3600</f>
        <v>4.2295682544840556</v>
      </c>
      <c r="L163" s="14">
        <v>3.00728230405737E-3</v>
      </c>
    </row>
    <row r="164" spans="1:14" x14ac:dyDescent="0.25">
      <c r="A164" s="10"/>
      <c r="B164" s="11"/>
      <c r="C164" s="11" t="s">
        <v>148</v>
      </c>
      <c r="D164" s="29" t="s">
        <v>121</v>
      </c>
      <c r="E164" s="11" t="s">
        <v>48</v>
      </c>
      <c r="F164" s="11">
        <v>0.5</v>
      </c>
      <c r="G164" s="11">
        <v>1</v>
      </c>
      <c r="H164" s="11">
        <v>2000</v>
      </c>
      <c r="I164" s="29">
        <v>100</v>
      </c>
      <c r="J164" s="61">
        <v>15389.698318242999</v>
      </c>
      <c r="K164" s="43">
        <f t="shared" si="12"/>
        <v>4.274916199511944</v>
      </c>
      <c r="L164" s="14">
        <v>9.5047656626441298E-4</v>
      </c>
    </row>
    <row r="165" spans="1:14" x14ac:dyDescent="0.25">
      <c r="A165" s="10"/>
      <c r="B165" s="11"/>
      <c r="C165" s="11" t="s">
        <v>148</v>
      </c>
      <c r="D165" s="29" t="s">
        <v>121</v>
      </c>
      <c r="E165" s="11" t="s">
        <v>48</v>
      </c>
      <c r="F165" s="11">
        <v>0.5</v>
      </c>
      <c r="G165" s="11">
        <v>1</v>
      </c>
      <c r="H165" s="11">
        <v>2000</v>
      </c>
      <c r="I165" s="29">
        <v>100</v>
      </c>
      <c r="J165" s="61">
        <v>15273.285066366099</v>
      </c>
      <c r="K165" s="43">
        <f t="shared" si="12"/>
        <v>4.2425791851016941</v>
      </c>
      <c r="L165" s="14">
        <v>1.4223864198418101E-3</v>
      </c>
    </row>
    <row r="166" spans="1:14" x14ac:dyDescent="0.25">
      <c r="A166" s="10"/>
      <c r="B166" s="11"/>
      <c r="C166" s="11" t="s">
        <v>148</v>
      </c>
      <c r="D166" s="29" t="s">
        <v>121</v>
      </c>
      <c r="E166" s="11" t="s">
        <v>48</v>
      </c>
      <c r="F166" s="11">
        <v>0.5</v>
      </c>
      <c r="G166" s="11">
        <v>1</v>
      </c>
      <c r="H166" s="11">
        <v>2000</v>
      </c>
      <c r="I166" s="29">
        <v>100</v>
      </c>
      <c r="J166" s="61">
        <v>15390.318459033901</v>
      </c>
      <c r="K166" s="43">
        <f t="shared" si="12"/>
        <v>4.27508846084275</v>
      </c>
      <c r="L166" s="14">
        <v>1.59381624594607E-3</v>
      </c>
    </row>
    <row r="167" spans="1:14" x14ac:dyDescent="0.25">
      <c r="A167" s="10"/>
      <c r="B167" s="11"/>
      <c r="C167" s="11" t="s">
        <v>148</v>
      </c>
      <c r="D167" s="29" t="s">
        <v>121</v>
      </c>
      <c r="E167" s="11" t="s">
        <v>48</v>
      </c>
      <c r="F167" s="11">
        <v>0.5</v>
      </c>
      <c r="G167" s="11">
        <v>1</v>
      </c>
      <c r="H167" s="11">
        <v>2000</v>
      </c>
      <c r="I167" s="29">
        <v>100</v>
      </c>
      <c r="J167" s="61">
        <v>15561.7715115547</v>
      </c>
      <c r="K167" s="43">
        <f t="shared" si="12"/>
        <v>4.3227143087651942</v>
      </c>
      <c r="L167" s="14">
        <v>8.7212041155187796E-4</v>
      </c>
    </row>
    <row r="168" spans="1:14" x14ac:dyDescent="0.25">
      <c r="A168" s="10"/>
      <c r="B168" s="11"/>
      <c r="C168" s="11" t="s">
        <v>148</v>
      </c>
      <c r="D168" s="29" t="s">
        <v>121</v>
      </c>
      <c r="E168" s="11" t="s">
        <v>48</v>
      </c>
      <c r="F168" s="11">
        <v>0.5</v>
      </c>
      <c r="G168" s="11">
        <v>1</v>
      </c>
      <c r="H168" s="11">
        <v>2000</v>
      </c>
      <c r="I168" s="29">
        <v>100</v>
      </c>
      <c r="J168" s="61">
        <v>15938.4632451534</v>
      </c>
      <c r="K168" s="43">
        <f t="shared" si="12"/>
        <v>4.4273509014314998</v>
      </c>
      <c r="L168" s="14">
        <v>1.46097000688276E-3</v>
      </c>
    </row>
    <row r="169" spans="1:14" x14ac:dyDescent="0.25">
      <c r="A169" s="10"/>
      <c r="B169" s="11"/>
      <c r="C169" s="11" t="s">
        <v>148</v>
      </c>
      <c r="D169" s="29" t="s">
        <v>121</v>
      </c>
      <c r="E169" s="11" t="s">
        <v>48</v>
      </c>
      <c r="F169" s="11">
        <v>0.5</v>
      </c>
      <c r="G169" s="11">
        <v>1</v>
      </c>
      <c r="H169" s="11">
        <v>2000</v>
      </c>
      <c r="I169" s="29">
        <v>100</v>
      </c>
      <c r="J169" s="61">
        <v>15964.563013792</v>
      </c>
      <c r="K169" s="43">
        <f t="shared" si="12"/>
        <v>4.4346008371644441</v>
      </c>
      <c r="L169" s="14">
        <v>1.75821799563855E-3</v>
      </c>
    </row>
    <row r="170" spans="1:14" ht="15.75" thickBot="1" x14ac:dyDescent="0.3">
      <c r="A170" s="10"/>
      <c r="B170" s="11"/>
      <c r="C170" s="11" t="s">
        <v>148</v>
      </c>
      <c r="D170" s="155" t="s">
        <v>121</v>
      </c>
      <c r="E170" s="11" t="s">
        <v>48</v>
      </c>
      <c r="F170" s="11">
        <v>0.5</v>
      </c>
      <c r="G170" s="11">
        <v>1</v>
      </c>
      <c r="H170" s="11">
        <v>2000</v>
      </c>
      <c r="I170" s="29">
        <v>100</v>
      </c>
      <c r="J170" s="61">
        <v>16917.720177650401</v>
      </c>
      <c r="K170" s="43">
        <f t="shared" si="12"/>
        <v>4.6993667160140005</v>
      </c>
      <c r="L170" s="14">
        <v>1.8237667237017601E-3</v>
      </c>
    </row>
    <row r="171" spans="1:14" ht="15.75" thickBot="1" x14ac:dyDescent="0.3">
      <c r="A171" s="74" t="s">
        <v>26</v>
      </c>
      <c r="B171" s="75"/>
      <c r="C171" s="75"/>
      <c r="D171" s="153"/>
      <c r="E171" s="75"/>
      <c r="F171" s="75"/>
      <c r="G171" s="75"/>
      <c r="H171" s="75"/>
      <c r="I171" s="75"/>
      <c r="J171" s="76">
        <f>AVERAGE(J161:J170)</f>
        <v>15534.061013674689</v>
      </c>
      <c r="K171" s="82">
        <f t="shared" si="12"/>
        <v>4.3150169482429694</v>
      </c>
      <c r="L171" s="78">
        <f>AVERAGE(L161:L170)</f>
        <v>1.7515153109936802E-3</v>
      </c>
    </row>
    <row r="172" spans="1:14" x14ac:dyDescent="0.25">
      <c r="A172" s="10" t="s">
        <v>160</v>
      </c>
      <c r="B172" s="11"/>
      <c r="C172" s="29" t="s">
        <v>163</v>
      </c>
      <c r="D172" s="154" t="s">
        <v>121</v>
      </c>
      <c r="E172" s="11" t="s">
        <v>48</v>
      </c>
      <c r="F172" s="11">
        <v>0.5</v>
      </c>
      <c r="G172" s="11">
        <v>1</v>
      </c>
      <c r="H172" s="11">
        <v>2000</v>
      </c>
      <c r="I172" s="29">
        <v>100</v>
      </c>
      <c r="J172" s="61">
        <v>22568.3486907482</v>
      </c>
      <c r="K172" s="43">
        <f>J172/3600</f>
        <v>6.2689857474300554</v>
      </c>
      <c r="L172" s="14">
        <v>1.7204169683395401E-4</v>
      </c>
    </row>
    <row r="173" spans="1:14" x14ac:dyDescent="0.25">
      <c r="A173" s="10"/>
      <c r="B173" s="11"/>
      <c r="C173" s="29" t="s">
        <v>163</v>
      </c>
      <c r="D173" s="29" t="s">
        <v>121</v>
      </c>
      <c r="E173" s="11" t="s">
        <v>48</v>
      </c>
      <c r="F173" s="11">
        <v>0.5</v>
      </c>
      <c r="G173" s="11">
        <v>1</v>
      </c>
      <c r="H173" s="11">
        <v>2000</v>
      </c>
      <c r="I173" s="29">
        <v>100</v>
      </c>
      <c r="J173" s="61">
        <v>22790.658583402601</v>
      </c>
      <c r="K173" s="43">
        <f>J173/3600</f>
        <v>6.3307384953896113</v>
      </c>
      <c r="L173" s="14">
        <v>2.4744066021166201E-4</v>
      </c>
    </row>
    <row r="174" spans="1:14" x14ac:dyDescent="0.25">
      <c r="A174" s="10"/>
      <c r="B174" s="11"/>
      <c r="C174" s="29" t="s">
        <v>163</v>
      </c>
      <c r="D174" s="29" t="s">
        <v>121</v>
      </c>
      <c r="E174" s="11" t="s">
        <v>48</v>
      </c>
      <c r="F174" s="11">
        <v>0.5</v>
      </c>
      <c r="G174" s="11">
        <v>1</v>
      </c>
      <c r="H174" s="11">
        <v>2000</v>
      </c>
      <c r="I174" s="29">
        <v>100</v>
      </c>
      <c r="J174" s="61">
        <v>22853.6896858215</v>
      </c>
      <c r="K174" s="43">
        <f t="shared" ref="K174:K182" si="13">J174/3600</f>
        <v>6.3482471349504168</v>
      </c>
      <c r="L174" s="14">
        <v>1.0430174585147401E-3</v>
      </c>
    </row>
    <row r="175" spans="1:14" x14ac:dyDescent="0.25">
      <c r="A175" s="10"/>
      <c r="B175" s="11"/>
      <c r="C175" s="29" t="s">
        <v>163</v>
      </c>
      <c r="D175" s="29" t="s">
        <v>121</v>
      </c>
      <c r="E175" s="11" t="s">
        <v>48</v>
      </c>
      <c r="F175" s="11">
        <v>0.5</v>
      </c>
      <c r="G175" s="11">
        <v>1</v>
      </c>
      <c r="H175" s="11">
        <v>2000</v>
      </c>
      <c r="I175" s="29">
        <v>100</v>
      </c>
      <c r="J175" s="61">
        <v>22954.633703470201</v>
      </c>
      <c r="K175" s="43">
        <f t="shared" si="13"/>
        <v>6.3762871398528338</v>
      </c>
      <c r="L175" s="14">
        <v>5.1691872902150397E-4</v>
      </c>
    </row>
    <row r="176" spans="1:14" x14ac:dyDescent="0.25">
      <c r="A176" s="10"/>
      <c r="B176" s="11"/>
      <c r="C176" s="29" t="s">
        <v>163</v>
      </c>
      <c r="D176" s="29" t="s">
        <v>121</v>
      </c>
      <c r="E176" s="11" t="s">
        <v>48</v>
      </c>
      <c r="F176" s="11">
        <v>0.5</v>
      </c>
      <c r="G176" s="11">
        <v>1</v>
      </c>
      <c r="H176" s="11">
        <v>2000</v>
      </c>
      <c r="I176" s="29">
        <v>100</v>
      </c>
      <c r="J176" s="61">
        <v>24126.782468318899</v>
      </c>
      <c r="K176" s="43">
        <f t="shared" si="13"/>
        <v>6.7018840189774718</v>
      </c>
      <c r="L176" s="14">
        <v>4.15965121276748E-4</v>
      </c>
    </row>
    <row r="177" spans="1:12" x14ac:dyDescent="0.25">
      <c r="A177" s="10"/>
      <c r="B177" s="11"/>
      <c r="C177" s="29" t="s">
        <v>163</v>
      </c>
      <c r="D177" s="29" t="s">
        <v>121</v>
      </c>
      <c r="E177" s="11" t="s">
        <v>48</v>
      </c>
      <c r="F177" s="11">
        <v>0.5</v>
      </c>
      <c r="G177" s="11">
        <v>1</v>
      </c>
      <c r="H177" s="11">
        <v>2000</v>
      </c>
      <c r="I177" s="29">
        <v>100</v>
      </c>
      <c r="J177" s="61">
        <v>24230.028440237002</v>
      </c>
      <c r="K177" s="43">
        <f t="shared" si="13"/>
        <v>6.7305634556213896</v>
      </c>
      <c r="L177" s="14">
        <v>6.6523530891411404E-4</v>
      </c>
    </row>
    <row r="178" spans="1:12" x14ac:dyDescent="0.25">
      <c r="A178" s="10"/>
      <c r="B178" s="11"/>
      <c r="C178" s="29" t="s">
        <v>163</v>
      </c>
      <c r="D178" s="29" t="s">
        <v>121</v>
      </c>
      <c r="E178" s="11" t="s">
        <v>48</v>
      </c>
      <c r="F178" s="11">
        <v>0.5</v>
      </c>
      <c r="G178" s="11">
        <v>1</v>
      </c>
      <c r="H178" s="11">
        <v>2000</v>
      </c>
      <c r="I178" s="29">
        <v>100</v>
      </c>
      <c r="J178" s="61">
        <v>24197.856665849598</v>
      </c>
      <c r="K178" s="43">
        <f t="shared" si="13"/>
        <v>6.7216268516248885</v>
      </c>
      <c r="L178" s="14">
        <v>2.6364757972917302E-4</v>
      </c>
    </row>
    <row r="179" spans="1:12" x14ac:dyDescent="0.25">
      <c r="A179" s="10"/>
      <c r="B179" s="11"/>
      <c r="C179" s="29" t="s">
        <v>163</v>
      </c>
      <c r="D179" s="29" t="s">
        <v>121</v>
      </c>
      <c r="E179" s="11" t="s">
        <v>48</v>
      </c>
      <c r="F179" s="11">
        <v>0.5</v>
      </c>
      <c r="G179" s="11">
        <v>1</v>
      </c>
      <c r="H179" s="11">
        <v>2000</v>
      </c>
      <c r="I179" s="29">
        <v>100</v>
      </c>
      <c r="J179" s="61">
        <v>24518.959107160499</v>
      </c>
      <c r="K179" s="43">
        <f t="shared" si="13"/>
        <v>6.8108219742112501</v>
      </c>
      <c r="L179" s="14">
        <v>4.3025819106647101E-4</v>
      </c>
    </row>
    <row r="180" spans="1:12" x14ac:dyDescent="0.25">
      <c r="A180" s="10"/>
      <c r="B180" s="11"/>
      <c r="C180" s="29" t="s">
        <v>163</v>
      </c>
      <c r="D180" s="29" t="s">
        <v>121</v>
      </c>
      <c r="E180" s="11" t="s">
        <v>48</v>
      </c>
      <c r="F180" s="11">
        <v>0.5</v>
      </c>
      <c r="G180" s="11">
        <v>1</v>
      </c>
      <c r="H180" s="11">
        <v>2000</v>
      </c>
      <c r="I180" s="29">
        <v>100</v>
      </c>
      <c r="J180" s="61">
        <v>27149.468236684701</v>
      </c>
      <c r="K180" s="43">
        <f t="shared" si="13"/>
        <v>7.5415189546346388</v>
      </c>
      <c r="L180" s="14">
        <v>3.3758990209933301E-4</v>
      </c>
    </row>
    <row r="181" spans="1:12" ht="15.75" thickBot="1" x14ac:dyDescent="0.3">
      <c r="A181" s="10"/>
      <c r="B181" s="11"/>
      <c r="C181" s="29" t="s">
        <v>163</v>
      </c>
      <c r="D181" s="155" t="s">
        <v>121</v>
      </c>
      <c r="E181" s="11" t="s">
        <v>48</v>
      </c>
      <c r="F181" s="11">
        <v>0.5</v>
      </c>
      <c r="G181" s="11">
        <v>1</v>
      </c>
      <c r="H181" s="11">
        <v>2000</v>
      </c>
      <c r="I181" s="29">
        <v>100</v>
      </c>
      <c r="J181" s="61">
        <v>28315.750487089099</v>
      </c>
      <c r="K181" s="43">
        <f t="shared" si="13"/>
        <v>7.8654862464136386</v>
      </c>
      <c r="L181" s="14">
        <v>3.4123118388146198E-4</v>
      </c>
    </row>
    <row r="182" spans="1:12" ht="15.75" thickBot="1" x14ac:dyDescent="0.3">
      <c r="A182" s="74" t="s">
        <v>26</v>
      </c>
      <c r="B182" s="75"/>
      <c r="C182" s="75"/>
      <c r="D182" s="75"/>
      <c r="E182" s="75"/>
      <c r="F182" s="75"/>
      <c r="G182" s="75"/>
      <c r="H182" s="75"/>
      <c r="I182" s="75"/>
      <c r="J182" s="76">
        <f>AVERAGE(J172:J181)</f>
        <v>24370.617606878233</v>
      </c>
      <c r="K182" s="82">
        <f t="shared" si="13"/>
        <v>6.7696160019106202</v>
      </c>
      <c r="L182" s="78">
        <f>AVERAGE(L172:L181)</f>
        <v>4.4333458315491621E-4</v>
      </c>
    </row>
    <row r="183" spans="1:12" x14ac:dyDescent="0.25">
      <c r="A183" s="10" t="s">
        <v>161</v>
      </c>
      <c r="B183" s="11"/>
      <c r="C183" s="29" t="s">
        <v>164</v>
      </c>
      <c r="D183" s="154" t="s">
        <v>121</v>
      </c>
      <c r="E183" s="11" t="s">
        <v>48</v>
      </c>
      <c r="F183" s="11">
        <v>0.5</v>
      </c>
      <c r="G183" s="11">
        <v>1</v>
      </c>
      <c r="H183" s="11">
        <v>2000</v>
      </c>
      <c r="I183" s="29">
        <v>100</v>
      </c>
      <c r="J183" s="61">
        <v>36958.195582866603</v>
      </c>
      <c r="K183" s="43">
        <f>J183/3600</f>
        <v>10.266165439685167</v>
      </c>
      <c r="L183" s="14">
        <v>0.107297445263419</v>
      </c>
    </row>
    <row r="184" spans="1:12" x14ac:dyDescent="0.25">
      <c r="A184" s="10"/>
      <c r="B184" s="11"/>
      <c r="C184" s="29" t="s">
        <v>164</v>
      </c>
      <c r="D184" s="29" t="s">
        <v>121</v>
      </c>
      <c r="E184" s="11" t="s">
        <v>48</v>
      </c>
      <c r="F184" s="11">
        <v>0.5</v>
      </c>
      <c r="G184" s="11">
        <v>1</v>
      </c>
      <c r="H184" s="11">
        <v>2000</v>
      </c>
      <c r="I184" s="29">
        <v>100</v>
      </c>
      <c r="J184" s="61">
        <v>37009.357731103803</v>
      </c>
      <c r="K184" s="43">
        <f>J184/3600</f>
        <v>10.280377147528833</v>
      </c>
      <c r="L184" s="14">
        <v>7.0812855654844895E-2</v>
      </c>
    </row>
    <row r="185" spans="1:12" x14ac:dyDescent="0.25">
      <c r="A185" s="10"/>
      <c r="B185" s="11"/>
      <c r="C185" s="29" t="s">
        <v>164</v>
      </c>
      <c r="D185" s="29" t="s">
        <v>121</v>
      </c>
      <c r="E185" s="11" t="s">
        <v>48</v>
      </c>
      <c r="F185" s="11">
        <v>0.5</v>
      </c>
      <c r="G185" s="11">
        <v>1</v>
      </c>
      <c r="H185" s="11">
        <v>2000</v>
      </c>
      <c r="I185" s="29">
        <v>100</v>
      </c>
      <c r="J185" s="61">
        <v>37314.494216918902</v>
      </c>
      <c r="K185" s="43">
        <f t="shared" ref="K185:K193" si="14">J185/3600</f>
        <v>10.365137282477473</v>
      </c>
      <c r="L185" s="14">
        <v>3.9031789105684799E-4</v>
      </c>
    </row>
    <row r="186" spans="1:12" x14ac:dyDescent="0.25">
      <c r="A186" s="10"/>
      <c r="B186" s="11"/>
      <c r="C186" s="29" t="s">
        <v>164</v>
      </c>
      <c r="D186" s="29" t="s">
        <v>121</v>
      </c>
      <c r="E186" s="11" t="s">
        <v>48</v>
      </c>
      <c r="F186" s="11">
        <v>0.5</v>
      </c>
      <c r="G186" s="11">
        <v>1</v>
      </c>
      <c r="H186" s="11">
        <v>2000</v>
      </c>
      <c r="I186" s="29">
        <v>100</v>
      </c>
      <c r="J186" s="61">
        <v>37175.877891778902</v>
      </c>
      <c r="K186" s="43">
        <f t="shared" si="14"/>
        <v>10.326632747716362</v>
      </c>
      <c r="L186" s="14">
        <v>0.35777079149704499</v>
      </c>
    </row>
    <row r="187" spans="1:12" x14ac:dyDescent="0.25">
      <c r="A187" s="10"/>
      <c r="B187" s="11"/>
      <c r="C187" s="29" t="s">
        <v>164</v>
      </c>
      <c r="D187" s="29" t="s">
        <v>121</v>
      </c>
      <c r="E187" s="11" t="s">
        <v>48</v>
      </c>
      <c r="F187" s="11">
        <v>0.5</v>
      </c>
      <c r="G187" s="11">
        <v>1</v>
      </c>
      <c r="H187" s="11">
        <v>2000</v>
      </c>
      <c r="I187" s="29">
        <v>100</v>
      </c>
      <c r="J187" s="61">
        <v>29166.749983310601</v>
      </c>
      <c r="K187" s="43">
        <f t="shared" si="14"/>
        <v>8.1018749953640565</v>
      </c>
      <c r="L187" s="14">
        <v>5.4089016982488497E-2</v>
      </c>
    </row>
    <row r="188" spans="1:12" x14ac:dyDescent="0.25">
      <c r="A188" s="10"/>
      <c r="B188" s="11"/>
      <c r="C188" s="29" t="s">
        <v>164</v>
      </c>
      <c r="D188" s="29" t="s">
        <v>121</v>
      </c>
      <c r="E188" s="11" t="s">
        <v>48</v>
      </c>
      <c r="F188" s="11">
        <v>0.5</v>
      </c>
      <c r="G188" s="11">
        <v>1</v>
      </c>
      <c r="H188" s="11">
        <v>2000</v>
      </c>
      <c r="I188" s="29">
        <v>100</v>
      </c>
      <c r="J188" s="61">
        <v>29410.235627412701</v>
      </c>
      <c r="K188" s="43">
        <f t="shared" si="14"/>
        <v>8.1695098965035289</v>
      </c>
      <c r="L188" s="14">
        <v>3.7091565921469703E-4</v>
      </c>
    </row>
    <row r="189" spans="1:12" x14ac:dyDescent="0.25">
      <c r="A189" s="10"/>
      <c r="B189" s="11"/>
      <c r="C189" s="29" t="s">
        <v>164</v>
      </c>
      <c r="D189" s="29" t="s">
        <v>121</v>
      </c>
      <c r="E189" s="11" t="s">
        <v>48</v>
      </c>
      <c r="F189" s="11">
        <v>0.5</v>
      </c>
      <c r="G189" s="11">
        <v>1</v>
      </c>
      <c r="H189" s="11">
        <v>2000</v>
      </c>
      <c r="I189" s="29">
        <v>100</v>
      </c>
      <c r="J189" s="61">
        <v>29615.650055408401</v>
      </c>
      <c r="K189" s="43">
        <f t="shared" si="14"/>
        <v>8.2265694598356678</v>
      </c>
      <c r="L189" s="14">
        <v>0.10398622918983599</v>
      </c>
    </row>
    <row r="190" spans="1:12" x14ac:dyDescent="0.25">
      <c r="A190" s="10"/>
      <c r="B190" s="11"/>
      <c r="C190" s="29" t="s">
        <v>164</v>
      </c>
      <c r="D190" s="29" t="s">
        <v>121</v>
      </c>
      <c r="E190" s="11" t="s">
        <v>48</v>
      </c>
      <c r="F190" s="11">
        <v>0.5</v>
      </c>
      <c r="G190" s="11">
        <v>1</v>
      </c>
      <c r="H190" s="11">
        <v>2000</v>
      </c>
      <c r="I190" s="29">
        <v>100</v>
      </c>
      <c r="J190" s="61">
        <v>29748.222413301399</v>
      </c>
      <c r="K190" s="43">
        <f t="shared" si="14"/>
        <v>8.2633951148059435</v>
      </c>
      <c r="L190" s="14">
        <v>5.2912714342639002E-4</v>
      </c>
    </row>
    <row r="191" spans="1:12" x14ac:dyDescent="0.25">
      <c r="A191" s="10"/>
      <c r="B191" s="11"/>
      <c r="C191" s="29" t="s">
        <v>164</v>
      </c>
      <c r="D191" s="29" t="s">
        <v>121</v>
      </c>
      <c r="E191" s="11" t="s">
        <v>48</v>
      </c>
      <c r="F191" s="11">
        <v>0.5</v>
      </c>
      <c r="G191" s="11">
        <v>1</v>
      </c>
      <c r="H191" s="11">
        <v>2000</v>
      </c>
      <c r="I191" s="29">
        <v>100</v>
      </c>
      <c r="J191" s="61">
        <v>34898.911229848803</v>
      </c>
      <c r="K191" s="43">
        <f t="shared" si="14"/>
        <v>9.694142008291335</v>
      </c>
      <c r="L191" s="14">
        <v>3.7828243985699303E-4</v>
      </c>
    </row>
    <row r="192" spans="1:12" ht="15.75" thickBot="1" x14ac:dyDescent="0.3">
      <c r="A192" s="10"/>
      <c r="B192" s="11"/>
      <c r="C192" s="29" t="s">
        <v>164</v>
      </c>
      <c r="D192" s="155" t="s">
        <v>121</v>
      </c>
      <c r="E192" s="11" t="s">
        <v>48</v>
      </c>
      <c r="F192" s="11">
        <v>0.5</v>
      </c>
      <c r="G192" s="11">
        <v>1</v>
      </c>
      <c r="H192" s="11">
        <v>2000</v>
      </c>
      <c r="I192" s="29">
        <v>100</v>
      </c>
      <c r="J192" s="61">
        <v>36069.796989440903</v>
      </c>
      <c r="K192" s="43">
        <f t="shared" si="14"/>
        <v>10.019388052622473</v>
      </c>
      <c r="L192" s="14">
        <v>0.17726041968679301</v>
      </c>
    </row>
    <row r="193" spans="1:12" ht="15.75" thickBot="1" x14ac:dyDescent="0.3">
      <c r="A193" s="74" t="s">
        <v>26</v>
      </c>
      <c r="B193" s="75"/>
      <c r="C193" s="75"/>
      <c r="D193" s="75"/>
      <c r="E193" s="75"/>
      <c r="F193" s="75"/>
      <c r="G193" s="75"/>
      <c r="H193" s="75"/>
      <c r="I193" s="75"/>
      <c r="J193" s="76">
        <f>AVERAGE(J183:J192)</f>
        <v>33736.749172139105</v>
      </c>
      <c r="K193" s="82">
        <f t="shared" si="14"/>
        <v>9.3713192144830852</v>
      </c>
      <c r="L193" s="78">
        <f>AVERAGE(L183:L192)</f>
        <v>8.7288540140798121E-2</v>
      </c>
    </row>
    <row r="194" spans="1:12" x14ac:dyDescent="0.25">
      <c r="A194" s="10" t="s">
        <v>162</v>
      </c>
      <c r="B194" s="11"/>
      <c r="C194" s="29" t="s">
        <v>149</v>
      </c>
      <c r="D194" s="154" t="s">
        <v>121</v>
      </c>
      <c r="E194" s="11" t="s">
        <v>48</v>
      </c>
      <c r="F194" s="11">
        <v>0.5</v>
      </c>
      <c r="G194" s="11">
        <v>1</v>
      </c>
      <c r="H194" s="11">
        <v>2000</v>
      </c>
      <c r="I194" s="29">
        <v>100</v>
      </c>
      <c r="J194" s="61">
        <v>37277.205105781497</v>
      </c>
      <c r="K194" s="43">
        <f>J194/3600</f>
        <v>10.354779196050416</v>
      </c>
      <c r="L194" s="14">
        <v>6.6609893705388695E-2</v>
      </c>
    </row>
    <row r="195" spans="1:12" x14ac:dyDescent="0.25">
      <c r="A195" s="10"/>
      <c r="B195" s="11"/>
      <c r="C195" s="29" t="s">
        <v>149</v>
      </c>
      <c r="D195" s="29" t="s">
        <v>121</v>
      </c>
      <c r="E195" s="11" t="s">
        <v>48</v>
      </c>
      <c r="F195" s="11">
        <v>0.5</v>
      </c>
      <c r="G195" s="11">
        <v>1</v>
      </c>
      <c r="H195" s="11">
        <v>2000</v>
      </c>
      <c r="I195" s="29">
        <v>100</v>
      </c>
      <c r="J195" s="61">
        <v>37296.564208745898</v>
      </c>
      <c r="K195" s="43">
        <f>J195/3600</f>
        <v>10.360156724651638</v>
      </c>
      <c r="L195" s="14">
        <v>8.6387408622989298E-2</v>
      </c>
    </row>
    <row r="196" spans="1:12" x14ac:dyDescent="0.25">
      <c r="A196" s="10"/>
      <c r="B196" s="11"/>
      <c r="C196" s="29" t="s">
        <v>149</v>
      </c>
      <c r="D196" s="29" t="s">
        <v>121</v>
      </c>
      <c r="E196" s="11" t="s">
        <v>48</v>
      </c>
      <c r="F196" s="11">
        <v>0.5</v>
      </c>
      <c r="G196" s="11">
        <v>1</v>
      </c>
      <c r="H196" s="11">
        <v>2000</v>
      </c>
      <c r="I196" s="29">
        <v>100</v>
      </c>
      <c r="J196" s="61">
        <v>37378.100352764101</v>
      </c>
      <c r="K196" s="43">
        <f t="shared" ref="K196:K204" si="15">J196/3600</f>
        <v>10.382805653545583</v>
      </c>
      <c r="L196" s="14">
        <v>0.438760103871361</v>
      </c>
    </row>
    <row r="197" spans="1:12" x14ac:dyDescent="0.25">
      <c r="A197" s="10"/>
      <c r="B197" s="11"/>
      <c r="C197" s="29" t="s">
        <v>149</v>
      </c>
      <c r="D197" s="29" t="s">
        <v>121</v>
      </c>
      <c r="E197" s="11" t="s">
        <v>48</v>
      </c>
      <c r="F197" s="11">
        <v>0.5</v>
      </c>
      <c r="G197" s="11">
        <v>1</v>
      </c>
      <c r="H197" s="11">
        <v>2000</v>
      </c>
      <c r="I197" s="29">
        <v>100</v>
      </c>
      <c r="J197" s="61">
        <v>37803.705530166597</v>
      </c>
      <c r="K197" s="43">
        <f t="shared" si="15"/>
        <v>10.501029313935165</v>
      </c>
      <c r="L197" s="14">
        <v>0.17461565897345899</v>
      </c>
    </row>
    <row r="198" spans="1:12" x14ac:dyDescent="0.25">
      <c r="A198" s="10"/>
      <c r="B198" s="11"/>
      <c r="C198" s="29" t="s">
        <v>149</v>
      </c>
      <c r="D198" s="29" t="s">
        <v>121</v>
      </c>
      <c r="E198" s="11" t="s">
        <v>48</v>
      </c>
      <c r="F198" s="11">
        <v>0.5</v>
      </c>
      <c r="G198" s="11">
        <v>1</v>
      </c>
      <c r="H198" s="11">
        <v>2000</v>
      </c>
      <c r="I198" s="29">
        <v>100</v>
      </c>
      <c r="J198" s="61">
        <v>37814.083554983103</v>
      </c>
      <c r="K198" s="43">
        <f t="shared" si="15"/>
        <v>10.503912098606417</v>
      </c>
      <c r="L198" s="14">
        <v>3.0040781650922999E-3</v>
      </c>
    </row>
    <row r="199" spans="1:12" x14ac:dyDescent="0.25">
      <c r="A199" s="10"/>
      <c r="B199" s="11"/>
      <c r="C199" s="29" t="s">
        <v>149</v>
      </c>
      <c r="D199" s="29" t="s">
        <v>121</v>
      </c>
      <c r="E199" s="11" t="s">
        <v>48</v>
      </c>
      <c r="F199" s="11">
        <v>0.5</v>
      </c>
      <c r="G199" s="11">
        <v>1</v>
      </c>
      <c r="H199" s="11">
        <v>2000</v>
      </c>
      <c r="I199" s="29">
        <v>100</v>
      </c>
      <c r="J199" s="61">
        <v>37841.9369285106</v>
      </c>
      <c r="K199" s="43">
        <f t="shared" si="15"/>
        <v>10.5116491468085</v>
      </c>
      <c r="L199" s="14">
        <v>0.20595610457879801</v>
      </c>
    </row>
    <row r="200" spans="1:12" x14ac:dyDescent="0.25">
      <c r="A200" s="10"/>
      <c r="B200" s="11"/>
      <c r="C200" s="29" t="s">
        <v>149</v>
      </c>
      <c r="D200" s="29" t="s">
        <v>121</v>
      </c>
      <c r="E200" s="11" t="s">
        <v>48</v>
      </c>
      <c r="F200" s="11">
        <v>0.5</v>
      </c>
      <c r="G200" s="11">
        <v>1</v>
      </c>
      <c r="H200" s="11">
        <v>2000</v>
      </c>
      <c r="I200" s="29">
        <v>100</v>
      </c>
      <c r="J200" s="61">
        <v>37917.099519967996</v>
      </c>
      <c r="K200" s="43">
        <f t="shared" si="15"/>
        <v>10.532527644435554</v>
      </c>
      <c r="L200" s="14">
        <v>0.15586904680562699</v>
      </c>
    </row>
    <row r="201" spans="1:12" x14ac:dyDescent="0.25">
      <c r="A201" s="10"/>
      <c r="B201" s="11"/>
      <c r="C201" s="29" t="s">
        <v>149</v>
      </c>
      <c r="D201" s="29" t="s">
        <v>121</v>
      </c>
      <c r="E201" s="11" t="s">
        <v>48</v>
      </c>
      <c r="F201" s="11">
        <v>0.5</v>
      </c>
      <c r="G201" s="11">
        <v>1</v>
      </c>
      <c r="H201" s="11">
        <v>2000</v>
      </c>
      <c r="I201" s="29">
        <v>100</v>
      </c>
      <c r="J201" s="61">
        <v>37917.961232662201</v>
      </c>
      <c r="K201" s="43">
        <f t="shared" si="15"/>
        <v>10.532767009072833</v>
      </c>
      <c r="L201" s="14">
        <v>3.95782158708221E-4</v>
      </c>
    </row>
    <row r="202" spans="1:12" x14ac:dyDescent="0.25">
      <c r="A202" s="10"/>
      <c r="B202" s="11"/>
      <c r="C202" s="29" t="s">
        <v>149</v>
      </c>
      <c r="D202" s="29" t="s">
        <v>121</v>
      </c>
      <c r="E202" s="11" t="s">
        <v>48</v>
      </c>
      <c r="F202" s="11">
        <v>0.5</v>
      </c>
      <c r="G202" s="11">
        <v>1</v>
      </c>
      <c r="H202" s="11">
        <v>2000</v>
      </c>
      <c r="I202" s="29">
        <v>100</v>
      </c>
      <c r="J202" s="61">
        <v>37963.588162899003</v>
      </c>
      <c r="K202" s="43">
        <f t="shared" si="15"/>
        <v>10.545441156360834</v>
      </c>
      <c r="L202" s="14">
        <v>0.281566458163996</v>
      </c>
    </row>
    <row r="203" spans="1:12" ht="15.75" thickBot="1" x14ac:dyDescent="0.3">
      <c r="A203" s="10"/>
      <c r="B203" s="11"/>
      <c r="C203" s="29" t="s">
        <v>149</v>
      </c>
      <c r="D203" s="155" t="s">
        <v>121</v>
      </c>
      <c r="E203" s="11" t="s">
        <v>48</v>
      </c>
      <c r="F203" s="11">
        <v>0.5</v>
      </c>
      <c r="G203" s="11">
        <v>1</v>
      </c>
      <c r="H203" s="11">
        <v>2000</v>
      </c>
      <c r="I203" s="29">
        <v>100</v>
      </c>
      <c r="J203" s="61">
        <v>40657.680694103197</v>
      </c>
      <c r="K203" s="43">
        <f t="shared" si="15"/>
        <v>11.293800192806444</v>
      </c>
      <c r="L203" s="14">
        <v>0.111992414100845</v>
      </c>
    </row>
    <row r="204" spans="1:12" ht="15.75" thickBot="1" x14ac:dyDescent="0.3">
      <c r="A204" s="74" t="s">
        <v>26</v>
      </c>
      <c r="B204" s="75"/>
      <c r="C204" s="75"/>
      <c r="D204" s="75"/>
      <c r="E204" s="75"/>
      <c r="F204" s="75"/>
      <c r="G204" s="75"/>
      <c r="H204" s="75"/>
      <c r="I204" s="75"/>
      <c r="J204" s="76">
        <f>AVERAGE(J194:J203)</f>
        <v>37986.792529058424</v>
      </c>
      <c r="K204" s="82">
        <f t="shared" si="15"/>
        <v>10.551886813627339</v>
      </c>
      <c r="L204" s="78">
        <f>AVERAGE(L194:L203)</f>
        <v>0.15251569491462647</v>
      </c>
    </row>
    <row r="205" spans="1:12" x14ac:dyDescent="0.25">
      <c r="A205" s="10" t="s">
        <v>159</v>
      </c>
      <c r="B205" s="11"/>
      <c r="C205" s="11" t="s">
        <v>148</v>
      </c>
      <c r="D205" s="154" t="s">
        <v>122</v>
      </c>
      <c r="E205" s="11" t="s">
        <v>48</v>
      </c>
      <c r="F205" s="11">
        <v>0.5</v>
      </c>
      <c r="G205" s="11">
        <v>1</v>
      </c>
      <c r="H205" s="11">
        <v>2000</v>
      </c>
      <c r="I205" s="29">
        <v>100</v>
      </c>
      <c r="J205" s="61">
        <v>15433.5305595397</v>
      </c>
      <c r="K205" s="43">
        <f>J205/3600</f>
        <v>4.2870918220943608</v>
      </c>
      <c r="L205" s="14">
        <v>2.4266788038323399E-3</v>
      </c>
    </row>
    <row r="206" spans="1:12" x14ac:dyDescent="0.25">
      <c r="A206" s="10"/>
      <c r="B206" s="11"/>
      <c r="C206" s="11" t="s">
        <v>148</v>
      </c>
      <c r="D206" s="29" t="s">
        <v>122</v>
      </c>
      <c r="E206" s="11" t="s">
        <v>48</v>
      </c>
      <c r="F206" s="11">
        <v>0.5</v>
      </c>
      <c r="G206" s="11">
        <v>1</v>
      </c>
      <c r="H206" s="11">
        <v>2000</v>
      </c>
      <c r="I206" s="29">
        <v>100</v>
      </c>
      <c r="J206" s="61">
        <v>14782.756919622399</v>
      </c>
      <c r="K206" s="43">
        <f>J206/3600</f>
        <v>4.1063213665617777</v>
      </c>
      <c r="L206" s="14">
        <v>3.4196859661055198E-3</v>
      </c>
    </row>
    <row r="207" spans="1:12" x14ac:dyDescent="0.25">
      <c r="A207" s="10"/>
      <c r="B207" s="11"/>
      <c r="C207" s="11" t="s">
        <v>148</v>
      </c>
      <c r="D207" s="29" t="s">
        <v>122</v>
      </c>
      <c r="E207" s="11" t="s">
        <v>48</v>
      </c>
      <c r="F207" s="11">
        <v>0.5</v>
      </c>
      <c r="G207" s="11">
        <v>1</v>
      </c>
      <c r="H207" s="11">
        <v>2000</v>
      </c>
      <c r="I207" s="29">
        <v>100</v>
      </c>
      <c r="J207" s="61">
        <v>15206.7658162117</v>
      </c>
      <c r="K207" s="43">
        <f t="shared" ref="K207:K215" si="16">J207/3600</f>
        <v>4.2241016156143614</v>
      </c>
      <c r="L207" s="14">
        <v>1.3404271737850299E-3</v>
      </c>
    </row>
    <row r="208" spans="1:12" x14ac:dyDescent="0.25">
      <c r="A208" s="10"/>
      <c r="B208" s="11"/>
      <c r="C208" s="11" t="s">
        <v>148</v>
      </c>
      <c r="D208" s="29" t="s">
        <v>122</v>
      </c>
      <c r="E208" s="11" t="s">
        <v>48</v>
      </c>
      <c r="F208" s="11">
        <v>0.5</v>
      </c>
      <c r="G208" s="11">
        <v>1</v>
      </c>
      <c r="H208" s="11">
        <v>2000</v>
      </c>
      <c r="I208" s="29">
        <v>100</v>
      </c>
      <c r="J208" s="61">
        <v>15494.8049132823</v>
      </c>
      <c r="K208" s="43">
        <f t="shared" si="16"/>
        <v>4.3041124759117499</v>
      </c>
      <c r="L208" s="14">
        <v>2.11963379297225E-3</v>
      </c>
    </row>
    <row r="209" spans="1:12" x14ac:dyDescent="0.25">
      <c r="A209" s="10"/>
      <c r="B209" s="11"/>
      <c r="C209" s="11" t="s">
        <v>148</v>
      </c>
      <c r="D209" s="29" t="s">
        <v>122</v>
      </c>
      <c r="E209" s="11" t="s">
        <v>48</v>
      </c>
      <c r="F209" s="11">
        <v>0.5</v>
      </c>
      <c r="G209" s="11">
        <v>1</v>
      </c>
      <c r="H209" s="11">
        <v>2000</v>
      </c>
      <c r="I209" s="29">
        <v>100</v>
      </c>
      <c r="J209" s="61">
        <v>15714.047418832701</v>
      </c>
      <c r="K209" s="43">
        <f t="shared" si="16"/>
        <v>4.3650131718979726</v>
      </c>
      <c r="L209" s="14">
        <v>4.9686759018158604E-3</v>
      </c>
    </row>
    <row r="210" spans="1:12" x14ac:dyDescent="0.25">
      <c r="A210" s="10"/>
      <c r="B210" s="11"/>
      <c r="C210" s="11" t="s">
        <v>148</v>
      </c>
      <c r="D210" s="29" t="s">
        <v>122</v>
      </c>
      <c r="E210" s="11" t="s">
        <v>48</v>
      </c>
      <c r="F210" s="11">
        <v>0.5</v>
      </c>
      <c r="G210" s="11">
        <v>1</v>
      </c>
      <c r="H210" s="11">
        <v>2000</v>
      </c>
      <c r="I210" s="29">
        <v>100</v>
      </c>
      <c r="J210" s="61">
        <v>16098.418066263101</v>
      </c>
      <c r="K210" s="43">
        <f t="shared" si="16"/>
        <v>4.4717827961841943</v>
      </c>
      <c r="L210" s="14">
        <v>6.6051075068856795E-4</v>
      </c>
    </row>
    <row r="211" spans="1:12" x14ac:dyDescent="0.25">
      <c r="A211" s="10"/>
      <c r="B211" s="11"/>
      <c r="C211" s="11" t="s">
        <v>148</v>
      </c>
      <c r="D211" s="29" t="s">
        <v>122</v>
      </c>
      <c r="E211" s="11" t="s">
        <v>48</v>
      </c>
      <c r="F211" s="11">
        <v>0.5</v>
      </c>
      <c r="G211" s="11">
        <v>1</v>
      </c>
      <c r="H211" s="11">
        <v>2000</v>
      </c>
      <c r="I211" s="29">
        <v>100</v>
      </c>
      <c r="J211" s="61">
        <v>16070.7134187221</v>
      </c>
      <c r="K211" s="43">
        <f t="shared" si="16"/>
        <v>4.4640870607561389</v>
      </c>
      <c r="L211" s="14">
        <v>1.9868848198440398E-3</v>
      </c>
    </row>
    <row r="212" spans="1:12" x14ac:dyDescent="0.25">
      <c r="A212" s="10"/>
      <c r="B212" s="11"/>
      <c r="C212" s="11" t="s">
        <v>148</v>
      </c>
      <c r="D212" s="29" t="s">
        <v>122</v>
      </c>
      <c r="E212" s="11" t="s">
        <v>48</v>
      </c>
      <c r="F212" s="11">
        <v>0.5</v>
      </c>
      <c r="G212" s="11">
        <v>1</v>
      </c>
      <c r="H212" s="11">
        <v>2000</v>
      </c>
      <c r="I212" s="29">
        <v>100</v>
      </c>
      <c r="J212" s="61">
        <v>16209.8208668231</v>
      </c>
      <c r="K212" s="43">
        <f t="shared" si="16"/>
        <v>4.5027280185619718</v>
      </c>
      <c r="L212" s="14">
        <v>1.09753876181992E-3</v>
      </c>
    </row>
    <row r="213" spans="1:12" x14ac:dyDescent="0.25">
      <c r="A213" s="10"/>
      <c r="B213" s="11"/>
      <c r="C213" s="11" t="s">
        <v>148</v>
      </c>
      <c r="D213" s="29" t="s">
        <v>122</v>
      </c>
      <c r="E213" s="11" t="s">
        <v>48</v>
      </c>
      <c r="F213" s="11">
        <v>0.5</v>
      </c>
      <c r="G213" s="11">
        <v>1</v>
      </c>
      <c r="H213" s="11">
        <v>2000</v>
      </c>
      <c r="I213" s="29">
        <v>100</v>
      </c>
      <c r="J213" s="61">
        <v>16486.8319995403</v>
      </c>
      <c r="K213" s="43">
        <f t="shared" si="16"/>
        <v>4.579675555427861</v>
      </c>
      <c r="L213" s="14">
        <v>1.5490063444758E-3</v>
      </c>
    </row>
    <row r="214" spans="1:12" ht="15.75" thickBot="1" x14ac:dyDescent="0.3">
      <c r="A214" s="10"/>
      <c r="B214" s="11"/>
      <c r="C214" s="11" t="s">
        <v>148</v>
      </c>
      <c r="D214" s="155" t="s">
        <v>122</v>
      </c>
      <c r="E214" s="11" t="s">
        <v>48</v>
      </c>
      <c r="F214" s="11">
        <v>0.5</v>
      </c>
      <c r="G214" s="11">
        <v>1</v>
      </c>
      <c r="H214" s="11">
        <v>2000</v>
      </c>
      <c r="I214" s="29">
        <v>100</v>
      </c>
      <c r="J214" s="61">
        <v>17644.555085897398</v>
      </c>
      <c r="K214" s="43">
        <f t="shared" si="16"/>
        <v>4.9012653016381664</v>
      </c>
      <c r="L214" s="14">
        <v>1.9910143902313699E-3</v>
      </c>
    </row>
    <row r="215" spans="1:12" ht="15.75" thickBot="1" x14ac:dyDescent="0.3">
      <c r="A215" s="74" t="s">
        <v>26</v>
      </c>
      <c r="B215" s="75"/>
      <c r="C215" s="75"/>
      <c r="D215" s="153"/>
      <c r="E215" s="75"/>
      <c r="F215" s="75"/>
      <c r="G215" s="75"/>
      <c r="H215" s="75"/>
      <c r="I215" s="75"/>
      <c r="J215" s="76">
        <f>AVERAGE(J205:J214)</f>
        <v>15914.224506473478</v>
      </c>
      <c r="K215" s="82">
        <f t="shared" si="16"/>
        <v>4.4206179184648553</v>
      </c>
      <c r="L215" s="78">
        <f>AVERAGE(L205:L214)</f>
        <v>2.1560056705570698E-3</v>
      </c>
    </row>
    <row r="216" spans="1:12" x14ac:dyDescent="0.25">
      <c r="A216" s="10" t="s">
        <v>160</v>
      </c>
      <c r="B216" s="11"/>
      <c r="C216" s="29" t="s">
        <v>163</v>
      </c>
      <c r="D216" s="154" t="s">
        <v>122</v>
      </c>
      <c r="E216" s="11" t="s">
        <v>48</v>
      </c>
      <c r="F216" s="11">
        <v>0.5</v>
      </c>
      <c r="G216" s="11">
        <v>1</v>
      </c>
      <c r="H216" s="11">
        <v>2000</v>
      </c>
      <c r="I216" s="29">
        <v>100</v>
      </c>
      <c r="J216" s="61">
        <v>21891.2424223423</v>
      </c>
      <c r="K216" s="43">
        <f>J216/3600</f>
        <v>6.0809006728728612</v>
      </c>
      <c r="L216" s="14">
        <v>3.0195127932523098E-4</v>
      </c>
    </row>
    <row r="217" spans="1:12" x14ac:dyDescent="0.25">
      <c r="A217" s="10"/>
      <c r="B217" s="11"/>
      <c r="C217" s="29" t="s">
        <v>163</v>
      </c>
      <c r="D217" s="29" t="s">
        <v>122</v>
      </c>
      <c r="E217" s="11" t="s">
        <v>48</v>
      </c>
      <c r="F217" s="11">
        <v>0.5</v>
      </c>
      <c r="G217" s="11">
        <v>1</v>
      </c>
      <c r="H217" s="11">
        <v>2000</v>
      </c>
      <c r="I217" s="29">
        <v>100</v>
      </c>
      <c r="J217" s="61">
        <v>24612.382741451202</v>
      </c>
      <c r="K217" s="43">
        <f>J217/3600</f>
        <v>6.836772983736445</v>
      </c>
      <c r="L217" s="14">
        <v>4.9216453924221795E-4</v>
      </c>
    </row>
    <row r="218" spans="1:12" x14ac:dyDescent="0.25">
      <c r="A218" s="10"/>
      <c r="B218" s="11"/>
      <c r="C218" s="29" t="s">
        <v>163</v>
      </c>
      <c r="D218" s="29" t="s">
        <v>122</v>
      </c>
      <c r="E218" s="11" t="s">
        <v>48</v>
      </c>
      <c r="F218" s="11">
        <v>0.5</v>
      </c>
      <c r="G218" s="11">
        <v>1</v>
      </c>
      <c r="H218" s="11">
        <v>2000</v>
      </c>
      <c r="I218" s="29">
        <v>100</v>
      </c>
      <c r="J218" s="61">
        <v>24664.698944807002</v>
      </c>
      <c r="K218" s="43">
        <f t="shared" ref="K218:K226" si="17">J218/3600</f>
        <v>6.851305262446389</v>
      </c>
      <c r="L218" s="14">
        <v>8.4597114149752501E-4</v>
      </c>
    </row>
    <row r="219" spans="1:12" x14ac:dyDescent="0.25">
      <c r="A219" s="10"/>
      <c r="B219" s="11"/>
      <c r="C219" s="29" t="s">
        <v>163</v>
      </c>
      <c r="D219" s="29" t="s">
        <v>122</v>
      </c>
      <c r="E219" s="11" t="s">
        <v>48</v>
      </c>
      <c r="F219" s="11">
        <v>0.5</v>
      </c>
      <c r="G219" s="11">
        <v>1</v>
      </c>
      <c r="H219" s="11">
        <v>2000</v>
      </c>
      <c r="I219" s="29">
        <v>100</v>
      </c>
      <c r="J219" s="61">
        <v>24741.022304296399</v>
      </c>
      <c r="K219" s="43">
        <f t="shared" si="17"/>
        <v>6.8725061956378886</v>
      </c>
      <c r="L219" s="14">
        <v>3.6396229495637102E-4</v>
      </c>
    </row>
    <row r="220" spans="1:12" x14ac:dyDescent="0.25">
      <c r="A220" s="10"/>
      <c r="B220" s="11"/>
      <c r="C220" s="29" t="s">
        <v>163</v>
      </c>
      <c r="D220" s="29" t="s">
        <v>122</v>
      </c>
      <c r="E220" s="11" t="s">
        <v>48</v>
      </c>
      <c r="F220" s="11">
        <v>0.5</v>
      </c>
      <c r="G220" s="11">
        <v>1</v>
      </c>
      <c r="H220" s="11">
        <v>2000</v>
      </c>
      <c r="I220" s="29">
        <v>100</v>
      </c>
      <c r="J220" s="61">
        <v>24748.890694141301</v>
      </c>
      <c r="K220" s="43">
        <f t="shared" si="17"/>
        <v>6.8746918594836943</v>
      </c>
      <c r="L220" s="14">
        <v>6.8347633983331505E-4</v>
      </c>
    </row>
    <row r="221" spans="1:12" x14ac:dyDescent="0.25">
      <c r="A221" s="10"/>
      <c r="B221" s="11"/>
      <c r="C221" s="29" t="s">
        <v>163</v>
      </c>
      <c r="D221" s="29" t="s">
        <v>122</v>
      </c>
      <c r="E221" s="11" t="s">
        <v>48</v>
      </c>
      <c r="F221" s="11">
        <v>0.5</v>
      </c>
      <c r="G221" s="11">
        <v>1</v>
      </c>
      <c r="H221" s="11">
        <v>2000</v>
      </c>
      <c r="I221" s="29">
        <v>100</v>
      </c>
      <c r="J221" s="61">
        <v>24848.916132211602</v>
      </c>
      <c r="K221" s="43">
        <f t="shared" si="17"/>
        <v>6.9024767033921117</v>
      </c>
      <c r="L221" s="14">
        <v>3.3002665686453702E-4</v>
      </c>
    </row>
    <row r="222" spans="1:12" x14ac:dyDescent="0.25">
      <c r="A222" s="10"/>
      <c r="B222" s="11"/>
      <c r="C222" s="29" t="s">
        <v>163</v>
      </c>
      <c r="D222" s="29" t="s">
        <v>122</v>
      </c>
      <c r="E222" s="11" t="s">
        <v>48</v>
      </c>
      <c r="F222" s="11">
        <v>0.5</v>
      </c>
      <c r="G222" s="11">
        <v>1</v>
      </c>
      <c r="H222" s="11">
        <v>2000</v>
      </c>
      <c r="I222" s="29">
        <v>100</v>
      </c>
      <c r="J222" s="61">
        <v>24314.9252781867</v>
      </c>
      <c r="K222" s="43">
        <f t="shared" si="17"/>
        <v>6.7541459106074164</v>
      </c>
      <c r="L222" s="14">
        <v>2.6297886522164902E-4</v>
      </c>
    </row>
    <row r="223" spans="1:12" x14ac:dyDescent="0.25">
      <c r="A223" s="10"/>
      <c r="B223" s="11"/>
      <c r="C223" s="29" t="s">
        <v>163</v>
      </c>
      <c r="D223" s="29" t="s">
        <v>122</v>
      </c>
      <c r="E223" s="11" t="s">
        <v>48</v>
      </c>
      <c r="F223" s="11">
        <v>0.5</v>
      </c>
      <c r="G223" s="11">
        <v>1</v>
      </c>
      <c r="H223" s="11">
        <v>2000</v>
      </c>
      <c r="I223" s="29">
        <v>100</v>
      </c>
      <c r="J223" s="61">
        <v>24514.089304685502</v>
      </c>
      <c r="K223" s="43">
        <f t="shared" si="17"/>
        <v>6.809469251301528</v>
      </c>
      <c r="L223" s="14">
        <v>2.4583336061611698E-4</v>
      </c>
    </row>
    <row r="224" spans="1:12" x14ac:dyDescent="0.25">
      <c r="A224" s="10"/>
      <c r="B224" s="11"/>
      <c r="C224" s="29" t="s">
        <v>163</v>
      </c>
      <c r="D224" s="29" t="s">
        <v>122</v>
      </c>
      <c r="E224" s="11" t="s">
        <v>48</v>
      </c>
      <c r="F224" s="11">
        <v>0.5</v>
      </c>
      <c r="G224" s="11">
        <v>1</v>
      </c>
      <c r="H224" s="11">
        <v>2000</v>
      </c>
      <c r="I224" s="29">
        <v>100</v>
      </c>
      <c r="J224" s="61">
        <v>24560.998352050701</v>
      </c>
      <c r="K224" s="43">
        <f t="shared" si="17"/>
        <v>6.8224995422363062</v>
      </c>
      <c r="L224" s="14">
        <v>9.2472029897085E-4</v>
      </c>
    </row>
    <row r="225" spans="1:12" ht="15.75" thickBot="1" x14ac:dyDescent="0.3">
      <c r="A225" s="10"/>
      <c r="B225" s="11"/>
      <c r="C225" s="29" t="s">
        <v>163</v>
      </c>
      <c r="D225" s="155" t="s">
        <v>122</v>
      </c>
      <c r="E225" s="11" t="s">
        <v>48</v>
      </c>
      <c r="F225" s="11">
        <v>0.5</v>
      </c>
      <c r="G225" s="11">
        <v>1</v>
      </c>
      <c r="H225" s="11">
        <v>2000</v>
      </c>
      <c r="I225" s="29">
        <v>100</v>
      </c>
      <c r="J225" s="61">
        <v>24573.600888967499</v>
      </c>
      <c r="K225" s="43">
        <f t="shared" si="17"/>
        <v>6.8260002469354166</v>
      </c>
      <c r="L225" s="14">
        <v>5.8227621253971701E-4</v>
      </c>
    </row>
    <row r="226" spans="1:12" ht="15.75" thickBot="1" x14ac:dyDescent="0.3">
      <c r="A226" s="74" t="s">
        <v>26</v>
      </c>
      <c r="B226" s="75"/>
      <c r="C226" s="75"/>
      <c r="D226" s="75"/>
      <c r="E226" s="75"/>
      <c r="F226" s="75"/>
      <c r="G226" s="75"/>
      <c r="H226" s="75"/>
      <c r="I226" s="75"/>
      <c r="J226" s="76">
        <f>AVERAGE(J216:J225)</f>
        <v>24347.076706314023</v>
      </c>
      <c r="K226" s="82">
        <f t="shared" si="17"/>
        <v>6.763076862865006</v>
      </c>
      <c r="L226" s="78">
        <f>AVERAGE(L216:L225)</f>
        <v>5.0333609890675297E-4</v>
      </c>
    </row>
    <row r="227" spans="1:12" x14ac:dyDescent="0.25">
      <c r="A227" s="10" t="s">
        <v>161</v>
      </c>
      <c r="B227" s="11"/>
      <c r="C227" s="29" t="s">
        <v>164</v>
      </c>
      <c r="D227" s="154" t="s">
        <v>122</v>
      </c>
      <c r="E227" s="11" t="s">
        <v>48</v>
      </c>
      <c r="F227" s="11">
        <v>0.5</v>
      </c>
      <c r="G227" s="11">
        <v>1</v>
      </c>
      <c r="H227" s="11">
        <v>2000</v>
      </c>
      <c r="I227" s="29">
        <v>100</v>
      </c>
      <c r="J227" s="61">
        <v>29298.599097013401</v>
      </c>
      <c r="K227" s="43">
        <f>J227/3600</f>
        <v>8.1384997491703892</v>
      </c>
      <c r="L227" s="14">
        <v>5.9960764018879601E-4</v>
      </c>
    </row>
    <row r="228" spans="1:12" x14ac:dyDescent="0.25">
      <c r="A228" s="10"/>
      <c r="B228" s="11"/>
      <c r="C228" s="29" t="s">
        <v>164</v>
      </c>
      <c r="D228" s="29" t="s">
        <v>122</v>
      </c>
      <c r="E228" s="11" t="s">
        <v>48</v>
      </c>
      <c r="F228" s="11">
        <v>0.5</v>
      </c>
      <c r="G228" s="11">
        <v>1</v>
      </c>
      <c r="H228" s="11">
        <v>2000</v>
      </c>
      <c r="I228" s="29">
        <v>100</v>
      </c>
      <c r="J228" s="61">
        <v>32245.3585381507</v>
      </c>
      <c r="K228" s="43">
        <f>J228/3600</f>
        <v>8.9570440383751944</v>
      </c>
      <c r="L228" s="14">
        <v>4.7125945139868402E-4</v>
      </c>
    </row>
    <row r="229" spans="1:12" x14ac:dyDescent="0.25">
      <c r="A229" s="10"/>
      <c r="B229" s="11"/>
      <c r="C229" s="29" t="s">
        <v>164</v>
      </c>
      <c r="D229" s="29" t="s">
        <v>122</v>
      </c>
      <c r="E229" s="11" t="s">
        <v>48</v>
      </c>
      <c r="F229" s="11">
        <v>0.5</v>
      </c>
      <c r="G229" s="11">
        <v>1</v>
      </c>
      <c r="H229" s="11">
        <v>2000</v>
      </c>
      <c r="I229" s="29">
        <v>100</v>
      </c>
      <c r="J229" s="61">
        <v>32255.874899625702</v>
      </c>
      <c r="K229" s="43">
        <f t="shared" ref="K229:K237" si="18">J229/3600</f>
        <v>8.9599652498960278</v>
      </c>
      <c r="L229" s="14">
        <v>3.5745540439281499E-2</v>
      </c>
    </row>
    <row r="230" spans="1:12" x14ac:dyDescent="0.25">
      <c r="A230" s="10"/>
      <c r="B230" s="11"/>
      <c r="C230" s="29" t="s">
        <v>164</v>
      </c>
      <c r="D230" s="29" t="s">
        <v>122</v>
      </c>
      <c r="E230" s="11" t="s">
        <v>48</v>
      </c>
      <c r="F230" s="11">
        <v>0.5</v>
      </c>
      <c r="G230" s="11">
        <v>1</v>
      </c>
      <c r="H230" s="11">
        <v>2000</v>
      </c>
      <c r="I230" s="29">
        <v>100</v>
      </c>
      <c r="J230" s="61">
        <v>32487.679022312099</v>
      </c>
      <c r="K230" s="43">
        <f t="shared" si="18"/>
        <v>9.0243552839755825</v>
      </c>
      <c r="L230" s="14">
        <v>0.21009849725292401</v>
      </c>
    </row>
    <row r="231" spans="1:12" x14ac:dyDescent="0.25">
      <c r="A231" s="10"/>
      <c r="B231" s="11"/>
      <c r="C231" s="29" t="s">
        <v>164</v>
      </c>
      <c r="D231" s="29" t="s">
        <v>122</v>
      </c>
      <c r="E231" s="11" t="s">
        <v>48</v>
      </c>
      <c r="F231" s="11">
        <v>0.5</v>
      </c>
      <c r="G231" s="11">
        <v>1</v>
      </c>
      <c r="H231" s="11">
        <v>2000</v>
      </c>
      <c r="I231" s="29">
        <v>100</v>
      </c>
      <c r="J231" s="61">
        <v>32511.3634939193</v>
      </c>
      <c r="K231" s="43">
        <f t="shared" si="18"/>
        <v>9.0309343038664718</v>
      </c>
      <c r="L231" s="14">
        <v>4.1999668669940698E-4</v>
      </c>
    </row>
    <row r="232" spans="1:12" x14ac:dyDescent="0.25">
      <c r="A232" s="10"/>
      <c r="B232" s="11"/>
      <c r="C232" s="29" t="s">
        <v>164</v>
      </c>
      <c r="D232" s="29" t="s">
        <v>122</v>
      </c>
      <c r="E232" s="11" t="s">
        <v>48</v>
      </c>
      <c r="F232" s="11">
        <v>0.5</v>
      </c>
      <c r="G232" s="11">
        <v>1</v>
      </c>
      <c r="H232" s="11">
        <v>2000</v>
      </c>
      <c r="I232" s="29">
        <v>100</v>
      </c>
      <c r="J232" s="61">
        <v>34455.859540700898</v>
      </c>
      <c r="K232" s="43">
        <f t="shared" si="18"/>
        <v>9.5710720946391383</v>
      </c>
      <c r="L232" s="14">
        <v>0.29295201376302699</v>
      </c>
    </row>
    <row r="233" spans="1:12" x14ac:dyDescent="0.25">
      <c r="A233" s="10"/>
      <c r="B233" s="11"/>
      <c r="C233" s="29" t="s">
        <v>164</v>
      </c>
      <c r="D233" s="29" t="s">
        <v>122</v>
      </c>
      <c r="E233" s="11" t="s">
        <v>48</v>
      </c>
      <c r="F233" s="11">
        <v>0.5</v>
      </c>
      <c r="G233" s="11">
        <v>1</v>
      </c>
      <c r="H233" s="11">
        <v>2000</v>
      </c>
      <c r="I233" s="29">
        <v>100</v>
      </c>
      <c r="J233" s="61">
        <v>34541.111735820698</v>
      </c>
      <c r="K233" s="43">
        <f t="shared" si="18"/>
        <v>9.5947532599501937</v>
      </c>
      <c r="L233" s="14">
        <v>1.3970247354483699E-2</v>
      </c>
    </row>
    <row r="234" spans="1:12" x14ac:dyDescent="0.25">
      <c r="A234" s="10"/>
      <c r="B234" s="11"/>
      <c r="C234" s="29" t="s">
        <v>164</v>
      </c>
      <c r="D234" s="29" t="s">
        <v>122</v>
      </c>
      <c r="E234" s="11" t="s">
        <v>48</v>
      </c>
      <c r="F234" s="11">
        <v>0.5</v>
      </c>
      <c r="G234" s="11">
        <v>1</v>
      </c>
      <c r="H234" s="11">
        <v>2000</v>
      </c>
      <c r="I234" s="29">
        <v>100</v>
      </c>
      <c r="J234" s="61">
        <v>34575.284390926303</v>
      </c>
      <c r="K234" s="43">
        <f t="shared" si="18"/>
        <v>9.6042456641461946</v>
      </c>
      <c r="L234" s="14">
        <v>0.45389641759320698</v>
      </c>
    </row>
    <row r="235" spans="1:12" x14ac:dyDescent="0.25">
      <c r="A235" s="10"/>
      <c r="B235" s="11"/>
      <c r="C235" s="29" t="s">
        <v>164</v>
      </c>
      <c r="D235" s="29" t="s">
        <v>122</v>
      </c>
      <c r="E235" s="11" t="s">
        <v>48</v>
      </c>
      <c r="F235" s="11">
        <v>0.5</v>
      </c>
      <c r="G235" s="11">
        <v>1</v>
      </c>
      <c r="H235" s="11">
        <v>2000</v>
      </c>
      <c r="I235" s="29">
        <v>100</v>
      </c>
      <c r="J235" s="61">
        <v>34603.153351306901</v>
      </c>
      <c r="K235" s="43">
        <f t="shared" si="18"/>
        <v>9.6119870420296945</v>
      </c>
      <c r="L235" s="14">
        <v>2.5344725296873598E-3</v>
      </c>
    </row>
    <row r="236" spans="1:12" ht="15.75" thickBot="1" x14ac:dyDescent="0.3">
      <c r="A236" s="10"/>
      <c r="B236" s="11"/>
      <c r="C236" s="29" t="s">
        <v>164</v>
      </c>
      <c r="D236" s="155" t="s">
        <v>122</v>
      </c>
      <c r="E236" s="11" t="s">
        <v>48</v>
      </c>
      <c r="F236" s="11">
        <v>0.5</v>
      </c>
      <c r="G236" s="11">
        <v>1</v>
      </c>
      <c r="H236" s="11">
        <v>2000</v>
      </c>
      <c r="I236" s="29">
        <v>100</v>
      </c>
      <c r="J236" s="61">
        <v>34665.572901010499</v>
      </c>
      <c r="K236" s="43">
        <f t="shared" si="18"/>
        <v>9.629325805836249</v>
      </c>
      <c r="L236" s="14">
        <v>0.42886719116779198</v>
      </c>
    </row>
    <row r="237" spans="1:12" ht="15.75" thickBot="1" x14ac:dyDescent="0.3">
      <c r="A237" s="74" t="s">
        <v>26</v>
      </c>
      <c r="B237" s="75"/>
      <c r="C237" s="75"/>
      <c r="D237" s="75"/>
      <c r="E237" s="75"/>
      <c r="F237" s="75"/>
      <c r="G237" s="75"/>
      <c r="H237" s="75"/>
      <c r="I237" s="75"/>
      <c r="J237" s="76">
        <f>AVERAGE(J227:J236)</f>
        <v>33163.985697078657</v>
      </c>
      <c r="K237" s="82">
        <f t="shared" si="18"/>
        <v>9.2122182491885152</v>
      </c>
      <c r="L237" s="78">
        <f>AVERAGE(L227:L236)</f>
        <v>0.14395552438786893</v>
      </c>
    </row>
    <row r="238" spans="1:12" x14ac:dyDescent="0.25">
      <c r="A238" s="10" t="s">
        <v>162</v>
      </c>
      <c r="B238" s="11"/>
      <c r="C238" s="29" t="s">
        <v>149</v>
      </c>
      <c r="D238" s="154" t="s">
        <v>122</v>
      </c>
      <c r="E238" s="11" t="s">
        <v>48</v>
      </c>
      <c r="F238" s="11">
        <v>0.5</v>
      </c>
      <c r="G238" s="11">
        <v>1</v>
      </c>
      <c r="H238" s="11">
        <v>2000</v>
      </c>
      <c r="I238" s="29">
        <v>100</v>
      </c>
      <c r="J238" s="61">
        <v>39860.524869203502</v>
      </c>
      <c r="K238" s="43">
        <f>J238/3600</f>
        <v>11.072368019223195</v>
      </c>
      <c r="L238" s="14">
        <v>0.34571726114321999</v>
      </c>
    </row>
    <row r="239" spans="1:12" x14ac:dyDescent="0.25">
      <c r="A239" s="10"/>
      <c r="B239" s="11"/>
      <c r="C239" s="29" t="s">
        <v>149</v>
      </c>
      <c r="D239" s="29" t="s">
        <v>122</v>
      </c>
      <c r="E239" s="11" t="s">
        <v>48</v>
      </c>
      <c r="F239" s="11">
        <v>0.5</v>
      </c>
      <c r="G239" s="11">
        <v>1</v>
      </c>
      <c r="H239" s="11">
        <v>2000</v>
      </c>
      <c r="I239" s="29">
        <v>100</v>
      </c>
      <c r="J239" s="61">
        <v>40689.087373256603</v>
      </c>
      <c r="K239" s="43">
        <f>J239/3600</f>
        <v>11.302524270349057</v>
      </c>
      <c r="L239" s="14">
        <v>0.33535642821501599</v>
      </c>
    </row>
    <row r="240" spans="1:12" x14ac:dyDescent="0.25">
      <c r="A240" s="10"/>
      <c r="B240" s="11"/>
      <c r="C240" s="29" t="s">
        <v>149</v>
      </c>
      <c r="D240" s="29" t="s">
        <v>122</v>
      </c>
      <c r="E240" s="11" t="s">
        <v>48</v>
      </c>
      <c r="F240" s="11">
        <v>0.5</v>
      </c>
      <c r="G240" s="11">
        <v>1</v>
      </c>
      <c r="H240" s="11">
        <v>2000</v>
      </c>
      <c r="I240" s="29">
        <v>100</v>
      </c>
      <c r="J240" s="61">
        <v>40698.043415307897</v>
      </c>
      <c r="K240" s="43">
        <f t="shared" ref="K240:K248" si="19">J240/3600</f>
        <v>11.305012059807749</v>
      </c>
      <c r="L240" s="14">
        <v>0.22329367245305501</v>
      </c>
    </row>
    <row r="241" spans="1:12" x14ac:dyDescent="0.25">
      <c r="A241" s="10"/>
      <c r="B241" s="11"/>
      <c r="C241" s="29" t="s">
        <v>149</v>
      </c>
      <c r="D241" s="29" t="s">
        <v>122</v>
      </c>
      <c r="E241" s="11" t="s">
        <v>48</v>
      </c>
      <c r="F241" s="11">
        <v>0.5</v>
      </c>
      <c r="G241" s="11">
        <v>1</v>
      </c>
      <c r="H241" s="11">
        <v>2000</v>
      </c>
      <c r="I241" s="29">
        <v>100</v>
      </c>
      <c r="J241" s="61">
        <v>40915.592794895099</v>
      </c>
      <c r="K241" s="43">
        <f t="shared" si="19"/>
        <v>11.365442443026417</v>
      </c>
      <c r="L241" s="14">
        <v>2.80127334070218E-2</v>
      </c>
    </row>
    <row r="242" spans="1:12" x14ac:dyDescent="0.25">
      <c r="A242" s="10"/>
      <c r="B242" s="11"/>
      <c r="C242" s="29" t="s">
        <v>149</v>
      </c>
      <c r="D242" s="29" t="s">
        <v>122</v>
      </c>
      <c r="E242" s="11" t="s">
        <v>48</v>
      </c>
      <c r="F242" s="11">
        <v>0.5</v>
      </c>
      <c r="G242" s="11">
        <v>1</v>
      </c>
      <c r="H242" s="11">
        <v>2000</v>
      </c>
      <c r="I242" s="29">
        <v>100</v>
      </c>
      <c r="J242" s="61">
        <v>41002.223945140802</v>
      </c>
      <c r="K242" s="43">
        <f t="shared" si="19"/>
        <v>11.389506651428</v>
      </c>
      <c r="L242" s="14">
        <v>0.59589759496997197</v>
      </c>
    </row>
    <row r="243" spans="1:12" x14ac:dyDescent="0.25">
      <c r="A243" s="10"/>
      <c r="B243" s="11"/>
      <c r="C243" s="29" t="s">
        <v>149</v>
      </c>
      <c r="D243" s="29" t="s">
        <v>122</v>
      </c>
      <c r="E243" s="11" t="s">
        <v>48</v>
      </c>
      <c r="F243" s="11">
        <v>0.5</v>
      </c>
      <c r="G243" s="11">
        <v>1</v>
      </c>
      <c r="H243" s="11">
        <v>2000</v>
      </c>
      <c r="I243" s="29">
        <v>100</v>
      </c>
      <c r="J243" s="61">
        <v>43480.320282697598</v>
      </c>
      <c r="K243" s="43">
        <f t="shared" si="19"/>
        <v>12.077866745193777</v>
      </c>
      <c r="L243" s="14">
        <v>1.32374234288468E-2</v>
      </c>
    </row>
    <row r="244" spans="1:12" x14ac:dyDescent="0.25">
      <c r="A244" s="10"/>
      <c r="B244" s="11"/>
      <c r="C244" s="29" t="s">
        <v>149</v>
      </c>
      <c r="D244" s="29" t="s">
        <v>122</v>
      </c>
      <c r="E244" s="11" t="s">
        <v>48</v>
      </c>
      <c r="F244" s="11">
        <v>0.5</v>
      </c>
      <c r="G244" s="11">
        <v>1</v>
      </c>
      <c r="H244" s="11">
        <v>2000</v>
      </c>
      <c r="I244" s="29">
        <v>100</v>
      </c>
      <c r="J244" s="61">
        <v>43612.109883785197</v>
      </c>
      <c r="K244" s="43">
        <f t="shared" si="19"/>
        <v>12.11447496771811</v>
      </c>
      <c r="L244" s="14">
        <v>0.228282380750987</v>
      </c>
    </row>
    <row r="245" spans="1:12" x14ac:dyDescent="0.25">
      <c r="A245" s="10"/>
      <c r="B245" s="11"/>
      <c r="C245" s="29" t="s">
        <v>149</v>
      </c>
      <c r="D245" s="29" t="s">
        <v>122</v>
      </c>
      <c r="E245" s="11" t="s">
        <v>48</v>
      </c>
      <c r="F245" s="11">
        <v>0.5</v>
      </c>
      <c r="G245" s="11">
        <v>1</v>
      </c>
      <c r="H245" s="11">
        <v>2000</v>
      </c>
      <c r="I245" s="29">
        <v>100</v>
      </c>
      <c r="J245" s="61">
        <v>43897.683043241501</v>
      </c>
      <c r="K245" s="43">
        <f t="shared" si="19"/>
        <v>12.193800845344862</v>
      </c>
      <c r="L245" s="14">
        <v>0.42190344589082701</v>
      </c>
    </row>
    <row r="246" spans="1:12" x14ac:dyDescent="0.25">
      <c r="A246" s="10"/>
      <c r="B246" s="11"/>
      <c r="C246" s="29" t="s">
        <v>149</v>
      </c>
      <c r="D246" s="29" t="s">
        <v>122</v>
      </c>
      <c r="E246" s="11" t="s">
        <v>48</v>
      </c>
      <c r="F246" s="11">
        <v>0.5</v>
      </c>
      <c r="G246" s="11">
        <v>1</v>
      </c>
      <c r="H246" s="11">
        <v>2000</v>
      </c>
      <c r="I246" s="29">
        <v>100</v>
      </c>
      <c r="J246" s="61">
        <v>43966.436659097599</v>
      </c>
      <c r="K246" s="43">
        <f t="shared" si="19"/>
        <v>12.212899071971556</v>
      </c>
      <c r="L246" s="14">
        <v>2.4154864316970298E-3</v>
      </c>
    </row>
    <row r="247" spans="1:12" ht="15.75" thickBot="1" x14ac:dyDescent="0.3">
      <c r="A247" s="10"/>
      <c r="B247" s="11"/>
      <c r="C247" s="29" t="s">
        <v>149</v>
      </c>
      <c r="D247" s="155" t="s">
        <v>122</v>
      </c>
      <c r="E247" s="11" t="s">
        <v>48</v>
      </c>
      <c r="F247" s="11">
        <v>0.5</v>
      </c>
      <c r="G247" s="11">
        <v>1</v>
      </c>
      <c r="H247" s="11">
        <v>2000</v>
      </c>
      <c r="I247" s="29">
        <v>100</v>
      </c>
      <c r="J247" s="61">
        <v>44209.857966184602</v>
      </c>
      <c r="K247" s="43">
        <f t="shared" si="19"/>
        <v>12.280516101717945</v>
      </c>
      <c r="L247" s="14">
        <v>0.42212738441004499</v>
      </c>
    </row>
    <row r="248" spans="1:12" ht="15.75" thickBot="1" x14ac:dyDescent="0.3">
      <c r="A248" s="74" t="s">
        <v>26</v>
      </c>
      <c r="B248" s="75"/>
      <c r="C248" s="75"/>
      <c r="D248" s="75"/>
      <c r="E248" s="75"/>
      <c r="F248" s="75"/>
      <c r="G248" s="75"/>
      <c r="H248" s="75"/>
      <c r="I248" s="75"/>
      <c r="J248" s="76">
        <f>AVERAGE(J238:J247)</f>
        <v>42233.188023281044</v>
      </c>
      <c r="K248" s="82">
        <f t="shared" si="19"/>
        <v>11.731441117578068</v>
      </c>
      <c r="L248" s="78">
        <f>AVERAGE(L238:L247)</f>
        <v>0.2616243811100688</v>
      </c>
    </row>
    <row r="249" spans="1:12" x14ac:dyDescent="0.25">
      <c r="A249" s="10" t="s">
        <v>159</v>
      </c>
      <c r="B249" s="11"/>
      <c r="C249" s="11" t="s">
        <v>148</v>
      </c>
      <c r="D249" s="154" t="s">
        <v>123</v>
      </c>
      <c r="E249" s="11" t="s">
        <v>48</v>
      </c>
      <c r="F249" s="11">
        <v>0.5</v>
      </c>
      <c r="G249" s="11">
        <v>1</v>
      </c>
      <c r="H249" s="11">
        <v>2000</v>
      </c>
      <c r="I249" s="29">
        <v>100</v>
      </c>
      <c r="J249" s="61">
        <v>14140.598690032901</v>
      </c>
      <c r="K249" s="43">
        <f>J249/3600</f>
        <v>3.9279440805646946</v>
      </c>
      <c r="L249" s="14">
        <v>1.84177191232386E-3</v>
      </c>
    </row>
    <row r="250" spans="1:12" x14ac:dyDescent="0.25">
      <c r="A250" s="10"/>
      <c r="B250" s="11"/>
      <c r="C250" s="11" t="s">
        <v>148</v>
      </c>
      <c r="D250" s="29" t="s">
        <v>123</v>
      </c>
      <c r="E250" s="11" t="s">
        <v>48</v>
      </c>
      <c r="F250" s="11">
        <v>0.5</v>
      </c>
      <c r="G250" s="11">
        <v>1</v>
      </c>
      <c r="H250" s="11">
        <v>2000</v>
      </c>
      <c r="I250" s="29">
        <v>100</v>
      </c>
      <c r="J250" s="61">
        <v>14536.8082938194</v>
      </c>
      <c r="K250" s="43">
        <f>J250/3600</f>
        <v>4.0380023038387227</v>
      </c>
      <c r="L250" s="14">
        <v>4.3203740438308002E-3</v>
      </c>
    </row>
    <row r="251" spans="1:12" x14ac:dyDescent="0.25">
      <c r="A251" s="10"/>
      <c r="B251" s="11"/>
      <c r="C251" s="11" t="s">
        <v>148</v>
      </c>
      <c r="D251" s="29" t="s">
        <v>123</v>
      </c>
      <c r="E251" s="11" t="s">
        <v>48</v>
      </c>
      <c r="F251" s="11">
        <v>0.5</v>
      </c>
      <c r="G251" s="11">
        <v>1</v>
      </c>
      <c r="H251" s="11">
        <v>2000</v>
      </c>
      <c r="I251" s="29">
        <v>100</v>
      </c>
      <c r="J251" s="61">
        <v>15806.5647139549</v>
      </c>
      <c r="K251" s="43">
        <f t="shared" ref="K251:K259" si="20">J251/3600</f>
        <v>4.3907124205430277</v>
      </c>
      <c r="L251" s="14">
        <v>8.2698512047567297E-4</v>
      </c>
    </row>
    <row r="252" spans="1:12" x14ac:dyDescent="0.25">
      <c r="A252" s="10"/>
      <c r="B252" s="11"/>
      <c r="C252" s="11" t="s">
        <v>148</v>
      </c>
      <c r="D252" s="29" t="s">
        <v>123</v>
      </c>
      <c r="E252" s="11" t="s">
        <v>48</v>
      </c>
      <c r="F252" s="11">
        <v>0.5</v>
      </c>
      <c r="G252" s="11">
        <v>1</v>
      </c>
      <c r="H252" s="11">
        <v>2000</v>
      </c>
      <c r="I252" s="29">
        <v>100</v>
      </c>
      <c r="J252" s="61">
        <v>15830.491010904299</v>
      </c>
      <c r="K252" s="43">
        <f t="shared" si="20"/>
        <v>4.3973586141400833</v>
      </c>
      <c r="L252" s="14">
        <v>3.5942515974266898E-3</v>
      </c>
    </row>
    <row r="253" spans="1:12" x14ac:dyDescent="0.25">
      <c r="A253" s="10"/>
      <c r="B253" s="11"/>
      <c r="C253" s="11" t="s">
        <v>148</v>
      </c>
      <c r="D253" s="29" t="s">
        <v>123</v>
      </c>
      <c r="E253" s="11" t="s">
        <v>48</v>
      </c>
      <c r="F253" s="11">
        <v>0.5</v>
      </c>
      <c r="G253" s="11">
        <v>1</v>
      </c>
      <c r="H253" s="11">
        <v>2000</v>
      </c>
      <c r="I253" s="29">
        <v>100</v>
      </c>
      <c r="J253" s="61">
        <v>15873.013291597301</v>
      </c>
      <c r="K253" s="43">
        <f t="shared" si="20"/>
        <v>4.4091703587770281</v>
      </c>
      <c r="L253" s="14">
        <v>1.2210783480817E-3</v>
      </c>
    </row>
    <row r="254" spans="1:12" x14ac:dyDescent="0.25">
      <c r="A254" s="10"/>
      <c r="B254" s="11"/>
      <c r="C254" s="11" t="s">
        <v>148</v>
      </c>
      <c r="D254" s="29" t="s">
        <v>123</v>
      </c>
      <c r="E254" s="11" t="s">
        <v>48</v>
      </c>
      <c r="F254" s="11">
        <v>0.5</v>
      </c>
      <c r="G254" s="11">
        <v>1</v>
      </c>
      <c r="H254" s="11">
        <v>2000</v>
      </c>
      <c r="I254" s="29">
        <v>100</v>
      </c>
      <c r="J254" s="61">
        <v>15873.561240673</v>
      </c>
      <c r="K254" s="43">
        <f t="shared" si="20"/>
        <v>4.4093225668536107</v>
      </c>
      <c r="L254" s="14">
        <v>1.60114970634421E-3</v>
      </c>
    </row>
    <row r="255" spans="1:12" x14ac:dyDescent="0.25">
      <c r="A255" s="10"/>
      <c r="B255" s="11"/>
      <c r="C255" s="11" t="s">
        <v>148</v>
      </c>
      <c r="D255" s="29" t="s">
        <v>123</v>
      </c>
      <c r="E255" s="11" t="s">
        <v>48</v>
      </c>
      <c r="F255" s="11">
        <v>0.5</v>
      </c>
      <c r="G255" s="11">
        <v>1</v>
      </c>
      <c r="H255" s="11">
        <v>2000</v>
      </c>
      <c r="I255" s="29">
        <v>100</v>
      </c>
      <c r="J255" s="61">
        <v>15901.243446111601</v>
      </c>
      <c r="K255" s="43">
        <f t="shared" si="20"/>
        <v>4.4170120683643335</v>
      </c>
      <c r="L255" s="14">
        <v>2.06637864253714E-3</v>
      </c>
    </row>
    <row r="256" spans="1:12" x14ac:dyDescent="0.25">
      <c r="A256" s="10"/>
      <c r="B256" s="11"/>
      <c r="C256" s="11" t="s">
        <v>148</v>
      </c>
      <c r="D256" s="29" t="s">
        <v>123</v>
      </c>
      <c r="E256" s="11" t="s">
        <v>48</v>
      </c>
      <c r="F256" s="11">
        <v>0.5</v>
      </c>
      <c r="G256" s="11">
        <v>1</v>
      </c>
      <c r="H256" s="11">
        <v>2000</v>
      </c>
      <c r="I256" s="29">
        <v>100</v>
      </c>
      <c r="J256" s="61">
        <v>15940.0603449344</v>
      </c>
      <c r="K256" s="43">
        <f t="shared" si="20"/>
        <v>4.4277945402595558</v>
      </c>
      <c r="L256" s="14">
        <v>2.0981391119326599E-3</v>
      </c>
    </row>
    <row r="257" spans="1:12" x14ac:dyDescent="0.25">
      <c r="A257" s="10"/>
      <c r="B257" s="11"/>
      <c r="C257" s="11" t="s">
        <v>148</v>
      </c>
      <c r="D257" s="29" t="s">
        <v>123</v>
      </c>
      <c r="E257" s="11" t="s">
        <v>48</v>
      </c>
      <c r="F257" s="11">
        <v>0.5</v>
      </c>
      <c r="G257" s="11">
        <v>1</v>
      </c>
      <c r="H257" s="11">
        <v>2000</v>
      </c>
      <c r="I257" s="29">
        <v>100</v>
      </c>
      <c r="J257" s="61">
        <v>16614.2754454612</v>
      </c>
      <c r="K257" s="43">
        <f t="shared" si="20"/>
        <v>4.6150765126281108</v>
      </c>
      <c r="L257" s="14">
        <v>1.74397189982649E-3</v>
      </c>
    </row>
    <row r="258" spans="1:12" ht="15.75" thickBot="1" x14ac:dyDescent="0.3">
      <c r="A258" s="10"/>
      <c r="B258" s="11"/>
      <c r="C258" s="11" t="s">
        <v>148</v>
      </c>
      <c r="D258" s="155" t="s">
        <v>123</v>
      </c>
      <c r="E258" s="11" t="s">
        <v>48</v>
      </c>
      <c r="F258" s="11">
        <v>0.5</v>
      </c>
      <c r="G258" s="11">
        <v>1</v>
      </c>
      <c r="H258" s="11">
        <v>2000</v>
      </c>
      <c r="I258" s="29">
        <v>100</v>
      </c>
      <c r="J258" s="61">
        <v>17155.538503408399</v>
      </c>
      <c r="K258" s="43">
        <f t="shared" si="20"/>
        <v>4.7654273620578884</v>
      </c>
      <c r="L258" s="14">
        <v>2.1131375197910099E-3</v>
      </c>
    </row>
    <row r="259" spans="1:12" ht="15.75" thickBot="1" x14ac:dyDescent="0.3">
      <c r="A259" s="74" t="s">
        <v>26</v>
      </c>
      <c r="B259" s="75"/>
      <c r="C259" s="75"/>
      <c r="D259" s="153"/>
      <c r="E259" s="75"/>
      <c r="F259" s="75"/>
      <c r="G259" s="75"/>
      <c r="H259" s="75"/>
      <c r="I259" s="75"/>
      <c r="J259" s="76">
        <f>AVERAGE(J249:J258)</f>
        <v>15767.215498089741</v>
      </c>
      <c r="K259" s="82">
        <f t="shared" si="20"/>
        <v>4.3797820828027056</v>
      </c>
      <c r="L259" s="78">
        <f>AVERAGE(L249:L258)</f>
        <v>2.142723790257023E-3</v>
      </c>
    </row>
    <row r="260" spans="1:12" x14ac:dyDescent="0.25">
      <c r="A260" s="10" t="s">
        <v>160</v>
      </c>
      <c r="B260" s="11"/>
      <c r="C260" s="29" t="s">
        <v>163</v>
      </c>
      <c r="D260" s="154" t="s">
        <v>123</v>
      </c>
      <c r="E260" s="11" t="s">
        <v>48</v>
      </c>
      <c r="F260" s="11">
        <v>0.5</v>
      </c>
      <c r="G260" s="11">
        <v>1</v>
      </c>
      <c r="H260" s="11">
        <v>2000</v>
      </c>
      <c r="I260" s="29">
        <v>100</v>
      </c>
      <c r="J260" s="61">
        <v>23742.604731798099</v>
      </c>
      <c r="K260" s="43">
        <f>J260/3600</f>
        <v>6.5951679810550274</v>
      </c>
      <c r="L260" s="14">
        <v>4.81890972661362E-4</v>
      </c>
    </row>
    <row r="261" spans="1:12" x14ac:dyDescent="0.25">
      <c r="A261" s="10"/>
      <c r="B261" s="11"/>
      <c r="C261" s="29" t="s">
        <v>163</v>
      </c>
      <c r="D261" s="29" t="s">
        <v>123</v>
      </c>
      <c r="E261" s="11" t="s">
        <v>48</v>
      </c>
      <c r="F261" s="11">
        <v>0.5</v>
      </c>
      <c r="G261" s="11">
        <v>1</v>
      </c>
      <c r="H261" s="11">
        <v>2000</v>
      </c>
      <c r="I261" s="29">
        <v>100</v>
      </c>
      <c r="J261" s="61">
        <v>23836.294106245001</v>
      </c>
      <c r="K261" s="43">
        <f>J261/3600</f>
        <v>6.6211928072902779</v>
      </c>
      <c r="L261" s="14">
        <v>5.8921398435141895E-4</v>
      </c>
    </row>
    <row r="262" spans="1:12" x14ac:dyDescent="0.25">
      <c r="A262" s="10"/>
      <c r="B262" s="11"/>
      <c r="C262" s="29" t="s">
        <v>163</v>
      </c>
      <c r="D262" s="29" t="s">
        <v>123</v>
      </c>
      <c r="E262" s="11" t="s">
        <v>48</v>
      </c>
      <c r="F262" s="11">
        <v>0.5</v>
      </c>
      <c r="G262" s="11">
        <v>1</v>
      </c>
      <c r="H262" s="11">
        <v>2000</v>
      </c>
      <c r="I262" s="29">
        <v>100</v>
      </c>
      <c r="J262" s="61">
        <v>24152.981669425899</v>
      </c>
      <c r="K262" s="43">
        <f t="shared" ref="K262:K270" si="21">J262/3600</f>
        <v>6.7091615748405271</v>
      </c>
      <c r="L262" s="14">
        <v>9.8910241447591404E-4</v>
      </c>
    </row>
    <row r="263" spans="1:12" x14ac:dyDescent="0.25">
      <c r="A263" s="10"/>
      <c r="B263" s="11"/>
      <c r="C263" s="29" t="s">
        <v>163</v>
      </c>
      <c r="D263" s="29" t="s">
        <v>123</v>
      </c>
      <c r="E263" s="11" t="s">
        <v>48</v>
      </c>
      <c r="F263" s="11">
        <v>0.5</v>
      </c>
      <c r="G263" s="11">
        <v>1</v>
      </c>
      <c r="H263" s="11">
        <v>2000</v>
      </c>
      <c r="I263" s="29">
        <v>100</v>
      </c>
      <c r="J263" s="61">
        <v>24172.968985557502</v>
      </c>
      <c r="K263" s="43">
        <f t="shared" si="21"/>
        <v>6.7147136070993056</v>
      </c>
      <c r="L263" s="14">
        <v>1.1093366156498499E-3</v>
      </c>
    </row>
    <row r="264" spans="1:12" x14ac:dyDescent="0.25">
      <c r="A264" s="10"/>
      <c r="B264" s="11"/>
      <c r="C264" s="29" t="s">
        <v>163</v>
      </c>
      <c r="D264" s="29" t="s">
        <v>123</v>
      </c>
      <c r="E264" s="11" t="s">
        <v>48</v>
      </c>
      <c r="F264" s="11">
        <v>0.5</v>
      </c>
      <c r="G264" s="11">
        <v>1</v>
      </c>
      <c r="H264" s="11">
        <v>2000</v>
      </c>
      <c r="I264" s="29">
        <v>100</v>
      </c>
      <c r="J264" s="61">
        <v>24219.366522789001</v>
      </c>
      <c r="K264" s="43">
        <f t="shared" si="21"/>
        <v>6.7276018118858341</v>
      </c>
      <c r="L264" s="14">
        <v>9.7677482928277691E-4</v>
      </c>
    </row>
    <row r="265" spans="1:12" x14ac:dyDescent="0.25">
      <c r="A265" s="10"/>
      <c r="B265" s="11"/>
      <c r="C265" s="29" t="s">
        <v>163</v>
      </c>
      <c r="D265" s="29" t="s">
        <v>123</v>
      </c>
      <c r="E265" s="11" t="s">
        <v>48</v>
      </c>
      <c r="F265" s="11">
        <v>0.5</v>
      </c>
      <c r="G265" s="11">
        <v>1</v>
      </c>
      <c r="H265" s="11">
        <v>2000</v>
      </c>
      <c r="I265" s="29">
        <v>100</v>
      </c>
      <c r="J265" s="61">
        <v>24231.083593130101</v>
      </c>
      <c r="K265" s="43">
        <f t="shared" si="21"/>
        <v>6.73085655364725</v>
      </c>
      <c r="L265" s="14">
        <v>6.3868556467334503E-4</v>
      </c>
    </row>
    <row r="266" spans="1:12" x14ac:dyDescent="0.25">
      <c r="A266" s="10"/>
      <c r="B266" s="11"/>
      <c r="C266" s="29" t="s">
        <v>163</v>
      </c>
      <c r="D266" s="29" t="s">
        <v>123</v>
      </c>
      <c r="E266" s="11" t="s">
        <v>48</v>
      </c>
      <c r="F266" s="11">
        <v>0.5</v>
      </c>
      <c r="G266" s="11">
        <v>1</v>
      </c>
      <c r="H266" s="11">
        <v>2000</v>
      </c>
      <c r="I266" s="29">
        <v>100</v>
      </c>
      <c r="J266" s="61">
        <v>24270.1457650661</v>
      </c>
      <c r="K266" s="43">
        <f t="shared" si="21"/>
        <v>6.7417071569628053</v>
      </c>
      <c r="L266" s="14">
        <v>4.3410381644140301E-4</v>
      </c>
    </row>
    <row r="267" spans="1:12" x14ac:dyDescent="0.25">
      <c r="A267" s="10"/>
      <c r="B267" s="11"/>
      <c r="C267" s="29" t="s">
        <v>163</v>
      </c>
      <c r="D267" s="29" t="s">
        <v>123</v>
      </c>
      <c r="E267" s="11" t="s">
        <v>48</v>
      </c>
      <c r="F267" s="11">
        <v>0.5</v>
      </c>
      <c r="G267" s="11">
        <v>1</v>
      </c>
      <c r="H267" s="11">
        <v>2000</v>
      </c>
      <c r="I267" s="29">
        <v>100</v>
      </c>
      <c r="J267" s="61">
        <v>24286.648978948499</v>
      </c>
      <c r="K267" s="43">
        <f t="shared" si="21"/>
        <v>6.7462913830412496</v>
      </c>
      <c r="L267" s="14">
        <v>2.6161128787351E-4</v>
      </c>
    </row>
    <row r="268" spans="1:12" x14ac:dyDescent="0.25">
      <c r="A268" s="10"/>
      <c r="B268" s="11"/>
      <c r="C268" s="29" t="s">
        <v>163</v>
      </c>
      <c r="D268" s="29" t="s">
        <v>123</v>
      </c>
      <c r="E268" s="11" t="s">
        <v>48</v>
      </c>
      <c r="F268" s="11">
        <v>0.5</v>
      </c>
      <c r="G268" s="11">
        <v>1</v>
      </c>
      <c r="H268" s="11">
        <v>2000</v>
      </c>
      <c r="I268" s="29">
        <v>100</v>
      </c>
      <c r="J268" s="61">
        <v>24337.713193654999</v>
      </c>
      <c r="K268" s="43">
        <f t="shared" si="21"/>
        <v>6.7604758871263888</v>
      </c>
      <c r="L268" s="14">
        <v>6.1029337411378003E-4</v>
      </c>
    </row>
    <row r="269" spans="1:12" ht="15.75" thickBot="1" x14ac:dyDescent="0.3">
      <c r="A269" s="10"/>
      <c r="B269" s="11"/>
      <c r="C269" s="29" t="s">
        <v>163</v>
      </c>
      <c r="D269" s="155" t="s">
        <v>123</v>
      </c>
      <c r="E269" s="11" t="s">
        <v>48</v>
      </c>
      <c r="F269" s="11">
        <v>0.5</v>
      </c>
      <c r="G269" s="11">
        <v>1</v>
      </c>
      <c r="H269" s="11">
        <v>2000</v>
      </c>
      <c r="I269" s="29">
        <v>100</v>
      </c>
      <c r="J269" s="61">
        <v>24404.3700683116</v>
      </c>
      <c r="K269" s="43">
        <f t="shared" si="21"/>
        <v>6.7789916856421115</v>
      </c>
      <c r="L269" s="14">
        <v>5.8509530506463403E-4</v>
      </c>
    </row>
    <row r="270" spans="1:12" ht="15.75" thickBot="1" x14ac:dyDescent="0.3">
      <c r="A270" s="74" t="s">
        <v>26</v>
      </c>
      <c r="B270" s="75"/>
      <c r="C270" s="75"/>
      <c r="D270" s="75"/>
      <c r="E270" s="75"/>
      <c r="F270" s="75"/>
      <c r="G270" s="75"/>
      <c r="H270" s="75"/>
      <c r="I270" s="75"/>
      <c r="J270" s="76">
        <f>AVERAGE(J260:J269)</f>
        <v>24165.417761492681</v>
      </c>
      <c r="K270" s="82">
        <f t="shared" si="21"/>
        <v>6.7126160448590779</v>
      </c>
      <c r="L270" s="78">
        <f>AVERAGE(L260:L269)</f>
        <v>6.6761081645879945E-4</v>
      </c>
    </row>
    <row r="271" spans="1:12" x14ac:dyDescent="0.25">
      <c r="A271" s="10" t="s">
        <v>161</v>
      </c>
      <c r="B271" s="11"/>
      <c r="C271" s="29" t="s">
        <v>164</v>
      </c>
      <c r="D271" s="154" t="s">
        <v>123</v>
      </c>
      <c r="E271" s="11" t="s">
        <v>48</v>
      </c>
      <c r="F271" s="11">
        <v>0.5</v>
      </c>
      <c r="G271" s="11">
        <v>1</v>
      </c>
      <c r="H271" s="11">
        <v>2000</v>
      </c>
      <c r="I271" s="29">
        <v>100</v>
      </c>
      <c r="J271" s="61">
        <v>32346.434621095599</v>
      </c>
      <c r="K271" s="43">
        <f>J271/3600</f>
        <v>8.9851207280821104</v>
      </c>
      <c r="L271" s="14">
        <v>0.340508377201446</v>
      </c>
    </row>
    <row r="272" spans="1:12" x14ac:dyDescent="0.25">
      <c r="A272" s="10"/>
      <c r="B272" s="11"/>
      <c r="C272" s="29" t="s">
        <v>164</v>
      </c>
      <c r="D272" s="29" t="s">
        <v>123</v>
      </c>
      <c r="E272" s="11" t="s">
        <v>48</v>
      </c>
      <c r="F272" s="11">
        <v>0.5</v>
      </c>
      <c r="G272" s="11">
        <v>1</v>
      </c>
      <c r="H272" s="11">
        <v>2000</v>
      </c>
      <c r="I272" s="29">
        <v>100</v>
      </c>
      <c r="J272" s="61">
        <v>32371.4942986965</v>
      </c>
      <c r="K272" s="43">
        <f>J272/3600</f>
        <v>8.9920817496379168</v>
      </c>
      <c r="L272" s="14">
        <v>0.31517540616614698</v>
      </c>
    </row>
    <row r="273" spans="1:12" x14ac:dyDescent="0.25">
      <c r="A273" s="10"/>
      <c r="B273" s="11"/>
      <c r="C273" s="29" t="s">
        <v>164</v>
      </c>
      <c r="D273" s="29" t="s">
        <v>123</v>
      </c>
      <c r="E273" s="11" t="s">
        <v>48</v>
      </c>
      <c r="F273" s="11">
        <v>0.5</v>
      </c>
      <c r="G273" s="11">
        <v>1</v>
      </c>
      <c r="H273" s="11">
        <v>2000</v>
      </c>
      <c r="I273" s="29">
        <v>100</v>
      </c>
      <c r="J273" s="61">
        <v>32413.774291276899</v>
      </c>
      <c r="K273" s="43">
        <f t="shared" ref="K273:K281" si="22">J273/3600</f>
        <v>9.0038261920213607</v>
      </c>
      <c r="L273" s="14">
        <v>3.2983185628340503E-2</v>
      </c>
    </row>
    <row r="274" spans="1:12" x14ac:dyDescent="0.25">
      <c r="A274" s="10"/>
      <c r="B274" s="11"/>
      <c r="C274" s="29" t="s">
        <v>164</v>
      </c>
      <c r="D274" s="29" t="s">
        <v>123</v>
      </c>
      <c r="E274" s="11" t="s">
        <v>48</v>
      </c>
      <c r="F274" s="11">
        <v>0.5</v>
      </c>
      <c r="G274" s="11">
        <v>1</v>
      </c>
      <c r="H274" s="11">
        <v>2000</v>
      </c>
      <c r="I274" s="29">
        <v>100</v>
      </c>
      <c r="J274" s="61">
        <v>32561.699691057202</v>
      </c>
      <c r="K274" s="43">
        <f t="shared" si="22"/>
        <v>9.0449165808492218</v>
      </c>
      <c r="L274" s="14">
        <v>0.164891789168301</v>
      </c>
    </row>
    <row r="275" spans="1:12" x14ac:dyDescent="0.25">
      <c r="A275" s="10"/>
      <c r="B275" s="11"/>
      <c r="C275" s="29" t="s">
        <v>164</v>
      </c>
      <c r="D275" s="29" t="s">
        <v>123</v>
      </c>
      <c r="E275" s="11" t="s">
        <v>48</v>
      </c>
      <c r="F275" s="11">
        <v>0.5</v>
      </c>
      <c r="G275" s="11">
        <v>1</v>
      </c>
      <c r="H275" s="11">
        <v>2000</v>
      </c>
      <c r="I275" s="29">
        <v>100</v>
      </c>
      <c r="J275" s="61">
        <v>32658.223158597899</v>
      </c>
      <c r="K275" s="43">
        <f t="shared" si="22"/>
        <v>9.0717286551660834</v>
      </c>
      <c r="L275" s="14">
        <v>3.7211398601062502E-4</v>
      </c>
    </row>
    <row r="276" spans="1:12" x14ac:dyDescent="0.25">
      <c r="A276" s="10"/>
      <c r="B276" s="11"/>
      <c r="C276" s="29" t="s">
        <v>164</v>
      </c>
      <c r="D276" s="29" t="s">
        <v>123</v>
      </c>
      <c r="E276" s="11" t="s">
        <v>48</v>
      </c>
      <c r="F276" s="11">
        <v>0.5</v>
      </c>
      <c r="G276" s="11">
        <v>1</v>
      </c>
      <c r="H276" s="11">
        <v>2000</v>
      </c>
      <c r="I276" s="29">
        <v>100</v>
      </c>
      <c r="J276" s="61">
        <v>32709.905138730999</v>
      </c>
      <c r="K276" s="43">
        <f t="shared" si="22"/>
        <v>9.0860847607586113</v>
      </c>
      <c r="L276" s="14">
        <v>6.4162905756521302E-4</v>
      </c>
    </row>
    <row r="277" spans="1:12" x14ac:dyDescent="0.25">
      <c r="A277" s="10"/>
      <c r="B277" s="11"/>
      <c r="C277" s="29" t="s">
        <v>164</v>
      </c>
      <c r="D277" s="29" t="s">
        <v>123</v>
      </c>
      <c r="E277" s="11" t="s">
        <v>48</v>
      </c>
      <c r="F277" s="11">
        <v>0.5</v>
      </c>
      <c r="G277" s="11">
        <v>1</v>
      </c>
      <c r="H277" s="11">
        <v>2000</v>
      </c>
      <c r="I277" s="29">
        <v>100</v>
      </c>
      <c r="J277" s="61">
        <v>32806.5776426792</v>
      </c>
      <c r="K277" s="43">
        <f t="shared" si="22"/>
        <v>9.1129382340775553</v>
      </c>
      <c r="L277" s="14">
        <v>0.18851971564589601</v>
      </c>
    </row>
    <row r="278" spans="1:12" x14ac:dyDescent="0.25">
      <c r="A278" s="10"/>
      <c r="B278" s="11"/>
      <c r="C278" s="29" t="s">
        <v>164</v>
      </c>
      <c r="D278" s="29" t="s">
        <v>123</v>
      </c>
      <c r="E278" s="11" t="s">
        <v>48</v>
      </c>
      <c r="F278" s="11">
        <v>0.5</v>
      </c>
      <c r="G278" s="11">
        <v>1</v>
      </c>
      <c r="H278" s="11">
        <v>2000</v>
      </c>
      <c r="I278" s="29">
        <v>100</v>
      </c>
      <c r="J278" s="61">
        <v>32822.792939901301</v>
      </c>
      <c r="K278" s="43">
        <f t="shared" si="22"/>
        <v>9.1174424833059167</v>
      </c>
      <c r="L278" s="14">
        <v>2.4549596759222101E-4</v>
      </c>
    </row>
    <row r="279" spans="1:12" x14ac:dyDescent="0.25">
      <c r="A279" s="10"/>
      <c r="B279" s="11"/>
      <c r="C279" s="29" t="s">
        <v>164</v>
      </c>
      <c r="D279" s="29" t="s">
        <v>123</v>
      </c>
      <c r="E279" s="11" t="s">
        <v>48</v>
      </c>
      <c r="F279" s="11">
        <v>0.5</v>
      </c>
      <c r="G279" s="11">
        <v>1</v>
      </c>
      <c r="H279" s="11">
        <v>2000</v>
      </c>
      <c r="I279" s="29">
        <v>100</v>
      </c>
      <c r="J279" s="61">
        <v>32914.665633916797</v>
      </c>
      <c r="K279" s="43">
        <f t="shared" si="22"/>
        <v>9.1429626760879987</v>
      </c>
      <c r="L279" s="14">
        <v>2.2644020804898499E-2</v>
      </c>
    </row>
    <row r="280" spans="1:12" ht="15.75" thickBot="1" x14ac:dyDescent="0.3">
      <c r="A280" s="10"/>
      <c r="B280" s="11"/>
      <c r="C280" s="29" t="s">
        <v>164</v>
      </c>
      <c r="D280" s="155" t="s">
        <v>123</v>
      </c>
      <c r="E280" s="11" t="s">
        <v>48</v>
      </c>
      <c r="F280" s="11">
        <v>0.5</v>
      </c>
      <c r="G280" s="11">
        <v>1</v>
      </c>
      <c r="H280" s="11">
        <v>2000</v>
      </c>
      <c r="I280" s="29">
        <v>100</v>
      </c>
      <c r="J280" s="61">
        <v>33092.149094820001</v>
      </c>
      <c r="K280" s="43">
        <f t="shared" si="22"/>
        <v>9.1922636374500009</v>
      </c>
      <c r="L280" s="14">
        <v>9.7080694965841305E-2</v>
      </c>
    </row>
    <row r="281" spans="1:12" ht="15.75" thickBot="1" x14ac:dyDescent="0.3">
      <c r="A281" s="74" t="s">
        <v>26</v>
      </c>
      <c r="B281" s="75"/>
      <c r="C281" s="75"/>
      <c r="D281" s="75"/>
      <c r="E281" s="75"/>
      <c r="F281" s="75"/>
      <c r="G281" s="75"/>
      <c r="H281" s="75"/>
      <c r="I281" s="75"/>
      <c r="J281" s="76">
        <f>AVERAGE(J271:J280)</f>
        <v>32669.771651077241</v>
      </c>
      <c r="K281" s="82">
        <f t="shared" si="22"/>
        <v>9.0749365697436772</v>
      </c>
      <c r="L281" s="78">
        <f>AVERAGE(L271:L280)</f>
        <v>0.11630624285920385</v>
      </c>
    </row>
    <row r="282" spans="1:12" x14ac:dyDescent="0.25">
      <c r="A282" s="10" t="s">
        <v>162</v>
      </c>
      <c r="B282" s="11"/>
      <c r="C282" s="29" t="s">
        <v>149</v>
      </c>
      <c r="D282" s="154" t="s">
        <v>123</v>
      </c>
      <c r="E282" s="11" t="s">
        <v>48</v>
      </c>
      <c r="F282" s="11">
        <v>0.5</v>
      </c>
      <c r="G282" s="11">
        <v>1</v>
      </c>
      <c r="H282" s="11">
        <v>2000</v>
      </c>
      <c r="I282" s="29">
        <v>100</v>
      </c>
      <c r="J282" s="61">
        <v>38543.406573772401</v>
      </c>
      <c r="K282" s="43">
        <f>J282/3600</f>
        <v>10.706501826047889</v>
      </c>
      <c r="L282" s="14">
        <v>0.16502660795382701</v>
      </c>
    </row>
    <row r="283" spans="1:12" x14ac:dyDescent="0.25">
      <c r="A283" s="10"/>
      <c r="B283" s="11"/>
      <c r="C283" s="29" t="s">
        <v>149</v>
      </c>
      <c r="D283" s="29" t="s">
        <v>123</v>
      </c>
      <c r="E283" s="11" t="s">
        <v>48</v>
      </c>
      <c r="F283" s="11">
        <v>0.5</v>
      </c>
      <c r="G283" s="11">
        <v>1</v>
      </c>
      <c r="H283" s="11">
        <v>2000</v>
      </c>
      <c r="I283" s="29">
        <v>100</v>
      </c>
      <c r="J283" s="61">
        <v>38559.356439590403</v>
      </c>
      <c r="K283" s="43">
        <f>J283/3600</f>
        <v>10.710932344330667</v>
      </c>
      <c r="L283" s="14">
        <v>0.53805358286866301</v>
      </c>
    </row>
    <row r="284" spans="1:12" x14ac:dyDescent="0.25">
      <c r="A284" s="10"/>
      <c r="B284" s="11"/>
      <c r="C284" s="29" t="s">
        <v>149</v>
      </c>
      <c r="D284" s="29" t="s">
        <v>123</v>
      </c>
      <c r="E284" s="11" t="s">
        <v>48</v>
      </c>
      <c r="F284" s="11">
        <v>0.5</v>
      </c>
      <c r="G284" s="11">
        <v>1</v>
      </c>
      <c r="H284" s="11">
        <v>2000</v>
      </c>
      <c r="I284" s="29">
        <v>100</v>
      </c>
      <c r="J284" s="61">
        <v>43596.433317422801</v>
      </c>
      <c r="K284" s="43">
        <f t="shared" ref="K284:K292" si="23">J284/3600</f>
        <v>12.110120365950777</v>
      </c>
      <c r="L284" s="14">
        <v>0.13559885495795801</v>
      </c>
    </row>
    <row r="285" spans="1:12" x14ac:dyDescent="0.25">
      <c r="A285" s="10"/>
      <c r="B285" s="11"/>
      <c r="C285" s="29" t="s">
        <v>149</v>
      </c>
      <c r="D285" s="29" t="s">
        <v>123</v>
      </c>
      <c r="E285" s="11" t="s">
        <v>48</v>
      </c>
      <c r="F285" s="11">
        <v>0.5</v>
      </c>
      <c r="G285" s="11">
        <v>1</v>
      </c>
      <c r="H285" s="11">
        <v>2000</v>
      </c>
      <c r="I285" s="29">
        <v>100</v>
      </c>
      <c r="J285" s="61">
        <v>45111.377091407703</v>
      </c>
      <c r="K285" s="43">
        <f t="shared" si="23"/>
        <v>12.530938080946584</v>
      </c>
      <c r="L285" s="14">
        <v>0.53115125154623999</v>
      </c>
    </row>
    <row r="286" spans="1:12" x14ac:dyDescent="0.25">
      <c r="A286" s="10"/>
      <c r="B286" s="11"/>
      <c r="C286" s="29" t="s">
        <v>149</v>
      </c>
      <c r="D286" s="29" t="s">
        <v>123</v>
      </c>
      <c r="E286" s="11" t="s">
        <v>48</v>
      </c>
      <c r="F286" s="11">
        <v>0.5</v>
      </c>
      <c r="G286" s="11">
        <v>1</v>
      </c>
      <c r="H286" s="11">
        <v>2000</v>
      </c>
      <c r="I286" s="29">
        <v>100</v>
      </c>
      <c r="J286" s="61">
        <v>45198.1854517459</v>
      </c>
      <c r="K286" s="43">
        <f t="shared" si="23"/>
        <v>12.555051514373861</v>
      </c>
      <c r="L286" s="14">
        <v>6.3290689660367203E-2</v>
      </c>
    </row>
    <row r="287" spans="1:12" x14ac:dyDescent="0.25">
      <c r="A287" s="10"/>
      <c r="B287" s="11"/>
      <c r="C287" s="29" t="s">
        <v>149</v>
      </c>
      <c r="D287" s="29" t="s">
        <v>123</v>
      </c>
      <c r="E287" s="11" t="s">
        <v>48</v>
      </c>
      <c r="F287" s="11">
        <v>0.5</v>
      </c>
      <c r="G287" s="11">
        <v>1</v>
      </c>
      <c r="H287" s="11">
        <v>2000</v>
      </c>
      <c r="I287" s="29">
        <v>100</v>
      </c>
      <c r="J287" s="61">
        <v>45339.398386716799</v>
      </c>
      <c r="K287" s="43">
        <f t="shared" si="23"/>
        <v>12.594277329643555</v>
      </c>
      <c r="L287" s="14">
        <v>4.5297703441040997E-2</v>
      </c>
    </row>
    <row r="288" spans="1:12" x14ac:dyDescent="0.25">
      <c r="A288" s="10"/>
      <c r="B288" s="11"/>
      <c r="C288" s="29" t="s">
        <v>149</v>
      </c>
      <c r="D288" s="29" t="s">
        <v>123</v>
      </c>
      <c r="E288" s="11" t="s">
        <v>48</v>
      </c>
      <c r="F288" s="11">
        <v>0.5</v>
      </c>
      <c r="G288" s="11">
        <v>1</v>
      </c>
      <c r="H288" s="11">
        <v>2000</v>
      </c>
      <c r="I288" s="29">
        <v>100</v>
      </c>
      <c r="J288" s="61">
        <v>45449.262233018802</v>
      </c>
      <c r="K288" s="43">
        <f t="shared" si="23"/>
        <v>12.624795064727445</v>
      </c>
      <c r="L288" s="14">
        <v>0.28218677349143201</v>
      </c>
    </row>
    <row r="289" spans="1:12" x14ac:dyDescent="0.25">
      <c r="A289" s="10"/>
      <c r="B289" s="11"/>
      <c r="C289" s="29" t="s">
        <v>149</v>
      </c>
      <c r="D289" s="29" t="s">
        <v>123</v>
      </c>
      <c r="E289" s="11" t="s">
        <v>48</v>
      </c>
      <c r="F289" s="11">
        <v>0.5</v>
      </c>
      <c r="G289" s="11">
        <v>1</v>
      </c>
      <c r="H289" s="11">
        <v>2000</v>
      </c>
      <c r="I289" s="29">
        <v>100</v>
      </c>
      <c r="J289" s="61">
        <v>45465.029983758897</v>
      </c>
      <c r="K289" s="43">
        <f t="shared" si="23"/>
        <v>12.629174995488583</v>
      </c>
      <c r="L289" s="14">
        <v>7.4931303745272002E-2</v>
      </c>
    </row>
    <row r="290" spans="1:12" x14ac:dyDescent="0.25">
      <c r="A290" s="10"/>
      <c r="B290" s="11"/>
      <c r="C290" s="29" t="s">
        <v>149</v>
      </c>
      <c r="D290" s="29" t="s">
        <v>123</v>
      </c>
      <c r="E290" s="11" t="s">
        <v>48</v>
      </c>
      <c r="F290" s="11">
        <v>0.5</v>
      </c>
      <c r="G290" s="11">
        <v>1</v>
      </c>
      <c r="H290" s="11">
        <v>2000</v>
      </c>
      <c r="I290" s="29">
        <v>100</v>
      </c>
      <c r="J290" s="61">
        <v>45500.531870365099</v>
      </c>
      <c r="K290" s="43">
        <f t="shared" si="23"/>
        <v>12.639036630656973</v>
      </c>
      <c r="L290" s="14">
        <v>0.23229600303756301</v>
      </c>
    </row>
    <row r="291" spans="1:12" ht="15.75" thickBot="1" x14ac:dyDescent="0.3">
      <c r="A291" s="10"/>
      <c r="B291" s="11"/>
      <c r="C291" s="29" t="s">
        <v>149</v>
      </c>
      <c r="D291" s="155" t="s">
        <v>123</v>
      </c>
      <c r="E291" s="11" t="s">
        <v>48</v>
      </c>
      <c r="F291" s="11">
        <v>0.5</v>
      </c>
      <c r="G291" s="11">
        <v>1</v>
      </c>
      <c r="H291" s="11">
        <v>2000</v>
      </c>
      <c r="I291" s="29">
        <v>100</v>
      </c>
      <c r="J291" s="61">
        <v>45651.7952964305</v>
      </c>
      <c r="K291" s="43">
        <f t="shared" si="23"/>
        <v>12.681054249008472</v>
      </c>
      <c r="L291" s="14">
        <v>5.13017863458511E-2</v>
      </c>
    </row>
    <row r="292" spans="1:12" ht="15.75" thickBot="1" x14ac:dyDescent="0.3">
      <c r="A292" s="74" t="s">
        <v>26</v>
      </c>
      <c r="B292" s="75"/>
      <c r="C292" s="75"/>
      <c r="D292" s="75"/>
      <c r="E292" s="75"/>
      <c r="F292" s="75"/>
      <c r="G292" s="75"/>
      <c r="H292" s="75"/>
      <c r="I292" s="75"/>
      <c r="J292" s="76">
        <f>AVERAGE(J282:J291)</f>
        <v>43841.477664422928</v>
      </c>
      <c r="K292" s="82">
        <f t="shared" si="23"/>
        <v>12.17818824011748</v>
      </c>
      <c r="L292" s="78">
        <f>AVERAGE(L282:L291)</f>
        <v>0.2119134557048214</v>
      </c>
    </row>
    <row r="293" spans="1:12" x14ac:dyDescent="0.25">
      <c r="E293" s="11"/>
    </row>
    <row r="294" spans="1:12" x14ac:dyDescent="0.25">
      <c r="E294" s="11"/>
    </row>
    <row r="295" spans="1:12" x14ac:dyDescent="0.25">
      <c r="E295" s="11"/>
    </row>
    <row r="296" spans="1:12" x14ac:dyDescent="0.25">
      <c r="E296" s="11"/>
    </row>
    <row r="297" spans="1:12" x14ac:dyDescent="0.25">
      <c r="E297" s="11"/>
    </row>
    <row r="298" spans="1:12" x14ac:dyDescent="0.25">
      <c r="E298" s="11"/>
    </row>
    <row r="299" spans="1:12" x14ac:dyDescent="0.25">
      <c r="E299" s="11"/>
    </row>
    <row r="300" spans="1:12" x14ac:dyDescent="0.25">
      <c r="E300" s="11"/>
    </row>
    <row r="301" spans="1:12" x14ac:dyDescent="0.25">
      <c r="E301" s="11"/>
    </row>
    <row r="302" spans="1:12" x14ac:dyDescent="0.25">
      <c r="E302" s="11"/>
    </row>
    <row r="303" spans="1:12" x14ac:dyDescent="0.25">
      <c r="E303" s="11"/>
    </row>
    <row r="304" spans="1:12" x14ac:dyDescent="0.25">
      <c r="E304" s="11"/>
    </row>
    <row r="305" spans="5:5" x14ac:dyDescent="0.25">
      <c r="E305" s="11"/>
    </row>
    <row r="306" spans="5:5" x14ac:dyDescent="0.25">
      <c r="E306" s="11"/>
    </row>
    <row r="307" spans="5:5" x14ac:dyDescent="0.25">
      <c r="E307" s="11"/>
    </row>
    <row r="308" spans="5:5" x14ac:dyDescent="0.25">
      <c r="E308" s="11"/>
    </row>
    <row r="309" spans="5:5" x14ac:dyDescent="0.25">
      <c r="E309" s="11"/>
    </row>
    <row r="310" spans="5:5" x14ac:dyDescent="0.25">
      <c r="E310" s="11"/>
    </row>
  </sheetData>
  <mergeCells count="9">
    <mergeCell ref="X8:AD11"/>
    <mergeCell ref="B6:B8"/>
    <mergeCell ref="A1:E2"/>
    <mergeCell ref="N4:P4"/>
    <mergeCell ref="A4:A5"/>
    <mergeCell ref="B4:B5"/>
    <mergeCell ref="C4:I4"/>
    <mergeCell ref="J4:L4"/>
    <mergeCell ref="M4:M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1"/>
  <sheetViews>
    <sheetView workbookViewId="0">
      <selection activeCell="M13" sqref="A1:M13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  <col min="18" max="18" width="15.85546875" bestFit="1" customWidth="1"/>
  </cols>
  <sheetData>
    <row r="1" spans="1:20" x14ac:dyDescent="0.25">
      <c r="A1" s="181" t="s">
        <v>16</v>
      </c>
      <c r="B1" s="183" t="s">
        <v>19</v>
      </c>
      <c r="C1" s="191" t="s">
        <v>0</v>
      </c>
      <c r="D1" s="192"/>
      <c r="E1" s="192"/>
      <c r="F1" s="192"/>
      <c r="G1" s="192"/>
      <c r="H1" s="192"/>
      <c r="I1" s="193"/>
      <c r="J1" s="185" t="s">
        <v>1</v>
      </c>
      <c r="K1" s="185"/>
      <c r="L1" s="186"/>
      <c r="M1" s="187"/>
      <c r="N1" s="189" t="s">
        <v>2</v>
      </c>
      <c r="O1" s="185"/>
      <c r="P1" s="190"/>
    </row>
    <row r="2" spans="1:20" ht="45.75" thickBot="1" x14ac:dyDescent="0.3">
      <c r="A2" s="182"/>
      <c r="B2" s="184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88"/>
      <c r="N2" s="20" t="s">
        <v>18</v>
      </c>
      <c r="O2" s="8" t="s">
        <v>7</v>
      </c>
      <c r="P2" s="9" t="s">
        <v>8</v>
      </c>
      <c r="R2" s="68" t="s">
        <v>102</v>
      </c>
      <c r="S2" s="68" t="s">
        <v>100</v>
      </c>
      <c r="T2" s="68" t="s">
        <v>101</v>
      </c>
    </row>
    <row r="3" spans="1:20" x14ac:dyDescent="0.25">
      <c r="A3" s="10" t="s">
        <v>15</v>
      </c>
      <c r="B3" s="11"/>
      <c r="C3" s="11" t="s">
        <v>43</v>
      </c>
      <c r="D3" s="11" t="s">
        <v>44</v>
      </c>
      <c r="E3" s="11" t="s">
        <v>13</v>
      </c>
      <c r="F3" s="11">
        <v>1</v>
      </c>
      <c r="G3" s="11">
        <v>1</v>
      </c>
      <c r="H3" s="11">
        <v>2000</v>
      </c>
      <c r="I3" s="29">
        <v>100</v>
      </c>
      <c r="J3" s="14">
        <v>22489.369445562301</v>
      </c>
      <c r="K3" s="43">
        <f>J3/3600</f>
        <v>6.2470470682117503</v>
      </c>
      <c r="L3" s="12">
        <v>4.9395977032801305E-4</v>
      </c>
      <c r="M3" s="27"/>
      <c r="N3" s="11"/>
      <c r="O3" s="11"/>
      <c r="P3" s="13"/>
      <c r="R3" t="s">
        <v>99</v>
      </c>
      <c r="S3" s="3">
        <f>L13</f>
        <v>4.9225132747272914E-4</v>
      </c>
      <c r="T3" s="55">
        <f>K13</f>
        <v>6.6173751060697574</v>
      </c>
    </row>
    <row r="4" spans="1:20" x14ac:dyDescent="0.25">
      <c r="A4" s="10" t="s">
        <v>15</v>
      </c>
      <c r="B4" s="11"/>
      <c r="C4" s="11" t="s">
        <v>43</v>
      </c>
      <c r="D4" s="11" t="s">
        <v>44</v>
      </c>
      <c r="E4" s="11" t="s">
        <v>13</v>
      </c>
      <c r="F4" s="11">
        <v>1</v>
      </c>
      <c r="G4" s="11">
        <v>1</v>
      </c>
      <c r="H4" s="11">
        <v>2000</v>
      </c>
      <c r="I4" s="29">
        <v>100</v>
      </c>
      <c r="J4" s="14">
        <v>23171.068012475898</v>
      </c>
      <c r="K4" s="43">
        <f>J4/3600</f>
        <v>6.4364077812433047</v>
      </c>
      <c r="L4" s="12">
        <v>1.2772828715492601E-3</v>
      </c>
      <c r="M4" s="21"/>
      <c r="N4" s="11"/>
      <c r="O4" s="11"/>
      <c r="P4" s="13"/>
      <c r="R4" t="s">
        <v>98</v>
      </c>
      <c r="S4" s="3">
        <f>L35</f>
        <v>5.1511715945229235E-4</v>
      </c>
      <c r="T4" s="55">
        <f>K35</f>
        <v>6.5009028195208867</v>
      </c>
    </row>
    <row r="5" spans="1:20" x14ac:dyDescent="0.25">
      <c r="A5" s="10" t="s">
        <v>15</v>
      </c>
      <c r="B5" s="11"/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14">
        <v>23324.9197568893</v>
      </c>
      <c r="K5" s="43">
        <f t="shared" ref="K5:K12" si="0">J5/3600</f>
        <v>6.4791443769136947</v>
      </c>
      <c r="L5" s="12">
        <v>2.4320665644777601E-4</v>
      </c>
      <c r="M5" s="21"/>
      <c r="N5" s="11"/>
      <c r="O5" s="11"/>
      <c r="P5" s="13"/>
    </row>
    <row r="6" spans="1:20" x14ac:dyDescent="0.25">
      <c r="A6" s="10" t="s">
        <v>15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14">
        <v>23416.6198935508</v>
      </c>
      <c r="K6" s="43">
        <f t="shared" si="0"/>
        <v>6.5046166370974445</v>
      </c>
      <c r="L6" s="12">
        <v>5.4024426497058004E-4</v>
      </c>
      <c r="M6" s="21"/>
      <c r="N6" s="11"/>
      <c r="O6" s="11"/>
      <c r="P6" s="13"/>
    </row>
    <row r="7" spans="1:20" x14ac:dyDescent="0.25">
      <c r="A7" s="10" t="s">
        <v>15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14">
        <v>23459.262625217401</v>
      </c>
      <c r="K7" s="43">
        <f t="shared" si="0"/>
        <v>6.5164618403381667</v>
      </c>
      <c r="L7" s="12">
        <v>4.1915965414509801E-4</v>
      </c>
      <c r="M7" s="21"/>
      <c r="N7" s="11"/>
      <c r="O7" s="11"/>
      <c r="P7" s="13"/>
    </row>
    <row r="8" spans="1:20" x14ac:dyDescent="0.25">
      <c r="A8" s="10" t="s">
        <v>15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14">
        <v>23486.423342943101</v>
      </c>
      <c r="K8" s="43">
        <f t="shared" si="0"/>
        <v>6.5240064841508616</v>
      </c>
      <c r="L8" s="12">
        <v>2.66980676235363E-4</v>
      </c>
      <c r="M8" s="21"/>
      <c r="N8" s="11"/>
      <c r="O8" s="11"/>
      <c r="P8" s="13"/>
    </row>
    <row r="9" spans="1:20" x14ac:dyDescent="0.25">
      <c r="A9" s="10" t="s">
        <v>15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14">
        <v>24337.748955011299</v>
      </c>
      <c r="K9" s="43">
        <f t="shared" si="0"/>
        <v>6.7604858208364718</v>
      </c>
      <c r="L9" s="12">
        <v>4.3243798922791901E-4</v>
      </c>
      <c r="M9" s="21"/>
      <c r="N9" s="11"/>
      <c r="O9" s="11"/>
      <c r="P9" s="13"/>
    </row>
    <row r="10" spans="1:20" x14ac:dyDescent="0.25">
      <c r="A10" s="10" t="s">
        <v>15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14">
        <v>24837.7631993293</v>
      </c>
      <c r="K10" s="43">
        <f t="shared" si="0"/>
        <v>6.8993786664803611</v>
      </c>
      <c r="L10" s="12">
        <v>2.7551204992486199E-4</v>
      </c>
      <c r="M10" s="21"/>
      <c r="N10" s="11"/>
      <c r="O10" s="11"/>
      <c r="P10" s="13"/>
    </row>
    <row r="11" spans="1:20" x14ac:dyDescent="0.25">
      <c r="A11" s="10" t="s">
        <v>15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14">
        <v>24850.7257843017</v>
      </c>
      <c r="K11" s="43">
        <f t="shared" si="0"/>
        <v>6.9029793845282503</v>
      </c>
      <c r="L11" s="12">
        <v>6.9388915027352599E-4</v>
      </c>
      <c r="M11" s="21"/>
      <c r="N11" s="11"/>
      <c r="O11" s="11"/>
      <c r="P11" s="13"/>
    </row>
    <row r="12" spans="1:20" ht="15.75" thickBot="1" x14ac:dyDescent="0.3">
      <c r="A12" s="10" t="s">
        <v>15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14">
        <v>24851.602803230198</v>
      </c>
      <c r="K12" s="43">
        <f t="shared" si="0"/>
        <v>6.9032230008972775</v>
      </c>
      <c r="L12" s="12">
        <v>2.7984019162489402E-4</v>
      </c>
      <c r="M12" s="21"/>
      <c r="N12" s="11"/>
      <c r="O12" s="11"/>
      <c r="P12" s="13"/>
    </row>
    <row r="13" spans="1:20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23822.550381851128</v>
      </c>
      <c r="K13" s="44">
        <f>J13/3600</f>
        <v>6.6173751060697574</v>
      </c>
      <c r="L13" s="19">
        <f>AVERAGE(L3:L12)</f>
        <v>4.9225132747272914E-4</v>
      </c>
      <c r="M13" s="147">
        <f>_xlfn.STDEV.P(L3:L12)</f>
        <v>2.9546964738979273E-4</v>
      </c>
      <c r="N13" s="5"/>
      <c r="O13" s="5"/>
      <c r="P13" s="26"/>
    </row>
    <row r="14" spans="1:20" x14ac:dyDescent="0.25">
      <c r="A14" s="10" t="s">
        <v>45</v>
      </c>
      <c r="B14" s="11"/>
      <c r="C14" s="29" t="s">
        <v>43</v>
      </c>
      <c r="D14" s="29" t="s">
        <v>44</v>
      </c>
      <c r="E14" s="29" t="s">
        <v>13</v>
      </c>
      <c r="F14" s="29">
        <v>0</v>
      </c>
      <c r="G14" s="29">
        <v>2</v>
      </c>
      <c r="H14" s="29">
        <v>2000</v>
      </c>
      <c r="I14" s="29">
        <v>100</v>
      </c>
      <c r="J14" s="15">
        <v>16599.4096457958</v>
      </c>
      <c r="K14" s="43">
        <f>J14/3600</f>
        <v>4.6109471238321671</v>
      </c>
      <c r="L14" s="16">
        <v>6.89693299762849E-4</v>
      </c>
      <c r="M14" s="21"/>
      <c r="N14" s="11"/>
      <c r="O14" s="11"/>
      <c r="P14" s="13"/>
    </row>
    <row r="15" spans="1:20" x14ac:dyDescent="0.25">
      <c r="A15" s="10" t="s">
        <v>45</v>
      </c>
      <c r="B15" s="11"/>
      <c r="C15" s="29" t="s">
        <v>43</v>
      </c>
      <c r="D15" s="29" t="s">
        <v>44</v>
      </c>
      <c r="E15" s="29" t="s">
        <v>13</v>
      </c>
      <c r="F15" s="29">
        <v>0</v>
      </c>
      <c r="G15" s="29">
        <v>2</v>
      </c>
      <c r="H15" s="29">
        <v>2000</v>
      </c>
      <c r="I15" s="29">
        <v>100</v>
      </c>
      <c r="J15" s="15">
        <v>16643.734261751099</v>
      </c>
      <c r="K15" s="43">
        <f>J15/3600</f>
        <v>4.623259517153083</v>
      </c>
      <c r="L15" s="16">
        <v>1.2979399344863001E-3</v>
      </c>
      <c r="M15" s="21"/>
      <c r="N15" s="11"/>
      <c r="O15" s="11"/>
      <c r="P15" s="13"/>
    </row>
    <row r="16" spans="1:20" x14ac:dyDescent="0.25">
      <c r="A16" s="10" t="s">
        <v>45</v>
      </c>
      <c r="B16" s="11"/>
      <c r="C16" s="29" t="s">
        <v>43</v>
      </c>
      <c r="D16" s="29" t="s">
        <v>44</v>
      </c>
      <c r="E16" s="29" t="s">
        <v>13</v>
      </c>
      <c r="F16" s="29">
        <v>0</v>
      </c>
      <c r="G16" s="29">
        <v>2</v>
      </c>
      <c r="H16" s="29">
        <v>2000</v>
      </c>
      <c r="I16" s="29">
        <v>100</v>
      </c>
      <c r="J16" s="15">
        <v>16654.594912767399</v>
      </c>
      <c r="K16" s="43">
        <f t="shared" ref="K16:K23" si="1">J16/3600</f>
        <v>4.6262763646576106</v>
      </c>
      <c r="L16" s="16">
        <v>3.3478354644396599E-4</v>
      </c>
      <c r="M16" s="21"/>
      <c r="N16" s="11"/>
      <c r="O16" s="11"/>
      <c r="P16" s="13"/>
    </row>
    <row r="17" spans="1:18" x14ac:dyDescent="0.25">
      <c r="A17" s="10" t="s">
        <v>45</v>
      </c>
      <c r="B17" s="11"/>
      <c r="C17" s="29" t="s">
        <v>43</v>
      </c>
      <c r="D17" s="29" t="s">
        <v>44</v>
      </c>
      <c r="E17" s="29" t="s">
        <v>13</v>
      </c>
      <c r="F17" s="29">
        <v>0</v>
      </c>
      <c r="G17" s="29">
        <v>2</v>
      </c>
      <c r="H17" s="29">
        <v>2000</v>
      </c>
      <c r="I17" s="29">
        <v>100</v>
      </c>
      <c r="J17" s="15">
        <v>16785.1739709377</v>
      </c>
      <c r="K17" s="43">
        <f t="shared" si="1"/>
        <v>4.662548325260472</v>
      </c>
      <c r="L17" s="16">
        <v>8.4706348662493501E-4</v>
      </c>
      <c r="M17" s="21"/>
      <c r="N17" s="11"/>
      <c r="O17" s="11"/>
      <c r="P17" s="13"/>
    </row>
    <row r="18" spans="1:18" x14ac:dyDescent="0.25">
      <c r="A18" s="10" t="s">
        <v>45</v>
      </c>
      <c r="B18" s="11"/>
      <c r="C18" s="29" t="s">
        <v>43</v>
      </c>
      <c r="D18" s="29" t="s">
        <v>44</v>
      </c>
      <c r="E18" s="29" t="s">
        <v>13</v>
      </c>
      <c r="F18" s="29">
        <v>0</v>
      </c>
      <c r="G18" s="29">
        <v>2</v>
      </c>
      <c r="H18" s="29">
        <v>2000</v>
      </c>
      <c r="I18" s="29">
        <v>100</v>
      </c>
      <c r="J18" s="15">
        <v>16820.6933312416</v>
      </c>
      <c r="K18" s="43">
        <f t="shared" si="1"/>
        <v>4.672414814233778</v>
      </c>
      <c r="L18" s="16">
        <v>3.9697882111725902E-4</v>
      </c>
      <c r="M18" s="21"/>
      <c r="N18" s="11"/>
      <c r="O18" s="11"/>
      <c r="P18" s="13"/>
    </row>
    <row r="19" spans="1:18" x14ac:dyDescent="0.25">
      <c r="A19" s="10" t="s">
        <v>45</v>
      </c>
      <c r="B19" s="11"/>
      <c r="C19" s="29" t="s">
        <v>43</v>
      </c>
      <c r="D19" s="29" t="s">
        <v>44</v>
      </c>
      <c r="E19" s="29" t="s">
        <v>13</v>
      </c>
      <c r="F19" s="29">
        <v>0</v>
      </c>
      <c r="G19" s="29">
        <v>2</v>
      </c>
      <c r="H19" s="29">
        <v>2000</v>
      </c>
      <c r="I19" s="29">
        <v>100</v>
      </c>
      <c r="J19" s="15">
        <v>18032.793603181799</v>
      </c>
      <c r="K19" s="43">
        <f t="shared" si="1"/>
        <v>5.0091093342171664</v>
      </c>
      <c r="L19" s="16">
        <v>3.6532079335621002E-4</v>
      </c>
      <c r="M19" s="21"/>
      <c r="N19" s="11"/>
      <c r="O19" s="11"/>
      <c r="P19" s="13"/>
    </row>
    <row r="20" spans="1:18" x14ac:dyDescent="0.25">
      <c r="A20" s="10" t="s">
        <v>45</v>
      </c>
      <c r="B20" s="11"/>
      <c r="C20" s="29" t="s">
        <v>43</v>
      </c>
      <c r="D20" s="29" t="s">
        <v>44</v>
      </c>
      <c r="E20" s="29" t="s">
        <v>13</v>
      </c>
      <c r="F20" s="29">
        <v>0</v>
      </c>
      <c r="G20" s="29">
        <v>2</v>
      </c>
      <c r="H20" s="29">
        <v>2000</v>
      </c>
      <c r="I20" s="29">
        <v>100</v>
      </c>
      <c r="J20" s="15">
        <v>18140.452992439201</v>
      </c>
      <c r="K20" s="43">
        <f t="shared" si="1"/>
        <v>5.0390147201220001</v>
      </c>
      <c r="L20" s="16">
        <v>5.8333020159008299E-2</v>
      </c>
      <c r="M20" s="21"/>
      <c r="N20" s="11"/>
      <c r="O20" s="11"/>
      <c r="P20" s="13"/>
    </row>
    <row r="21" spans="1:18" x14ac:dyDescent="0.25">
      <c r="A21" s="10" t="s">
        <v>45</v>
      </c>
      <c r="B21" s="11"/>
      <c r="C21" s="29" t="s">
        <v>43</v>
      </c>
      <c r="D21" s="29" t="s">
        <v>44</v>
      </c>
      <c r="E21" s="29" t="s">
        <v>13</v>
      </c>
      <c r="F21" s="29">
        <v>0</v>
      </c>
      <c r="G21" s="29">
        <v>2</v>
      </c>
      <c r="H21" s="29">
        <v>2000</v>
      </c>
      <c r="I21" s="29">
        <v>100</v>
      </c>
      <c r="J21" s="15">
        <v>18160.915207385999</v>
      </c>
      <c r="K21" s="43">
        <f t="shared" si="1"/>
        <v>5.0446986687183326</v>
      </c>
      <c r="L21" s="16">
        <v>4.20004316102003E-4</v>
      </c>
      <c r="M21" s="21"/>
      <c r="N21" s="11"/>
      <c r="O21" s="11"/>
      <c r="P21" s="13"/>
    </row>
    <row r="22" spans="1:18" x14ac:dyDescent="0.25">
      <c r="A22" s="10" t="s">
        <v>45</v>
      </c>
      <c r="B22" s="11"/>
      <c r="C22" s="29" t="s">
        <v>43</v>
      </c>
      <c r="D22" s="29" t="s">
        <v>44</v>
      </c>
      <c r="E22" s="29" t="s">
        <v>13</v>
      </c>
      <c r="F22" s="29">
        <v>0</v>
      </c>
      <c r="G22" s="29">
        <v>2</v>
      </c>
      <c r="H22" s="29">
        <v>2000</v>
      </c>
      <c r="I22" s="29">
        <v>100</v>
      </c>
      <c r="J22" s="15">
        <v>18167.326075076999</v>
      </c>
      <c r="K22" s="43">
        <f t="shared" si="1"/>
        <v>5.046479465299166</v>
      </c>
      <c r="L22" s="16">
        <v>3.9822433134341497E-4</v>
      </c>
      <c r="M22" s="21"/>
      <c r="N22" s="11"/>
      <c r="O22" s="11"/>
      <c r="P22" s="13"/>
    </row>
    <row r="23" spans="1:18" ht="15.75" thickBot="1" x14ac:dyDescent="0.3">
      <c r="A23" s="10" t="s">
        <v>45</v>
      </c>
      <c r="B23" s="11"/>
      <c r="C23" s="29" t="s">
        <v>43</v>
      </c>
      <c r="D23" s="29" t="s">
        <v>44</v>
      </c>
      <c r="E23" s="29" t="s">
        <v>13</v>
      </c>
      <c r="F23" s="29">
        <v>0</v>
      </c>
      <c r="G23" s="29">
        <v>2</v>
      </c>
      <c r="H23" s="29">
        <v>2000</v>
      </c>
      <c r="I23" s="29">
        <v>100</v>
      </c>
      <c r="J23" s="15">
        <v>18541.019046306599</v>
      </c>
      <c r="K23" s="43">
        <f t="shared" si="1"/>
        <v>5.1502830684185001</v>
      </c>
      <c r="L23" s="16">
        <v>1.1248825326562501E-3</v>
      </c>
      <c r="M23" s="21"/>
      <c r="N23" s="11"/>
      <c r="O23" s="11"/>
      <c r="P23" s="13"/>
    </row>
    <row r="24" spans="1:18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17454.61130468842</v>
      </c>
      <c r="K24" s="44">
        <f>J24/3600</f>
        <v>4.8485031401912275</v>
      </c>
      <c r="L24" s="7">
        <f>AVERAGE(L14:L23)</f>
        <v>6.4207911220901482E-3</v>
      </c>
      <c r="M24" s="28"/>
      <c r="N24" s="4"/>
      <c r="O24" s="5"/>
      <c r="P24" s="26"/>
      <c r="R24">
        <v>6.5276567354368743E-4</v>
      </c>
    </row>
    <row r="25" spans="1:18" x14ac:dyDescent="0.25">
      <c r="A25" s="10" t="s">
        <v>15</v>
      </c>
      <c r="B25" s="11"/>
      <c r="C25" s="11" t="s">
        <v>10</v>
      </c>
      <c r="D25" s="29" t="s">
        <v>44</v>
      </c>
      <c r="E25" s="29" t="s">
        <v>48</v>
      </c>
      <c r="F25" s="11">
        <v>1</v>
      </c>
      <c r="G25" s="11">
        <v>1</v>
      </c>
      <c r="H25" s="11">
        <v>2000</v>
      </c>
      <c r="I25" s="11">
        <v>100</v>
      </c>
      <c r="J25" s="14">
        <v>23173.9254689216</v>
      </c>
      <c r="K25" s="43">
        <f>J25/3600</f>
        <v>6.4372015191448888</v>
      </c>
      <c r="L25" s="23">
        <v>7.1154147209689597E-4</v>
      </c>
      <c r="M25" s="21"/>
      <c r="N25" s="10"/>
      <c r="O25" s="11"/>
      <c r="P25" s="13"/>
    </row>
    <row r="26" spans="1:18" x14ac:dyDescent="0.25">
      <c r="A26" s="10" t="s">
        <v>15</v>
      </c>
      <c r="B26" s="11"/>
      <c r="C26" s="11" t="s">
        <v>10</v>
      </c>
      <c r="D26" s="29" t="s">
        <v>44</v>
      </c>
      <c r="E26" s="29" t="s">
        <v>48</v>
      </c>
      <c r="F26" s="11">
        <v>1</v>
      </c>
      <c r="G26" s="11">
        <v>1</v>
      </c>
      <c r="H26" s="11">
        <v>2000</v>
      </c>
      <c r="I26" s="11">
        <v>100</v>
      </c>
      <c r="J26" s="14">
        <v>23816.068572759599</v>
      </c>
      <c r="K26" s="43">
        <f>J26/3600</f>
        <v>6.6155746035443332</v>
      </c>
      <c r="L26" s="23">
        <v>8.4516622461720098E-4</v>
      </c>
      <c r="M26" s="21"/>
      <c r="N26" s="10"/>
      <c r="O26" s="11"/>
      <c r="P26" s="13"/>
    </row>
    <row r="27" spans="1:18" x14ac:dyDescent="0.25">
      <c r="A27" s="10" t="s">
        <v>15</v>
      </c>
      <c r="B27" s="11"/>
      <c r="C27" s="11" t="s">
        <v>10</v>
      </c>
      <c r="D27" s="29" t="s">
        <v>44</v>
      </c>
      <c r="E27" s="29" t="s">
        <v>48</v>
      </c>
      <c r="F27" s="11">
        <v>1</v>
      </c>
      <c r="G27" s="11">
        <v>1</v>
      </c>
      <c r="H27" s="11">
        <v>2000</v>
      </c>
      <c r="I27" s="11">
        <v>100</v>
      </c>
      <c r="J27" s="14">
        <v>22566.551247835101</v>
      </c>
      <c r="K27" s="43">
        <f t="shared" ref="K27:K34" si="2">J27/3600</f>
        <v>6.2684864577319725</v>
      </c>
      <c r="L27" s="23">
        <v>5.7079270523672002E-4</v>
      </c>
      <c r="M27" s="21"/>
      <c r="N27" s="10"/>
      <c r="O27" s="11"/>
      <c r="P27" s="13"/>
    </row>
    <row r="28" spans="1:18" x14ac:dyDescent="0.25">
      <c r="A28" s="10" t="s">
        <v>15</v>
      </c>
      <c r="B28" s="11"/>
      <c r="C28" s="11" t="s">
        <v>10</v>
      </c>
      <c r="D28" s="29" t="s">
        <v>44</v>
      </c>
      <c r="E28" s="29" t="s">
        <v>48</v>
      </c>
      <c r="F28" s="11">
        <v>1</v>
      </c>
      <c r="G28" s="11">
        <v>1</v>
      </c>
      <c r="H28" s="11">
        <v>2000</v>
      </c>
      <c r="I28" s="11">
        <v>100</v>
      </c>
      <c r="J28" s="14">
        <v>22838.6747896671</v>
      </c>
      <c r="K28" s="43">
        <f t="shared" si="2"/>
        <v>6.3440763304630838</v>
      </c>
      <c r="L28" s="23">
        <v>9.5897371717385503E-4</v>
      </c>
      <c r="M28" s="21"/>
      <c r="N28" s="10"/>
      <c r="O28" s="11"/>
      <c r="P28" s="13"/>
    </row>
    <row r="29" spans="1:18" x14ac:dyDescent="0.25">
      <c r="A29" s="10" t="s">
        <v>15</v>
      </c>
      <c r="B29" s="11"/>
      <c r="C29" s="11" t="s">
        <v>10</v>
      </c>
      <c r="D29" s="29" t="s">
        <v>44</v>
      </c>
      <c r="E29" s="29" t="s">
        <v>48</v>
      </c>
      <c r="F29" s="11">
        <v>1</v>
      </c>
      <c r="G29" s="11">
        <v>1</v>
      </c>
      <c r="H29" s="11">
        <v>2000</v>
      </c>
      <c r="I29" s="11">
        <v>100</v>
      </c>
      <c r="J29" s="14">
        <v>22906.325314998601</v>
      </c>
      <c r="K29" s="43">
        <f t="shared" si="2"/>
        <v>6.3628681430551666</v>
      </c>
      <c r="L29" s="23">
        <v>4.9750362277211605E-4</v>
      </c>
      <c r="M29" s="21"/>
      <c r="N29" s="10"/>
      <c r="O29" s="11"/>
      <c r="P29" s="13"/>
    </row>
    <row r="30" spans="1:18" x14ac:dyDescent="0.25">
      <c r="A30" s="10" t="s">
        <v>15</v>
      </c>
      <c r="B30" s="11"/>
      <c r="C30" s="11" t="s">
        <v>10</v>
      </c>
      <c r="D30" s="29" t="s">
        <v>44</v>
      </c>
      <c r="E30" s="29" t="s">
        <v>48</v>
      </c>
      <c r="F30" s="11">
        <v>1</v>
      </c>
      <c r="G30" s="11">
        <v>1</v>
      </c>
      <c r="H30" s="11">
        <v>2000</v>
      </c>
      <c r="I30" s="11">
        <v>100</v>
      </c>
      <c r="J30" s="14">
        <v>23173.970105648001</v>
      </c>
      <c r="K30" s="43">
        <f t="shared" si="2"/>
        <v>6.4372139182355559</v>
      </c>
      <c r="L30" s="23">
        <v>2.9668415640210001E-4</v>
      </c>
      <c r="M30" s="21"/>
      <c r="N30" s="10"/>
      <c r="O30" s="11"/>
      <c r="P30" s="13"/>
    </row>
    <row r="31" spans="1:18" x14ac:dyDescent="0.25">
      <c r="A31" s="10" t="s">
        <v>15</v>
      </c>
      <c r="B31" s="11"/>
      <c r="C31" s="11" t="s">
        <v>10</v>
      </c>
      <c r="D31" s="29" t="s">
        <v>44</v>
      </c>
      <c r="E31" s="29" t="s">
        <v>48</v>
      </c>
      <c r="F31" s="11">
        <v>1</v>
      </c>
      <c r="G31" s="11">
        <v>1</v>
      </c>
      <c r="H31" s="11">
        <v>2000</v>
      </c>
      <c r="I31" s="11">
        <v>100</v>
      </c>
      <c r="J31" s="14">
        <v>23448.7067790031</v>
      </c>
      <c r="K31" s="43">
        <f t="shared" si="2"/>
        <v>6.5135296608341946</v>
      </c>
      <c r="L31" s="23">
        <v>3.2250791827089702E-4</v>
      </c>
      <c r="M31" s="21"/>
      <c r="N31" s="10"/>
      <c r="O31" s="11"/>
      <c r="P31" s="13"/>
    </row>
    <row r="32" spans="1:18" x14ac:dyDescent="0.25">
      <c r="A32" s="10" t="s">
        <v>15</v>
      </c>
      <c r="B32" s="11"/>
      <c r="C32" s="11" t="s">
        <v>10</v>
      </c>
      <c r="D32" s="29" t="s">
        <v>44</v>
      </c>
      <c r="E32" s="29" t="s">
        <v>48</v>
      </c>
      <c r="F32" s="11">
        <v>1</v>
      </c>
      <c r="G32" s="11">
        <v>1</v>
      </c>
      <c r="H32" s="11">
        <v>2000</v>
      </c>
      <c r="I32" s="11">
        <v>100</v>
      </c>
      <c r="J32" s="14">
        <v>23810.442693233399</v>
      </c>
      <c r="K32" s="43">
        <f t="shared" si="2"/>
        <v>6.6140118592314998</v>
      </c>
      <c r="L32" s="23">
        <v>2.3955991679024599E-4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44</v>
      </c>
      <c r="E33" s="29" t="s">
        <v>48</v>
      </c>
      <c r="F33" s="11">
        <v>1</v>
      </c>
      <c r="G33" s="11">
        <v>1</v>
      </c>
      <c r="H33" s="11">
        <v>2000</v>
      </c>
      <c r="I33" s="11">
        <v>100</v>
      </c>
      <c r="J33" s="14">
        <v>23881.256080389001</v>
      </c>
      <c r="K33" s="43">
        <f t="shared" si="2"/>
        <v>6.6336822445525003</v>
      </c>
      <c r="L33" s="23">
        <v>3.0688794395294298E-4</v>
      </c>
      <c r="M33" s="21"/>
      <c r="N33" s="10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29" t="s">
        <v>44</v>
      </c>
      <c r="E34" s="29" t="s">
        <v>48</v>
      </c>
      <c r="F34" s="11">
        <v>1</v>
      </c>
      <c r="G34" s="11">
        <v>1</v>
      </c>
      <c r="H34" s="11">
        <v>2000</v>
      </c>
      <c r="I34" s="11">
        <v>100</v>
      </c>
      <c r="J34" s="24">
        <v>24416.580450296398</v>
      </c>
      <c r="K34" s="43">
        <f t="shared" si="2"/>
        <v>6.7823834584156666</v>
      </c>
      <c r="L34" s="25">
        <v>4.0155391720994902E-4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23403.250150275191</v>
      </c>
      <c r="K35" s="44">
        <f>J35/3600</f>
        <v>6.5009028195208867</v>
      </c>
      <c r="L35" s="7">
        <f>AVERAGE(L25:L34)</f>
        <v>5.1511715945229235E-4</v>
      </c>
      <c r="M35" s="28"/>
      <c r="N35" s="4"/>
      <c r="O35" s="5"/>
      <c r="P35" s="26"/>
    </row>
    <row r="36" spans="1:16" x14ac:dyDescent="0.25">
      <c r="A36" s="10" t="s">
        <v>45</v>
      </c>
      <c r="B36" s="11"/>
      <c r="C36" s="29" t="s">
        <v>43</v>
      </c>
      <c r="D36" s="29" t="s">
        <v>44</v>
      </c>
      <c r="E36" s="29" t="s">
        <v>48</v>
      </c>
      <c r="F36" s="29">
        <v>0</v>
      </c>
      <c r="G36" s="29">
        <v>2</v>
      </c>
      <c r="H36" s="29">
        <v>2000</v>
      </c>
      <c r="I36" s="29">
        <v>100</v>
      </c>
      <c r="J36" s="15">
        <v>16522.105477094599</v>
      </c>
      <c r="K36" s="43">
        <f>J36/3600</f>
        <v>4.5894737436373889</v>
      </c>
      <c r="L36" s="16">
        <v>5.0438281723394799E-4</v>
      </c>
      <c r="M36" s="21"/>
      <c r="N36" s="10"/>
      <c r="O36" s="11"/>
      <c r="P36" s="13"/>
    </row>
    <row r="37" spans="1:16" x14ac:dyDescent="0.25">
      <c r="A37" s="10" t="s">
        <v>45</v>
      </c>
      <c r="B37" s="11"/>
      <c r="C37" s="29" t="s">
        <v>43</v>
      </c>
      <c r="D37" s="29" t="s">
        <v>44</v>
      </c>
      <c r="E37" s="29" t="s">
        <v>48</v>
      </c>
      <c r="F37" s="29">
        <v>0</v>
      </c>
      <c r="G37" s="29">
        <v>2</v>
      </c>
      <c r="H37" s="29">
        <v>2000</v>
      </c>
      <c r="I37" s="29">
        <v>100</v>
      </c>
      <c r="J37" s="15">
        <v>18151.171046733802</v>
      </c>
      <c r="K37" s="43">
        <f>J37/3600</f>
        <v>5.0419919574260561</v>
      </c>
      <c r="L37" s="16">
        <v>2.18482302250968E-4</v>
      </c>
      <c r="M37" s="21"/>
      <c r="N37" s="10"/>
      <c r="O37" s="11"/>
      <c r="P37" s="13"/>
    </row>
    <row r="38" spans="1:16" x14ac:dyDescent="0.25">
      <c r="A38" s="10" t="s">
        <v>45</v>
      </c>
      <c r="B38" s="11"/>
      <c r="C38" s="29" t="s">
        <v>43</v>
      </c>
      <c r="D38" s="29" t="s">
        <v>44</v>
      </c>
      <c r="E38" s="29" t="s">
        <v>48</v>
      </c>
      <c r="F38" s="29">
        <v>0</v>
      </c>
      <c r="G38" s="29">
        <v>2</v>
      </c>
      <c r="H38" s="29">
        <v>2000</v>
      </c>
      <c r="I38" s="29">
        <v>100</v>
      </c>
      <c r="J38" s="15">
        <v>18395.5927715301</v>
      </c>
      <c r="K38" s="43">
        <f t="shared" ref="K38:K46" si="3">J38/3600</f>
        <v>5.1098868809805831</v>
      </c>
      <c r="L38" s="16">
        <v>2.6980745296682198E-4</v>
      </c>
      <c r="M38" s="21"/>
      <c r="N38" s="10"/>
      <c r="O38" s="11"/>
      <c r="P38" s="13"/>
    </row>
    <row r="39" spans="1:16" x14ac:dyDescent="0.25">
      <c r="A39" s="10" t="s">
        <v>45</v>
      </c>
      <c r="B39" s="11"/>
      <c r="C39" s="29" t="s">
        <v>43</v>
      </c>
      <c r="D39" s="29" t="s">
        <v>44</v>
      </c>
      <c r="E39" s="29" t="s">
        <v>48</v>
      </c>
      <c r="F39" s="29">
        <v>0</v>
      </c>
      <c r="G39" s="29">
        <v>2</v>
      </c>
      <c r="H39" s="29">
        <v>2000</v>
      </c>
      <c r="I39" s="29">
        <v>100</v>
      </c>
      <c r="J39" s="15">
        <v>18518.1862277984</v>
      </c>
      <c r="K39" s="43">
        <f t="shared" si="3"/>
        <v>5.1439406188328887</v>
      </c>
      <c r="L39" s="16">
        <v>3.0364533090647199E-4</v>
      </c>
      <c r="M39" s="21"/>
      <c r="N39" s="10"/>
      <c r="O39" s="11"/>
      <c r="P39" s="13"/>
    </row>
    <row r="40" spans="1:16" x14ac:dyDescent="0.25">
      <c r="A40" s="10" t="s">
        <v>45</v>
      </c>
      <c r="B40" s="11"/>
      <c r="C40" s="29" t="s">
        <v>43</v>
      </c>
      <c r="D40" s="29" t="s">
        <v>44</v>
      </c>
      <c r="E40" s="29" t="s">
        <v>48</v>
      </c>
      <c r="F40" s="29">
        <v>0</v>
      </c>
      <c r="G40" s="29">
        <v>2</v>
      </c>
      <c r="H40" s="29">
        <v>2000</v>
      </c>
      <c r="I40" s="29">
        <v>100</v>
      </c>
      <c r="J40" s="15">
        <v>18536.8690912723</v>
      </c>
      <c r="K40" s="43">
        <f t="shared" si="3"/>
        <v>5.1491303031311944</v>
      </c>
      <c r="L40" s="16">
        <v>3.5344001095524301E-4</v>
      </c>
      <c r="M40" s="21"/>
      <c r="N40" s="10"/>
      <c r="O40" s="11"/>
      <c r="P40" s="13"/>
    </row>
    <row r="41" spans="1:16" x14ac:dyDescent="0.25">
      <c r="A41" s="10" t="s">
        <v>45</v>
      </c>
      <c r="B41" s="11"/>
      <c r="C41" s="29" t="s">
        <v>43</v>
      </c>
      <c r="D41" s="29" t="s">
        <v>44</v>
      </c>
      <c r="E41" s="29" t="s">
        <v>48</v>
      </c>
      <c r="F41" s="29">
        <v>0</v>
      </c>
      <c r="G41" s="29">
        <v>2</v>
      </c>
      <c r="H41" s="29">
        <v>2000</v>
      </c>
      <c r="I41" s="29">
        <v>100</v>
      </c>
      <c r="J41" s="15">
        <v>18599.987146139101</v>
      </c>
      <c r="K41" s="43">
        <f t="shared" si="3"/>
        <v>5.1666630961497502</v>
      </c>
      <c r="L41" s="16">
        <v>3.14455237124728E-4</v>
      </c>
      <c r="M41" s="21"/>
      <c r="N41" s="10"/>
      <c r="O41" s="11"/>
      <c r="P41" s="13"/>
    </row>
    <row r="42" spans="1:16" x14ac:dyDescent="0.25">
      <c r="A42" s="10" t="s">
        <v>45</v>
      </c>
      <c r="B42" s="11"/>
      <c r="C42" s="29" t="s">
        <v>43</v>
      </c>
      <c r="D42" s="29" t="s">
        <v>44</v>
      </c>
      <c r="E42" s="29" t="s">
        <v>48</v>
      </c>
      <c r="F42" s="29">
        <v>0</v>
      </c>
      <c r="G42" s="29">
        <v>2</v>
      </c>
      <c r="H42" s="29">
        <v>2000</v>
      </c>
      <c r="I42" s="29">
        <v>100</v>
      </c>
      <c r="J42" s="15">
        <v>18800.712998151699</v>
      </c>
      <c r="K42" s="43">
        <f t="shared" si="3"/>
        <v>5.2224202772643613</v>
      </c>
      <c r="L42" s="16">
        <v>2.79377738996166E-4</v>
      </c>
      <c r="M42" s="21"/>
      <c r="N42" s="10"/>
      <c r="O42" s="11"/>
      <c r="P42" s="13"/>
    </row>
    <row r="43" spans="1:16" x14ac:dyDescent="0.25">
      <c r="A43" s="10" t="s">
        <v>45</v>
      </c>
      <c r="B43" s="11"/>
      <c r="C43" s="29" t="s">
        <v>43</v>
      </c>
      <c r="D43" s="29" t="s">
        <v>44</v>
      </c>
      <c r="E43" s="29" t="s">
        <v>48</v>
      </c>
      <c r="F43" s="29">
        <v>0</v>
      </c>
      <c r="G43" s="29">
        <v>2</v>
      </c>
      <c r="H43" s="29">
        <v>2000</v>
      </c>
      <c r="I43" s="29">
        <v>100</v>
      </c>
      <c r="J43" s="15">
        <v>18890.7607080936</v>
      </c>
      <c r="K43" s="43">
        <f t="shared" si="3"/>
        <v>5.247433530026</v>
      </c>
      <c r="L43" s="16">
        <v>8.6671886842196297E-4</v>
      </c>
      <c r="M43" s="21"/>
      <c r="N43" s="10"/>
      <c r="O43" s="11"/>
      <c r="P43" s="13"/>
    </row>
    <row r="44" spans="1:16" x14ac:dyDescent="0.25">
      <c r="A44" s="10" t="s">
        <v>45</v>
      </c>
      <c r="B44" s="11"/>
      <c r="C44" s="29" t="s">
        <v>43</v>
      </c>
      <c r="D44" s="29" t="s">
        <v>44</v>
      </c>
      <c r="E44" s="29" t="s">
        <v>48</v>
      </c>
      <c r="F44" s="29">
        <v>0</v>
      </c>
      <c r="G44" s="29">
        <v>2</v>
      </c>
      <c r="H44" s="29">
        <v>2000</v>
      </c>
      <c r="I44" s="29">
        <v>100</v>
      </c>
      <c r="J44" s="15">
        <v>18986.012930870002</v>
      </c>
      <c r="K44" s="43">
        <f t="shared" si="3"/>
        <v>5.2738924807972225</v>
      </c>
      <c r="L44" s="16">
        <v>5.0352274331094801E-4</v>
      </c>
      <c r="M44" s="21"/>
      <c r="N44" s="10"/>
      <c r="O44" s="11"/>
      <c r="P44" s="13"/>
    </row>
    <row r="45" spans="1:16" ht="15.75" thickBot="1" x14ac:dyDescent="0.3">
      <c r="A45" s="10" t="s">
        <v>45</v>
      </c>
      <c r="B45" s="11"/>
      <c r="C45" s="29" t="s">
        <v>43</v>
      </c>
      <c r="D45" s="29" t="s">
        <v>44</v>
      </c>
      <c r="E45" s="29" t="s">
        <v>48</v>
      </c>
      <c r="F45" s="29">
        <v>0</v>
      </c>
      <c r="G45" s="29">
        <v>2</v>
      </c>
      <c r="H45" s="29">
        <v>2000</v>
      </c>
      <c r="I45" s="29">
        <v>100</v>
      </c>
      <c r="J45" s="15">
        <v>19015.6807909011</v>
      </c>
      <c r="K45" s="43">
        <f t="shared" si="3"/>
        <v>5.2821335530280837</v>
      </c>
      <c r="L45" s="16">
        <v>4.9131075172864397E-4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18441.707918858468</v>
      </c>
      <c r="K46" s="44">
        <f t="shared" si="3"/>
        <v>5.1226966441273527</v>
      </c>
      <c r="L46" s="7">
        <f>AVERAGE(L36:L45)</f>
        <v>4.1051432538959022E-4</v>
      </c>
      <c r="M46" s="28"/>
      <c r="N46" s="4"/>
      <c r="O46" s="5"/>
      <c r="P46" s="26"/>
    </row>
    <row r="47" spans="1:16" x14ac:dyDescent="0.25">
      <c r="L47" s="3"/>
    </row>
    <row r="48" spans="1:16" x14ac:dyDescent="0.25">
      <c r="L48" s="3"/>
    </row>
    <row r="49" spans="12:12" x14ac:dyDescent="0.25">
      <c r="L49" s="3"/>
    </row>
    <row r="50" spans="12:12" x14ac:dyDescent="0.25">
      <c r="L50" s="3"/>
    </row>
    <row r="51" spans="12:12" x14ac:dyDescent="0.25">
      <c r="L51" s="3"/>
    </row>
    <row r="52" spans="12:12" x14ac:dyDescent="0.25">
      <c r="L52" s="3"/>
    </row>
    <row r="53" spans="12:12" x14ac:dyDescent="0.25">
      <c r="L53" s="3"/>
    </row>
    <row r="54" spans="12:12" x14ac:dyDescent="0.25">
      <c r="L54" s="3"/>
    </row>
    <row r="55" spans="12:12" x14ac:dyDescent="0.25">
      <c r="L55" s="3"/>
    </row>
    <row r="56" spans="12:12" x14ac:dyDescent="0.25">
      <c r="L56" s="3"/>
    </row>
    <row r="57" spans="12:12" x14ac:dyDescent="0.25">
      <c r="L57" s="3"/>
    </row>
    <row r="58" spans="12:12" x14ac:dyDescent="0.25">
      <c r="L58" s="3"/>
    </row>
    <row r="59" spans="12:12" x14ac:dyDescent="0.25">
      <c r="L59" s="3"/>
    </row>
    <row r="60" spans="12:12" x14ac:dyDescent="0.25">
      <c r="L60" s="3"/>
    </row>
    <row r="61" spans="12:12" x14ac:dyDescent="0.25">
      <c r="L61" s="3"/>
    </row>
    <row r="62" spans="12:12" x14ac:dyDescent="0.25">
      <c r="L62" s="3"/>
    </row>
    <row r="63" spans="12:12" x14ac:dyDescent="0.25">
      <c r="L63" s="3"/>
    </row>
    <row r="64" spans="12:12" x14ac:dyDescent="0.25">
      <c r="L64" s="3"/>
    </row>
    <row r="65" spans="12:12" x14ac:dyDescent="0.25">
      <c r="L65" s="3"/>
    </row>
    <row r="66" spans="12:12" x14ac:dyDescent="0.25">
      <c r="L66" s="3"/>
    </row>
    <row r="67" spans="12:12" x14ac:dyDescent="0.25">
      <c r="L67" s="3"/>
    </row>
    <row r="68" spans="12:12" x14ac:dyDescent="0.25">
      <c r="L68" s="3"/>
    </row>
    <row r="69" spans="12:12" x14ac:dyDescent="0.25">
      <c r="L69" s="3"/>
    </row>
    <row r="70" spans="12:12" x14ac:dyDescent="0.25">
      <c r="L70" s="3"/>
    </row>
    <row r="71" spans="12:12" x14ac:dyDescent="0.25">
      <c r="L71" s="3"/>
    </row>
    <row r="72" spans="12:12" x14ac:dyDescent="0.25">
      <c r="L72" s="3"/>
    </row>
    <row r="73" spans="12:12" x14ac:dyDescent="0.25">
      <c r="L73" s="3"/>
    </row>
    <row r="74" spans="12:12" x14ac:dyDescent="0.25">
      <c r="L74" s="3"/>
    </row>
    <row r="75" spans="12:12" x14ac:dyDescent="0.25">
      <c r="L75" s="3"/>
    </row>
    <row r="76" spans="12:12" x14ac:dyDescent="0.25">
      <c r="L76" s="3"/>
    </row>
    <row r="77" spans="12:12" x14ac:dyDescent="0.25">
      <c r="L77" s="3"/>
    </row>
    <row r="78" spans="12:12" x14ac:dyDescent="0.25">
      <c r="L78" s="3"/>
    </row>
    <row r="79" spans="12:12" x14ac:dyDescent="0.25">
      <c r="L79" s="3"/>
    </row>
    <row r="80" spans="12:12" x14ac:dyDescent="0.25">
      <c r="L80" s="3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Results</vt:lpstr>
      <vt:lpstr>ux, ut, uxt</vt:lpstr>
      <vt:lpstr>f(ux,ut)</vt:lpstr>
      <vt:lpstr>Dual Info</vt:lpstr>
      <vt:lpstr>PDE Gradients</vt:lpstr>
      <vt:lpstr>Damping c</vt:lpstr>
      <vt:lpstr>Hyperparameter</vt:lpstr>
      <vt:lpstr>NN Complexity</vt:lpstr>
      <vt:lpstr>Residual Based</vt:lpstr>
      <vt:lpstr>Error-Based Resampling</vt:lpstr>
      <vt:lpstr>SimpleCase_OneResample</vt:lpstr>
      <vt:lpstr>Other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2023-11-22T17:34:10Z</dcterms:modified>
</cp:coreProperties>
</file>