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ABNT_Normas\ABNT\Para_Desenho\"/>
    </mc:Choice>
  </mc:AlternateContent>
  <xr:revisionPtr revIDLastSave="0" documentId="13_ncr:1_{D1122D0E-CC23-4F34-8F45-D2253E6D307A}" xr6:coauthVersionLast="47" xr6:coauthVersionMax="47" xr10:uidLastSave="{00000000-0000-0000-0000-000000000000}"/>
  <bookViews>
    <workbookView xWindow="-108" yWindow="-108" windowWidth="23256" windowHeight="12720" activeTab="4" xr2:uid="{6AA21774-678E-47D1-B8DD-6444A2CEB00E}"/>
  </bookViews>
  <sheets>
    <sheet name="ProjInfo" sheetId="1" r:id="rId1"/>
    <sheet name="AsClasses" sheetId="23" r:id="rId2"/>
    <sheet name="AsProprie" sheetId="9" r:id="rId3"/>
    <sheet name="AsDisjunt" sheetId="3" r:id="rId4"/>
    <sheet name="OsFatosIn" sheetId="5" r:id="rId5"/>
  </sheets>
  <definedNames>
    <definedName name="_xlnm._FilterDatabase" localSheetId="1" hidden="1">AsClasses!$A$1:$T$749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89" i="9" l="1"/>
  <c r="O590" i="9" s="1"/>
  <c r="P589" i="9"/>
  <c r="P590" i="9" s="1"/>
  <c r="P584" i="9"/>
  <c r="P585" i="9" s="1"/>
  <c r="P583" i="9"/>
  <c r="O584" i="9"/>
  <c r="C584" i="9"/>
  <c r="U584" i="9" s="1"/>
  <c r="T584" i="9" s="1"/>
  <c r="E584" i="9"/>
  <c r="B584" i="9"/>
  <c r="U590" i="9"/>
  <c r="R590" i="9"/>
  <c r="F590" i="9"/>
  <c r="B590" i="9" s="1"/>
  <c r="U589" i="9"/>
  <c r="R589" i="9"/>
  <c r="F589" i="9"/>
  <c r="B589" i="9" s="1"/>
  <c r="U588" i="9"/>
  <c r="R588" i="9"/>
  <c r="F588" i="9"/>
  <c r="B588" i="9" s="1"/>
  <c r="C587" i="9"/>
  <c r="U587" i="9" s="1"/>
  <c r="T587" i="9" s="1"/>
  <c r="C586" i="9"/>
  <c r="U586" i="9" s="1"/>
  <c r="T586" i="9" s="1"/>
  <c r="O585" i="9"/>
  <c r="O586" i="9" s="1"/>
  <c r="E585" i="9"/>
  <c r="B585" i="9" s="1"/>
  <c r="C585" i="9"/>
  <c r="U585" i="9" s="1"/>
  <c r="T585" i="9" s="1"/>
  <c r="Q584" i="9"/>
  <c r="J238" i="23"/>
  <c r="K239" i="23"/>
  <c r="K240" i="23"/>
  <c r="K241" i="23"/>
  <c r="K242" i="23"/>
  <c r="K238" i="23"/>
  <c r="Q39" i="9"/>
  <c r="Q64" i="9"/>
  <c r="Q79" i="9"/>
  <c r="Q96" i="9"/>
  <c r="Q97" i="9"/>
  <c r="Q115" i="9"/>
  <c r="Q170" i="9"/>
  <c r="Q192" i="9"/>
  <c r="Q2" i="9"/>
  <c r="O66" i="9"/>
  <c r="O65" i="9"/>
  <c r="Q65" i="9" s="1"/>
  <c r="P174" i="9"/>
  <c r="P116" i="9"/>
  <c r="P117" i="9" s="1"/>
  <c r="P118" i="9" s="1"/>
  <c r="P119" i="9" s="1"/>
  <c r="P120" i="9" s="1"/>
  <c r="P121" i="9" s="1"/>
  <c r="P122" i="9" s="1"/>
  <c r="P123" i="9" s="1"/>
  <c r="P124" i="9" s="1"/>
  <c r="P125" i="9" s="1"/>
  <c r="P126" i="9" s="1"/>
  <c r="P127" i="9" s="1"/>
  <c r="P128" i="9" s="1"/>
  <c r="P129" i="9" s="1"/>
  <c r="O116" i="9"/>
  <c r="P114" i="9"/>
  <c r="P109" i="9"/>
  <c r="P104" i="9"/>
  <c r="P101" i="9"/>
  <c r="P69" i="9"/>
  <c r="P70" i="9" s="1"/>
  <c r="P71" i="9" s="1"/>
  <c r="P26" i="9"/>
  <c r="P3" i="9"/>
  <c r="P4" i="9" s="1"/>
  <c r="P5" i="9" s="1"/>
  <c r="P6" i="9" s="1"/>
  <c r="P7" i="9" s="1"/>
  <c r="O3" i="9"/>
  <c r="O4" i="9" s="1"/>
  <c r="O5" i="9" s="1"/>
  <c r="B381" i="9"/>
  <c r="F187" i="9"/>
  <c r="F180" i="9"/>
  <c r="F147" i="9"/>
  <c r="F134" i="9"/>
  <c r="F138" i="9"/>
  <c r="F37" i="9"/>
  <c r="C32" i="9"/>
  <c r="U32" i="9" s="1"/>
  <c r="T32" i="9" s="1"/>
  <c r="C31" i="9"/>
  <c r="F77" i="9"/>
  <c r="F75" i="9"/>
  <c r="B75" i="9" s="1"/>
  <c r="F72" i="9"/>
  <c r="B72" i="9" s="1"/>
  <c r="F69" i="9"/>
  <c r="U69" i="9"/>
  <c r="R69" i="9"/>
  <c r="D69" i="9"/>
  <c r="C66" i="9"/>
  <c r="R66" i="9" s="1"/>
  <c r="C67" i="9"/>
  <c r="U67" i="9" s="1"/>
  <c r="T67" i="9" s="1"/>
  <c r="C68" i="9"/>
  <c r="U68" i="9" s="1"/>
  <c r="T68" i="9" s="1"/>
  <c r="C65" i="9"/>
  <c r="B27" i="9"/>
  <c r="C26" i="9"/>
  <c r="U26" i="9" s="1"/>
  <c r="T26" i="9" s="1"/>
  <c r="E26" i="9"/>
  <c r="B21" i="9"/>
  <c r="C20" i="9"/>
  <c r="U20" i="9" s="1"/>
  <c r="T20" i="9" s="1"/>
  <c r="C4" i="9"/>
  <c r="U4" i="9" s="1"/>
  <c r="T4" i="9" s="1"/>
  <c r="C5" i="9"/>
  <c r="C3" i="9"/>
  <c r="R3" i="9" s="1"/>
  <c r="F16" i="9"/>
  <c r="B16" i="9" s="1"/>
  <c r="F11" i="9"/>
  <c r="F6" i="9"/>
  <c r="E3" i="9"/>
  <c r="E4" i="9" s="1"/>
  <c r="K74" i="23"/>
  <c r="K75" i="23"/>
  <c r="K76" i="23"/>
  <c r="K77" i="23"/>
  <c r="K78" i="23"/>
  <c r="K79" i="23"/>
  <c r="K80" i="23"/>
  <c r="K81" i="23"/>
  <c r="K82" i="23"/>
  <c r="K83" i="23"/>
  <c r="K84" i="23"/>
  <c r="K85" i="23"/>
  <c r="K86" i="23"/>
  <c r="K87" i="23"/>
  <c r="K73" i="23"/>
  <c r="K102" i="23"/>
  <c r="K97" i="23"/>
  <c r="K98" i="23"/>
  <c r="K99" i="23"/>
  <c r="K100" i="23"/>
  <c r="K101" i="23"/>
  <c r="K96" i="23"/>
  <c r="K89" i="23"/>
  <c r="K90" i="23"/>
  <c r="K91" i="23"/>
  <c r="K92" i="23"/>
  <c r="K93" i="23"/>
  <c r="K94" i="23"/>
  <c r="K95" i="23"/>
  <c r="K88" i="23"/>
  <c r="F114" i="9"/>
  <c r="C100" i="9"/>
  <c r="U100" i="9" s="1"/>
  <c r="T100" i="9" s="1"/>
  <c r="F109" i="9"/>
  <c r="F104" i="9"/>
  <c r="B104" i="9" s="1"/>
  <c r="F101" i="9"/>
  <c r="E97" i="9"/>
  <c r="E98" i="9" s="1"/>
  <c r="E99" i="9" s="1"/>
  <c r="U101" i="9"/>
  <c r="R101" i="9"/>
  <c r="C98" i="9"/>
  <c r="U98" i="9" s="1"/>
  <c r="T98" i="9" s="1"/>
  <c r="C99" i="9"/>
  <c r="R99" i="9" s="1"/>
  <c r="C97" i="9"/>
  <c r="K364" i="23"/>
  <c r="K365" i="23"/>
  <c r="K366" i="23"/>
  <c r="K367" i="23"/>
  <c r="K368" i="23"/>
  <c r="K369" i="23"/>
  <c r="K370" i="23"/>
  <c r="K371" i="23"/>
  <c r="K363" i="23"/>
  <c r="I359" i="23"/>
  <c r="H347" i="23"/>
  <c r="H346" i="23"/>
  <c r="K349" i="23"/>
  <c r="K350" i="23"/>
  <c r="K351" i="23"/>
  <c r="K352" i="23"/>
  <c r="K353" i="23"/>
  <c r="K354" i="23"/>
  <c r="K355" i="23"/>
  <c r="K356" i="23"/>
  <c r="K357" i="23"/>
  <c r="K358" i="23"/>
  <c r="K347" i="23"/>
  <c r="K348" i="23"/>
  <c r="K346" i="23"/>
  <c r="F117" i="9"/>
  <c r="K373" i="23"/>
  <c r="K374" i="23"/>
  <c r="K375" i="23"/>
  <c r="K376" i="23"/>
  <c r="K377" i="23"/>
  <c r="K378" i="23"/>
  <c r="K379" i="23"/>
  <c r="K380" i="23"/>
  <c r="K381" i="23"/>
  <c r="K382" i="23"/>
  <c r="K383" i="23"/>
  <c r="K384" i="23"/>
  <c r="K385" i="23"/>
  <c r="K386" i="23"/>
  <c r="K387" i="23"/>
  <c r="K388" i="23"/>
  <c r="K389" i="23"/>
  <c r="K390" i="23"/>
  <c r="K391" i="23"/>
  <c r="K392" i="23"/>
  <c r="K393" i="23"/>
  <c r="K394" i="23"/>
  <c r="K372" i="23"/>
  <c r="K360" i="23"/>
  <c r="K361" i="23"/>
  <c r="K362" i="23"/>
  <c r="K359" i="23"/>
  <c r="I346" i="23"/>
  <c r="J351" i="23"/>
  <c r="J348" i="23"/>
  <c r="J346" i="23"/>
  <c r="J354" i="23"/>
  <c r="J355" i="23"/>
  <c r="J356" i="23"/>
  <c r="J358" i="23"/>
  <c r="J359" i="23"/>
  <c r="J372" i="23"/>
  <c r="J363" i="23"/>
  <c r="E380" i="9"/>
  <c r="E381" i="9" s="1"/>
  <c r="E382" i="9" s="1"/>
  <c r="E383" i="9" s="1"/>
  <c r="E384" i="9" s="1"/>
  <c r="E385" i="9" s="1"/>
  <c r="E386" i="9" s="1"/>
  <c r="E387" i="9" s="1"/>
  <c r="E388" i="9" s="1"/>
  <c r="E389" i="9" s="1"/>
  <c r="E390" i="9" s="1"/>
  <c r="E391" i="9" s="1"/>
  <c r="E392" i="9" s="1"/>
  <c r="E393" i="9" s="1"/>
  <c r="E394" i="9" s="1"/>
  <c r="E395" i="9" s="1"/>
  <c r="E396" i="9" s="1"/>
  <c r="E397" i="9" s="1"/>
  <c r="E398" i="9" s="1"/>
  <c r="E399" i="9" s="1"/>
  <c r="E400" i="9" s="1"/>
  <c r="E401" i="9" s="1"/>
  <c r="E402" i="9" s="1"/>
  <c r="E403" i="9" s="1"/>
  <c r="E404" i="9" s="1"/>
  <c r="E405" i="9" s="1"/>
  <c r="E406" i="9" s="1"/>
  <c r="E407" i="9" s="1"/>
  <c r="E408" i="9" s="1"/>
  <c r="E409" i="9" s="1"/>
  <c r="E410" i="9" s="1"/>
  <c r="E411" i="9" s="1"/>
  <c r="E412" i="9" s="1"/>
  <c r="E413" i="9" s="1"/>
  <c r="E414" i="9" s="1"/>
  <c r="E415" i="9" s="1"/>
  <c r="E416" i="9" s="1"/>
  <c r="E417" i="9" s="1"/>
  <c r="E418" i="9" s="1"/>
  <c r="E419" i="9" s="1"/>
  <c r="E420" i="9" s="1"/>
  <c r="E421" i="9" s="1"/>
  <c r="E422" i="9" s="1"/>
  <c r="E423" i="9" s="1"/>
  <c r="E424" i="9" s="1"/>
  <c r="E425" i="9" s="1"/>
  <c r="E426" i="9" s="1"/>
  <c r="E427" i="9" s="1"/>
  <c r="E428" i="9" s="1"/>
  <c r="E429" i="9" s="1"/>
  <c r="E430" i="9" s="1"/>
  <c r="E431" i="9" s="1"/>
  <c r="E432" i="9" s="1"/>
  <c r="E433" i="9" s="1"/>
  <c r="E434" i="9" s="1"/>
  <c r="E435" i="9" s="1"/>
  <c r="E436" i="9" s="1"/>
  <c r="E437" i="9" s="1"/>
  <c r="E438" i="9" s="1"/>
  <c r="E439" i="9" s="1"/>
  <c r="E440" i="9" s="1"/>
  <c r="E441" i="9" s="1"/>
  <c r="E442" i="9" s="1"/>
  <c r="E443" i="9" s="1"/>
  <c r="E444" i="9" s="1"/>
  <c r="E445" i="9" s="1"/>
  <c r="E446" i="9" s="1"/>
  <c r="E447" i="9" s="1"/>
  <c r="E448" i="9" s="1"/>
  <c r="E449" i="9" s="1"/>
  <c r="E450" i="9" s="1"/>
  <c r="E451" i="9" s="1"/>
  <c r="E452" i="9" s="1"/>
  <c r="E453" i="9" s="1"/>
  <c r="E454" i="9" s="1"/>
  <c r="E455" i="9" s="1"/>
  <c r="E456" i="9" s="1"/>
  <c r="E457" i="9" s="1"/>
  <c r="E458" i="9" s="1"/>
  <c r="E459" i="9" s="1"/>
  <c r="E460" i="9" s="1"/>
  <c r="E461" i="9" s="1"/>
  <c r="E462" i="9" s="1"/>
  <c r="E463" i="9" s="1"/>
  <c r="E464" i="9" s="1"/>
  <c r="E465" i="9" s="1"/>
  <c r="E466" i="9" s="1"/>
  <c r="E467" i="9" s="1"/>
  <c r="E468" i="9" s="1"/>
  <c r="E469" i="9" s="1"/>
  <c r="E470" i="9" s="1"/>
  <c r="E471" i="9" s="1"/>
  <c r="E472" i="9" s="1"/>
  <c r="E473" i="9" s="1"/>
  <c r="E474" i="9" s="1"/>
  <c r="E475" i="9" s="1"/>
  <c r="E476" i="9" s="1"/>
  <c r="E477" i="9" s="1"/>
  <c r="E478" i="9" s="1"/>
  <c r="E479" i="9" s="1"/>
  <c r="E480" i="9" s="1"/>
  <c r="E481" i="9" s="1"/>
  <c r="E482" i="9" s="1"/>
  <c r="E483" i="9" s="1"/>
  <c r="E484" i="9" s="1"/>
  <c r="E485" i="9" s="1"/>
  <c r="E486" i="9" s="1"/>
  <c r="E487" i="9" s="1"/>
  <c r="E488" i="9" s="1"/>
  <c r="E489" i="9" s="1"/>
  <c r="E490" i="9" s="1"/>
  <c r="E491" i="9" s="1"/>
  <c r="E492" i="9" s="1"/>
  <c r="E493" i="9" s="1"/>
  <c r="E494" i="9" s="1"/>
  <c r="E495" i="9" s="1"/>
  <c r="E496" i="9" s="1"/>
  <c r="E497" i="9" s="1"/>
  <c r="E498" i="9" s="1"/>
  <c r="E499" i="9" s="1"/>
  <c r="E500" i="9" s="1"/>
  <c r="E501" i="9" s="1"/>
  <c r="E502" i="9" s="1"/>
  <c r="E503" i="9" s="1"/>
  <c r="E504" i="9" s="1"/>
  <c r="E505" i="9" s="1"/>
  <c r="E506" i="9" s="1"/>
  <c r="E507" i="9" s="1"/>
  <c r="E508" i="9" s="1"/>
  <c r="E509" i="9" s="1"/>
  <c r="E510" i="9" s="1"/>
  <c r="E511" i="9" s="1"/>
  <c r="E512" i="9" s="1"/>
  <c r="E513" i="9" s="1"/>
  <c r="E514" i="9" s="1"/>
  <c r="E515" i="9" s="1"/>
  <c r="E516" i="9" s="1"/>
  <c r="E517" i="9" s="1"/>
  <c r="E518" i="9" s="1"/>
  <c r="E519" i="9" s="1"/>
  <c r="E520" i="9" s="1"/>
  <c r="E521" i="9" s="1"/>
  <c r="E522" i="9" s="1"/>
  <c r="E523" i="9" s="1"/>
  <c r="E524" i="9" s="1"/>
  <c r="E525" i="9" s="1"/>
  <c r="E526" i="9" s="1"/>
  <c r="E527" i="9" s="1"/>
  <c r="E528" i="9" s="1"/>
  <c r="E529" i="9" s="1"/>
  <c r="E530" i="9" s="1"/>
  <c r="E531" i="9" s="1"/>
  <c r="E532" i="9" s="1"/>
  <c r="E533" i="9" s="1"/>
  <c r="E534" i="9" s="1"/>
  <c r="E535" i="9" s="1"/>
  <c r="E536" i="9" s="1"/>
  <c r="E537" i="9" s="1"/>
  <c r="E538" i="9" s="1"/>
  <c r="E539" i="9" s="1"/>
  <c r="E540" i="9" s="1"/>
  <c r="E541" i="9" s="1"/>
  <c r="E542" i="9" s="1"/>
  <c r="E543" i="9" s="1"/>
  <c r="E544" i="9" s="1"/>
  <c r="E545" i="9" s="1"/>
  <c r="E546" i="9" s="1"/>
  <c r="E547" i="9" s="1"/>
  <c r="E548" i="9" s="1"/>
  <c r="E549" i="9" s="1"/>
  <c r="E550" i="9" s="1"/>
  <c r="E551" i="9" s="1"/>
  <c r="E552" i="9" s="1"/>
  <c r="E553" i="9" s="1"/>
  <c r="E554" i="9" s="1"/>
  <c r="E555" i="9" s="1"/>
  <c r="E556" i="9" s="1"/>
  <c r="E557" i="9" s="1"/>
  <c r="E558" i="9" s="1"/>
  <c r="E559" i="9" s="1"/>
  <c r="E560" i="9" s="1"/>
  <c r="E561" i="9" s="1"/>
  <c r="E562" i="9" s="1"/>
  <c r="E563" i="9" s="1"/>
  <c r="C380" i="9"/>
  <c r="U380" i="9" s="1"/>
  <c r="T380" i="9" s="1"/>
  <c r="E171" i="9"/>
  <c r="B171" i="9" s="1"/>
  <c r="F174" i="9"/>
  <c r="C172" i="9"/>
  <c r="C173" i="9"/>
  <c r="U173" i="9" s="1"/>
  <c r="T173" i="9" s="1"/>
  <c r="C171" i="9"/>
  <c r="U171" i="9" s="1"/>
  <c r="T171" i="9" s="1"/>
  <c r="O171" i="9"/>
  <c r="T377" i="9"/>
  <c r="T379" i="9"/>
  <c r="C116" i="9"/>
  <c r="U116" i="9" s="1"/>
  <c r="T116" i="9" s="1"/>
  <c r="E116" i="9"/>
  <c r="B116" i="9" s="1"/>
  <c r="E205" i="9"/>
  <c r="E206" i="9" s="1"/>
  <c r="E207" i="9" s="1"/>
  <c r="E208" i="9" s="1"/>
  <c r="E209" i="9" s="1"/>
  <c r="E210" i="9" s="1"/>
  <c r="E211" i="9" s="1"/>
  <c r="E212" i="9" s="1"/>
  <c r="E213" i="9" s="1"/>
  <c r="E214" i="9" s="1"/>
  <c r="E215" i="9" s="1"/>
  <c r="E216" i="9" s="1"/>
  <c r="E217" i="9" s="1"/>
  <c r="E218" i="9" s="1"/>
  <c r="E219" i="9" s="1"/>
  <c r="E220" i="9" s="1"/>
  <c r="E221" i="9" s="1"/>
  <c r="E222" i="9" s="1"/>
  <c r="E223" i="9" s="1"/>
  <c r="E224" i="9" s="1"/>
  <c r="E225" i="9" s="1"/>
  <c r="E226" i="9" s="1"/>
  <c r="E227" i="9" s="1"/>
  <c r="E228" i="9" s="1"/>
  <c r="E229" i="9" s="1"/>
  <c r="E230" i="9" s="1"/>
  <c r="E231" i="9" s="1"/>
  <c r="E232" i="9" s="1"/>
  <c r="E233" i="9" s="1"/>
  <c r="E234" i="9" s="1"/>
  <c r="E235" i="9" s="1"/>
  <c r="E236" i="9" s="1"/>
  <c r="E237" i="9" s="1"/>
  <c r="E238" i="9" s="1"/>
  <c r="E239" i="9" s="1"/>
  <c r="E240" i="9" s="1"/>
  <c r="E241" i="9" s="1"/>
  <c r="E242" i="9" s="1"/>
  <c r="E243" i="9" s="1"/>
  <c r="E244" i="9" s="1"/>
  <c r="E245" i="9" s="1"/>
  <c r="E246" i="9" s="1"/>
  <c r="E247" i="9" s="1"/>
  <c r="E248" i="9" s="1"/>
  <c r="E249" i="9" s="1"/>
  <c r="E250" i="9" s="1"/>
  <c r="E251" i="9" s="1"/>
  <c r="E252" i="9" s="1"/>
  <c r="E253" i="9" s="1"/>
  <c r="E254" i="9" s="1"/>
  <c r="E255" i="9" s="1"/>
  <c r="E256" i="9" s="1"/>
  <c r="E257" i="9" s="1"/>
  <c r="E258" i="9" s="1"/>
  <c r="E259" i="9" s="1"/>
  <c r="E260" i="9" s="1"/>
  <c r="E261" i="9" s="1"/>
  <c r="E262" i="9" s="1"/>
  <c r="E263" i="9" s="1"/>
  <c r="E264" i="9" s="1"/>
  <c r="E265" i="9" s="1"/>
  <c r="E266" i="9" s="1"/>
  <c r="E267" i="9" s="1"/>
  <c r="E268" i="9" s="1"/>
  <c r="E269" i="9" s="1"/>
  <c r="E270" i="9" s="1"/>
  <c r="E271" i="9" s="1"/>
  <c r="E272" i="9" s="1"/>
  <c r="E273" i="9" s="1"/>
  <c r="E274" i="9" s="1"/>
  <c r="E275" i="9" s="1"/>
  <c r="E276" i="9" s="1"/>
  <c r="E277" i="9" s="1"/>
  <c r="E278" i="9" s="1"/>
  <c r="E279" i="9" s="1"/>
  <c r="E280" i="9" s="1"/>
  <c r="E281" i="9" s="1"/>
  <c r="E282" i="9" s="1"/>
  <c r="E283" i="9" s="1"/>
  <c r="E284" i="9" s="1"/>
  <c r="E285" i="9" s="1"/>
  <c r="E286" i="9" s="1"/>
  <c r="E287" i="9" s="1"/>
  <c r="E288" i="9" s="1"/>
  <c r="E289" i="9" s="1"/>
  <c r="E290" i="9" s="1"/>
  <c r="E291" i="9" s="1"/>
  <c r="E292" i="9" s="1"/>
  <c r="E293" i="9" s="1"/>
  <c r="E294" i="9" s="1"/>
  <c r="E295" i="9" s="1"/>
  <c r="E296" i="9" s="1"/>
  <c r="E297" i="9" s="1"/>
  <c r="E298" i="9" s="1"/>
  <c r="E299" i="9" s="1"/>
  <c r="E300" i="9" s="1"/>
  <c r="E301" i="9" s="1"/>
  <c r="E302" i="9" s="1"/>
  <c r="E303" i="9" s="1"/>
  <c r="E304" i="9" s="1"/>
  <c r="E305" i="9" s="1"/>
  <c r="E306" i="9" s="1"/>
  <c r="E307" i="9" s="1"/>
  <c r="E308" i="9" s="1"/>
  <c r="E309" i="9" s="1"/>
  <c r="E310" i="9" s="1"/>
  <c r="E311" i="9" s="1"/>
  <c r="E312" i="9" s="1"/>
  <c r="E313" i="9" s="1"/>
  <c r="E314" i="9" s="1"/>
  <c r="E315" i="9" s="1"/>
  <c r="E316" i="9" s="1"/>
  <c r="E317" i="9" s="1"/>
  <c r="E318" i="9" s="1"/>
  <c r="E319" i="9" s="1"/>
  <c r="E320" i="9" s="1"/>
  <c r="E321" i="9" s="1"/>
  <c r="E322" i="9" s="1"/>
  <c r="E323" i="9" s="1"/>
  <c r="E324" i="9" s="1"/>
  <c r="E325" i="9" s="1"/>
  <c r="E326" i="9" s="1"/>
  <c r="E327" i="9" s="1"/>
  <c r="E328" i="9" s="1"/>
  <c r="E329" i="9" s="1"/>
  <c r="E330" i="9" s="1"/>
  <c r="E331" i="9" s="1"/>
  <c r="E332" i="9" s="1"/>
  <c r="E333" i="9" s="1"/>
  <c r="E334" i="9" s="1"/>
  <c r="E335" i="9" s="1"/>
  <c r="E336" i="9" s="1"/>
  <c r="E337" i="9" s="1"/>
  <c r="E338" i="9" s="1"/>
  <c r="E339" i="9" s="1"/>
  <c r="E340" i="9" s="1"/>
  <c r="E341" i="9" s="1"/>
  <c r="E342" i="9" s="1"/>
  <c r="E343" i="9" s="1"/>
  <c r="E344" i="9" s="1"/>
  <c r="E345" i="9" s="1"/>
  <c r="E346" i="9" s="1"/>
  <c r="E347" i="9" s="1"/>
  <c r="E348" i="9" s="1"/>
  <c r="E349" i="9" s="1"/>
  <c r="E350" i="9" s="1"/>
  <c r="E351" i="9" s="1"/>
  <c r="E352" i="9" s="1"/>
  <c r="E353" i="9" s="1"/>
  <c r="E354" i="9" s="1"/>
  <c r="E355" i="9" s="1"/>
  <c r="E356" i="9" s="1"/>
  <c r="E357" i="9" s="1"/>
  <c r="E358" i="9" s="1"/>
  <c r="E359" i="9" s="1"/>
  <c r="E360" i="9" s="1"/>
  <c r="E361" i="9" s="1"/>
  <c r="E362" i="9" s="1"/>
  <c r="E363" i="9" s="1"/>
  <c r="E364" i="9" s="1"/>
  <c r="E365" i="9" s="1"/>
  <c r="E366" i="9" s="1"/>
  <c r="E367" i="9" s="1"/>
  <c r="E368" i="9" s="1"/>
  <c r="E369" i="9" s="1"/>
  <c r="E370" i="9" s="1"/>
  <c r="E371" i="9" s="1"/>
  <c r="E372" i="9" s="1"/>
  <c r="E373" i="9" s="1"/>
  <c r="E374" i="9" s="1"/>
  <c r="E375" i="9" s="1"/>
  <c r="E376" i="9" s="1"/>
  <c r="E377" i="9" s="1"/>
  <c r="E378" i="9" s="1"/>
  <c r="B377" i="9"/>
  <c r="F207" i="9"/>
  <c r="C206" i="9"/>
  <c r="R206" i="9" s="1"/>
  <c r="C205" i="9"/>
  <c r="R205" i="9" s="1"/>
  <c r="T205" i="9"/>
  <c r="T206" i="9"/>
  <c r="U134" i="9"/>
  <c r="U135" i="9"/>
  <c r="U136" i="9"/>
  <c r="U137" i="9"/>
  <c r="U138" i="9"/>
  <c r="U139" i="9"/>
  <c r="U140" i="9"/>
  <c r="U141" i="9"/>
  <c r="U142" i="9"/>
  <c r="U143" i="9"/>
  <c r="U144" i="9"/>
  <c r="U145" i="9"/>
  <c r="U146" i="9"/>
  <c r="U147" i="9"/>
  <c r="U148" i="9"/>
  <c r="U149" i="9"/>
  <c r="U150" i="9"/>
  <c r="U151" i="9"/>
  <c r="U152" i="9"/>
  <c r="U153" i="9"/>
  <c r="U154" i="9"/>
  <c r="U155" i="9"/>
  <c r="U156" i="9"/>
  <c r="U157" i="9"/>
  <c r="U158" i="9"/>
  <c r="U159" i="9"/>
  <c r="U160" i="9"/>
  <c r="U161" i="9"/>
  <c r="U162" i="9"/>
  <c r="U163" i="9"/>
  <c r="U164" i="9"/>
  <c r="U165" i="9"/>
  <c r="U166" i="9"/>
  <c r="U167" i="9"/>
  <c r="U168" i="9"/>
  <c r="U169"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T589" i="9" l="1"/>
  <c r="Q116" i="9"/>
  <c r="O117" i="9"/>
  <c r="O118" i="9" s="1"/>
  <c r="B114" i="9"/>
  <c r="B11" i="9"/>
  <c r="F139" i="9"/>
  <c r="T139" i="9" s="1"/>
  <c r="B180" i="9"/>
  <c r="Q586" i="9"/>
  <c r="O587" i="9"/>
  <c r="B69" i="9"/>
  <c r="B187" i="9"/>
  <c r="P586" i="9"/>
  <c r="P587" i="9" s="1"/>
  <c r="P588" i="9" s="1"/>
  <c r="Q585" i="9"/>
  <c r="F70" i="9"/>
  <c r="B147" i="9"/>
  <c r="B6" i="9"/>
  <c r="F118" i="9"/>
  <c r="Q118" i="9" s="1"/>
  <c r="Q117" i="9"/>
  <c r="B101" i="9"/>
  <c r="B37" i="9"/>
  <c r="B134" i="9"/>
  <c r="B138" i="9"/>
  <c r="B174" i="9"/>
  <c r="Q66" i="9"/>
  <c r="O67" i="9"/>
  <c r="Q171" i="9"/>
  <c r="O172" i="9"/>
  <c r="B109" i="9"/>
  <c r="Q3" i="9"/>
  <c r="F208" i="9"/>
  <c r="F209" i="9" s="1"/>
  <c r="B77" i="9"/>
  <c r="Q5" i="9"/>
  <c r="R586" i="9"/>
  <c r="R585" i="9"/>
  <c r="T590" i="9"/>
  <c r="Q4" i="9"/>
  <c r="R584" i="9"/>
  <c r="E586" i="9"/>
  <c r="R587" i="9"/>
  <c r="T588" i="9"/>
  <c r="O119" i="9"/>
  <c r="R32" i="9"/>
  <c r="R67" i="9"/>
  <c r="R68" i="9"/>
  <c r="F73" i="9"/>
  <c r="T69" i="9"/>
  <c r="U66" i="9"/>
  <c r="T66" i="9" s="1"/>
  <c r="U3" i="9"/>
  <c r="T3" i="9" s="1"/>
  <c r="R26" i="9"/>
  <c r="R4" i="9"/>
  <c r="R20" i="9"/>
  <c r="B4" i="9"/>
  <c r="E5" i="9"/>
  <c r="B3" i="9"/>
  <c r="R98" i="9"/>
  <c r="R100" i="9"/>
  <c r="E101" i="9"/>
  <c r="E102" i="9" s="1"/>
  <c r="E103" i="9" s="1"/>
  <c r="E104" i="9" s="1"/>
  <c r="E105" i="9" s="1"/>
  <c r="E106" i="9" s="1"/>
  <c r="E107" i="9" s="1"/>
  <c r="E108" i="9" s="1"/>
  <c r="E109" i="9" s="1"/>
  <c r="E110" i="9" s="1"/>
  <c r="E111" i="9" s="1"/>
  <c r="E112" i="9" s="1"/>
  <c r="E113" i="9" s="1"/>
  <c r="E114" i="9" s="1"/>
  <c r="E100" i="9"/>
  <c r="B100" i="9" s="1"/>
  <c r="U99" i="9"/>
  <c r="T99" i="9" s="1"/>
  <c r="T101" i="9"/>
  <c r="B117" i="9"/>
  <c r="R380" i="9"/>
  <c r="R171" i="9"/>
  <c r="R173" i="9"/>
  <c r="E117" i="9"/>
  <c r="R116" i="9"/>
  <c r="F148" i="9"/>
  <c r="B207" i="9"/>
  <c r="T147" i="9"/>
  <c r="T138" i="9"/>
  <c r="C132" i="9"/>
  <c r="R132" i="9" s="1"/>
  <c r="C133" i="9"/>
  <c r="U133" i="9" s="1"/>
  <c r="T133" i="9" s="1"/>
  <c r="C131" i="9"/>
  <c r="F135" i="9" s="1"/>
  <c r="R108" i="9"/>
  <c r="C64" i="9"/>
  <c r="C379" i="9"/>
  <c r="C204" i="9"/>
  <c r="B205" i="9" s="1"/>
  <c r="B206" i="9" s="1"/>
  <c r="T747" i="23"/>
  <c r="O747" i="23"/>
  <c r="P747" i="23" s="1"/>
  <c r="N747" i="23"/>
  <c r="M747" i="23"/>
  <c r="L747" i="23"/>
  <c r="R378" i="9"/>
  <c r="F378" i="9"/>
  <c r="K150" i="23"/>
  <c r="L150" i="23"/>
  <c r="M150" i="23"/>
  <c r="P150" i="23" s="1"/>
  <c r="N150" i="23"/>
  <c r="O150" i="23"/>
  <c r="Q150" i="23"/>
  <c r="T150" i="23"/>
  <c r="K151" i="23"/>
  <c r="L151" i="23"/>
  <c r="M151" i="23"/>
  <c r="N151" i="23"/>
  <c r="O151" i="23"/>
  <c r="Q151" i="23"/>
  <c r="T151" i="23"/>
  <c r="K154" i="23"/>
  <c r="K155" i="23"/>
  <c r="K145" i="23"/>
  <c r="K146" i="23"/>
  <c r="K147" i="23"/>
  <c r="K148" i="23"/>
  <c r="K149" i="23"/>
  <c r="K152" i="23"/>
  <c r="K153" i="23"/>
  <c r="K144" i="23"/>
  <c r="K143" i="23"/>
  <c r="B170" i="9"/>
  <c r="B192" i="9"/>
  <c r="B196" i="9"/>
  <c r="B204" i="9"/>
  <c r="B379" i="9"/>
  <c r="B564" i="9"/>
  <c r="B568" i="9"/>
  <c r="B580" i="9"/>
  <c r="P565" i="9"/>
  <c r="P566" i="9" s="1"/>
  <c r="P567" i="9" s="1"/>
  <c r="E565" i="9"/>
  <c r="U566" i="9"/>
  <c r="T566" i="9" s="1"/>
  <c r="R566" i="9"/>
  <c r="U565" i="9"/>
  <c r="T565" i="9" s="1"/>
  <c r="R565" i="9"/>
  <c r="U567" i="9"/>
  <c r="T567" i="9" s="1"/>
  <c r="R567" i="9"/>
  <c r="E564" i="9"/>
  <c r="C564" i="9"/>
  <c r="U564" i="9" s="1"/>
  <c r="T564" i="9" s="1"/>
  <c r="U113" i="9"/>
  <c r="R113" i="9"/>
  <c r="F110" i="9"/>
  <c r="U114" i="9"/>
  <c r="T114" i="9" s="1"/>
  <c r="R114" i="9"/>
  <c r="T102" i="23"/>
  <c r="Q102" i="23"/>
  <c r="O102" i="23"/>
  <c r="N102" i="23"/>
  <c r="M102" i="23"/>
  <c r="L102" i="23"/>
  <c r="G203" i="23"/>
  <c r="T209" i="23"/>
  <c r="Q209" i="23"/>
  <c r="O209" i="23"/>
  <c r="N209" i="23"/>
  <c r="M209" i="23"/>
  <c r="L209" i="23"/>
  <c r="J117" i="23"/>
  <c r="J103" i="23"/>
  <c r="U108" i="9"/>
  <c r="U107" i="9"/>
  <c r="R107" i="9"/>
  <c r="U106" i="9"/>
  <c r="R106" i="9"/>
  <c r="U105" i="9"/>
  <c r="R105" i="9"/>
  <c r="P105" i="9"/>
  <c r="F105" i="9"/>
  <c r="U104" i="9"/>
  <c r="T104" i="9" s="1"/>
  <c r="R104" i="9"/>
  <c r="T90" i="23"/>
  <c r="Q90" i="23"/>
  <c r="O90" i="23"/>
  <c r="N90" i="23"/>
  <c r="M90" i="23"/>
  <c r="L90" i="23"/>
  <c r="T89" i="23"/>
  <c r="Q89" i="23"/>
  <c r="O89" i="23"/>
  <c r="N89" i="23"/>
  <c r="M89" i="23"/>
  <c r="L89" i="23"/>
  <c r="T88" i="23"/>
  <c r="Q88" i="23"/>
  <c r="O88" i="23"/>
  <c r="N88" i="23"/>
  <c r="M88" i="23"/>
  <c r="L88" i="23"/>
  <c r="T95" i="23"/>
  <c r="Q95" i="23"/>
  <c r="O95" i="23"/>
  <c r="N95" i="23"/>
  <c r="M95" i="23"/>
  <c r="L95" i="23"/>
  <c r="T94" i="23"/>
  <c r="Q94" i="23"/>
  <c r="O94" i="23"/>
  <c r="N94" i="23"/>
  <c r="M94" i="23"/>
  <c r="L94" i="23"/>
  <c r="T93" i="23"/>
  <c r="Q93" i="23"/>
  <c r="O93" i="23"/>
  <c r="N93" i="23"/>
  <c r="M93" i="23"/>
  <c r="L93" i="23"/>
  <c r="T92" i="23"/>
  <c r="Q92" i="23"/>
  <c r="O92" i="23"/>
  <c r="N92" i="23"/>
  <c r="M92" i="23"/>
  <c r="L92" i="23"/>
  <c r="T91" i="23"/>
  <c r="Q91" i="23"/>
  <c r="O91" i="23"/>
  <c r="N91" i="23"/>
  <c r="M91" i="23"/>
  <c r="L91" i="23"/>
  <c r="T118" i="23"/>
  <c r="Q118" i="23"/>
  <c r="O118" i="23"/>
  <c r="N118" i="23"/>
  <c r="M118" i="23"/>
  <c r="L118" i="23"/>
  <c r="T117" i="23"/>
  <c r="Q117" i="23"/>
  <c r="O117" i="23"/>
  <c r="N117" i="23"/>
  <c r="M117" i="23"/>
  <c r="L117" i="23"/>
  <c r="T116" i="23"/>
  <c r="Q116" i="23"/>
  <c r="O116" i="23"/>
  <c r="N116" i="23"/>
  <c r="M116" i="23"/>
  <c r="L116" i="23"/>
  <c r="T115" i="23"/>
  <c r="Q115" i="23"/>
  <c r="O115" i="23"/>
  <c r="N115" i="23"/>
  <c r="M115" i="23"/>
  <c r="L115" i="23"/>
  <c r="T114" i="23"/>
  <c r="Q114" i="23"/>
  <c r="O114" i="23"/>
  <c r="N114" i="23"/>
  <c r="M114" i="23"/>
  <c r="L114" i="23"/>
  <c r="T113" i="23"/>
  <c r="Q113" i="23"/>
  <c r="O113" i="23"/>
  <c r="N113" i="23"/>
  <c r="M113" i="23"/>
  <c r="L113" i="23"/>
  <c r="T112" i="23"/>
  <c r="Q112" i="23"/>
  <c r="O112" i="23"/>
  <c r="N112" i="23"/>
  <c r="M112" i="23"/>
  <c r="L112" i="23"/>
  <c r="T111" i="23"/>
  <c r="Q111" i="23"/>
  <c r="O111" i="23"/>
  <c r="N111" i="23"/>
  <c r="M111" i="23"/>
  <c r="L111" i="23"/>
  <c r="T110" i="23"/>
  <c r="Q110" i="23"/>
  <c r="O110" i="23"/>
  <c r="N110" i="23"/>
  <c r="M110" i="23"/>
  <c r="L110" i="23"/>
  <c r="T109" i="23"/>
  <c r="Q109" i="23"/>
  <c r="O109" i="23"/>
  <c r="N109" i="23"/>
  <c r="M109" i="23"/>
  <c r="L109" i="23"/>
  <c r="T108" i="23"/>
  <c r="Q108" i="23"/>
  <c r="O108" i="23"/>
  <c r="N108" i="23"/>
  <c r="M108" i="23"/>
  <c r="L108" i="23"/>
  <c r="T107" i="23"/>
  <c r="Q107" i="23"/>
  <c r="O107" i="23"/>
  <c r="N107" i="23"/>
  <c r="M107" i="23"/>
  <c r="L107" i="23"/>
  <c r="T106" i="23"/>
  <c r="Q106" i="23"/>
  <c r="O106" i="23"/>
  <c r="N106" i="23"/>
  <c r="M106" i="23"/>
  <c r="L106" i="23"/>
  <c r="T105" i="23"/>
  <c r="Q105" i="23"/>
  <c r="O105" i="23"/>
  <c r="N105" i="23"/>
  <c r="M105" i="23"/>
  <c r="L105" i="23"/>
  <c r="T104" i="23"/>
  <c r="Q104" i="23"/>
  <c r="O104" i="23"/>
  <c r="N104" i="23"/>
  <c r="M104" i="23"/>
  <c r="L104" i="23"/>
  <c r="T103" i="23"/>
  <c r="Q103" i="23"/>
  <c r="O103" i="23"/>
  <c r="N103" i="23"/>
  <c r="M103" i="23"/>
  <c r="L103" i="23"/>
  <c r="T101" i="23"/>
  <c r="Q101" i="23"/>
  <c r="O101" i="23"/>
  <c r="N101" i="23"/>
  <c r="M101" i="23"/>
  <c r="L101" i="23"/>
  <c r="T100" i="23"/>
  <c r="Q100" i="23"/>
  <c r="O100" i="23"/>
  <c r="N100" i="23"/>
  <c r="M100" i="23"/>
  <c r="L100" i="23"/>
  <c r="T99" i="23"/>
  <c r="Q99" i="23"/>
  <c r="O99" i="23"/>
  <c r="N99" i="23"/>
  <c r="M99" i="23"/>
  <c r="L99" i="23"/>
  <c r="T98" i="23"/>
  <c r="Q98" i="23"/>
  <c r="O98" i="23"/>
  <c r="N98" i="23"/>
  <c r="M98" i="23"/>
  <c r="L98" i="23"/>
  <c r="T97" i="23"/>
  <c r="Q97" i="23"/>
  <c r="O97" i="23"/>
  <c r="N97" i="23"/>
  <c r="M97" i="23"/>
  <c r="L97" i="23"/>
  <c r="T96" i="23"/>
  <c r="Q96" i="23"/>
  <c r="O96" i="23"/>
  <c r="N96" i="23"/>
  <c r="M96" i="23"/>
  <c r="L96" i="23"/>
  <c r="T87" i="23"/>
  <c r="Q87" i="23"/>
  <c r="O87" i="23"/>
  <c r="N87" i="23"/>
  <c r="M87" i="23"/>
  <c r="L87" i="23"/>
  <c r="T86" i="23"/>
  <c r="Q86" i="23"/>
  <c r="O86" i="23"/>
  <c r="N86" i="23"/>
  <c r="M86" i="23"/>
  <c r="L86" i="23"/>
  <c r="T85" i="23"/>
  <c r="Q85" i="23"/>
  <c r="O85" i="23"/>
  <c r="N85" i="23"/>
  <c r="M85" i="23"/>
  <c r="L85" i="23"/>
  <c r="T84" i="23"/>
  <c r="Q84" i="23"/>
  <c r="O84" i="23"/>
  <c r="N84" i="23"/>
  <c r="M84" i="23"/>
  <c r="L84" i="23"/>
  <c r="T83" i="23"/>
  <c r="Q83" i="23"/>
  <c r="O83" i="23"/>
  <c r="N83" i="23"/>
  <c r="M83" i="23"/>
  <c r="L83" i="23"/>
  <c r="T82" i="23"/>
  <c r="Q82" i="23"/>
  <c r="O82" i="23"/>
  <c r="N82" i="23"/>
  <c r="M82" i="23"/>
  <c r="L82" i="23"/>
  <c r="T81" i="23"/>
  <c r="Q81" i="23"/>
  <c r="O81" i="23"/>
  <c r="N81" i="23"/>
  <c r="M81" i="23"/>
  <c r="L81" i="23"/>
  <c r="T80" i="23"/>
  <c r="Q80" i="23"/>
  <c r="O80" i="23"/>
  <c r="N80" i="23"/>
  <c r="M80" i="23"/>
  <c r="L80" i="23"/>
  <c r="T79" i="23"/>
  <c r="Q79" i="23"/>
  <c r="O79" i="23"/>
  <c r="N79" i="23"/>
  <c r="M79" i="23"/>
  <c r="L79" i="23"/>
  <c r="T78" i="23"/>
  <c r="Q78" i="23"/>
  <c r="O78" i="23"/>
  <c r="N78" i="23"/>
  <c r="M78" i="23"/>
  <c r="L78" i="23"/>
  <c r="T77" i="23"/>
  <c r="Q77" i="23"/>
  <c r="O77" i="23"/>
  <c r="N77" i="23"/>
  <c r="M77" i="23"/>
  <c r="L77" i="23"/>
  <c r="T76" i="23"/>
  <c r="Q76" i="23"/>
  <c r="O76" i="23"/>
  <c r="N76" i="23"/>
  <c r="M76" i="23"/>
  <c r="L76" i="23"/>
  <c r="T75" i="23"/>
  <c r="Q75" i="23"/>
  <c r="O75" i="23"/>
  <c r="N75" i="23"/>
  <c r="M75" i="23"/>
  <c r="L75" i="23"/>
  <c r="T74" i="23"/>
  <c r="Q74" i="23"/>
  <c r="O74" i="23"/>
  <c r="N74" i="23"/>
  <c r="M74" i="23"/>
  <c r="L74" i="23"/>
  <c r="T73" i="23"/>
  <c r="Q73" i="23"/>
  <c r="O73" i="23"/>
  <c r="N73" i="23"/>
  <c r="M73" i="23"/>
  <c r="L73" i="23"/>
  <c r="T300" i="23"/>
  <c r="Q300" i="23"/>
  <c r="O300" i="23"/>
  <c r="N300" i="23"/>
  <c r="M300" i="23"/>
  <c r="L300" i="23"/>
  <c r="T299" i="23"/>
  <c r="Q299" i="23"/>
  <c r="O299" i="23"/>
  <c r="N299" i="23"/>
  <c r="M299" i="23"/>
  <c r="L299" i="23"/>
  <c r="T298" i="23"/>
  <c r="Q298" i="23"/>
  <c r="O298" i="23"/>
  <c r="N298" i="23"/>
  <c r="M298" i="23"/>
  <c r="L298" i="23"/>
  <c r="T297" i="23"/>
  <c r="Q297" i="23"/>
  <c r="O297" i="23"/>
  <c r="N297" i="23"/>
  <c r="M297" i="23"/>
  <c r="L297" i="23"/>
  <c r="T295" i="23"/>
  <c r="Q295" i="23"/>
  <c r="O295" i="23"/>
  <c r="N295" i="23"/>
  <c r="M295" i="23"/>
  <c r="L295" i="23"/>
  <c r="T307" i="23"/>
  <c r="Q307" i="23"/>
  <c r="O307" i="23"/>
  <c r="N307" i="23"/>
  <c r="M307" i="23"/>
  <c r="L307" i="23"/>
  <c r="T306" i="23"/>
  <c r="Q306" i="23"/>
  <c r="O306" i="23"/>
  <c r="N306" i="23"/>
  <c r="M306" i="23"/>
  <c r="L306" i="23"/>
  <c r="T305" i="23"/>
  <c r="Q305" i="23"/>
  <c r="O305" i="23"/>
  <c r="N305" i="23"/>
  <c r="M305" i="23"/>
  <c r="L305" i="23"/>
  <c r="T304" i="23"/>
  <c r="Q304" i="23"/>
  <c r="O304" i="23"/>
  <c r="N304" i="23"/>
  <c r="M304" i="23"/>
  <c r="L304" i="23"/>
  <c r="T303" i="23"/>
  <c r="Q303" i="23"/>
  <c r="O303" i="23"/>
  <c r="N303" i="23"/>
  <c r="M303" i="23"/>
  <c r="L303" i="23"/>
  <c r="T302" i="23"/>
  <c r="Q302" i="23"/>
  <c r="O302" i="23"/>
  <c r="N302" i="23"/>
  <c r="M302" i="23"/>
  <c r="L302" i="23"/>
  <c r="T301" i="23"/>
  <c r="Q301" i="23"/>
  <c r="O301" i="23"/>
  <c r="N301" i="23"/>
  <c r="M301" i="23"/>
  <c r="L301" i="23"/>
  <c r="T316" i="23"/>
  <c r="Q316" i="23"/>
  <c r="O316" i="23"/>
  <c r="N316" i="23"/>
  <c r="M316" i="23"/>
  <c r="L316" i="23"/>
  <c r="T310" i="23"/>
  <c r="Q310" i="23"/>
  <c r="O310" i="23"/>
  <c r="N310" i="23"/>
  <c r="M310" i="23"/>
  <c r="L310" i="23"/>
  <c r="T309" i="23"/>
  <c r="Q309" i="23"/>
  <c r="O309" i="23"/>
  <c r="N309" i="23"/>
  <c r="M309" i="23"/>
  <c r="L309" i="23"/>
  <c r="T308" i="23"/>
  <c r="Q308" i="23"/>
  <c r="O308" i="23"/>
  <c r="N308" i="23"/>
  <c r="M308" i="23"/>
  <c r="L308" i="23"/>
  <c r="F119" i="9" l="1"/>
  <c r="Q119" i="9" s="1"/>
  <c r="B118" i="9"/>
  <c r="F140" i="9"/>
  <c r="F141" i="9" s="1"/>
  <c r="B110" i="9"/>
  <c r="B208" i="9"/>
  <c r="B135" i="9"/>
  <c r="O173" i="9"/>
  <c r="Q172" i="9"/>
  <c r="B70" i="9"/>
  <c r="F71" i="9"/>
  <c r="Q587" i="9"/>
  <c r="O588" i="9"/>
  <c r="T148" i="9"/>
  <c r="B148" i="9"/>
  <c r="T208" i="9"/>
  <c r="O68" i="9"/>
  <c r="Q67" i="9"/>
  <c r="B140" i="9"/>
  <c r="B105" i="9"/>
  <c r="B139" i="9"/>
  <c r="B586" i="9"/>
  <c r="E587" i="9"/>
  <c r="E588" i="9" s="1"/>
  <c r="E589" i="9" s="1"/>
  <c r="E590" i="9" s="1"/>
  <c r="O120" i="9"/>
  <c r="P106" i="9"/>
  <c r="F74" i="9"/>
  <c r="B73" i="9"/>
  <c r="T378" i="9"/>
  <c r="B380" i="9"/>
  <c r="T140" i="9"/>
  <c r="T209" i="9"/>
  <c r="F136" i="9"/>
  <c r="B378" i="9"/>
  <c r="F149" i="9"/>
  <c r="T135" i="9"/>
  <c r="F210" i="9"/>
  <c r="B209" i="9"/>
  <c r="T134" i="9"/>
  <c r="R133" i="9"/>
  <c r="U132" i="9"/>
  <c r="T132" i="9" s="1"/>
  <c r="P151" i="23"/>
  <c r="F111" i="9"/>
  <c r="F106" i="9"/>
  <c r="T105" i="9"/>
  <c r="E566" i="9"/>
  <c r="B565" i="9"/>
  <c r="R564" i="9"/>
  <c r="P102" i="23"/>
  <c r="P209" i="23"/>
  <c r="P88" i="23"/>
  <c r="P89" i="23"/>
  <c r="P90" i="23"/>
  <c r="P94" i="23"/>
  <c r="P93" i="23"/>
  <c r="P95" i="23"/>
  <c r="P92" i="23"/>
  <c r="P91" i="23"/>
  <c r="P115" i="23"/>
  <c r="P117" i="23"/>
  <c r="P104" i="23"/>
  <c r="P106" i="23"/>
  <c r="P108" i="23"/>
  <c r="P110" i="23"/>
  <c r="P112" i="23"/>
  <c r="P114" i="23"/>
  <c r="P116" i="23"/>
  <c r="P118" i="23"/>
  <c r="P99" i="23"/>
  <c r="P103" i="23"/>
  <c r="P105" i="23"/>
  <c r="P107" i="23"/>
  <c r="P109" i="23"/>
  <c r="P111" i="23"/>
  <c r="P113" i="23"/>
  <c r="P98" i="23"/>
  <c r="P97" i="23"/>
  <c r="P101" i="23"/>
  <c r="P77" i="23"/>
  <c r="P96" i="23"/>
  <c r="P100" i="23"/>
  <c r="P80" i="23"/>
  <c r="P84" i="23"/>
  <c r="P85" i="23"/>
  <c r="P79" i="23"/>
  <c r="P73" i="23"/>
  <c r="P78" i="23"/>
  <c r="P83" i="23"/>
  <c r="P75" i="23"/>
  <c r="P76" i="23"/>
  <c r="P82" i="23"/>
  <c r="P87" i="23"/>
  <c r="P74" i="23"/>
  <c r="P81" i="23"/>
  <c r="P86" i="23"/>
  <c r="P299" i="23"/>
  <c r="P297" i="23"/>
  <c r="P298" i="23"/>
  <c r="P300" i="23"/>
  <c r="P295" i="23"/>
  <c r="P304" i="23"/>
  <c r="P306" i="23"/>
  <c r="P301" i="23"/>
  <c r="P303" i="23"/>
  <c r="P305" i="23"/>
  <c r="P307" i="23"/>
  <c r="P302" i="23"/>
  <c r="P310" i="23"/>
  <c r="P309" i="23"/>
  <c r="P316" i="23"/>
  <c r="P308" i="23"/>
  <c r="E131" i="9"/>
  <c r="U583" i="9"/>
  <c r="T583" i="9" s="1"/>
  <c r="R583" i="9"/>
  <c r="U582" i="9"/>
  <c r="T582" i="9" s="1"/>
  <c r="R582" i="9"/>
  <c r="E582" i="9"/>
  <c r="U581" i="9"/>
  <c r="T581" i="9" s="1"/>
  <c r="R581" i="9"/>
  <c r="E581" i="9"/>
  <c r="B581" i="9" s="1"/>
  <c r="E580" i="9"/>
  <c r="C580" i="9"/>
  <c r="U580" i="9" s="1"/>
  <c r="T580" i="9" s="1"/>
  <c r="E197" i="9"/>
  <c r="B197" i="9" s="1"/>
  <c r="E196" i="9"/>
  <c r="C196" i="9"/>
  <c r="U196" i="9" s="1"/>
  <c r="T196" i="9" s="1"/>
  <c r="U63" i="9"/>
  <c r="U65" i="9"/>
  <c r="T65" i="9" s="1"/>
  <c r="U70" i="9"/>
  <c r="T70" i="9" s="1"/>
  <c r="U71" i="9"/>
  <c r="T71" i="9" s="1"/>
  <c r="U72" i="9"/>
  <c r="T72" i="9" s="1"/>
  <c r="U73" i="9"/>
  <c r="T73" i="9" s="1"/>
  <c r="U74" i="9"/>
  <c r="T74" i="9" s="1"/>
  <c r="U75" i="9"/>
  <c r="T75" i="9" s="1"/>
  <c r="U76" i="9"/>
  <c r="U77" i="9"/>
  <c r="T77" i="9" s="1"/>
  <c r="U78" i="9"/>
  <c r="U80" i="9"/>
  <c r="T80" i="9" s="1"/>
  <c r="U81" i="9"/>
  <c r="T81" i="9" s="1"/>
  <c r="U82" i="9"/>
  <c r="T82" i="9" s="1"/>
  <c r="U83" i="9"/>
  <c r="T83" i="9" s="1"/>
  <c r="U84" i="9"/>
  <c r="T84" i="9" s="1"/>
  <c r="U85" i="9"/>
  <c r="T85" i="9" s="1"/>
  <c r="U86" i="9"/>
  <c r="T86" i="9" s="1"/>
  <c r="U87" i="9"/>
  <c r="T87" i="9" s="1"/>
  <c r="U88" i="9"/>
  <c r="T88" i="9" s="1"/>
  <c r="U89" i="9"/>
  <c r="T89" i="9" s="1"/>
  <c r="U90" i="9"/>
  <c r="T90" i="9" s="1"/>
  <c r="U91" i="9"/>
  <c r="T91" i="9" s="1"/>
  <c r="U92" i="9"/>
  <c r="T92" i="9" s="1"/>
  <c r="U93" i="9"/>
  <c r="T93" i="9" s="1"/>
  <c r="U94" i="9"/>
  <c r="T94" i="9" s="1"/>
  <c r="U95" i="9"/>
  <c r="T95" i="9" s="1"/>
  <c r="U97" i="9"/>
  <c r="T97" i="9" s="1"/>
  <c r="U102" i="9"/>
  <c r="U103" i="9"/>
  <c r="U109" i="9"/>
  <c r="T109" i="9" s="1"/>
  <c r="U110" i="9"/>
  <c r="T110" i="9" s="1"/>
  <c r="U111" i="9"/>
  <c r="U112" i="9"/>
  <c r="U117" i="9"/>
  <c r="T117" i="9" s="1"/>
  <c r="U118" i="9"/>
  <c r="T118" i="9" s="1"/>
  <c r="U119" i="9"/>
  <c r="T119" i="9" s="1"/>
  <c r="U120" i="9"/>
  <c r="U121" i="9"/>
  <c r="U122" i="9"/>
  <c r="U123" i="9"/>
  <c r="U124" i="9"/>
  <c r="U125" i="9"/>
  <c r="U126" i="9"/>
  <c r="U127" i="9"/>
  <c r="U128" i="9"/>
  <c r="U129" i="9"/>
  <c r="U131" i="9"/>
  <c r="T131" i="9" s="1"/>
  <c r="U172" i="9"/>
  <c r="T172" i="9" s="1"/>
  <c r="U174" i="9"/>
  <c r="U175" i="9"/>
  <c r="U176" i="9"/>
  <c r="U177" i="9"/>
  <c r="U178" i="9"/>
  <c r="U179" i="9"/>
  <c r="U180" i="9"/>
  <c r="T180" i="9" s="1"/>
  <c r="U181" i="9"/>
  <c r="U182" i="9"/>
  <c r="U183" i="9"/>
  <c r="U184" i="9"/>
  <c r="U185" i="9"/>
  <c r="U186" i="9"/>
  <c r="U187" i="9"/>
  <c r="T187" i="9" s="1"/>
  <c r="U188" i="9"/>
  <c r="U189" i="9"/>
  <c r="U190" i="9"/>
  <c r="U191" i="9"/>
  <c r="U193" i="9"/>
  <c r="T193" i="9" s="1"/>
  <c r="U194" i="9"/>
  <c r="T194" i="9" s="1"/>
  <c r="U195" i="9"/>
  <c r="T195" i="9" s="1"/>
  <c r="U197" i="9"/>
  <c r="T197" i="9" s="1"/>
  <c r="U198" i="9"/>
  <c r="T198" i="9" s="1"/>
  <c r="U199" i="9"/>
  <c r="T199" i="9" s="1"/>
  <c r="U200" i="9"/>
  <c r="T200" i="9" s="1"/>
  <c r="U201" i="9"/>
  <c r="T201" i="9" s="1"/>
  <c r="U202" i="9"/>
  <c r="T202" i="9" s="1"/>
  <c r="U203" i="9"/>
  <c r="T203" i="9" s="1"/>
  <c r="T207" i="9"/>
  <c r="U381" i="9"/>
  <c r="T381" i="9" s="1"/>
  <c r="U382" i="9"/>
  <c r="U383" i="9"/>
  <c r="U384" i="9"/>
  <c r="U385" i="9"/>
  <c r="U386" i="9"/>
  <c r="U387" i="9"/>
  <c r="U388" i="9"/>
  <c r="U389" i="9"/>
  <c r="U390" i="9"/>
  <c r="U391" i="9"/>
  <c r="U392" i="9"/>
  <c r="U393" i="9"/>
  <c r="U394" i="9"/>
  <c r="U395" i="9"/>
  <c r="U396" i="9"/>
  <c r="U397" i="9"/>
  <c r="U398" i="9"/>
  <c r="U399" i="9"/>
  <c r="U400" i="9"/>
  <c r="U401" i="9"/>
  <c r="U402" i="9"/>
  <c r="U403" i="9"/>
  <c r="U404" i="9"/>
  <c r="U405" i="9"/>
  <c r="U406" i="9"/>
  <c r="U407" i="9"/>
  <c r="U408" i="9"/>
  <c r="U409" i="9"/>
  <c r="U410" i="9"/>
  <c r="U411" i="9"/>
  <c r="U412" i="9"/>
  <c r="U413" i="9"/>
  <c r="U414" i="9"/>
  <c r="U415" i="9"/>
  <c r="U416" i="9"/>
  <c r="U417" i="9"/>
  <c r="U418" i="9"/>
  <c r="U419" i="9"/>
  <c r="U420" i="9"/>
  <c r="U421" i="9"/>
  <c r="U422" i="9"/>
  <c r="U423" i="9"/>
  <c r="U424" i="9"/>
  <c r="U425" i="9"/>
  <c r="U426" i="9"/>
  <c r="U427" i="9"/>
  <c r="U428" i="9"/>
  <c r="U429" i="9"/>
  <c r="U430" i="9"/>
  <c r="U431" i="9"/>
  <c r="U432" i="9"/>
  <c r="U433" i="9"/>
  <c r="U434" i="9"/>
  <c r="U435" i="9"/>
  <c r="U436" i="9"/>
  <c r="U437" i="9"/>
  <c r="U438" i="9"/>
  <c r="U439" i="9"/>
  <c r="U440" i="9"/>
  <c r="U441" i="9"/>
  <c r="U442" i="9"/>
  <c r="U443" i="9"/>
  <c r="U444" i="9"/>
  <c r="U445" i="9"/>
  <c r="U446" i="9"/>
  <c r="U447" i="9"/>
  <c r="U448" i="9"/>
  <c r="U449" i="9"/>
  <c r="U450" i="9"/>
  <c r="U451" i="9"/>
  <c r="U452" i="9"/>
  <c r="U453" i="9"/>
  <c r="U454" i="9"/>
  <c r="U455" i="9"/>
  <c r="U456" i="9"/>
  <c r="U457" i="9"/>
  <c r="U458" i="9"/>
  <c r="U459" i="9"/>
  <c r="U460" i="9"/>
  <c r="U461" i="9"/>
  <c r="U462" i="9"/>
  <c r="U463" i="9"/>
  <c r="U464" i="9"/>
  <c r="U465" i="9"/>
  <c r="U466" i="9"/>
  <c r="U467" i="9"/>
  <c r="U468" i="9"/>
  <c r="U469" i="9"/>
  <c r="U470" i="9"/>
  <c r="U471" i="9"/>
  <c r="U472" i="9"/>
  <c r="U473" i="9"/>
  <c r="U474" i="9"/>
  <c r="U475" i="9"/>
  <c r="U476" i="9"/>
  <c r="U477" i="9"/>
  <c r="U478" i="9"/>
  <c r="U479" i="9"/>
  <c r="U480" i="9"/>
  <c r="U481" i="9"/>
  <c r="U482" i="9"/>
  <c r="U483" i="9"/>
  <c r="U484" i="9"/>
  <c r="U485" i="9"/>
  <c r="U486" i="9"/>
  <c r="U487" i="9"/>
  <c r="U488" i="9"/>
  <c r="U489" i="9"/>
  <c r="U490" i="9"/>
  <c r="U491" i="9"/>
  <c r="U492" i="9"/>
  <c r="U493" i="9"/>
  <c r="U494" i="9"/>
  <c r="U495" i="9"/>
  <c r="U496" i="9"/>
  <c r="U497" i="9"/>
  <c r="U498" i="9"/>
  <c r="U499" i="9"/>
  <c r="U500" i="9"/>
  <c r="U501" i="9"/>
  <c r="U502" i="9"/>
  <c r="U503" i="9"/>
  <c r="U504" i="9"/>
  <c r="U505" i="9"/>
  <c r="U506" i="9"/>
  <c r="U507" i="9"/>
  <c r="U508" i="9"/>
  <c r="U509" i="9"/>
  <c r="U510" i="9"/>
  <c r="U511" i="9"/>
  <c r="U512" i="9"/>
  <c r="U513" i="9"/>
  <c r="U514" i="9"/>
  <c r="U515" i="9"/>
  <c r="U516" i="9"/>
  <c r="U517" i="9"/>
  <c r="U518" i="9"/>
  <c r="U519" i="9"/>
  <c r="U520" i="9"/>
  <c r="U521" i="9"/>
  <c r="U522" i="9"/>
  <c r="U523" i="9"/>
  <c r="U524" i="9"/>
  <c r="U525" i="9"/>
  <c r="U526" i="9"/>
  <c r="U527" i="9"/>
  <c r="U528" i="9"/>
  <c r="U529" i="9"/>
  <c r="U530" i="9"/>
  <c r="U531" i="9"/>
  <c r="U532" i="9"/>
  <c r="U533" i="9"/>
  <c r="U534" i="9"/>
  <c r="U535" i="9"/>
  <c r="U536" i="9"/>
  <c r="U537" i="9"/>
  <c r="U538" i="9"/>
  <c r="U539" i="9"/>
  <c r="U540" i="9"/>
  <c r="U541" i="9"/>
  <c r="U542" i="9"/>
  <c r="U543" i="9"/>
  <c r="U544" i="9"/>
  <c r="U545" i="9"/>
  <c r="U546" i="9"/>
  <c r="U547" i="9"/>
  <c r="U548" i="9"/>
  <c r="U549" i="9"/>
  <c r="U550" i="9"/>
  <c r="U551" i="9"/>
  <c r="U552" i="9"/>
  <c r="U553" i="9"/>
  <c r="U554" i="9"/>
  <c r="U555" i="9"/>
  <c r="U556" i="9"/>
  <c r="U557" i="9"/>
  <c r="U558" i="9"/>
  <c r="U559" i="9"/>
  <c r="U560" i="9"/>
  <c r="U561" i="9"/>
  <c r="U562" i="9"/>
  <c r="U563" i="9"/>
  <c r="U569" i="9"/>
  <c r="T569" i="9" s="1"/>
  <c r="U570" i="9"/>
  <c r="T570" i="9" s="1"/>
  <c r="U571" i="9"/>
  <c r="T571" i="9" s="1"/>
  <c r="U572" i="9"/>
  <c r="T572" i="9" s="1"/>
  <c r="U573" i="9"/>
  <c r="T573" i="9" s="1"/>
  <c r="U574" i="9"/>
  <c r="T574" i="9" s="1"/>
  <c r="U575" i="9"/>
  <c r="T575" i="9" s="1"/>
  <c r="U576" i="9"/>
  <c r="T576" i="9" s="1"/>
  <c r="U577" i="9"/>
  <c r="T577" i="9" s="1"/>
  <c r="U578" i="9"/>
  <c r="T578" i="9" s="1"/>
  <c r="U579" i="9"/>
  <c r="T579" i="9" s="1"/>
  <c r="U55" i="9"/>
  <c r="T55" i="9" s="1"/>
  <c r="U56" i="9"/>
  <c r="U57" i="9"/>
  <c r="U58" i="9"/>
  <c r="T58" i="9" s="1"/>
  <c r="U59" i="9"/>
  <c r="U60" i="9"/>
  <c r="T60" i="9" s="1"/>
  <c r="U61" i="9"/>
  <c r="U62" i="9"/>
  <c r="T62" i="9" s="1"/>
  <c r="U40" i="9"/>
  <c r="T40" i="9" s="1"/>
  <c r="U41" i="9"/>
  <c r="U42" i="9"/>
  <c r="T42" i="9" s="1"/>
  <c r="U43" i="9"/>
  <c r="U44" i="9"/>
  <c r="T44" i="9" s="1"/>
  <c r="U45" i="9"/>
  <c r="U46" i="9"/>
  <c r="T46" i="9" s="1"/>
  <c r="U47" i="9"/>
  <c r="U48" i="9"/>
  <c r="U49" i="9"/>
  <c r="U50" i="9"/>
  <c r="T50" i="9" s="1"/>
  <c r="U51" i="9"/>
  <c r="T51" i="9" s="1"/>
  <c r="U52" i="9"/>
  <c r="T52" i="9" s="1"/>
  <c r="U53" i="9"/>
  <c r="U54" i="9"/>
  <c r="U16" i="9"/>
  <c r="T16" i="9" s="1"/>
  <c r="U17" i="9"/>
  <c r="U18" i="9"/>
  <c r="U21" i="9"/>
  <c r="T21" i="9" s="1"/>
  <c r="U22" i="9"/>
  <c r="U23" i="9"/>
  <c r="U24" i="9"/>
  <c r="U27" i="9"/>
  <c r="T27" i="9" s="1"/>
  <c r="U28" i="9"/>
  <c r="U29" i="9"/>
  <c r="U30" i="9"/>
  <c r="U31" i="9"/>
  <c r="T31" i="9" s="1"/>
  <c r="U33" i="9"/>
  <c r="U34" i="9"/>
  <c r="U35" i="9"/>
  <c r="U36" i="9"/>
  <c r="U37" i="9"/>
  <c r="T37" i="9" s="1"/>
  <c r="U38" i="9"/>
  <c r="U10" i="9"/>
  <c r="U11" i="9"/>
  <c r="T11" i="9" s="1"/>
  <c r="U12" i="9"/>
  <c r="U13" i="9"/>
  <c r="U14" i="9"/>
  <c r="U15" i="9"/>
  <c r="U5" i="9"/>
  <c r="T5" i="9" s="1"/>
  <c r="U6" i="9"/>
  <c r="U7" i="9"/>
  <c r="U8" i="9"/>
  <c r="U9" i="9"/>
  <c r="R201" i="9"/>
  <c r="R200" i="9"/>
  <c r="R202" i="9"/>
  <c r="R198" i="9"/>
  <c r="R199" i="9"/>
  <c r="R112" i="9"/>
  <c r="R111" i="9"/>
  <c r="R110" i="9"/>
  <c r="R109" i="9"/>
  <c r="C170" i="9"/>
  <c r="E569" i="9"/>
  <c r="B569" i="9" s="1"/>
  <c r="R569" i="9"/>
  <c r="R579" i="9"/>
  <c r="R578" i="9"/>
  <c r="R577" i="9"/>
  <c r="R576" i="9"/>
  <c r="R575" i="9"/>
  <c r="R574" i="9"/>
  <c r="R573" i="9"/>
  <c r="R572" i="9"/>
  <c r="R5" i="9"/>
  <c r="R6" i="9"/>
  <c r="R7" i="9"/>
  <c r="R8" i="9"/>
  <c r="R9" i="9"/>
  <c r="R10" i="9"/>
  <c r="R11" i="9"/>
  <c r="R12" i="9"/>
  <c r="R13" i="9"/>
  <c r="R14" i="9"/>
  <c r="R15" i="9"/>
  <c r="R16" i="9"/>
  <c r="R17" i="9"/>
  <c r="R18" i="9"/>
  <c r="R21" i="9"/>
  <c r="R22" i="9"/>
  <c r="R23" i="9"/>
  <c r="R24" i="9"/>
  <c r="R27" i="9"/>
  <c r="R28" i="9"/>
  <c r="R29" i="9"/>
  <c r="R30" i="9"/>
  <c r="R31" i="9"/>
  <c r="R33" i="9"/>
  <c r="R34" i="9"/>
  <c r="R35" i="9"/>
  <c r="R36" i="9"/>
  <c r="R37" i="9"/>
  <c r="R38" i="9"/>
  <c r="R40" i="9"/>
  <c r="R41" i="9"/>
  <c r="R42" i="9"/>
  <c r="R43" i="9"/>
  <c r="R44" i="9"/>
  <c r="R45" i="9"/>
  <c r="R46" i="9"/>
  <c r="R47" i="9"/>
  <c r="R48" i="9"/>
  <c r="R49" i="9"/>
  <c r="R50" i="9"/>
  <c r="R51" i="9"/>
  <c r="R52" i="9"/>
  <c r="R53" i="9"/>
  <c r="R54" i="9"/>
  <c r="R55" i="9"/>
  <c r="R56" i="9"/>
  <c r="R57" i="9"/>
  <c r="R58" i="9"/>
  <c r="R59" i="9"/>
  <c r="R60" i="9"/>
  <c r="R61" i="9"/>
  <c r="R62" i="9"/>
  <c r="R63" i="9"/>
  <c r="R65" i="9"/>
  <c r="R70" i="9"/>
  <c r="R71" i="9"/>
  <c r="R72" i="9"/>
  <c r="R73" i="9"/>
  <c r="R74" i="9"/>
  <c r="R75" i="9"/>
  <c r="R76" i="9"/>
  <c r="R77" i="9"/>
  <c r="R78" i="9"/>
  <c r="R80" i="9"/>
  <c r="R81" i="9"/>
  <c r="R82" i="9"/>
  <c r="R83" i="9"/>
  <c r="R84" i="9"/>
  <c r="R85" i="9"/>
  <c r="R86" i="9"/>
  <c r="R87" i="9"/>
  <c r="R88" i="9"/>
  <c r="R89" i="9"/>
  <c r="R90" i="9"/>
  <c r="R91" i="9"/>
  <c r="R92" i="9"/>
  <c r="R93" i="9"/>
  <c r="R94" i="9"/>
  <c r="R95" i="9"/>
  <c r="R97" i="9"/>
  <c r="R102" i="9"/>
  <c r="R103" i="9"/>
  <c r="R117" i="9"/>
  <c r="R118" i="9"/>
  <c r="R119" i="9"/>
  <c r="R120" i="9"/>
  <c r="R121" i="9"/>
  <c r="R122" i="9"/>
  <c r="R123" i="9"/>
  <c r="R124" i="9"/>
  <c r="R125" i="9"/>
  <c r="R126" i="9"/>
  <c r="R127" i="9"/>
  <c r="R128" i="9"/>
  <c r="R129" i="9"/>
  <c r="R131" i="9"/>
  <c r="R172" i="9"/>
  <c r="R174" i="9"/>
  <c r="R175" i="9"/>
  <c r="R176" i="9"/>
  <c r="R177" i="9"/>
  <c r="R178" i="9"/>
  <c r="R179" i="9"/>
  <c r="R180" i="9"/>
  <c r="R181" i="9"/>
  <c r="R182" i="9"/>
  <c r="R183" i="9"/>
  <c r="R184" i="9"/>
  <c r="R185" i="9"/>
  <c r="R186" i="9"/>
  <c r="R187" i="9"/>
  <c r="R188" i="9"/>
  <c r="R189" i="9"/>
  <c r="R190" i="9"/>
  <c r="R191" i="9"/>
  <c r="R193" i="9"/>
  <c r="R194" i="9"/>
  <c r="R195" i="9"/>
  <c r="R197" i="9"/>
  <c r="R203" i="9"/>
  <c r="R207" i="9"/>
  <c r="R208" i="9"/>
  <c r="R209" i="9"/>
  <c r="R210" i="9"/>
  <c r="R211" i="9"/>
  <c r="R212" i="9"/>
  <c r="R213" i="9"/>
  <c r="R214" i="9"/>
  <c r="R215" i="9"/>
  <c r="R216" i="9"/>
  <c r="R217" i="9"/>
  <c r="R218" i="9"/>
  <c r="R219" i="9"/>
  <c r="R220" i="9"/>
  <c r="R221" i="9"/>
  <c r="R222" i="9"/>
  <c r="R223" i="9"/>
  <c r="R224" i="9"/>
  <c r="R225" i="9"/>
  <c r="R226" i="9"/>
  <c r="R227" i="9"/>
  <c r="R228" i="9"/>
  <c r="R229" i="9"/>
  <c r="R230" i="9"/>
  <c r="R231" i="9"/>
  <c r="R232" i="9"/>
  <c r="R233" i="9"/>
  <c r="R234" i="9"/>
  <c r="R235" i="9"/>
  <c r="R236" i="9"/>
  <c r="R237" i="9"/>
  <c r="R238" i="9"/>
  <c r="R239" i="9"/>
  <c r="R240" i="9"/>
  <c r="R241" i="9"/>
  <c r="R242" i="9"/>
  <c r="R243" i="9"/>
  <c r="R244" i="9"/>
  <c r="R245" i="9"/>
  <c r="R246" i="9"/>
  <c r="R247" i="9"/>
  <c r="R248" i="9"/>
  <c r="R249" i="9"/>
  <c r="R250" i="9"/>
  <c r="R251" i="9"/>
  <c r="R252" i="9"/>
  <c r="R253" i="9"/>
  <c r="R254" i="9"/>
  <c r="R255" i="9"/>
  <c r="R256" i="9"/>
  <c r="R257" i="9"/>
  <c r="R258" i="9"/>
  <c r="R259" i="9"/>
  <c r="R260" i="9"/>
  <c r="R261" i="9"/>
  <c r="R262" i="9"/>
  <c r="R263" i="9"/>
  <c r="R264" i="9"/>
  <c r="R265" i="9"/>
  <c r="R266" i="9"/>
  <c r="R267" i="9"/>
  <c r="R268" i="9"/>
  <c r="R269" i="9"/>
  <c r="R270" i="9"/>
  <c r="R271" i="9"/>
  <c r="R272" i="9"/>
  <c r="R273" i="9"/>
  <c r="R274" i="9"/>
  <c r="R275" i="9"/>
  <c r="R27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311" i="9"/>
  <c r="R312" i="9"/>
  <c r="R313" i="9"/>
  <c r="R314" i="9"/>
  <c r="R315" i="9"/>
  <c r="R316" i="9"/>
  <c r="R317" i="9"/>
  <c r="R318" i="9"/>
  <c r="R319" i="9"/>
  <c r="R320" i="9"/>
  <c r="R321" i="9"/>
  <c r="R322" i="9"/>
  <c r="R323" i="9"/>
  <c r="R324" i="9"/>
  <c r="R325" i="9"/>
  <c r="R326" i="9"/>
  <c r="R327" i="9"/>
  <c r="R328" i="9"/>
  <c r="R329" i="9"/>
  <c r="R330" i="9"/>
  <c r="R331" i="9"/>
  <c r="R332" i="9"/>
  <c r="R333" i="9"/>
  <c r="R334" i="9"/>
  <c r="R335" i="9"/>
  <c r="R336" i="9"/>
  <c r="R337" i="9"/>
  <c r="R338" i="9"/>
  <c r="R339" i="9"/>
  <c r="R340" i="9"/>
  <c r="R341" i="9"/>
  <c r="R342" i="9"/>
  <c r="R343" i="9"/>
  <c r="R344" i="9"/>
  <c r="R345" i="9"/>
  <c r="R346" i="9"/>
  <c r="R347" i="9"/>
  <c r="R348" i="9"/>
  <c r="R349" i="9"/>
  <c r="R350" i="9"/>
  <c r="R351" i="9"/>
  <c r="R352" i="9"/>
  <c r="R353" i="9"/>
  <c r="R354" i="9"/>
  <c r="R355" i="9"/>
  <c r="R356" i="9"/>
  <c r="R357" i="9"/>
  <c r="R358" i="9"/>
  <c r="R359" i="9"/>
  <c r="R360" i="9"/>
  <c r="R361" i="9"/>
  <c r="R362" i="9"/>
  <c r="R363" i="9"/>
  <c r="R364" i="9"/>
  <c r="R365" i="9"/>
  <c r="R366" i="9"/>
  <c r="R367" i="9"/>
  <c r="R368" i="9"/>
  <c r="R369" i="9"/>
  <c r="R370" i="9"/>
  <c r="R371" i="9"/>
  <c r="R372" i="9"/>
  <c r="R373" i="9"/>
  <c r="R374" i="9"/>
  <c r="R375" i="9"/>
  <c r="R376" i="9"/>
  <c r="R377" i="9"/>
  <c r="R381" i="9"/>
  <c r="R382" i="9"/>
  <c r="R383" i="9"/>
  <c r="R384" i="9"/>
  <c r="R385" i="9"/>
  <c r="R386" i="9"/>
  <c r="R387" i="9"/>
  <c r="R388" i="9"/>
  <c r="R389" i="9"/>
  <c r="R390" i="9"/>
  <c r="R391" i="9"/>
  <c r="R392" i="9"/>
  <c r="R393" i="9"/>
  <c r="R394" i="9"/>
  <c r="R395" i="9"/>
  <c r="R396" i="9"/>
  <c r="R397" i="9"/>
  <c r="R398" i="9"/>
  <c r="R399" i="9"/>
  <c r="R400" i="9"/>
  <c r="R401" i="9"/>
  <c r="R402" i="9"/>
  <c r="R403" i="9"/>
  <c r="R404" i="9"/>
  <c r="R405" i="9"/>
  <c r="R406" i="9"/>
  <c r="R407" i="9"/>
  <c r="R408" i="9"/>
  <c r="R409" i="9"/>
  <c r="R410" i="9"/>
  <c r="R411" i="9"/>
  <c r="R412" i="9"/>
  <c r="R413" i="9"/>
  <c r="R414" i="9"/>
  <c r="R415" i="9"/>
  <c r="R416" i="9"/>
  <c r="R417" i="9"/>
  <c r="R418" i="9"/>
  <c r="R419" i="9"/>
  <c r="R420" i="9"/>
  <c r="R421" i="9"/>
  <c r="R422" i="9"/>
  <c r="R423" i="9"/>
  <c r="R424" i="9"/>
  <c r="R425" i="9"/>
  <c r="R426" i="9"/>
  <c r="R427" i="9"/>
  <c r="R428" i="9"/>
  <c r="R429" i="9"/>
  <c r="R430" i="9"/>
  <c r="R431" i="9"/>
  <c r="R432" i="9"/>
  <c r="R433" i="9"/>
  <c r="R434" i="9"/>
  <c r="R435" i="9"/>
  <c r="R436" i="9"/>
  <c r="R437" i="9"/>
  <c r="R438" i="9"/>
  <c r="R439" i="9"/>
  <c r="R440" i="9"/>
  <c r="R441" i="9"/>
  <c r="R442" i="9"/>
  <c r="R443" i="9"/>
  <c r="R444" i="9"/>
  <c r="R445" i="9"/>
  <c r="R446" i="9"/>
  <c r="R447" i="9"/>
  <c r="R448" i="9"/>
  <c r="R449" i="9"/>
  <c r="R450" i="9"/>
  <c r="R451" i="9"/>
  <c r="R452" i="9"/>
  <c r="R453" i="9"/>
  <c r="R454" i="9"/>
  <c r="R455" i="9"/>
  <c r="R456" i="9"/>
  <c r="R457" i="9"/>
  <c r="R458" i="9"/>
  <c r="R459" i="9"/>
  <c r="R460" i="9"/>
  <c r="R461" i="9"/>
  <c r="R462" i="9"/>
  <c r="R463" i="9"/>
  <c r="R464" i="9"/>
  <c r="R465" i="9"/>
  <c r="R466" i="9"/>
  <c r="R467" i="9"/>
  <c r="R468" i="9"/>
  <c r="R469" i="9"/>
  <c r="R470" i="9"/>
  <c r="R471" i="9"/>
  <c r="R472" i="9"/>
  <c r="R473" i="9"/>
  <c r="R474" i="9"/>
  <c r="R475" i="9"/>
  <c r="R476" i="9"/>
  <c r="R477" i="9"/>
  <c r="R478" i="9"/>
  <c r="R479" i="9"/>
  <c r="R480" i="9"/>
  <c r="R481" i="9"/>
  <c r="R482" i="9"/>
  <c r="R483" i="9"/>
  <c r="R484" i="9"/>
  <c r="R485" i="9"/>
  <c r="R486" i="9"/>
  <c r="R487" i="9"/>
  <c r="R488" i="9"/>
  <c r="R489" i="9"/>
  <c r="R490" i="9"/>
  <c r="R491" i="9"/>
  <c r="R492" i="9"/>
  <c r="R493" i="9"/>
  <c r="R494" i="9"/>
  <c r="R495" i="9"/>
  <c r="R496" i="9"/>
  <c r="R497" i="9"/>
  <c r="R498" i="9"/>
  <c r="R499" i="9"/>
  <c r="R500" i="9"/>
  <c r="R501" i="9"/>
  <c r="R502" i="9"/>
  <c r="R503" i="9"/>
  <c r="R504" i="9"/>
  <c r="R505" i="9"/>
  <c r="R506" i="9"/>
  <c r="R507" i="9"/>
  <c r="R508" i="9"/>
  <c r="R509" i="9"/>
  <c r="R510" i="9"/>
  <c r="R511" i="9"/>
  <c r="R512" i="9"/>
  <c r="R513" i="9"/>
  <c r="R514" i="9"/>
  <c r="R515" i="9"/>
  <c r="R516" i="9"/>
  <c r="R517" i="9"/>
  <c r="R518" i="9"/>
  <c r="R519" i="9"/>
  <c r="R520" i="9"/>
  <c r="R521" i="9"/>
  <c r="R522" i="9"/>
  <c r="R523" i="9"/>
  <c r="R524" i="9"/>
  <c r="R525" i="9"/>
  <c r="R526" i="9"/>
  <c r="R527" i="9"/>
  <c r="R528" i="9"/>
  <c r="R529" i="9"/>
  <c r="R530" i="9"/>
  <c r="R531" i="9"/>
  <c r="R532" i="9"/>
  <c r="R533" i="9"/>
  <c r="R534" i="9"/>
  <c r="R535" i="9"/>
  <c r="R536" i="9"/>
  <c r="R537" i="9"/>
  <c r="R538" i="9"/>
  <c r="R539" i="9"/>
  <c r="R540" i="9"/>
  <c r="R541" i="9"/>
  <c r="R542" i="9"/>
  <c r="R543" i="9"/>
  <c r="R544" i="9"/>
  <c r="R545" i="9"/>
  <c r="R546" i="9"/>
  <c r="R547" i="9"/>
  <c r="R548" i="9"/>
  <c r="R549" i="9"/>
  <c r="R550" i="9"/>
  <c r="R551" i="9"/>
  <c r="R552" i="9"/>
  <c r="R553" i="9"/>
  <c r="R554" i="9"/>
  <c r="R555" i="9"/>
  <c r="R556" i="9"/>
  <c r="R557" i="9"/>
  <c r="R558" i="9"/>
  <c r="R559" i="9"/>
  <c r="R560" i="9"/>
  <c r="R561" i="9"/>
  <c r="R562" i="9"/>
  <c r="R563" i="9"/>
  <c r="R570" i="9"/>
  <c r="R571" i="9"/>
  <c r="L3" i="23"/>
  <c r="L4" i="23"/>
  <c r="L5" i="23"/>
  <c r="L6" i="23"/>
  <c r="L7" i="23"/>
  <c r="L8" i="23"/>
  <c r="L9" i="23"/>
  <c r="L10" i="23"/>
  <c r="L11" i="23"/>
  <c r="L12" i="23"/>
  <c r="L13" i="23"/>
  <c r="L14" i="23"/>
  <c r="L15" i="23"/>
  <c r="L16" i="23"/>
  <c r="L17" i="23"/>
  <c r="L18" i="23"/>
  <c r="L19" i="23"/>
  <c r="L20" i="23"/>
  <c r="L21" i="23"/>
  <c r="L22" i="23"/>
  <c r="L23" i="23"/>
  <c r="L24" i="23"/>
  <c r="L25" i="23"/>
  <c r="L26" i="23"/>
  <c r="L27" i="23"/>
  <c r="L28" i="23"/>
  <c r="L29" i="23"/>
  <c r="L30" i="23"/>
  <c r="L31" i="23"/>
  <c r="L32" i="23"/>
  <c r="L33" i="23"/>
  <c r="L34" i="23"/>
  <c r="L35" i="23"/>
  <c r="L36" i="23"/>
  <c r="L37" i="23"/>
  <c r="L38" i="23"/>
  <c r="L39" i="23"/>
  <c r="L40" i="23"/>
  <c r="L41" i="23"/>
  <c r="L42" i="23"/>
  <c r="L43" i="23"/>
  <c r="L44" i="23"/>
  <c r="L45" i="23"/>
  <c r="L46" i="23"/>
  <c r="L47" i="23"/>
  <c r="L48" i="23"/>
  <c r="L49" i="23"/>
  <c r="L50" i="23"/>
  <c r="L51" i="23"/>
  <c r="L52" i="23"/>
  <c r="L53" i="23"/>
  <c r="L54" i="23"/>
  <c r="L55" i="23"/>
  <c r="L56" i="23"/>
  <c r="L57" i="23"/>
  <c r="L58" i="23"/>
  <c r="L59" i="23"/>
  <c r="L60" i="23"/>
  <c r="L61" i="23"/>
  <c r="L62" i="23"/>
  <c r="L63" i="23"/>
  <c r="L64" i="23"/>
  <c r="L65" i="23"/>
  <c r="L66" i="23"/>
  <c r="L67" i="23"/>
  <c r="L68" i="23"/>
  <c r="L69" i="23"/>
  <c r="L70" i="23"/>
  <c r="L71" i="23"/>
  <c r="L72" i="23"/>
  <c r="L119" i="23"/>
  <c r="L120" i="23"/>
  <c r="L121" i="23"/>
  <c r="L122" i="23"/>
  <c r="L123" i="23"/>
  <c r="L124" i="23"/>
  <c r="L125" i="23"/>
  <c r="L126" i="23"/>
  <c r="L127" i="23"/>
  <c r="L128" i="23"/>
  <c r="L129" i="23"/>
  <c r="L130" i="23"/>
  <c r="L131" i="23"/>
  <c r="L132" i="23"/>
  <c r="L133" i="23"/>
  <c r="L134" i="23"/>
  <c r="L135" i="23"/>
  <c r="L136" i="23"/>
  <c r="L137" i="23"/>
  <c r="L138" i="23"/>
  <c r="L139" i="23"/>
  <c r="L140" i="23"/>
  <c r="L141" i="23"/>
  <c r="L142" i="23"/>
  <c r="L143" i="23"/>
  <c r="L144" i="23"/>
  <c r="L145" i="23"/>
  <c r="L146" i="23"/>
  <c r="L147" i="23"/>
  <c r="L148" i="23"/>
  <c r="L149" i="23"/>
  <c r="L152" i="23"/>
  <c r="L153" i="23"/>
  <c r="L154" i="23"/>
  <c r="L155" i="23"/>
  <c r="L156" i="23"/>
  <c r="L157" i="23"/>
  <c r="L158" i="23"/>
  <c r="L159" i="23"/>
  <c r="L160" i="23"/>
  <c r="L161" i="23"/>
  <c r="L162" i="23"/>
  <c r="L163" i="23"/>
  <c r="L164" i="23"/>
  <c r="L165" i="23"/>
  <c r="L166" i="23"/>
  <c r="L167" i="23"/>
  <c r="L168" i="23"/>
  <c r="L169" i="23"/>
  <c r="L170" i="23"/>
  <c r="L171" i="23"/>
  <c r="L172" i="23"/>
  <c r="L173" i="23"/>
  <c r="L174" i="23"/>
  <c r="L175" i="23"/>
  <c r="L176" i="23"/>
  <c r="L177" i="23"/>
  <c r="L178" i="23"/>
  <c r="L179" i="23"/>
  <c r="L180" i="23"/>
  <c r="L181" i="23"/>
  <c r="L182" i="23"/>
  <c r="L183" i="23"/>
  <c r="L184" i="23"/>
  <c r="L185" i="23"/>
  <c r="L186" i="23"/>
  <c r="L187" i="23"/>
  <c r="L188" i="23"/>
  <c r="L189" i="23"/>
  <c r="L190" i="23"/>
  <c r="L191" i="23"/>
  <c r="L192" i="23"/>
  <c r="L193" i="23"/>
  <c r="L194" i="23"/>
  <c r="L195" i="23"/>
  <c r="L196" i="23"/>
  <c r="L197" i="23"/>
  <c r="L198" i="23"/>
  <c r="L199" i="23"/>
  <c r="L200" i="23"/>
  <c r="L201" i="23"/>
  <c r="L202" i="23"/>
  <c r="L203" i="23"/>
  <c r="L204" i="23"/>
  <c r="L205" i="23"/>
  <c r="L206" i="23"/>
  <c r="L207" i="23"/>
  <c r="L208" i="23"/>
  <c r="L210" i="23"/>
  <c r="L211" i="23"/>
  <c r="L212" i="23"/>
  <c r="L213" i="23"/>
  <c r="L214" i="23"/>
  <c r="L215" i="23"/>
  <c r="L216" i="23"/>
  <c r="L217" i="23"/>
  <c r="L218" i="23"/>
  <c r="L219" i="23"/>
  <c r="L220" i="23"/>
  <c r="L221" i="23"/>
  <c r="L222" i="23"/>
  <c r="L223" i="23"/>
  <c r="L224" i="23"/>
  <c r="L225" i="23"/>
  <c r="L226" i="23"/>
  <c r="L227" i="23"/>
  <c r="L228" i="23"/>
  <c r="L229" i="23"/>
  <c r="L230" i="23"/>
  <c r="L231" i="23"/>
  <c r="L232" i="23"/>
  <c r="L233" i="23"/>
  <c r="L234" i="23"/>
  <c r="L235" i="23"/>
  <c r="L236" i="23"/>
  <c r="L237" i="23"/>
  <c r="L238" i="23"/>
  <c r="L239" i="23"/>
  <c r="L240" i="23"/>
  <c r="L241" i="23"/>
  <c r="L242" i="23"/>
  <c r="L243" i="23"/>
  <c r="L244" i="23"/>
  <c r="L245" i="23"/>
  <c r="L246" i="23"/>
  <c r="L247" i="23"/>
  <c r="L248" i="23"/>
  <c r="L249" i="23"/>
  <c r="L250" i="23"/>
  <c r="L251" i="23"/>
  <c r="L252" i="23"/>
  <c r="L253" i="23"/>
  <c r="L254" i="23"/>
  <c r="L255" i="23"/>
  <c r="L256" i="23"/>
  <c r="L257" i="23"/>
  <c r="L258" i="23"/>
  <c r="L259" i="23"/>
  <c r="L260" i="23"/>
  <c r="L261" i="23"/>
  <c r="L262" i="23"/>
  <c r="L263" i="23"/>
  <c r="L264" i="23"/>
  <c r="L265" i="23"/>
  <c r="L266" i="23"/>
  <c r="L267" i="23"/>
  <c r="L268" i="23"/>
  <c r="L269" i="23"/>
  <c r="L270" i="23"/>
  <c r="L271" i="23"/>
  <c r="L272" i="23"/>
  <c r="L273" i="23"/>
  <c r="L274" i="23"/>
  <c r="L275" i="23"/>
  <c r="L276" i="23"/>
  <c r="L277" i="23"/>
  <c r="L278" i="23"/>
  <c r="L279" i="23"/>
  <c r="L280" i="23"/>
  <c r="L281" i="23"/>
  <c r="L282" i="23"/>
  <c r="L283" i="23"/>
  <c r="L284" i="23"/>
  <c r="L285" i="23"/>
  <c r="L286" i="23"/>
  <c r="L287" i="23"/>
  <c r="L288" i="23"/>
  <c r="L289" i="23"/>
  <c r="L290" i="23"/>
  <c r="L291" i="23"/>
  <c r="L292" i="23"/>
  <c r="L293" i="23"/>
  <c r="L294" i="23"/>
  <c r="L296" i="23"/>
  <c r="L311" i="23"/>
  <c r="L312" i="23"/>
  <c r="L313" i="23"/>
  <c r="L314" i="23"/>
  <c r="L315" i="23"/>
  <c r="L317" i="23"/>
  <c r="L318" i="23"/>
  <c r="L319" i="23"/>
  <c r="L320" i="23"/>
  <c r="L321" i="23"/>
  <c r="L322" i="23"/>
  <c r="L323" i="23"/>
  <c r="L324" i="23"/>
  <c r="L325" i="23"/>
  <c r="L326" i="23"/>
  <c r="L327" i="23"/>
  <c r="L328" i="23"/>
  <c r="L329" i="23"/>
  <c r="L330" i="23"/>
  <c r="L331" i="23"/>
  <c r="L332" i="23"/>
  <c r="L333" i="23"/>
  <c r="L334" i="23"/>
  <c r="L335" i="23"/>
  <c r="L336" i="23"/>
  <c r="L337" i="23"/>
  <c r="L338" i="23"/>
  <c r="L339" i="23"/>
  <c r="L340" i="23"/>
  <c r="L341" i="23"/>
  <c r="L342" i="23"/>
  <c r="L343" i="23"/>
  <c r="L344" i="23"/>
  <c r="L345" i="23"/>
  <c r="L346" i="23"/>
  <c r="L347" i="23"/>
  <c r="L348" i="23"/>
  <c r="L349" i="23"/>
  <c r="L350" i="23"/>
  <c r="L351" i="23"/>
  <c r="L352" i="23"/>
  <c r="L353" i="23"/>
  <c r="L354" i="23"/>
  <c r="L355" i="23"/>
  <c r="L356" i="23"/>
  <c r="L357" i="23"/>
  <c r="L358" i="23"/>
  <c r="L359" i="23"/>
  <c r="L360" i="23"/>
  <c r="L361" i="23"/>
  <c r="L362" i="23"/>
  <c r="L363" i="23"/>
  <c r="L364" i="23"/>
  <c r="L365" i="23"/>
  <c r="L366" i="23"/>
  <c r="L367" i="23"/>
  <c r="L368" i="23"/>
  <c r="L369" i="23"/>
  <c r="L370" i="23"/>
  <c r="L371" i="23"/>
  <c r="L372" i="23"/>
  <c r="L373" i="23"/>
  <c r="L374" i="23"/>
  <c r="L375" i="23"/>
  <c r="L376" i="23"/>
  <c r="L377" i="23"/>
  <c r="L378" i="23"/>
  <c r="L379" i="23"/>
  <c r="L380" i="23"/>
  <c r="L381" i="23"/>
  <c r="L382" i="23"/>
  <c r="L383" i="23"/>
  <c r="L384" i="23"/>
  <c r="L385" i="23"/>
  <c r="L386" i="23"/>
  <c r="L387" i="23"/>
  <c r="L388" i="23"/>
  <c r="L389" i="23"/>
  <c r="L390" i="23"/>
  <c r="L391" i="23"/>
  <c r="L392" i="23"/>
  <c r="L393" i="23"/>
  <c r="L394" i="23"/>
  <c r="L395" i="23"/>
  <c r="L396" i="23"/>
  <c r="L397" i="23"/>
  <c r="L398" i="23"/>
  <c r="L399" i="23"/>
  <c r="L400" i="23"/>
  <c r="L401" i="23"/>
  <c r="L402" i="23"/>
  <c r="L403" i="23"/>
  <c r="L404" i="23"/>
  <c r="L405" i="23"/>
  <c r="L406" i="23"/>
  <c r="L407" i="23"/>
  <c r="L408" i="23"/>
  <c r="L409" i="23"/>
  <c r="L410" i="23"/>
  <c r="L411" i="23"/>
  <c r="L412" i="23"/>
  <c r="L413" i="23"/>
  <c r="L414" i="23"/>
  <c r="L415" i="23"/>
  <c r="L416" i="23"/>
  <c r="L417" i="23"/>
  <c r="L418" i="23"/>
  <c r="L419" i="23"/>
  <c r="L420" i="23"/>
  <c r="L421" i="23"/>
  <c r="L422" i="23"/>
  <c r="L423" i="23"/>
  <c r="L424" i="23"/>
  <c r="L425" i="23"/>
  <c r="L426" i="23"/>
  <c r="L427" i="23"/>
  <c r="L428" i="23"/>
  <c r="L429" i="23"/>
  <c r="L430" i="23"/>
  <c r="L431" i="23"/>
  <c r="L432" i="23"/>
  <c r="L433" i="23"/>
  <c r="L434" i="23"/>
  <c r="L435" i="23"/>
  <c r="L436" i="23"/>
  <c r="L437" i="23"/>
  <c r="L438" i="23"/>
  <c r="L439" i="23"/>
  <c r="L440" i="23"/>
  <c r="L441" i="23"/>
  <c r="L442" i="23"/>
  <c r="L443" i="23"/>
  <c r="L444" i="23"/>
  <c r="L445" i="23"/>
  <c r="L446" i="23"/>
  <c r="L447" i="23"/>
  <c r="L448" i="23"/>
  <c r="L449" i="23"/>
  <c r="L450" i="23"/>
  <c r="L451" i="23"/>
  <c r="L452" i="23"/>
  <c r="L453" i="23"/>
  <c r="L454" i="23"/>
  <c r="L455" i="23"/>
  <c r="L456" i="23"/>
  <c r="L457" i="23"/>
  <c r="L458" i="23"/>
  <c r="L459" i="23"/>
  <c r="L460" i="23"/>
  <c r="L461" i="23"/>
  <c r="L462" i="23"/>
  <c r="L463" i="23"/>
  <c r="L464" i="23"/>
  <c r="L465" i="23"/>
  <c r="L466" i="23"/>
  <c r="L467" i="23"/>
  <c r="L468" i="23"/>
  <c r="L469" i="23"/>
  <c r="L470" i="23"/>
  <c r="L471" i="23"/>
  <c r="L472" i="23"/>
  <c r="L473" i="23"/>
  <c r="L474" i="23"/>
  <c r="L475" i="23"/>
  <c r="L476" i="23"/>
  <c r="L477" i="23"/>
  <c r="L478" i="23"/>
  <c r="L479" i="23"/>
  <c r="L480" i="23"/>
  <c r="L481" i="23"/>
  <c r="L482" i="23"/>
  <c r="L483" i="23"/>
  <c r="L484" i="23"/>
  <c r="L485" i="23"/>
  <c r="L486" i="23"/>
  <c r="L487" i="23"/>
  <c r="L488" i="23"/>
  <c r="L489" i="23"/>
  <c r="L490" i="23"/>
  <c r="L491" i="23"/>
  <c r="L492" i="23"/>
  <c r="L493" i="23"/>
  <c r="L494" i="23"/>
  <c r="L495" i="23"/>
  <c r="L496" i="23"/>
  <c r="L497" i="23"/>
  <c r="L498" i="23"/>
  <c r="L499" i="23"/>
  <c r="L500" i="23"/>
  <c r="L501" i="23"/>
  <c r="L502" i="23"/>
  <c r="L503" i="23"/>
  <c r="L504" i="23"/>
  <c r="L505" i="23"/>
  <c r="L506" i="23"/>
  <c r="L507" i="23"/>
  <c r="L508" i="23"/>
  <c r="L509" i="23"/>
  <c r="L510" i="23"/>
  <c r="L511" i="23"/>
  <c r="L512" i="23"/>
  <c r="L513" i="23"/>
  <c r="L514" i="23"/>
  <c r="L515" i="23"/>
  <c r="L516" i="23"/>
  <c r="L517" i="23"/>
  <c r="L518" i="23"/>
  <c r="L519" i="23"/>
  <c r="L520" i="23"/>
  <c r="L521" i="23"/>
  <c r="L522" i="23"/>
  <c r="L523" i="23"/>
  <c r="L524" i="23"/>
  <c r="L525" i="23"/>
  <c r="L526" i="23"/>
  <c r="L527" i="23"/>
  <c r="L528" i="23"/>
  <c r="L529" i="23"/>
  <c r="L530" i="23"/>
  <c r="L531" i="23"/>
  <c r="L532" i="23"/>
  <c r="L533" i="23"/>
  <c r="L534" i="23"/>
  <c r="L535" i="23"/>
  <c r="L536" i="23"/>
  <c r="L537" i="23"/>
  <c r="L538" i="23"/>
  <c r="L539" i="23"/>
  <c r="L540" i="23"/>
  <c r="L541" i="23"/>
  <c r="L542" i="23"/>
  <c r="L543" i="23"/>
  <c r="L544" i="23"/>
  <c r="L545" i="23"/>
  <c r="L546" i="23"/>
  <c r="L547" i="23"/>
  <c r="L548" i="23"/>
  <c r="L549" i="23"/>
  <c r="L550" i="23"/>
  <c r="L551" i="23"/>
  <c r="L552" i="23"/>
  <c r="L553" i="23"/>
  <c r="L554" i="23"/>
  <c r="L555" i="23"/>
  <c r="L556" i="23"/>
  <c r="L557" i="23"/>
  <c r="L558" i="23"/>
  <c r="L559" i="23"/>
  <c r="L560" i="23"/>
  <c r="L561" i="23"/>
  <c r="L562" i="23"/>
  <c r="L563" i="23"/>
  <c r="L564" i="23"/>
  <c r="L565" i="23"/>
  <c r="L566" i="23"/>
  <c r="L567" i="23"/>
  <c r="L568" i="23"/>
  <c r="L569" i="23"/>
  <c r="L570" i="23"/>
  <c r="L571" i="23"/>
  <c r="L572" i="23"/>
  <c r="L573" i="23"/>
  <c r="L574" i="23"/>
  <c r="L575" i="23"/>
  <c r="L576" i="23"/>
  <c r="L577" i="23"/>
  <c r="L578" i="23"/>
  <c r="L579" i="23"/>
  <c r="L580" i="23"/>
  <c r="L581" i="23"/>
  <c r="L582" i="23"/>
  <c r="L583" i="23"/>
  <c r="L584" i="23"/>
  <c r="L585" i="23"/>
  <c r="L586" i="23"/>
  <c r="L587" i="23"/>
  <c r="L588" i="23"/>
  <c r="L589" i="23"/>
  <c r="L590" i="23"/>
  <c r="L591" i="23"/>
  <c r="L592" i="23"/>
  <c r="L593" i="23"/>
  <c r="L594" i="23"/>
  <c r="L595" i="23"/>
  <c r="L596" i="23"/>
  <c r="L597" i="23"/>
  <c r="L598" i="23"/>
  <c r="L599" i="23"/>
  <c r="L600" i="23"/>
  <c r="L601" i="23"/>
  <c r="L602" i="23"/>
  <c r="L603" i="23"/>
  <c r="L604" i="23"/>
  <c r="L605" i="23"/>
  <c r="L606" i="23"/>
  <c r="L607" i="23"/>
  <c r="L608" i="23"/>
  <c r="L609" i="23"/>
  <c r="L610" i="23"/>
  <c r="L611" i="23"/>
  <c r="L612" i="23"/>
  <c r="L613" i="23"/>
  <c r="L614" i="23"/>
  <c r="L615" i="23"/>
  <c r="L616" i="23"/>
  <c r="L617" i="23"/>
  <c r="L618" i="23"/>
  <c r="L619" i="23"/>
  <c r="L620" i="23"/>
  <c r="L621" i="23"/>
  <c r="L622" i="23"/>
  <c r="L623" i="23"/>
  <c r="L624" i="23"/>
  <c r="L625" i="23"/>
  <c r="L626" i="23"/>
  <c r="L627" i="23"/>
  <c r="L628" i="23"/>
  <c r="L629" i="23"/>
  <c r="L630" i="23"/>
  <c r="L631" i="23"/>
  <c r="L632" i="23"/>
  <c r="L633" i="23"/>
  <c r="L634" i="23"/>
  <c r="L635" i="23"/>
  <c r="L636" i="23"/>
  <c r="L637" i="23"/>
  <c r="L638" i="23"/>
  <c r="L639" i="23"/>
  <c r="L640" i="23"/>
  <c r="L641" i="23"/>
  <c r="L642" i="23"/>
  <c r="L643" i="23"/>
  <c r="L644" i="23"/>
  <c r="L645" i="23"/>
  <c r="L646" i="23"/>
  <c r="L647" i="23"/>
  <c r="L648" i="23"/>
  <c r="L649" i="23"/>
  <c r="L650" i="23"/>
  <c r="L651" i="23"/>
  <c r="L652" i="23"/>
  <c r="L653" i="23"/>
  <c r="L654" i="23"/>
  <c r="L655" i="23"/>
  <c r="L656" i="23"/>
  <c r="L657" i="23"/>
  <c r="L658" i="23"/>
  <c r="L659" i="23"/>
  <c r="L660" i="23"/>
  <c r="L661" i="23"/>
  <c r="L662" i="23"/>
  <c r="L663" i="23"/>
  <c r="L664" i="23"/>
  <c r="L665" i="23"/>
  <c r="L666" i="23"/>
  <c r="L667" i="23"/>
  <c r="L668" i="23"/>
  <c r="L669" i="23"/>
  <c r="L670" i="23"/>
  <c r="L671" i="23"/>
  <c r="L672" i="23"/>
  <c r="L673" i="23"/>
  <c r="L674" i="23"/>
  <c r="L675" i="23"/>
  <c r="L676" i="23"/>
  <c r="L677" i="23"/>
  <c r="L678" i="23"/>
  <c r="L679" i="23"/>
  <c r="L680" i="23"/>
  <c r="L681" i="23"/>
  <c r="L682" i="23"/>
  <c r="L683" i="23"/>
  <c r="L684" i="23"/>
  <c r="L685" i="23"/>
  <c r="L686" i="23"/>
  <c r="L687" i="23"/>
  <c r="L688" i="23"/>
  <c r="L689" i="23"/>
  <c r="L690" i="23"/>
  <c r="L691" i="23"/>
  <c r="L692" i="23"/>
  <c r="L693" i="23"/>
  <c r="L694" i="23"/>
  <c r="L695" i="23"/>
  <c r="L696" i="23"/>
  <c r="L697" i="23"/>
  <c r="L698" i="23"/>
  <c r="L699" i="23"/>
  <c r="L700" i="23"/>
  <c r="L701" i="23"/>
  <c r="L702" i="23"/>
  <c r="L703" i="23"/>
  <c r="L704" i="23"/>
  <c r="L705" i="23"/>
  <c r="L706" i="23"/>
  <c r="L707" i="23"/>
  <c r="L708" i="23"/>
  <c r="L709" i="23"/>
  <c r="L710" i="23"/>
  <c r="L711" i="23"/>
  <c r="L712" i="23"/>
  <c r="L713" i="23"/>
  <c r="L714" i="23"/>
  <c r="L715" i="23"/>
  <c r="L716" i="23"/>
  <c r="L717" i="23"/>
  <c r="L718" i="23"/>
  <c r="L719" i="23"/>
  <c r="L720" i="23"/>
  <c r="L721" i="23"/>
  <c r="L722" i="23"/>
  <c r="L723" i="23"/>
  <c r="L724" i="23"/>
  <c r="L725" i="23"/>
  <c r="L726" i="23"/>
  <c r="L727" i="23"/>
  <c r="L728" i="23"/>
  <c r="L729" i="23"/>
  <c r="L730" i="23"/>
  <c r="L731" i="23"/>
  <c r="L732" i="23"/>
  <c r="L733" i="23"/>
  <c r="L734" i="23"/>
  <c r="L735" i="23"/>
  <c r="L736" i="23"/>
  <c r="L737" i="23"/>
  <c r="L738" i="23"/>
  <c r="L739" i="23"/>
  <c r="L740" i="23"/>
  <c r="L741" i="23"/>
  <c r="L742" i="23"/>
  <c r="L743" i="23"/>
  <c r="L744" i="23"/>
  <c r="L745" i="23"/>
  <c r="L746" i="23"/>
  <c r="L748" i="23"/>
  <c r="L749" i="23"/>
  <c r="L2" i="23"/>
  <c r="T127" i="23"/>
  <c r="Q127" i="23"/>
  <c r="O127" i="23"/>
  <c r="N127" i="23"/>
  <c r="M127" i="23"/>
  <c r="T126" i="23"/>
  <c r="Q126" i="23"/>
  <c r="O126" i="23"/>
  <c r="N126" i="23"/>
  <c r="M126" i="23"/>
  <c r="T124" i="23"/>
  <c r="Q124" i="23"/>
  <c r="O124" i="23"/>
  <c r="N124" i="23"/>
  <c r="M124" i="23"/>
  <c r="T123" i="23"/>
  <c r="Q123" i="23"/>
  <c r="O123" i="23"/>
  <c r="N123" i="23"/>
  <c r="M123" i="23"/>
  <c r="T128" i="23"/>
  <c r="Q128" i="23"/>
  <c r="O128" i="23"/>
  <c r="N128" i="23"/>
  <c r="M128" i="23"/>
  <c r="T125" i="23"/>
  <c r="Q125" i="23"/>
  <c r="O125" i="23"/>
  <c r="N125" i="23"/>
  <c r="M125" i="23"/>
  <c r="T120" i="23"/>
  <c r="Q120" i="23"/>
  <c r="O120" i="23"/>
  <c r="N120" i="23"/>
  <c r="M120" i="23"/>
  <c r="T119" i="23"/>
  <c r="Q119" i="23"/>
  <c r="O119" i="23"/>
  <c r="N119" i="23"/>
  <c r="M119" i="23"/>
  <c r="K237" i="23"/>
  <c r="K236" i="23"/>
  <c r="K235" i="23"/>
  <c r="K234" i="23"/>
  <c r="K233" i="23"/>
  <c r="K232" i="23"/>
  <c r="K231" i="23"/>
  <c r="K230" i="23"/>
  <c r="K229" i="23"/>
  <c r="K228" i="23"/>
  <c r="K227" i="23"/>
  <c r="K226" i="23"/>
  <c r="K225" i="23"/>
  <c r="K224" i="23"/>
  <c r="K223" i="23"/>
  <c r="K222" i="23"/>
  <c r="K221" i="23"/>
  <c r="K220" i="23"/>
  <c r="K219" i="23"/>
  <c r="K218" i="23"/>
  <c r="K217" i="23"/>
  <c r="K216" i="23"/>
  <c r="K215" i="23"/>
  <c r="J68" i="23"/>
  <c r="I68" i="23"/>
  <c r="K72" i="23"/>
  <c r="K71" i="23"/>
  <c r="K70" i="23"/>
  <c r="K69" i="23"/>
  <c r="K68" i="23"/>
  <c r="K67" i="23"/>
  <c r="K66" i="23"/>
  <c r="K65" i="23"/>
  <c r="K64" i="23"/>
  <c r="T10" i="23"/>
  <c r="Q10" i="23"/>
  <c r="O10" i="23"/>
  <c r="N10" i="23"/>
  <c r="M10" i="23"/>
  <c r="T9" i="23"/>
  <c r="Q9" i="23"/>
  <c r="O9" i="23"/>
  <c r="N9" i="23"/>
  <c r="M9" i="23"/>
  <c r="I70" i="23"/>
  <c r="J70" i="23"/>
  <c r="J72" i="23"/>
  <c r="J71" i="23"/>
  <c r="I72" i="23"/>
  <c r="J236" i="23"/>
  <c r="J233" i="23"/>
  <c r="J231" i="23"/>
  <c r="J229" i="23"/>
  <c r="J226" i="23"/>
  <c r="J221" i="23"/>
  <c r="J215" i="23"/>
  <c r="J65" i="23"/>
  <c r="J64" i="23"/>
  <c r="I64" i="23"/>
  <c r="C19" i="9"/>
  <c r="B20" i="9" s="1"/>
  <c r="B39" i="9"/>
  <c r="F47" i="9"/>
  <c r="F41" i="9"/>
  <c r="E192" i="9"/>
  <c r="P193" i="9"/>
  <c r="P194" i="9" s="1"/>
  <c r="O193" i="9"/>
  <c r="Q193" i="9" s="1"/>
  <c r="G193" i="9"/>
  <c r="G194" i="9" s="1"/>
  <c r="G195" i="9" s="1"/>
  <c r="C192" i="9"/>
  <c r="R192" i="9" s="1"/>
  <c r="T254" i="23"/>
  <c r="Q254" i="23"/>
  <c r="O254" i="23"/>
  <c r="N254" i="23"/>
  <c r="M254" i="23"/>
  <c r="T264" i="23"/>
  <c r="Q264" i="23"/>
  <c r="O264" i="23"/>
  <c r="N264" i="23"/>
  <c r="M264" i="23"/>
  <c r="T263" i="23"/>
  <c r="Q263" i="23"/>
  <c r="O263" i="23"/>
  <c r="N263" i="23"/>
  <c r="M263" i="23"/>
  <c r="T262" i="23"/>
  <c r="Q262" i="23"/>
  <c r="O262" i="23"/>
  <c r="N262" i="23"/>
  <c r="M262" i="23"/>
  <c r="T261" i="23"/>
  <c r="Q261" i="23"/>
  <c r="O261" i="23"/>
  <c r="N261" i="23"/>
  <c r="M261" i="23"/>
  <c r="T260" i="23"/>
  <c r="Q260" i="23"/>
  <c r="O260" i="23"/>
  <c r="N260" i="23"/>
  <c r="M260" i="23"/>
  <c r="T259" i="23"/>
  <c r="Q259" i="23"/>
  <c r="O259" i="23"/>
  <c r="N259" i="23"/>
  <c r="M259" i="23"/>
  <c r="T258" i="23"/>
  <c r="Q258" i="23"/>
  <c r="O258" i="23"/>
  <c r="N258" i="23"/>
  <c r="M258" i="23"/>
  <c r="T257" i="23"/>
  <c r="Q257" i="23"/>
  <c r="O257" i="23"/>
  <c r="N257" i="23"/>
  <c r="M257" i="23"/>
  <c r="T256" i="23"/>
  <c r="Q256" i="23"/>
  <c r="O256" i="23"/>
  <c r="N256" i="23"/>
  <c r="M256" i="23"/>
  <c r="T255" i="23"/>
  <c r="Q255" i="23"/>
  <c r="O255" i="23"/>
  <c r="N255" i="23"/>
  <c r="M255" i="23"/>
  <c r="T253" i="23"/>
  <c r="Q253" i="23"/>
  <c r="O253" i="23"/>
  <c r="N253" i="23"/>
  <c r="M253" i="23"/>
  <c r="T252" i="23"/>
  <c r="Q252" i="23"/>
  <c r="O252" i="23"/>
  <c r="N252" i="23"/>
  <c r="M252" i="23"/>
  <c r="T251" i="23"/>
  <c r="Q251" i="23"/>
  <c r="O251" i="23"/>
  <c r="N251" i="23"/>
  <c r="M251" i="23"/>
  <c r="T250" i="23"/>
  <c r="Q250" i="23"/>
  <c r="O250" i="23"/>
  <c r="N250" i="23"/>
  <c r="M250" i="23"/>
  <c r="T249" i="23"/>
  <c r="Q249" i="23"/>
  <c r="O249" i="23"/>
  <c r="N249" i="23"/>
  <c r="M249" i="23"/>
  <c r="T248" i="23"/>
  <c r="Q248" i="23"/>
  <c r="O248" i="23"/>
  <c r="N248" i="23"/>
  <c r="M248" i="23"/>
  <c r="T247" i="23"/>
  <c r="Q247" i="23"/>
  <c r="O247" i="23"/>
  <c r="N247" i="23"/>
  <c r="M247" i="23"/>
  <c r="T163" i="23"/>
  <c r="Q163" i="23"/>
  <c r="O163" i="23"/>
  <c r="N163" i="23"/>
  <c r="M163" i="23"/>
  <c r="T162" i="23"/>
  <c r="Q162" i="23"/>
  <c r="O162" i="23"/>
  <c r="N162" i="23"/>
  <c r="M162" i="23"/>
  <c r="T161" i="23"/>
  <c r="Q161" i="23"/>
  <c r="O161" i="23"/>
  <c r="N161" i="23"/>
  <c r="M161" i="23"/>
  <c r="F53" i="9"/>
  <c r="P47" i="9"/>
  <c r="F45" i="9"/>
  <c r="F43" i="9"/>
  <c r="O3" i="23"/>
  <c r="O4" i="23"/>
  <c r="O5" i="23"/>
  <c r="O6" i="23"/>
  <c r="O7" i="23"/>
  <c r="O8" i="23"/>
  <c r="O11" i="23"/>
  <c r="O12" i="23"/>
  <c r="O13" i="23"/>
  <c r="O14" i="23"/>
  <c r="O15" i="23"/>
  <c r="O16" i="23"/>
  <c r="O17" i="23"/>
  <c r="O18" i="23"/>
  <c r="O19" i="23"/>
  <c r="O20" i="23"/>
  <c r="O21" i="23"/>
  <c r="O22" i="23"/>
  <c r="O23" i="23"/>
  <c r="O24" i="23"/>
  <c r="O25" i="23"/>
  <c r="O26" i="23"/>
  <c r="O27" i="23"/>
  <c r="O28" i="23"/>
  <c r="O29" i="23"/>
  <c r="O30" i="23"/>
  <c r="O31" i="23"/>
  <c r="O32" i="23"/>
  <c r="O33" i="23"/>
  <c r="O34" i="23"/>
  <c r="O35" i="23"/>
  <c r="O36" i="23"/>
  <c r="O37" i="23"/>
  <c r="O38" i="23"/>
  <c r="O39" i="23"/>
  <c r="O40" i="23"/>
  <c r="O41" i="23"/>
  <c r="O42" i="23"/>
  <c r="O43" i="23"/>
  <c r="O44" i="23"/>
  <c r="O45" i="23"/>
  <c r="O46" i="23"/>
  <c r="O47" i="23"/>
  <c r="O48" i="23"/>
  <c r="O49" i="23"/>
  <c r="O50" i="23"/>
  <c r="O51" i="23"/>
  <c r="O52" i="23"/>
  <c r="O53" i="23"/>
  <c r="O54" i="23"/>
  <c r="O55" i="23"/>
  <c r="O56" i="23"/>
  <c r="O57" i="23"/>
  <c r="O58" i="23"/>
  <c r="O59" i="23"/>
  <c r="O60" i="23"/>
  <c r="O61" i="23"/>
  <c r="O62" i="23"/>
  <c r="O63" i="23"/>
  <c r="O64" i="23"/>
  <c r="O65" i="23"/>
  <c r="O66" i="23"/>
  <c r="O67" i="23"/>
  <c r="O68" i="23"/>
  <c r="O69" i="23"/>
  <c r="O70" i="23"/>
  <c r="O71" i="23"/>
  <c r="O72" i="23"/>
  <c r="O121" i="23"/>
  <c r="O122" i="23"/>
  <c r="O129" i="23"/>
  <c r="O130" i="23"/>
  <c r="O131" i="23"/>
  <c r="O132" i="23"/>
  <c r="O133" i="23"/>
  <c r="O134" i="23"/>
  <c r="O135" i="23"/>
  <c r="O136" i="23"/>
  <c r="O137" i="23"/>
  <c r="O138" i="23"/>
  <c r="O139" i="23"/>
  <c r="O140" i="23"/>
  <c r="O141" i="23"/>
  <c r="O142" i="23"/>
  <c r="O143" i="23"/>
  <c r="O144" i="23"/>
  <c r="O145" i="23"/>
  <c r="O146" i="23"/>
  <c r="O147" i="23"/>
  <c r="O148" i="23"/>
  <c r="O149" i="23"/>
  <c r="O152" i="23"/>
  <c r="O153" i="23"/>
  <c r="O154" i="23"/>
  <c r="O155" i="23"/>
  <c r="O156" i="23"/>
  <c r="O157" i="23"/>
  <c r="O158" i="23"/>
  <c r="O159" i="23"/>
  <c r="O160" i="23"/>
  <c r="O164" i="23"/>
  <c r="O165" i="23"/>
  <c r="O166" i="23"/>
  <c r="O167" i="23"/>
  <c r="O168" i="23"/>
  <c r="O169" i="23"/>
  <c r="O170" i="23"/>
  <c r="O171" i="23"/>
  <c r="O172" i="23"/>
  <c r="O173" i="23"/>
  <c r="O174" i="23"/>
  <c r="O175" i="23"/>
  <c r="O176" i="23"/>
  <c r="O177" i="23"/>
  <c r="O178" i="23"/>
  <c r="O179" i="23"/>
  <c r="O180" i="23"/>
  <c r="O181" i="23"/>
  <c r="O182" i="23"/>
  <c r="O183" i="23"/>
  <c r="O184" i="23"/>
  <c r="O185" i="23"/>
  <c r="O186" i="23"/>
  <c r="O187" i="23"/>
  <c r="O188" i="23"/>
  <c r="O189" i="23"/>
  <c r="O190" i="23"/>
  <c r="O191" i="23"/>
  <c r="O192" i="23"/>
  <c r="O193" i="23"/>
  <c r="O194" i="23"/>
  <c r="O195" i="23"/>
  <c r="O196" i="23"/>
  <c r="O197" i="23"/>
  <c r="O198" i="23"/>
  <c r="O199" i="23"/>
  <c r="O200" i="23"/>
  <c r="O201" i="23"/>
  <c r="O202" i="23"/>
  <c r="O203" i="23"/>
  <c r="O204" i="23"/>
  <c r="O205" i="23"/>
  <c r="O206" i="23"/>
  <c r="O207" i="23"/>
  <c r="O208" i="23"/>
  <c r="O210" i="23"/>
  <c r="O211" i="23"/>
  <c r="O212" i="23"/>
  <c r="O213" i="23"/>
  <c r="O214" i="23"/>
  <c r="O215" i="23"/>
  <c r="O216" i="23"/>
  <c r="O217" i="23"/>
  <c r="O218" i="23"/>
  <c r="O219" i="23"/>
  <c r="O220" i="23"/>
  <c r="O221" i="23"/>
  <c r="O222" i="23"/>
  <c r="O223" i="23"/>
  <c r="O224" i="23"/>
  <c r="O225" i="23"/>
  <c r="O226" i="23"/>
  <c r="O227" i="23"/>
  <c r="O228" i="23"/>
  <c r="O229" i="23"/>
  <c r="O230" i="23"/>
  <c r="O231" i="23"/>
  <c r="O232" i="23"/>
  <c r="O233" i="23"/>
  <c r="O234" i="23"/>
  <c r="O235" i="23"/>
  <c r="O236" i="23"/>
  <c r="O237" i="23"/>
  <c r="O238" i="23"/>
  <c r="O239" i="23"/>
  <c r="O240" i="23"/>
  <c r="O241" i="23"/>
  <c r="O242" i="23"/>
  <c r="O243" i="23"/>
  <c r="O244" i="23"/>
  <c r="O245" i="23"/>
  <c r="O246" i="23"/>
  <c r="O265" i="23"/>
  <c r="O266" i="23"/>
  <c r="O267" i="23"/>
  <c r="O268" i="23"/>
  <c r="O269" i="23"/>
  <c r="O270" i="23"/>
  <c r="O271" i="23"/>
  <c r="O272" i="23"/>
  <c r="O273" i="23"/>
  <c r="O274" i="23"/>
  <c r="O275" i="23"/>
  <c r="O276" i="23"/>
  <c r="O277" i="23"/>
  <c r="O278" i="23"/>
  <c r="O279" i="23"/>
  <c r="O280" i="23"/>
  <c r="O281" i="23"/>
  <c r="O282" i="23"/>
  <c r="O283" i="23"/>
  <c r="O284" i="23"/>
  <c r="O285" i="23"/>
  <c r="O286" i="23"/>
  <c r="O287" i="23"/>
  <c r="O288" i="23"/>
  <c r="O289" i="23"/>
  <c r="O290" i="23"/>
  <c r="O291" i="23"/>
  <c r="O292" i="23"/>
  <c r="O293" i="23"/>
  <c r="O294" i="23"/>
  <c r="O296" i="23"/>
  <c r="O311" i="23"/>
  <c r="O312" i="23"/>
  <c r="O313" i="23"/>
  <c r="O314" i="23"/>
  <c r="O315" i="23"/>
  <c r="O317" i="23"/>
  <c r="O318" i="23"/>
  <c r="O319" i="23"/>
  <c r="O320" i="23"/>
  <c r="O321" i="23"/>
  <c r="O322" i="23"/>
  <c r="O323" i="23"/>
  <c r="O324" i="23"/>
  <c r="O325" i="23"/>
  <c r="O326" i="23"/>
  <c r="O327" i="23"/>
  <c r="O328" i="23"/>
  <c r="O329" i="23"/>
  <c r="O330" i="23"/>
  <c r="O331" i="23"/>
  <c r="O332" i="23"/>
  <c r="O333" i="23"/>
  <c r="O334" i="23"/>
  <c r="O335" i="23"/>
  <c r="O336" i="23"/>
  <c r="O337" i="23"/>
  <c r="O338" i="23"/>
  <c r="O339" i="23"/>
  <c r="O340" i="23"/>
  <c r="O341" i="23"/>
  <c r="O342" i="23"/>
  <c r="O343" i="23"/>
  <c r="O344" i="23"/>
  <c r="O345" i="23"/>
  <c r="O346" i="23"/>
  <c r="O347" i="23"/>
  <c r="O348" i="23"/>
  <c r="O349" i="23"/>
  <c r="O350" i="23"/>
  <c r="O351" i="23"/>
  <c r="O352" i="23"/>
  <c r="O353" i="23"/>
  <c r="O354" i="23"/>
  <c r="O355" i="23"/>
  <c r="O356" i="23"/>
  <c r="O357" i="23"/>
  <c r="O358" i="23"/>
  <c r="O359" i="23"/>
  <c r="O360" i="23"/>
  <c r="O361" i="23"/>
  <c r="O362" i="23"/>
  <c r="O363" i="23"/>
  <c r="O364" i="23"/>
  <c r="O365" i="23"/>
  <c r="O366" i="23"/>
  <c r="O367" i="23"/>
  <c r="O368" i="23"/>
  <c r="O369" i="23"/>
  <c r="O370" i="23"/>
  <c r="O371" i="23"/>
  <c r="O372" i="23"/>
  <c r="O373" i="23"/>
  <c r="O374" i="23"/>
  <c r="O375" i="23"/>
  <c r="O376" i="23"/>
  <c r="O377" i="23"/>
  <c r="O378" i="23"/>
  <c r="O379" i="23"/>
  <c r="O380" i="23"/>
  <c r="O381" i="23"/>
  <c r="O382" i="23"/>
  <c r="O383" i="23"/>
  <c r="O384" i="23"/>
  <c r="O385" i="23"/>
  <c r="O386" i="23"/>
  <c r="O387" i="23"/>
  <c r="O388" i="23"/>
  <c r="O389" i="23"/>
  <c r="O390" i="23"/>
  <c r="O391" i="23"/>
  <c r="O392" i="23"/>
  <c r="O393" i="23"/>
  <c r="O394" i="23"/>
  <c r="O395" i="23"/>
  <c r="O396" i="23"/>
  <c r="O397" i="23"/>
  <c r="O398" i="23"/>
  <c r="O399" i="23"/>
  <c r="O400" i="23"/>
  <c r="O401" i="23"/>
  <c r="O402" i="23"/>
  <c r="O403" i="23"/>
  <c r="O404" i="23"/>
  <c r="O405" i="23"/>
  <c r="O406" i="23"/>
  <c r="O407" i="23"/>
  <c r="O408" i="23"/>
  <c r="O409" i="23"/>
  <c r="O410" i="23"/>
  <c r="O411" i="23"/>
  <c r="O412" i="23"/>
  <c r="O413" i="23"/>
  <c r="O414" i="23"/>
  <c r="O415" i="23"/>
  <c r="O416" i="23"/>
  <c r="O417" i="23"/>
  <c r="O418" i="23"/>
  <c r="O419" i="23"/>
  <c r="O420" i="23"/>
  <c r="O421" i="23"/>
  <c r="O422" i="23"/>
  <c r="O423" i="23"/>
  <c r="O424" i="23"/>
  <c r="O425" i="23"/>
  <c r="O426" i="23"/>
  <c r="O427" i="23"/>
  <c r="O428" i="23"/>
  <c r="O429" i="23"/>
  <c r="O430" i="23"/>
  <c r="O431" i="23"/>
  <c r="O432" i="23"/>
  <c r="O433" i="23"/>
  <c r="O434" i="23"/>
  <c r="O435" i="23"/>
  <c r="O436" i="23"/>
  <c r="O437" i="23"/>
  <c r="O438" i="23"/>
  <c r="O439" i="23"/>
  <c r="O440" i="23"/>
  <c r="O441" i="23"/>
  <c r="O442" i="23"/>
  <c r="O443" i="23"/>
  <c r="O444" i="23"/>
  <c r="O445" i="23"/>
  <c r="O446" i="23"/>
  <c r="O447" i="23"/>
  <c r="O448" i="23"/>
  <c r="O449" i="23"/>
  <c r="O450" i="23"/>
  <c r="O451" i="23"/>
  <c r="O452" i="23"/>
  <c r="O453" i="23"/>
  <c r="O454" i="23"/>
  <c r="O455" i="23"/>
  <c r="O456" i="23"/>
  <c r="O457" i="23"/>
  <c r="O458" i="23"/>
  <c r="O459" i="23"/>
  <c r="O460" i="23"/>
  <c r="O461" i="23"/>
  <c r="O462" i="23"/>
  <c r="O463" i="23"/>
  <c r="O464" i="23"/>
  <c r="O465" i="23"/>
  <c r="O466" i="23"/>
  <c r="O467" i="23"/>
  <c r="O468" i="23"/>
  <c r="O469" i="23"/>
  <c r="O470" i="23"/>
  <c r="O471" i="23"/>
  <c r="O472" i="23"/>
  <c r="O473" i="23"/>
  <c r="O474" i="23"/>
  <c r="O475" i="23"/>
  <c r="O476" i="23"/>
  <c r="O477" i="23"/>
  <c r="O478" i="23"/>
  <c r="O479" i="23"/>
  <c r="O480" i="23"/>
  <c r="O481" i="23"/>
  <c r="O482" i="23"/>
  <c r="O483" i="23"/>
  <c r="O484" i="23"/>
  <c r="O485" i="23"/>
  <c r="O486" i="23"/>
  <c r="O487" i="23"/>
  <c r="O488" i="23"/>
  <c r="O489" i="23"/>
  <c r="O490" i="23"/>
  <c r="O491" i="23"/>
  <c r="O492" i="23"/>
  <c r="O493" i="23"/>
  <c r="O494" i="23"/>
  <c r="O495" i="23"/>
  <c r="O496" i="23"/>
  <c r="O497" i="23"/>
  <c r="O498" i="23"/>
  <c r="O499" i="23"/>
  <c r="O500" i="23"/>
  <c r="O501" i="23"/>
  <c r="O502" i="23"/>
  <c r="O503" i="23"/>
  <c r="O504" i="23"/>
  <c r="O505" i="23"/>
  <c r="O506" i="23"/>
  <c r="O507" i="23"/>
  <c r="O508" i="23"/>
  <c r="O509" i="23"/>
  <c r="O510" i="23"/>
  <c r="O511" i="23"/>
  <c r="O512" i="23"/>
  <c r="O513" i="23"/>
  <c r="O514" i="23"/>
  <c r="O515" i="23"/>
  <c r="O516" i="23"/>
  <c r="O517" i="23"/>
  <c r="O518" i="23"/>
  <c r="O519" i="23"/>
  <c r="O520" i="23"/>
  <c r="O521" i="23"/>
  <c r="O522" i="23"/>
  <c r="O523" i="23"/>
  <c r="O524" i="23"/>
  <c r="O525" i="23"/>
  <c r="O526" i="23"/>
  <c r="O527" i="23"/>
  <c r="O528" i="23"/>
  <c r="O529" i="23"/>
  <c r="O530" i="23"/>
  <c r="O531" i="23"/>
  <c r="O532" i="23"/>
  <c r="O533" i="23"/>
  <c r="O534" i="23"/>
  <c r="O535" i="23"/>
  <c r="O536" i="23"/>
  <c r="O537" i="23"/>
  <c r="O538" i="23"/>
  <c r="O539" i="23"/>
  <c r="O540" i="23"/>
  <c r="O541" i="23"/>
  <c r="O542" i="23"/>
  <c r="O543" i="23"/>
  <c r="O544" i="23"/>
  <c r="O545" i="23"/>
  <c r="O546" i="23"/>
  <c r="O547" i="23"/>
  <c r="O548" i="23"/>
  <c r="O549" i="23"/>
  <c r="O550" i="23"/>
  <c r="O551" i="23"/>
  <c r="O552" i="23"/>
  <c r="O553" i="23"/>
  <c r="O554" i="23"/>
  <c r="O555" i="23"/>
  <c r="O556" i="23"/>
  <c r="O557" i="23"/>
  <c r="O558" i="23"/>
  <c r="O559" i="23"/>
  <c r="O560" i="23"/>
  <c r="O561" i="23"/>
  <c r="O562" i="23"/>
  <c r="O563" i="23"/>
  <c r="O564" i="23"/>
  <c r="O565" i="23"/>
  <c r="O635" i="23"/>
  <c r="O615" i="23"/>
  <c r="O696" i="23"/>
  <c r="O639" i="23"/>
  <c r="O616" i="23"/>
  <c r="O697" i="23"/>
  <c r="O604" i="23"/>
  <c r="O613" i="23"/>
  <c r="O617" i="23"/>
  <c r="O618" i="23"/>
  <c r="O619" i="23"/>
  <c r="O620" i="23"/>
  <c r="O737" i="23"/>
  <c r="O738" i="23"/>
  <c r="O739" i="23"/>
  <c r="O578" i="23"/>
  <c r="O605" i="23"/>
  <c r="O621" i="23"/>
  <c r="O740" i="23"/>
  <c r="O741" i="23"/>
  <c r="O676" i="23"/>
  <c r="O614" i="23"/>
  <c r="O700" i="23"/>
  <c r="O586" i="23"/>
  <c r="O587" i="23"/>
  <c r="O736" i="23"/>
  <c r="O701" i="23"/>
  <c r="O702" i="23"/>
  <c r="O732" i="23"/>
  <c r="O583" i="23"/>
  <c r="O655" i="23"/>
  <c r="O584" i="23"/>
  <c r="O658" i="23"/>
  <c r="O659" i="23"/>
  <c r="O585" i="23"/>
  <c r="O606" i="23"/>
  <c r="O660" i="23"/>
  <c r="O588" i="23"/>
  <c r="O589" i="23"/>
  <c r="O661" i="23"/>
  <c r="O662" i="23"/>
  <c r="O663" i="23"/>
  <c r="O664" i="23"/>
  <c r="O665" i="23"/>
  <c r="O666" i="23"/>
  <c r="O667" i="23"/>
  <c r="O668" i="23"/>
  <c r="O590" i="23"/>
  <c r="O591" i="23"/>
  <c r="O595" i="23"/>
  <c r="O596" i="23"/>
  <c r="O669" i="23"/>
  <c r="O656" i="23"/>
  <c r="O677" i="23"/>
  <c r="O742" i="23"/>
  <c r="O579" i="23"/>
  <c r="O640" i="23"/>
  <c r="O569" i="23"/>
  <c r="O570" i="23"/>
  <c r="O641" i="23"/>
  <c r="O642" i="23"/>
  <c r="O643" i="23"/>
  <c r="O644" i="23"/>
  <c r="O645" i="23"/>
  <c r="O597" i="23"/>
  <c r="O598" i="23"/>
  <c r="O602" i="23"/>
  <c r="O646" i="23"/>
  <c r="O647" i="23"/>
  <c r="O648" i="23"/>
  <c r="O649" i="23"/>
  <c r="O670" i="23"/>
  <c r="O603" i="23"/>
  <c r="O599" i="23"/>
  <c r="O650" i="23"/>
  <c r="O607" i="23"/>
  <c r="O731" i="23"/>
  <c r="O574" i="23"/>
  <c r="O575" i="23"/>
  <c r="O592" i="23"/>
  <c r="O593" i="23"/>
  <c r="O743" i="23"/>
  <c r="O576" i="23"/>
  <c r="O577" i="23"/>
  <c r="O594" i="23"/>
  <c r="O744" i="23"/>
  <c r="O651" i="23"/>
  <c r="O573" i="23"/>
  <c r="O735" i="23"/>
  <c r="O600" i="23"/>
  <c r="O657" i="23"/>
  <c r="O678" i="23"/>
  <c r="O679" i="23"/>
  <c r="O703" i="23"/>
  <c r="O671" i="23"/>
  <c r="O745" i="23"/>
  <c r="O652" i="23"/>
  <c r="O672" i="23"/>
  <c r="O746" i="23"/>
  <c r="O653" i="23"/>
  <c r="O654" i="23"/>
  <c r="O748" i="23"/>
  <c r="O601" i="23"/>
  <c r="O749" i="23"/>
  <c r="O680" i="23"/>
  <c r="O681" i="23"/>
  <c r="O682" i="23"/>
  <c r="O683" i="23"/>
  <c r="O684" i="23"/>
  <c r="O685" i="23"/>
  <c r="O686" i="23"/>
  <c r="O627" i="23"/>
  <c r="O628" i="23"/>
  <c r="O629" i="23"/>
  <c r="O630" i="23"/>
  <c r="O631" i="23"/>
  <c r="O698" i="23"/>
  <c r="O673" i="23"/>
  <c r="O622" i="23"/>
  <c r="O623" i="23"/>
  <c r="O571" i="23"/>
  <c r="O572" i="23"/>
  <c r="O624" i="23"/>
  <c r="O625" i="23"/>
  <c r="O687" i="23"/>
  <c r="O689" i="23"/>
  <c r="O690" i="23"/>
  <c r="O704" i="23"/>
  <c r="O632" i="23"/>
  <c r="O633" i="23"/>
  <c r="O634" i="23"/>
  <c r="O699" i="23"/>
  <c r="O674" i="23"/>
  <c r="O566" i="23"/>
  <c r="O567" i="23"/>
  <c r="O568" i="23"/>
  <c r="O608" i="23"/>
  <c r="O675" i="23"/>
  <c r="O693" i="23"/>
  <c r="O694" i="23"/>
  <c r="O626" i="23"/>
  <c r="O733" i="23"/>
  <c r="O734" i="23"/>
  <c r="O580" i="23"/>
  <c r="O581" i="23"/>
  <c r="O582" i="23"/>
  <c r="O636" i="23"/>
  <c r="O637" i="23"/>
  <c r="O638" i="23"/>
  <c r="O609" i="23"/>
  <c r="O610" i="23"/>
  <c r="O705" i="23"/>
  <c r="O611" i="23"/>
  <c r="O612" i="23"/>
  <c r="O695" i="23"/>
  <c r="O688" i="23"/>
  <c r="O691" i="23"/>
  <c r="O692" i="23"/>
  <c r="O706" i="23"/>
  <c r="O707" i="23"/>
  <c r="O708" i="23"/>
  <c r="O709" i="23"/>
  <c r="O710" i="23"/>
  <c r="O711" i="23"/>
  <c r="O712" i="23"/>
  <c r="O713" i="23"/>
  <c r="O714" i="23"/>
  <c r="O715" i="23"/>
  <c r="O716" i="23"/>
  <c r="O717" i="23"/>
  <c r="O718" i="23"/>
  <c r="O719" i="23"/>
  <c r="O720" i="23"/>
  <c r="O721" i="23"/>
  <c r="O722" i="23"/>
  <c r="O723" i="23"/>
  <c r="O724" i="23"/>
  <c r="O725" i="23"/>
  <c r="O726" i="23"/>
  <c r="O727" i="23"/>
  <c r="O728" i="23"/>
  <c r="O729" i="23"/>
  <c r="O730" i="23"/>
  <c r="N3" i="23"/>
  <c r="N4" i="23"/>
  <c r="N5" i="23"/>
  <c r="N6" i="23"/>
  <c r="N7" i="23"/>
  <c r="N8" i="23"/>
  <c r="N11" i="23"/>
  <c r="N12" i="23"/>
  <c r="N13" i="23"/>
  <c r="N14" i="23"/>
  <c r="N15" i="23"/>
  <c r="N16" i="23"/>
  <c r="N17" i="23"/>
  <c r="N18" i="23"/>
  <c r="N19" i="23"/>
  <c r="N20" i="23"/>
  <c r="N21" i="23"/>
  <c r="N22" i="23"/>
  <c r="N23" i="23"/>
  <c r="N24" i="23"/>
  <c r="N25" i="23"/>
  <c r="N26" i="23"/>
  <c r="N27" i="23"/>
  <c r="N28" i="23"/>
  <c r="N29" i="23"/>
  <c r="N30" i="23"/>
  <c r="N31" i="23"/>
  <c r="N32" i="23"/>
  <c r="N33" i="23"/>
  <c r="N34" i="23"/>
  <c r="N35" i="23"/>
  <c r="N36" i="23"/>
  <c r="N37" i="23"/>
  <c r="N38" i="23"/>
  <c r="N39" i="23"/>
  <c r="N40" i="23"/>
  <c r="N41" i="23"/>
  <c r="N42" i="23"/>
  <c r="N43" i="23"/>
  <c r="N44" i="23"/>
  <c r="N45" i="23"/>
  <c r="N46" i="23"/>
  <c r="N47" i="23"/>
  <c r="N48" i="23"/>
  <c r="N49" i="23"/>
  <c r="N50" i="23"/>
  <c r="N51" i="23"/>
  <c r="N52" i="23"/>
  <c r="N53" i="23"/>
  <c r="N54" i="23"/>
  <c r="N55" i="23"/>
  <c r="N56" i="23"/>
  <c r="N57" i="23"/>
  <c r="N58" i="23"/>
  <c r="N59" i="23"/>
  <c r="N60" i="23"/>
  <c r="N61" i="23"/>
  <c r="N62" i="23"/>
  <c r="N63" i="23"/>
  <c r="N64" i="23"/>
  <c r="N65" i="23"/>
  <c r="N66" i="23"/>
  <c r="N67" i="23"/>
  <c r="N68" i="23"/>
  <c r="N69" i="23"/>
  <c r="N70" i="23"/>
  <c r="N71" i="23"/>
  <c r="N72" i="23"/>
  <c r="N121" i="23"/>
  <c r="N122" i="23"/>
  <c r="N129" i="23"/>
  <c r="N130" i="23"/>
  <c r="N131" i="23"/>
  <c r="N132" i="23"/>
  <c r="N133" i="23"/>
  <c r="N134" i="23"/>
  <c r="N135" i="23"/>
  <c r="N136" i="23"/>
  <c r="N137" i="23"/>
  <c r="N138" i="23"/>
  <c r="N139" i="23"/>
  <c r="N140" i="23"/>
  <c r="N141" i="23"/>
  <c r="N142" i="23"/>
  <c r="N143" i="23"/>
  <c r="N144" i="23"/>
  <c r="N145" i="23"/>
  <c r="N146" i="23"/>
  <c r="N147" i="23"/>
  <c r="N148" i="23"/>
  <c r="N149" i="23"/>
  <c r="N152" i="23"/>
  <c r="N153" i="23"/>
  <c r="N154" i="23"/>
  <c r="N155" i="23"/>
  <c r="N156" i="23"/>
  <c r="N157" i="23"/>
  <c r="N158" i="23"/>
  <c r="N159" i="23"/>
  <c r="N160" i="23"/>
  <c r="N164" i="23"/>
  <c r="N165" i="23"/>
  <c r="N166" i="23"/>
  <c r="N167" i="23"/>
  <c r="N168" i="23"/>
  <c r="N169" i="23"/>
  <c r="N170" i="23"/>
  <c r="N171" i="23"/>
  <c r="N172" i="23"/>
  <c r="N173" i="23"/>
  <c r="N174" i="23"/>
  <c r="N175" i="23"/>
  <c r="N176" i="23"/>
  <c r="N177" i="23"/>
  <c r="N178" i="23"/>
  <c r="N179" i="23"/>
  <c r="N180" i="23"/>
  <c r="N181" i="23"/>
  <c r="N182" i="23"/>
  <c r="N183" i="23"/>
  <c r="N184" i="23"/>
  <c r="N185" i="23"/>
  <c r="N186" i="23"/>
  <c r="N187" i="23"/>
  <c r="N188" i="23"/>
  <c r="N189" i="23"/>
  <c r="N190" i="23"/>
  <c r="N191" i="23"/>
  <c r="N192" i="23"/>
  <c r="N193" i="23"/>
  <c r="N194" i="23"/>
  <c r="N195" i="23"/>
  <c r="N196" i="23"/>
  <c r="N197" i="23"/>
  <c r="N198" i="23"/>
  <c r="N199" i="23"/>
  <c r="N200" i="23"/>
  <c r="N201" i="23"/>
  <c r="N202" i="23"/>
  <c r="N203" i="23"/>
  <c r="N204" i="23"/>
  <c r="N205" i="23"/>
  <c r="N206" i="23"/>
  <c r="N207" i="23"/>
  <c r="N208" i="23"/>
  <c r="N210" i="23"/>
  <c r="N211" i="23"/>
  <c r="N212" i="23"/>
  <c r="N213" i="23"/>
  <c r="N214" i="23"/>
  <c r="N215" i="23"/>
  <c r="N216" i="23"/>
  <c r="N217" i="23"/>
  <c r="N218" i="23"/>
  <c r="N219" i="23"/>
  <c r="N220" i="23"/>
  <c r="N221" i="23"/>
  <c r="N222" i="23"/>
  <c r="N223" i="23"/>
  <c r="N224" i="23"/>
  <c r="N225" i="23"/>
  <c r="N226" i="23"/>
  <c r="N227" i="23"/>
  <c r="N228" i="23"/>
  <c r="N229" i="23"/>
  <c r="N230" i="23"/>
  <c r="N231" i="23"/>
  <c r="N232" i="23"/>
  <c r="N233" i="23"/>
  <c r="N234" i="23"/>
  <c r="N235" i="23"/>
  <c r="N236" i="23"/>
  <c r="N237" i="23"/>
  <c r="N238" i="23"/>
  <c r="N239" i="23"/>
  <c r="N240" i="23"/>
  <c r="N241" i="23"/>
  <c r="N242" i="23"/>
  <c r="N243" i="23"/>
  <c r="N244" i="23"/>
  <c r="N245" i="23"/>
  <c r="N246" i="23"/>
  <c r="N265" i="23"/>
  <c r="N266" i="23"/>
  <c r="N267" i="23"/>
  <c r="N268" i="23"/>
  <c r="N269" i="23"/>
  <c r="N270" i="23"/>
  <c r="N271" i="23"/>
  <c r="N272" i="23"/>
  <c r="N273" i="23"/>
  <c r="N274" i="23"/>
  <c r="N275" i="23"/>
  <c r="N276" i="23"/>
  <c r="N277" i="23"/>
  <c r="N278" i="23"/>
  <c r="N279" i="23"/>
  <c r="N280" i="23"/>
  <c r="N281" i="23"/>
  <c r="N282" i="23"/>
  <c r="N283" i="23"/>
  <c r="N284" i="23"/>
  <c r="N285" i="23"/>
  <c r="N286" i="23"/>
  <c r="N287" i="23"/>
  <c r="N288" i="23"/>
  <c r="N289" i="23"/>
  <c r="N290" i="23"/>
  <c r="N291" i="23"/>
  <c r="N292" i="23"/>
  <c r="N293" i="23"/>
  <c r="N294" i="23"/>
  <c r="N296" i="23"/>
  <c r="N311" i="23"/>
  <c r="N312" i="23"/>
  <c r="N313" i="23"/>
  <c r="N314" i="23"/>
  <c r="N315" i="23"/>
  <c r="N317" i="23"/>
  <c r="N318" i="23"/>
  <c r="N319" i="23"/>
  <c r="N320" i="23"/>
  <c r="N321" i="23"/>
  <c r="N322" i="23"/>
  <c r="N323" i="23"/>
  <c r="N324" i="23"/>
  <c r="N325" i="23"/>
  <c r="N326" i="23"/>
  <c r="N327" i="23"/>
  <c r="N328" i="23"/>
  <c r="N329" i="23"/>
  <c r="N330" i="23"/>
  <c r="N331" i="23"/>
  <c r="N332" i="23"/>
  <c r="N333" i="23"/>
  <c r="N334" i="23"/>
  <c r="N335" i="23"/>
  <c r="N336" i="23"/>
  <c r="N337" i="23"/>
  <c r="N338" i="23"/>
  <c r="N339" i="23"/>
  <c r="N340" i="23"/>
  <c r="N341" i="23"/>
  <c r="N342" i="23"/>
  <c r="N343" i="23"/>
  <c r="N344" i="23"/>
  <c r="N345" i="23"/>
  <c r="N346" i="23"/>
  <c r="N347" i="23"/>
  <c r="N348" i="23"/>
  <c r="N349" i="23"/>
  <c r="N350" i="23"/>
  <c r="N351" i="23"/>
  <c r="N352" i="23"/>
  <c r="N353" i="23"/>
  <c r="N354" i="23"/>
  <c r="N355" i="23"/>
  <c r="N356" i="23"/>
  <c r="N357" i="23"/>
  <c r="N358" i="23"/>
  <c r="N359" i="23"/>
  <c r="N360" i="23"/>
  <c r="N361" i="23"/>
  <c r="N362" i="23"/>
  <c r="N363" i="23"/>
  <c r="N364" i="23"/>
  <c r="N365" i="23"/>
  <c r="N366" i="23"/>
  <c r="N367" i="23"/>
  <c r="N368" i="23"/>
  <c r="N369" i="23"/>
  <c r="N370" i="23"/>
  <c r="N371" i="23"/>
  <c r="N372" i="23"/>
  <c r="N373" i="23"/>
  <c r="N374" i="23"/>
  <c r="N375" i="23"/>
  <c r="N376" i="23"/>
  <c r="N377" i="23"/>
  <c r="N378" i="23"/>
  <c r="N379" i="23"/>
  <c r="N380" i="23"/>
  <c r="N381" i="23"/>
  <c r="N382" i="23"/>
  <c r="N383" i="23"/>
  <c r="N384" i="23"/>
  <c r="N385" i="23"/>
  <c r="N386" i="23"/>
  <c r="N387" i="23"/>
  <c r="N388" i="23"/>
  <c r="N389" i="23"/>
  <c r="N390" i="23"/>
  <c r="N391" i="23"/>
  <c r="N392" i="23"/>
  <c r="N393" i="23"/>
  <c r="N394" i="23"/>
  <c r="N395" i="23"/>
  <c r="N396" i="23"/>
  <c r="N397" i="23"/>
  <c r="N398" i="23"/>
  <c r="N399" i="23"/>
  <c r="N400" i="23"/>
  <c r="N401" i="23"/>
  <c r="N402" i="23"/>
  <c r="N403" i="23"/>
  <c r="N404" i="23"/>
  <c r="N405" i="23"/>
  <c r="N406" i="23"/>
  <c r="N407" i="23"/>
  <c r="N408" i="23"/>
  <c r="N409" i="23"/>
  <c r="N410" i="23"/>
  <c r="N411" i="23"/>
  <c r="N412" i="23"/>
  <c r="N413" i="23"/>
  <c r="N414" i="23"/>
  <c r="N415" i="23"/>
  <c r="N416" i="23"/>
  <c r="N417" i="23"/>
  <c r="N418" i="23"/>
  <c r="N419" i="23"/>
  <c r="N420" i="23"/>
  <c r="N421" i="23"/>
  <c r="N422" i="23"/>
  <c r="N423" i="23"/>
  <c r="N424" i="23"/>
  <c r="N425" i="23"/>
  <c r="N426" i="23"/>
  <c r="N427" i="23"/>
  <c r="N428" i="23"/>
  <c r="N429" i="23"/>
  <c r="N430" i="23"/>
  <c r="N431" i="23"/>
  <c r="N432" i="23"/>
  <c r="N433" i="23"/>
  <c r="N434" i="23"/>
  <c r="N435" i="23"/>
  <c r="N436" i="23"/>
  <c r="N437" i="23"/>
  <c r="N438" i="23"/>
  <c r="N439" i="23"/>
  <c r="N440" i="23"/>
  <c r="N441" i="23"/>
  <c r="N442" i="23"/>
  <c r="N443" i="23"/>
  <c r="N444" i="23"/>
  <c r="N445" i="23"/>
  <c r="N446" i="23"/>
  <c r="N447" i="23"/>
  <c r="N448" i="23"/>
  <c r="N449" i="23"/>
  <c r="N450" i="23"/>
  <c r="N451" i="23"/>
  <c r="N452" i="23"/>
  <c r="N453" i="23"/>
  <c r="N454" i="23"/>
  <c r="N455" i="23"/>
  <c r="N456" i="23"/>
  <c r="N457" i="23"/>
  <c r="N458" i="23"/>
  <c r="N459" i="23"/>
  <c r="N460" i="23"/>
  <c r="N461" i="23"/>
  <c r="N462" i="23"/>
  <c r="N463" i="23"/>
  <c r="N464" i="23"/>
  <c r="N465" i="23"/>
  <c r="N466" i="23"/>
  <c r="N467" i="23"/>
  <c r="N468" i="23"/>
  <c r="N469" i="23"/>
  <c r="N470" i="23"/>
  <c r="N471" i="23"/>
  <c r="N472" i="23"/>
  <c r="N473" i="23"/>
  <c r="N474" i="23"/>
  <c r="N475" i="23"/>
  <c r="N476" i="23"/>
  <c r="N477" i="23"/>
  <c r="N478" i="23"/>
  <c r="N479" i="23"/>
  <c r="N480" i="23"/>
  <c r="N481" i="23"/>
  <c r="N482" i="23"/>
  <c r="N483" i="23"/>
  <c r="N484" i="23"/>
  <c r="N485" i="23"/>
  <c r="N486" i="23"/>
  <c r="N487" i="23"/>
  <c r="N488" i="23"/>
  <c r="N489" i="23"/>
  <c r="N490" i="23"/>
  <c r="N491" i="23"/>
  <c r="N492" i="23"/>
  <c r="N493" i="23"/>
  <c r="N494" i="23"/>
  <c r="N495" i="23"/>
  <c r="N496" i="23"/>
  <c r="N497" i="23"/>
  <c r="N498" i="23"/>
  <c r="N499" i="23"/>
  <c r="N500" i="23"/>
  <c r="N501" i="23"/>
  <c r="N502" i="23"/>
  <c r="N503" i="23"/>
  <c r="N504" i="23"/>
  <c r="N505" i="23"/>
  <c r="N506" i="23"/>
  <c r="N507" i="23"/>
  <c r="N508" i="23"/>
  <c r="N509" i="23"/>
  <c r="N510" i="23"/>
  <c r="N511" i="23"/>
  <c r="N512" i="23"/>
  <c r="N513" i="23"/>
  <c r="N514" i="23"/>
  <c r="N515" i="23"/>
  <c r="N516" i="23"/>
  <c r="N517" i="23"/>
  <c r="N518" i="23"/>
  <c r="N519" i="23"/>
  <c r="N520" i="23"/>
  <c r="N521" i="23"/>
  <c r="N522" i="23"/>
  <c r="N523" i="23"/>
  <c r="N524" i="23"/>
  <c r="N525" i="23"/>
  <c r="N526" i="23"/>
  <c r="N527" i="23"/>
  <c r="N528" i="23"/>
  <c r="N529" i="23"/>
  <c r="N530" i="23"/>
  <c r="N531" i="23"/>
  <c r="N532" i="23"/>
  <c r="N533" i="23"/>
  <c r="N534" i="23"/>
  <c r="N535" i="23"/>
  <c r="N536" i="23"/>
  <c r="N537" i="23"/>
  <c r="N538" i="23"/>
  <c r="N539" i="23"/>
  <c r="N540" i="23"/>
  <c r="N541" i="23"/>
  <c r="N542" i="23"/>
  <c r="N543" i="23"/>
  <c r="N544" i="23"/>
  <c r="N545" i="23"/>
  <c r="N546" i="23"/>
  <c r="N547" i="23"/>
  <c r="N548" i="23"/>
  <c r="N549" i="23"/>
  <c r="N550" i="23"/>
  <c r="N551" i="23"/>
  <c r="N552" i="23"/>
  <c r="N553" i="23"/>
  <c r="N554" i="23"/>
  <c r="N555" i="23"/>
  <c r="N556" i="23"/>
  <c r="N557" i="23"/>
  <c r="N558" i="23"/>
  <c r="N559" i="23"/>
  <c r="N560" i="23"/>
  <c r="N561" i="23"/>
  <c r="N562" i="23"/>
  <c r="N563" i="23"/>
  <c r="N564" i="23"/>
  <c r="N565" i="23"/>
  <c r="N635" i="23"/>
  <c r="N615" i="23"/>
  <c r="N696" i="23"/>
  <c r="N639" i="23"/>
  <c r="N616" i="23"/>
  <c r="N697" i="23"/>
  <c r="N604" i="23"/>
  <c r="N613" i="23"/>
  <c r="N617" i="23"/>
  <c r="N618" i="23"/>
  <c r="N619" i="23"/>
  <c r="N620" i="23"/>
  <c r="N737" i="23"/>
  <c r="N738" i="23"/>
  <c r="N739" i="23"/>
  <c r="N578" i="23"/>
  <c r="N605" i="23"/>
  <c r="N621" i="23"/>
  <c r="N740" i="23"/>
  <c r="N741" i="23"/>
  <c r="N676" i="23"/>
  <c r="N614" i="23"/>
  <c r="N700" i="23"/>
  <c r="N586" i="23"/>
  <c r="N587" i="23"/>
  <c r="N736" i="23"/>
  <c r="N701" i="23"/>
  <c r="N702" i="23"/>
  <c r="N732" i="23"/>
  <c r="N583" i="23"/>
  <c r="N655" i="23"/>
  <c r="N584" i="23"/>
  <c r="N658" i="23"/>
  <c r="N659" i="23"/>
  <c r="N585" i="23"/>
  <c r="N606" i="23"/>
  <c r="N660" i="23"/>
  <c r="N588" i="23"/>
  <c r="N589" i="23"/>
  <c r="N661" i="23"/>
  <c r="N662" i="23"/>
  <c r="N663" i="23"/>
  <c r="N664" i="23"/>
  <c r="N665" i="23"/>
  <c r="N666" i="23"/>
  <c r="N667" i="23"/>
  <c r="N668" i="23"/>
  <c r="N590" i="23"/>
  <c r="N591" i="23"/>
  <c r="N595" i="23"/>
  <c r="N596" i="23"/>
  <c r="N669" i="23"/>
  <c r="N656" i="23"/>
  <c r="N677" i="23"/>
  <c r="N742" i="23"/>
  <c r="N579" i="23"/>
  <c r="N640" i="23"/>
  <c r="N569" i="23"/>
  <c r="N570" i="23"/>
  <c r="N641" i="23"/>
  <c r="N642" i="23"/>
  <c r="N643" i="23"/>
  <c r="N644" i="23"/>
  <c r="N645" i="23"/>
  <c r="N597" i="23"/>
  <c r="N598" i="23"/>
  <c r="N602" i="23"/>
  <c r="N646" i="23"/>
  <c r="N647" i="23"/>
  <c r="N648" i="23"/>
  <c r="N649" i="23"/>
  <c r="N670" i="23"/>
  <c r="N603" i="23"/>
  <c r="N599" i="23"/>
  <c r="N650" i="23"/>
  <c r="N607" i="23"/>
  <c r="N731" i="23"/>
  <c r="N574" i="23"/>
  <c r="N575" i="23"/>
  <c r="N592" i="23"/>
  <c r="N593" i="23"/>
  <c r="N743" i="23"/>
  <c r="N576" i="23"/>
  <c r="N577" i="23"/>
  <c r="N594" i="23"/>
  <c r="N744" i="23"/>
  <c r="N651" i="23"/>
  <c r="N573" i="23"/>
  <c r="N735" i="23"/>
  <c r="N600" i="23"/>
  <c r="N657" i="23"/>
  <c r="N678" i="23"/>
  <c r="N679" i="23"/>
  <c r="N703" i="23"/>
  <c r="N671" i="23"/>
  <c r="N745" i="23"/>
  <c r="N652" i="23"/>
  <c r="N672" i="23"/>
  <c r="N746" i="23"/>
  <c r="N653" i="23"/>
  <c r="N654" i="23"/>
  <c r="N748" i="23"/>
  <c r="N601" i="23"/>
  <c r="N749" i="23"/>
  <c r="N680" i="23"/>
  <c r="N681" i="23"/>
  <c r="N682" i="23"/>
  <c r="N683" i="23"/>
  <c r="N684" i="23"/>
  <c r="N685" i="23"/>
  <c r="N686" i="23"/>
  <c r="N627" i="23"/>
  <c r="N628" i="23"/>
  <c r="N629" i="23"/>
  <c r="N630" i="23"/>
  <c r="N631" i="23"/>
  <c r="N698" i="23"/>
  <c r="N673" i="23"/>
  <c r="N622" i="23"/>
  <c r="N623" i="23"/>
  <c r="N571" i="23"/>
  <c r="N572" i="23"/>
  <c r="N624" i="23"/>
  <c r="N625" i="23"/>
  <c r="N687" i="23"/>
  <c r="N689" i="23"/>
  <c r="N690" i="23"/>
  <c r="N704" i="23"/>
  <c r="N632" i="23"/>
  <c r="N633" i="23"/>
  <c r="N634" i="23"/>
  <c r="N699" i="23"/>
  <c r="N674" i="23"/>
  <c r="N566" i="23"/>
  <c r="N567" i="23"/>
  <c r="N568" i="23"/>
  <c r="N608" i="23"/>
  <c r="N675" i="23"/>
  <c r="N693" i="23"/>
  <c r="N694" i="23"/>
  <c r="N626" i="23"/>
  <c r="N733" i="23"/>
  <c r="N734" i="23"/>
  <c r="N580" i="23"/>
  <c r="N581" i="23"/>
  <c r="N582" i="23"/>
  <c r="N636" i="23"/>
  <c r="N637" i="23"/>
  <c r="N638" i="23"/>
  <c r="N609" i="23"/>
  <c r="N610" i="23"/>
  <c r="N705" i="23"/>
  <c r="N611" i="23"/>
  <c r="N612" i="23"/>
  <c r="N695" i="23"/>
  <c r="N688" i="23"/>
  <c r="N691" i="23"/>
  <c r="N692" i="23"/>
  <c r="N706" i="23"/>
  <c r="N707" i="23"/>
  <c r="N708" i="23"/>
  <c r="N709" i="23"/>
  <c r="N710" i="23"/>
  <c r="N711" i="23"/>
  <c r="N712" i="23"/>
  <c r="N713" i="23"/>
  <c r="N714" i="23"/>
  <c r="N715" i="23"/>
  <c r="N716" i="23"/>
  <c r="N717" i="23"/>
  <c r="N718" i="23"/>
  <c r="N719" i="23"/>
  <c r="N720" i="23"/>
  <c r="N721" i="23"/>
  <c r="N722" i="23"/>
  <c r="N723" i="23"/>
  <c r="N724" i="23"/>
  <c r="N725" i="23"/>
  <c r="N726" i="23"/>
  <c r="N727" i="23"/>
  <c r="N728" i="23"/>
  <c r="N729" i="23"/>
  <c r="N730" i="23"/>
  <c r="M2" i="23"/>
  <c r="O2" i="23"/>
  <c r="N2" i="23"/>
  <c r="C568" i="9"/>
  <c r="R379" i="9"/>
  <c r="R204" i="9"/>
  <c r="C130" i="9"/>
  <c r="C115" i="9"/>
  <c r="R115" i="9" s="1"/>
  <c r="C96" i="9"/>
  <c r="R96" i="9" s="1"/>
  <c r="C79" i="9"/>
  <c r="R79" i="9" s="1"/>
  <c r="R64" i="9"/>
  <c r="F63" i="9"/>
  <c r="F61" i="9"/>
  <c r="P60" i="9"/>
  <c r="P62" i="9" s="1"/>
  <c r="P56" i="9"/>
  <c r="P57" i="9" s="1"/>
  <c r="F56" i="9"/>
  <c r="F59" i="9"/>
  <c r="P59" i="9"/>
  <c r="P61" i="9" s="1"/>
  <c r="P63" i="9" s="1"/>
  <c r="E65" i="9"/>
  <c r="E64" i="9"/>
  <c r="B64" i="9"/>
  <c r="P53" i="9"/>
  <c r="P54" i="9" s="1"/>
  <c r="D65" i="9"/>
  <c r="D40" i="9"/>
  <c r="D41" i="9" s="1"/>
  <c r="D42" i="9" s="1"/>
  <c r="D43" i="9" s="1"/>
  <c r="P40" i="9"/>
  <c r="P41" i="9" s="1"/>
  <c r="P42" i="9" s="1"/>
  <c r="P43" i="9" s="1"/>
  <c r="P44" i="9" s="1"/>
  <c r="P45" i="9" s="1"/>
  <c r="O40" i="9"/>
  <c r="Q40" i="9" s="1"/>
  <c r="E40" i="9"/>
  <c r="B40" i="9" s="1"/>
  <c r="C25" i="9"/>
  <c r="B26" i="9" s="1"/>
  <c r="E27" i="9"/>
  <c r="E21" i="9"/>
  <c r="C2" i="9"/>
  <c r="B5" i="9"/>
  <c r="E39" i="9"/>
  <c r="F181" i="9"/>
  <c r="Q347" i="23"/>
  <c r="Q348" i="23"/>
  <c r="Q349" i="23"/>
  <c r="Q350" i="23"/>
  <c r="Q351" i="23"/>
  <c r="Q352" i="23"/>
  <c r="Q353" i="23"/>
  <c r="Q354" i="23"/>
  <c r="Q355" i="23"/>
  <c r="Q356" i="23"/>
  <c r="Q357" i="23"/>
  <c r="Q358" i="23"/>
  <c r="Q346" i="23"/>
  <c r="T359" i="23"/>
  <c r="T360" i="23"/>
  <c r="T361" i="23"/>
  <c r="T362" i="23"/>
  <c r="T363" i="23"/>
  <c r="T364" i="23"/>
  <c r="T365" i="23"/>
  <c r="T366" i="23"/>
  <c r="T367" i="23"/>
  <c r="T368" i="23"/>
  <c r="T369" i="23"/>
  <c r="T370" i="23"/>
  <c r="T371" i="23"/>
  <c r="T372" i="23"/>
  <c r="T373" i="23"/>
  <c r="T374" i="23"/>
  <c r="T375" i="23"/>
  <c r="T376" i="23"/>
  <c r="T377" i="23"/>
  <c r="T378" i="23"/>
  <c r="T379" i="23"/>
  <c r="T380" i="23"/>
  <c r="T381" i="23"/>
  <c r="T382" i="23"/>
  <c r="T383" i="23"/>
  <c r="T384" i="23"/>
  <c r="T385" i="23"/>
  <c r="T386" i="23"/>
  <c r="T387" i="23"/>
  <c r="T388" i="23"/>
  <c r="T389" i="23"/>
  <c r="T390" i="23"/>
  <c r="T391" i="23"/>
  <c r="T392" i="23"/>
  <c r="T393" i="23"/>
  <c r="T394" i="23"/>
  <c r="Q372" i="23"/>
  <c r="Q373" i="23"/>
  <c r="Q374" i="23"/>
  <c r="Q375" i="23"/>
  <c r="Q376" i="23"/>
  <c r="Q377" i="23"/>
  <c r="Q378" i="23"/>
  <c r="Q379" i="23"/>
  <c r="Q380" i="23"/>
  <c r="Q381" i="23"/>
  <c r="Q382" i="23"/>
  <c r="Q383" i="23"/>
  <c r="Q384" i="23"/>
  <c r="Q385" i="23"/>
  <c r="Q386" i="23"/>
  <c r="Q387" i="23"/>
  <c r="Q388" i="23"/>
  <c r="Q389" i="23"/>
  <c r="Q390" i="23"/>
  <c r="Q391" i="23"/>
  <c r="Q392" i="23"/>
  <c r="Q393" i="23"/>
  <c r="Q394" i="23"/>
  <c r="M359" i="23"/>
  <c r="M360" i="23"/>
  <c r="M361" i="23"/>
  <c r="M362" i="23"/>
  <c r="M363" i="23"/>
  <c r="M364" i="23"/>
  <c r="M365" i="23"/>
  <c r="M366" i="23"/>
  <c r="M367" i="23"/>
  <c r="M368" i="23"/>
  <c r="M369" i="23"/>
  <c r="M370" i="23"/>
  <c r="M371" i="23"/>
  <c r="M372" i="23"/>
  <c r="M373" i="23"/>
  <c r="M374" i="23"/>
  <c r="M375" i="23"/>
  <c r="M376" i="23"/>
  <c r="M377" i="23"/>
  <c r="M378" i="23"/>
  <c r="M379" i="23"/>
  <c r="M380" i="23"/>
  <c r="M381" i="23"/>
  <c r="M382" i="23"/>
  <c r="M383" i="23"/>
  <c r="M384" i="23"/>
  <c r="M385" i="23"/>
  <c r="M386" i="23"/>
  <c r="M387" i="23"/>
  <c r="M388" i="23"/>
  <c r="M389" i="23"/>
  <c r="M390" i="23"/>
  <c r="M391" i="23"/>
  <c r="M392" i="23"/>
  <c r="M393" i="23"/>
  <c r="M394" i="23"/>
  <c r="Q367" i="23"/>
  <c r="Q368" i="23"/>
  <c r="Q369" i="23"/>
  <c r="Q370" i="23"/>
  <c r="Q371" i="23"/>
  <c r="Q359" i="23"/>
  <c r="Q360" i="23"/>
  <c r="Q361" i="23"/>
  <c r="Q362" i="23"/>
  <c r="Q363" i="23"/>
  <c r="Q364" i="23"/>
  <c r="Q365" i="23"/>
  <c r="Q366" i="23"/>
  <c r="E130" i="9"/>
  <c r="B130" i="9"/>
  <c r="P131" i="9"/>
  <c r="P132" i="9" s="1"/>
  <c r="P133" i="9" s="1"/>
  <c r="P134" i="9" s="1"/>
  <c r="P135" i="9" s="1"/>
  <c r="P136" i="9" s="1"/>
  <c r="P137" i="9" s="1"/>
  <c r="P138" i="9" s="1"/>
  <c r="P139" i="9" s="1"/>
  <c r="P140" i="9" s="1"/>
  <c r="P141" i="9" s="1"/>
  <c r="P142" i="9" s="1"/>
  <c r="P143" i="9" s="1"/>
  <c r="P144" i="9" s="1"/>
  <c r="P145" i="9" s="1"/>
  <c r="P146" i="9" s="1"/>
  <c r="P147" i="9" s="1"/>
  <c r="P148" i="9" s="1"/>
  <c r="P149" i="9" s="1"/>
  <c r="P150" i="9" s="1"/>
  <c r="P151" i="9" s="1"/>
  <c r="P152" i="9" s="1"/>
  <c r="P153" i="9" s="1"/>
  <c r="P154" i="9" s="1"/>
  <c r="P155" i="9" s="1"/>
  <c r="P156" i="9" s="1"/>
  <c r="P157" i="9" s="1"/>
  <c r="P158" i="9" s="1"/>
  <c r="P159" i="9" s="1"/>
  <c r="P160" i="9" s="1"/>
  <c r="P161" i="9" s="1"/>
  <c r="P162" i="9" s="1"/>
  <c r="P163" i="9" s="1"/>
  <c r="P164" i="9" s="1"/>
  <c r="P165" i="9" s="1"/>
  <c r="P166" i="9" s="1"/>
  <c r="P167" i="9" s="1"/>
  <c r="P168" i="9" s="1"/>
  <c r="P169" i="9" s="1"/>
  <c r="B119" i="9" l="1"/>
  <c r="F120" i="9"/>
  <c r="Q120" i="9" s="1"/>
  <c r="O174" i="9"/>
  <c r="Q173" i="9"/>
  <c r="B149" i="9"/>
  <c r="F142" i="9"/>
  <c r="B141" i="9"/>
  <c r="B181" i="9"/>
  <c r="Q588" i="9"/>
  <c r="B136" i="9"/>
  <c r="O69" i="9"/>
  <c r="Q68" i="9"/>
  <c r="B71" i="9"/>
  <c r="T141" i="9"/>
  <c r="T210" i="9"/>
  <c r="B587" i="9"/>
  <c r="O121" i="9"/>
  <c r="P107" i="9"/>
  <c r="P102" i="9"/>
  <c r="F76" i="9"/>
  <c r="B74" i="9"/>
  <c r="D70" i="9"/>
  <c r="D71" i="9" s="1"/>
  <c r="D72" i="9" s="1"/>
  <c r="D73" i="9" s="1"/>
  <c r="D74" i="9" s="1"/>
  <c r="D75" i="9" s="1"/>
  <c r="D76" i="9" s="1"/>
  <c r="D77" i="9" s="1"/>
  <c r="D78" i="9" s="1"/>
  <c r="D66" i="9"/>
  <c r="D67" i="9" s="1"/>
  <c r="D68" i="9" s="1"/>
  <c r="E70" i="9"/>
  <c r="E71" i="9" s="1"/>
  <c r="E72" i="9" s="1"/>
  <c r="E66" i="9"/>
  <c r="F113" i="9"/>
  <c r="B111" i="9"/>
  <c r="T106" i="9"/>
  <c r="B106" i="9"/>
  <c r="F121" i="9"/>
  <c r="Q121" i="9" s="1"/>
  <c r="B120" i="9"/>
  <c r="F150" i="9"/>
  <c r="T149" i="9"/>
  <c r="T43" i="9"/>
  <c r="F137" i="9"/>
  <c r="T136" i="9"/>
  <c r="F211" i="9"/>
  <c r="B210" i="9"/>
  <c r="T45" i="9"/>
  <c r="T47" i="9"/>
  <c r="T63" i="9"/>
  <c r="B131" i="9"/>
  <c r="E132" i="9"/>
  <c r="F107" i="9"/>
  <c r="F112" i="9"/>
  <c r="T59" i="9"/>
  <c r="T61" i="9"/>
  <c r="T53" i="9"/>
  <c r="T41" i="9"/>
  <c r="T181" i="9"/>
  <c r="E583" i="9"/>
  <c r="B583" i="9" s="1"/>
  <c r="B582" i="9"/>
  <c r="T56" i="9"/>
  <c r="E567" i="9"/>
  <c r="B567" i="9" s="1"/>
  <c r="B566" i="9"/>
  <c r="T111" i="9"/>
  <c r="P162" i="23"/>
  <c r="P256" i="23"/>
  <c r="P260" i="23"/>
  <c r="P393" i="23"/>
  <c r="P385" i="23"/>
  <c r="P377" i="23"/>
  <c r="P360" i="23"/>
  <c r="P369" i="23"/>
  <c r="P389" i="23"/>
  <c r="P381" i="23"/>
  <c r="P373" i="23"/>
  <c r="P365" i="23"/>
  <c r="P261" i="23"/>
  <c r="P249" i="23"/>
  <c r="P392" i="23"/>
  <c r="P388" i="23"/>
  <c r="P384" i="23"/>
  <c r="P380" i="23"/>
  <c r="P376" i="23"/>
  <c r="P372" i="23"/>
  <c r="P368" i="23"/>
  <c r="P364" i="23"/>
  <c r="P264" i="23"/>
  <c r="P252" i="23"/>
  <c r="P248" i="23"/>
  <c r="P161" i="23"/>
  <c r="P391" i="23"/>
  <c r="P387" i="23"/>
  <c r="P383" i="23"/>
  <c r="P255" i="23"/>
  <c r="P251" i="23"/>
  <c r="P379" i="23"/>
  <c r="P375" i="23"/>
  <c r="P371" i="23"/>
  <c r="P367" i="23"/>
  <c r="P363" i="23"/>
  <c r="P359" i="23"/>
  <c r="P263" i="23"/>
  <c r="P259" i="23"/>
  <c r="P247" i="23"/>
  <c r="P163" i="23"/>
  <c r="P394" i="23"/>
  <c r="P390" i="23"/>
  <c r="P386" i="23"/>
  <c r="P382" i="23"/>
  <c r="P378" i="23"/>
  <c r="P374" i="23"/>
  <c r="P370" i="23"/>
  <c r="P366" i="23"/>
  <c r="P362" i="23"/>
  <c r="P262" i="23"/>
  <c r="P258" i="23"/>
  <c r="P254" i="23"/>
  <c r="P250" i="23"/>
  <c r="P126" i="23"/>
  <c r="P361" i="23"/>
  <c r="P257" i="23"/>
  <c r="P253" i="23"/>
  <c r="P125" i="23"/>
  <c r="P128" i="23"/>
  <c r="P124" i="23"/>
  <c r="P120" i="23"/>
  <c r="P10" i="23"/>
  <c r="P127" i="23"/>
  <c r="P123" i="23"/>
  <c r="P119" i="23"/>
  <c r="P9" i="23"/>
  <c r="R580" i="9"/>
  <c r="U192" i="9"/>
  <c r="T192" i="9" s="1"/>
  <c r="U96" i="9"/>
  <c r="T96" i="9" s="1"/>
  <c r="U115" i="9"/>
  <c r="T115" i="9" s="1"/>
  <c r="U79" i="9"/>
  <c r="T79" i="9" s="1"/>
  <c r="R130" i="9"/>
  <c r="U130" i="9"/>
  <c r="T130" i="9" s="1"/>
  <c r="R2" i="9"/>
  <c r="U2" i="9"/>
  <c r="T2" i="9" s="1"/>
  <c r="R170" i="9"/>
  <c r="U170" i="9"/>
  <c r="T170" i="9" s="1"/>
  <c r="U64" i="9"/>
  <c r="T64" i="9" s="1"/>
  <c r="R25" i="9"/>
  <c r="U25" i="9"/>
  <c r="T25" i="9" s="1"/>
  <c r="R568" i="9"/>
  <c r="U568" i="9"/>
  <c r="T568" i="9" s="1"/>
  <c r="R19" i="9"/>
  <c r="U19" i="9"/>
  <c r="T19" i="9" s="1"/>
  <c r="P195" i="9"/>
  <c r="P196" i="9"/>
  <c r="U204" i="9"/>
  <c r="T204" i="9" s="1"/>
  <c r="R196" i="9"/>
  <c r="O194" i="9"/>
  <c r="F48" i="9"/>
  <c r="F54" i="9"/>
  <c r="E193" i="9"/>
  <c r="B193" i="9" s="1"/>
  <c r="O41" i="9"/>
  <c r="Q41" i="9" s="1"/>
  <c r="F57" i="9"/>
  <c r="P48" i="9"/>
  <c r="P49" i="9" s="1"/>
  <c r="D44" i="9"/>
  <c r="D45" i="9" s="1"/>
  <c r="D46" i="9" s="1"/>
  <c r="D47" i="9" s="1"/>
  <c r="D48" i="9" s="1"/>
  <c r="D49" i="9" s="1"/>
  <c r="D50" i="9" s="1"/>
  <c r="E41" i="9"/>
  <c r="B41" i="9" s="1"/>
  <c r="E22" i="9"/>
  <c r="E568" i="9"/>
  <c r="F382" i="9"/>
  <c r="E379" i="9"/>
  <c r="E204" i="9"/>
  <c r="F188" i="9"/>
  <c r="P181" i="9"/>
  <c r="P182" i="9" s="1"/>
  <c r="P183" i="9" s="1"/>
  <c r="P184" i="9" s="1"/>
  <c r="P185" i="9" s="1"/>
  <c r="P186" i="9" s="1"/>
  <c r="F182" i="9"/>
  <c r="T174" i="9"/>
  <c r="E172" i="9"/>
  <c r="B172" i="9" s="1"/>
  <c r="E170" i="9"/>
  <c r="G129" i="9"/>
  <c r="G128" i="9"/>
  <c r="G127" i="9"/>
  <c r="G126" i="9"/>
  <c r="G125" i="9"/>
  <c r="G124" i="9"/>
  <c r="G123" i="9"/>
  <c r="G122" i="9"/>
  <c r="G121" i="9"/>
  <c r="G120" i="9"/>
  <c r="G119" i="9"/>
  <c r="G118" i="9"/>
  <c r="E115" i="9"/>
  <c r="B115" i="9"/>
  <c r="F102" i="9"/>
  <c r="B97" i="9"/>
  <c r="B98" i="9" s="1"/>
  <c r="B99" i="9" s="1"/>
  <c r="E96" i="9"/>
  <c r="B96" i="9"/>
  <c r="P81" i="9"/>
  <c r="P82" i="9" s="1"/>
  <c r="P83" i="9" s="1"/>
  <c r="P84" i="9" s="1"/>
  <c r="P85" i="9" s="1"/>
  <c r="P86" i="9" s="1"/>
  <c r="P87" i="9" s="1"/>
  <c r="P88" i="9" s="1"/>
  <c r="P89" i="9" s="1"/>
  <c r="P90" i="9" s="1"/>
  <c r="P91" i="9" s="1"/>
  <c r="O81" i="9"/>
  <c r="P80" i="9"/>
  <c r="O80" i="9"/>
  <c r="E79" i="9"/>
  <c r="B79" i="9"/>
  <c r="F38" i="9"/>
  <c r="F33" i="9"/>
  <c r="P31" i="9"/>
  <c r="P32" i="9" s="1"/>
  <c r="P33" i="9" s="1"/>
  <c r="P34" i="9" s="1"/>
  <c r="P35" i="9" s="1"/>
  <c r="P36" i="9" s="1"/>
  <c r="P37" i="9" s="1"/>
  <c r="P38" i="9" s="1"/>
  <c r="E31" i="9"/>
  <c r="E32" i="9" s="1"/>
  <c r="B32" i="9" s="1"/>
  <c r="F30" i="9"/>
  <c r="E30" i="9"/>
  <c r="B30" i="9"/>
  <c r="F28" i="9"/>
  <c r="P27" i="9"/>
  <c r="P28" i="9" s="1"/>
  <c r="P29" i="9" s="1"/>
  <c r="E28" i="9"/>
  <c r="E25" i="9"/>
  <c r="B25" i="9"/>
  <c r="F22" i="9"/>
  <c r="P21" i="9"/>
  <c r="P22" i="9" s="1"/>
  <c r="P23" i="9" s="1"/>
  <c r="P24" i="9" s="1"/>
  <c r="E19" i="9"/>
  <c r="B19" i="9"/>
  <c r="F17" i="9"/>
  <c r="F12" i="9"/>
  <c r="T6" i="9"/>
  <c r="P8" i="9"/>
  <c r="P9" i="9" s="1"/>
  <c r="P10" i="9" s="1"/>
  <c r="P11" i="9" s="1"/>
  <c r="P12" i="9" s="1"/>
  <c r="P13" i="9" s="1"/>
  <c r="P14" i="9" s="1"/>
  <c r="P15" i="9" s="1"/>
  <c r="P16" i="9" s="1"/>
  <c r="P17" i="9" s="1"/>
  <c r="P18" i="9" s="1"/>
  <c r="P20" i="9" s="1"/>
  <c r="E6" i="9"/>
  <c r="E18" i="9"/>
  <c r="E2" i="9"/>
  <c r="B2" i="9"/>
  <c r="B6" i="1"/>
  <c r="M565" i="23"/>
  <c r="P565" i="23" s="1"/>
  <c r="M564" i="23"/>
  <c r="P564" i="23" s="1"/>
  <c r="T564" i="23"/>
  <c r="T565" i="23"/>
  <c r="T234" i="23"/>
  <c r="Q234" i="23"/>
  <c r="M234" i="23"/>
  <c r="T233" i="23"/>
  <c r="Q233" i="23"/>
  <c r="M233" i="23"/>
  <c r="M396" i="23"/>
  <c r="P396" i="23" s="1"/>
  <c r="M397" i="23"/>
  <c r="P397" i="23" s="1"/>
  <c r="M398" i="23"/>
  <c r="P398" i="23" s="1"/>
  <c r="M399" i="23"/>
  <c r="P399" i="23" s="1"/>
  <c r="M400" i="23"/>
  <c r="P400" i="23" s="1"/>
  <c r="M401" i="23"/>
  <c r="P401" i="23" s="1"/>
  <c r="M402" i="23"/>
  <c r="P402" i="23" s="1"/>
  <c r="M403" i="23"/>
  <c r="P403" i="23" s="1"/>
  <c r="M404" i="23"/>
  <c r="P404" i="23" s="1"/>
  <c r="M405" i="23"/>
  <c r="P405" i="23" s="1"/>
  <c r="M406" i="23"/>
  <c r="P406" i="23" s="1"/>
  <c r="M407" i="23"/>
  <c r="P407" i="23" s="1"/>
  <c r="M408" i="23"/>
  <c r="P408" i="23" s="1"/>
  <c r="M409" i="23"/>
  <c r="P409" i="23" s="1"/>
  <c r="M410" i="23"/>
  <c r="P410" i="23" s="1"/>
  <c r="M411" i="23"/>
  <c r="P411" i="23" s="1"/>
  <c r="M412" i="23"/>
  <c r="P412" i="23" s="1"/>
  <c r="M413" i="23"/>
  <c r="P413" i="23" s="1"/>
  <c r="M414" i="23"/>
  <c r="P414" i="23" s="1"/>
  <c r="M415" i="23"/>
  <c r="P415" i="23" s="1"/>
  <c r="M416" i="23"/>
  <c r="P416" i="23" s="1"/>
  <c r="M417" i="23"/>
  <c r="P417" i="23" s="1"/>
  <c r="M418" i="23"/>
  <c r="P418" i="23" s="1"/>
  <c r="M419" i="23"/>
  <c r="P419" i="23" s="1"/>
  <c r="M420" i="23"/>
  <c r="P420" i="23" s="1"/>
  <c r="M421" i="23"/>
  <c r="P421" i="23" s="1"/>
  <c r="M422" i="23"/>
  <c r="P422" i="23" s="1"/>
  <c r="M423" i="23"/>
  <c r="P423" i="23" s="1"/>
  <c r="M424" i="23"/>
  <c r="P424" i="23" s="1"/>
  <c r="M425" i="23"/>
  <c r="P425" i="23" s="1"/>
  <c r="M426" i="23"/>
  <c r="P426" i="23" s="1"/>
  <c r="M427" i="23"/>
  <c r="P427" i="23" s="1"/>
  <c r="M428" i="23"/>
  <c r="P428" i="23" s="1"/>
  <c r="M429" i="23"/>
  <c r="P429" i="23" s="1"/>
  <c r="M430" i="23"/>
  <c r="P430" i="23" s="1"/>
  <c r="M431" i="23"/>
  <c r="P431" i="23" s="1"/>
  <c r="M432" i="23"/>
  <c r="P432" i="23" s="1"/>
  <c r="M433" i="23"/>
  <c r="P433" i="23" s="1"/>
  <c r="M434" i="23"/>
  <c r="P434" i="23" s="1"/>
  <c r="M435" i="23"/>
  <c r="P435" i="23" s="1"/>
  <c r="M436" i="23"/>
  <c r="P436" i="23" s="1"/>
  <c r="M437" i="23"/>
  <c r="P437" i="23" s="1"/>
  <c r="M438" i="23"/>
  <c r="P438" i="23" s="1"/>
  <c r="M439" i="23"/>
  <c r="P439" i="23" s="1"/>
  <c r="M440" i="23"/>
  <c r="P440" i="23" s="1"/>
  <c r="M441" i="23"/>
  <c r="P441" i="23" s="1"/>
  <c r="M442" i="23"/>
  <c r="P442" i="23" s="1"/>
  <c r="M443" i="23"/>
  <c r="P443" i="23" s="1"/>
  <c r="M444" i="23"/>
  <c r="P444" i="23" s="1"/>
  <c r="M445" i="23"/>
  <c r="P445" i="23" s="1"/>
  <c r="M446" i="23"/>
  <c r="P446" i="23" s="1"/>
  <c r="M447" i="23"/>
  <c r="P447" i="23" s="1"/>
  <c r="M448" i="23"/>
  <c r="P448" i="23" s="1"/>
  <c r="M449" i="23"/>
  <c r="P449" i="23" s="1"/>
  <c r="M450" i="23"/>
  <c r="P450" i="23" s="1"/>
  <c r="M451" i="23"/>
  <c r="P451" i="23" s="1"/>
  <c r="M452" i="23"/>
  <c r="P452" i="23" s="1"/>
  <c r="M453" i="23"/>
  <c r="P453" i="23" s="1"/>
  <c r="M454" i="23"/>
  <c r="P454" i="23" s="1"/>
  <c r="M455" i="23"/>
  <c r="P455" i="23" s="1"/>
  <c r="M456" i="23"/>
  <c r="P456" i="23" s="1"/>
  <c r="M457" i="23"/>
  <c r="P457" i="23" s="1"/>
  <c r="M458" i="23"/>
  <c r="P458" i="23" s="1"/>
  <c r="M459" i="23"/>
  <c r="P459" i="23" s="1"/>
  <c r="M460" i="23"/>
  <c r="P460" i="23" s="1"/>
  <c r="M461" i="23"/>
  <c r="P461" i="23" s="1"/>
  <c r="M462" i="23"/>
  <c r="P462" i="23" s="1"/>
  <c r="M463" i="23"/>
  <c r="P463" i="23" s="1"/>
  <c r="M464" i="23"/>
  <c r="P464" i="23" s="1"/>
  <c r="M465" i="23"/>
  <c r="P465" i="23" s="1"/>
  <c r="M466" i="23"/>
  <c r="P466" i="23" s="1"/>
  <c r="M467" i="23"/>
  <c r="P467" i="23" s="1"/>
  <c r="M468" i="23"/>
  <c r="P468" i="23" s="1"/>
  <c r="M469" i="23"/>
  <c r="P469" i="23" s="1"/>
  <c r="M470" i="23"/>
  <c r="P470" i="23" s="1"/>
  <c r="M471" i="23"/>
  <c r="P471" i="23" s="1"/>
  <c r="M472" i="23"/>
  <c r="P472" i="23" s="1"/>
  <c r="M473" i="23"/>
  <c r="P473" i="23" s="1"/>
  <c r="M474" i="23"/>
  <c r="P474" i="23" s="1"/>
  <c r="M475" i="23"/>
  <c r="P475" i="23" s="1"/>
  <c r="M476" i="23"/>
  <c r="P476" i="23" s="1"/>
  <c r="M477" i="23"/>
  <c r="P477" i="23" s="1"/>
  <c r="M478" i="23"/>
  <c r="P478" i="23" s="1"/>
  <c r="M479" i="23"/>
  <c r="P479" i="23" s="1"/>
  <c r="M480" i="23"/>
  <c r="P480" i="23" s="1"/>
  <c r="M481" i="23"/>
  <c r="P481" i="23" s="1"/>
  <c r="M482" i="23"/>
  <c r="P482" i="23" s="1"/>
  <c r="M483" i="23"/>
  <c r="P483" i="23" s="1"/>
  <c r="M484" i="23"/>
  <c r="P484" i="23" s="1"/>
  <c r="M485" i="23"/>
  <c r="P485" i="23" s="1"/>
  <c r="M486" i="23"/>
  <c r="P486" i="23" s="1"/>
  <c r="M487" i="23"/>
  <c r="P487" i="23" s="1"/>
  <c r="M488" i="23"/>
  <c r="P488" i="23" s="1"/>
  <c r="M489" i="23"/>
  <c r="P489" i="23" s="1"/>
  <c r="M490" i="23"/>
  <c r="P490" i="23" s="1"/>
  <c r="M491" i="23"/>
  <c r="P491" i="23" s="1"/>
  <c r="M492" i="23"/>
  <c r="P492" i="23" s="1"/>
  <c r="M493" i="23"/>
  <c r="P493" i="23" s="1"/>
  <c r="M494" i="23"/>
  <c r="P494" i="23" s="1"/>
  <c r="M495" i="23"/>
  <c r="P495" i="23" s="1"/>
  <c r="M496" i="23"/>
  <c r="P496" i="23" s="1"/>
  <c r="M497" i="23"/>
  <c r="P497" i="23" s="1"/>
  <c r="M498" i="23"/>
  <c r="P498" i="23" s="1"/>
  <c r="M499" i="23"/>
  <c r="P499" i="23" s="1"/>
  <c r="M500" i="23"/>
  <c r="P500" i="23" s="1"/>
  <c r="M501" i="23"/>
  <c r="P501" i="23" s="1"/>
  <c r="M502" i="23"/>
  <c r="P502" i="23" s="1"/>
  <c r="M503" i="23"/>
  <c r="P503" i="23" s="1"/>
  <c r="M504" i="23"/>
  <c r="P504" i="23" s="1"/>
  <c r="M505" i="23"/>
  <c r="P505" i="23" s="1"/>
  <c r="M506" i="23"/>
  <c r="P506" i="23" s="1"/>
  <c r="M507" i="23"/>
  <c r="P507" i="23" s="1"/>
  <c r="M508" i="23"/>
  <c r="P508" i="23" s="1"/>
  <c r="M509" i="23"/>
  <c r="P509" i="23" s="1"/>
  <c r="M510" i="23"/>
  <c r="P510" i="23" s="1"/>
  <c r="M511" i="23"/>
  <c r="P511" i="23" s="1"/>
  <c r="M512" i="23"/>
  <c r="P512" i="23" s="1"/>
  <c r="M513" i="23"/>
  <c r="P513" i="23" s="1"/>
  <c r="M514" i="23"/>
  <c r="P514" i="23" s="1"/>
  <c r="M515" i="23"/>
  <c r="P515" i="23" s="1"/>
  <c r="M516" i="23"/>
  <c r="P516" i="23" s="1"/>
  <c r="M517" i="23"/>
  <c r="P517" i="23" s="1"/>
  <c r="M518" i="23"/>
  <c r="P518" i="23" s="1"/>
  <c r="M519" i="23"/>
  <c r="P519" i="23" s="1"/>
  <c r="M520" i="23"/>
  <c r="P520" i="23" s="1"/>
  <c r="M521" i="23"/>
  <c r="P521" i="23" s="1"/>
  <c r="M522" i="23"/>
  <c r="P522" i="23" s="1"/>
  <c r="M523" i="23"/>
  <c r="P523" i="23" s="1"/>
  <c r="M524" i="23"/>
  <c r="P524" i="23" s="1"/>
  <c r="M525" i="23"/>
  <c r="P525" i="23" s="1"/>
  <c r="M526" i="23"/>
  <c r="P526" i="23" s="1"/>
  <c r="M527" i="23"/>
  <c r="P527" i="23" s="1"/>
  <c r="M528" i="23"/>
  <c r="P528" i="23" s="1"/>
  <c r="M529" i="23"/>
  <c r="P529" i="23" s="1"/>
  <c r="M530" i="23"/>
  <c r="P530" i="23" s="1"/>
  <c r="M531" i="23"/>
  <c r="P531" i="23" s="1"/>
  <c r="M532" i="23"/>
  <c r="P532" i="23" s="1"/>
  <c r="M533" i="23"/>
  <c r="P533" i="23" s="1"/>
  <c r="M534" i="23"/>
  <c r="P534" i="23" s="1"/>
  <c r="M535" i="23"/>
  <c r="P535" i="23" s="1"/>
  <c r="M536" i="23"/>
  <c r="P536" i="23" s="1"/>
  <c r="M537" i="23"/>
  <c r="P537" i="23" s="1"/>
  <c r="M538" i="23"/>
  <c r="P538" i="23" s="1"/>
  <c r="M539" i="23"/>
  <c r="P539" i="23" s="1"/>
  <c r="M540" i="23"/>
  <c r="P540" i="23" s="1"/>
  <c r="M541" i="23"/>
  <c r="P541" i="23" s="1"/>
  <c r="M542" i="23"/>
  <c r="P542" i="23" s="1"/>
  <c r="M543" i="23"/>
  <c r="P543" i="23" s="1"/>
  <c r="M544" i="23"/>
  <c r="P544" i="23" s="1"/>
  <c r="M545" i="23"/>
  <c r="P545" i="23" s="1"/>
  <c r="M546" i="23"/>
  <c r="P546" i="23" s="1"/>
  <c r="M547" i="23"/>
  <c r="P547" i="23" s="1"/>
  <c r="M548" i="23"/>
  <c r="P548" i="23" s="1"/>
  <c r="M549" i="23"/>
  <c r="P549" i="23" s="1"/>
  <c r="M550" i="23"/>
  <c r="P550" i="23" s="1"/>
  <c r="M551" i="23"/>
  <c r="P551" i="23" s="1"/>
  <c r="M552" i="23"/>
  <c r="P552" i="23" s="1"/>
  <c r="M553" i="23"/>
  <c r="P553" i="23" s="1"/>
  <c r="M554" i="23"/>
  <c r="P554" i="23" s="1"/>
  <c r="M555" i="23"/>
  <c r="P555" i="23" s="1"/>
  <c r="M556" i="23"/>
  <c r="P556" i="23" s="1"/>
  <c r="M557" i="23"/>
  <c r="P557" i="23" s="1"/>
  <c r="M558" i="23"/>
  <c r="P558" i="23" s="1"/>
  <c r="M559" i="23"/>
  <c r="P559" i="23" s="1"/>
  <c r="M560" i="23"/>
  <c r="P560" i="23" s="1"/>
  <c r="M561" i="23"/>
  <c r="P561" i="23" s="1"/>
  <c r="M562" i="23"/>
  <c r="P562" i="23" s="1"/>
  <c r="M563" i="23"/>
  <c r="P563" i="23" s="1"/>
  <c r="M395" i="23"/>
  <c r="P395" i="23" s="1"/>
  <c r="T730" i="23"/>
  <c r="M730" i="23"/>
  <c r="P730" i="23" s="1"/>
  <c r="T729" i="23"/>
  <c r="M729" i="23"/>
  <c r="P729" i="23" s="1"/>
  <c r="T728" i="23"/>
  <c r="M728" i="23"/>
  <c r="P728" i="23" s="1"/>
  <c r="T727" i="23"/>
  <c r="M727" i="23"/>
  <c r="P727" i="23" s="1"/>
  <c r="T726" i="23"/>
  <c r="M726" i="23"/>
  <c r="P726" i="23" s="1"/>
  <c r="T725" i="23"/>
  <c r="M725" i="23"/>
  <c r="P725" i="23" s="1"/>
  <c r="T724" i="23"/>
  <c r="M724" i="23"/>
  <c r="P724" i="23" s="1"/>
  <c r="T723" i="23"/>
  <c r="M723" i="23"/>
  <c r="P723" i="23" s="1"/>
  <c r="T722" i="23"/>
  <c r="M722" i="23"/>
  <c r="P722" i="23" s="1"/>
  <c r="T721" i="23"/>
  <c r="M721" i="23"/>
  <c r="P721" i="23" s="1"/>
  <c r="T720" i="23"/>
  <c r="M720" i="23"/>
  <c r="P720" i="23" s="1"/>
  <c r="T719" i="23"/>
  <c r="M719" i="23"/>
  <c r="P719" i="23" s="1"/>
  <c r="T718" i="23"/>
  <c r="M718" i="23"/>
  <c r="P718" i="23" s="1"/>
  <c r="T717" i="23"/>
  <c r="M717" i="23"/>
  <c r="P717" i="23" s="1"/>
  <c r="T716" i="23"/>
  <c r="M716" i="23"/>
  <c r="P716" i="23" s="1"/>
  <c r="T715" i="23"/>
  <c r="M715" i="23"/>
  <c r="P715" i="23" s="1"/>
  <c r="T714" i="23"/>
  <c r="M714" i="23"/>
  <c r="P714" i="23" s="1"/>
  <c r="T713" i="23"/>
  <c r="M713" i="23"/>
  <c r="P713" i="23" s="1"/>
  <c r="T712" i="23"/>
  <c r="M712" i="23"/>
  <c r="P712" i="23" s="1"/>
  <c r="T711" i="23"/>
  <c r="M711" i="23"/>
  <c r="P711" i="23" s="1"/>
  <c r="T710" i="23"/>
  <c r="M710" i="23"/>
  <c r="P710" i="23" s="1"/>
  <c r="T709" i="23"/>
  <c r="M709" i="23"/>
  <c r="P709" i="23" s="1"/>
  <c r="T708" i="23"/>
  <c r="M708" i="23"/>
  <c r="P708" i="23" s="1"/>
  <c r="T707" i="23"/>
  <c r="M707" i="23"/>
  <c r="P707" i="23" s="1"/>
  <c r="T706" i="23"/>
  <c r="M706" i="23"/>
  <c r="P706" i="23" s="1"/>
  <c r="T692" i="23"/>
  <c r="M692" i="23"/>
  <c r="P692" i="23" s="1"/>
  <c r="T691" i="23"/>
  <c r="M691" i="23"/>
  <c r="P691" i="23" s="1"/>
  <c r="T688" i="23"/>
  <c r="M688" i="23"/>
  <c r="P688" i="23" s="1"/>
  <c r="T695" i="23"/>
  <c r="M695" i="23"/>
  <c r="P695" i="23" s="1"/>
  <c r="T612" i="23"/>
  <c r="M612" i="23"/>
  <c r="P612" i="23" s="1"/>
  <c r="T611" i="23"/>
  <c r="M611" i="23"/>
  <c r="P611" i="23" s="1"/>
  <c r="T705" i="23"/>
  <c r="M705" i="23"/>
  <c r="P705" i="23" s="1"/>
  <c r="T610" i="23"/>
  <c r="M610" i="23"/>
  <c r="P610" i="23" s="1"/>
  <c r="T609" i="23"/>
  <c r="M609" i="23"/>
  <c r="P609" i="23" s="1"/>
  <c r="T638" i="23"/>
  <c r="M638" i="23"/>
  <c r="P638" i="23" s="1"/>
  <c r="T637" i="23"/>
  <c r="M637" i="23"/>
  <c r="P637" i="23" s="1"/>
  <c r="T636" i="23"/>
  <c r="M636" i="23"/>
  <c r="P636" i="23" s="1"/>
  <c r="T582" i="23"/>
  <c r="M582" i="23"/>
  <c r="P582" i="23" s="1"/>
  <c r="T581" i="23"/>
  <c r="M581" i="23"/>
  <c r="P581" i="23" s="1"/>
  <c r="T580" i="23"/>
  <c r="M580" i="23"/>
  <c r="P580" i="23" s="1"/>
  <c r="T734" i="23"/>
  <c r="M734" i="23"/>
  <c r="P734" i="23" s="1"/>
  <c r="T733" i="23"/>
  <c r="M733" i="23"/>
  <c r="P733" i="23" s="1"/>
  <c r="T626" i="23"/>
  <c r="M626" i="23"/>
  <c r="P626" i="23" s="1"/>
  <c r="T694" i="23"/>
  <c r="M694" i="23"/>
  <c r="P694" i="23" s="1"/>
  <c r="T693" i="23"/>
  <c r="M693" i="23"/>
  <c r="P693" i="23" s="1"/>
  <c r="T675" i="23"/>
  <c r="M675" i="23"/>
  <c r="P675" i="23" s="1"/>
  <c r="T608" i="23"/>
  <c r="M608" i="23"/>
  <c r="P608" i="23" s="1"/>
  <c r="T568" i="23"/>
  <c r="M568" i="23"/>
  <c r="P568" i="23" s="1"/>
  <c r="T567" i="23"/>
  <c r="M567" i="23"/>
  <c r="P567" i="23" s="1"/>
  <c r="T566" i="23"/>
  <c r="M566" i="23"/>
  <c r="P566" i="23" s="1"/>
  <c r="T674" i="23"/>
  <c r="M674" i="23"/>
  <c r="P674" i="23" s="1"/>
  <c r="T699" i="23"/>
  <c r="M699" i="23"/>
  <c r="P699" i="23" s="1"/>
  <c r="T634" i="23"/>
  <c r="M634" i="23"/>
  <c r="P634" i="23" s="1"/>
  <c r="T633" i="23"/>
  <c r="M633" i="23"/>
  <c r="P633" i="23" s="1"/>
  <c r="T632" i="23"/>
  <c r="M632" i="23"/>
  <c r="P632" i="23" s="1"/>
  <c r="T704" i="23"/>
  <c r="M704" i="23"/>
  <c r="P704" i="23" s="1"/>
  <c r="T690" i="23"/>
  <c r="M690" i="23"/>
  <c r="P690" i="23" s="1"/>
  <c r="T689" i="23"/>
  <c r="M689" i="23"/>
  <c r="P689" i="23" s="1"/>
  <c r="T687" i="23"/>
  <c r="M687" i="23"/>
  <c r="P687" i="23" s="1"/>
  <c r="T625" i="23"/>
  <c r="M625" i="23"/>
  <c r="P625" i="23" s="1"/>
  <c r="T624" i="23"/>
  <c r="M624" i="23"/>
  <c r="P624" i="23" s="1"/>
  <c r="T572" i="23"/>
  <c r="M572" i="23"/>
  <c r="P572" i="23" s="1"/>
  <c r="T571" i="23"/>
  <c r="M571" i="23"/>
  <c r="P571" i="23" s="1"/>
  <c r="T623" i="23"/>
  <c r="M623" i="23"/>
  <c r="P623" i="23" s="1"/>
  <c r="T622" i="23"/>
  <c r="M622" i="23"/>
  <c r="P622" i="23" s="1"/>
  <c r="T673" i="23"/>
  <c r="M673" i="23"/>
  <c r="P673" i="23" s="1"/>
  <c r="T698" i="23"/>
  <c r="M698" i="23"/>
  <c r="P698" i="23" s="1"/>
  <c r="T631" i="23"/>
  <c r="M631" i="23"/>
  <c r="P631" i="23" s="1"/>
  <c r="T630" i="23"/>
  <c r="M630" i="23"/>
  <c r="P630" i="23" s="1"/>
  <c r="T629" i="23"/>
  <c r="M629" i="23"/>
  <c r="P629" i="23" s="1"/>
  <c r="T628" i="23"/>
  <c r="M628" i="23"/>
  <c r="P628" i="23" s="1"/>
  <c r="T627" i="23"/>
  <c r="M627" i="23"/>
  <c r="P627" i="23" s="1"/>
  <c r="T686" i="23"/>
  <c r="M686" i="23"/>
  <c r="P686" i="23" s="1"/>
  <c r="T685" i="23"/>
  <c r="M685" i="23"/>
  <c r="P685" i="23" s="1"/>
  <c r="T684" i="23"/>
  <c r="M684" i="23"/>
  <c r="P684" i="23" s="1"/>
  <c r="T683" i="23"/>
  <c r="M683" i="23"/>
  <c r="P683" i="23" s="1"/>
  <c r="T682" i="23"/>
  <c r="M682" i="23"/>
  <c r="P682" i="23" s="1"/>
  <c r="T681" i="23"/>
  <c r="M681" i="23"/>
  <c r="P681" i="23" s="1"/>
  <c r="T680" i="23"/>
  <c r="M680" i="23"/>
  <c r="P680" i="23" s="1"/>
  <c r="T749" i="23"/>
  <c r="M749" i="23"/>
  <c r="P749" i="23" s="1"/>
  <c r="T601" i="23"/>
  <c r="M601" i="23"/>
  <c r="P601" i="23" s="1"/>
  <c r="T748" i="23"/>
  <c r="M748" i="23"/>
  <c r="P748" i="23" s="1"/>
  <c r="T654" i="23"/>
  <c r="M654" i="23"/>
  <c r="P654" i="23" s="1"/>
  <c r="T653" i="23"/>
  <c r="M653" i="23"/>
  <c r="P653" i="23" s="1"/>
  <c r="T746" i="23"/>
  <c r="M746" i="23"/>
  <c r="P746" i="23" s="1"/>
  <c r="T672" i="23"/>
  <c r="M672" i="23"/>
  <c r="P672" i="23" s="1"/>
  <c r="T652" i="23"/>
  <c r="M652" i="23"/>
  <c r="P652" i="23" s="1"/>
  <c r="T745" i="23"/>
  <c r="M745" i="23"/>
  <c r="P745" i="23" s="1"/>
  <c r="T671" i="23"/>
  <c r="M671" i="23"/>
  <c r="P671" i="23" s="1"/>
  <c r="T703" i="23"/>
  <c r="M703" i="23"/>
  <c r="P703" i="23" s="1"/>
  <c r="T679" i="23"/>
  <c r="M679" i="23"/>
  <c r="P679" i="23" s="1"/>
  <c r="T678" i="23"/>
  <c r="M678" i="23"/>
  <c r="P678" i="23" s="1"/>
  <c r="T657" i="23"/>
  <c r="M657" i="23"/>
  <c r="P657" i="23" s="1"/>
  <c r="T600" i="23"/>
  <c r="M600" i="23"/>
  <c r="P600" i="23" s="1"/>
  <c r="T735" i="23"/>
  <c r="M735" i="23"/>
  <c r="P735" i="23" s="1"/>
  <c r="T573" i="23"/>
  <c r="M573" i="23"/>
  <c r="P573" i="23" s="1"/>
  <c r="T651" i="23"/>
  <c r="M651" i="23"/>
  <c r="P651" i="23" s="1"/>
  <c r="T744" i="23"/>
  <c r="M744" i="23"/>
  <c r="P744" i="23" s="1"/>
  <c r="T594" i="23"/>
  <c r="M594" i="23"/>
  <c r="P594" i="23" s="1"/>
  <c r="T577" i="23"/>
  <c r="M577" i="23"/>
  <c r="P577" i="23" s="1"/>
  <c r="T576" i="23"/>
  <c r="M576" i="23"/>
  <c r="P576" i="23" s="1"/>
  <c r="T743" i="23"/>
  <c r="M743" i="23"/>
  <c r="P743" i="23" s="1"/>
  <c r="T593" i="23"/>
  <c r="M593" i="23"/>
  <c r="P593" i="23" s="1"/>
  <c r="T592" i="23"/>
  <c r="M592" i="23"/>
  <c r="P592" i="23" s="1"/>
  <c r="T575" i="23"/>
  <c r="M575" i="23"/>
  <c r="P575" i="23" s="1"/>
  <c r="T574" i="23"/>
  <c r="M574" i="23"/>
  <c r="P574" i="23" s="1"/>
  <c r="T731" i="23"/>
  <c r="M731" i="23"/>
  <c r="P731" i="23" s="1"/>
  <c r="T607" i="23"/>
  <c r="M607" i="23"/>
  <c r="P607" i="23" s="1"/>
  <c r="T650" i="23"/>
  <c r="M650" i="23"/>
  <c r="P650" i="23" s="1"/>
  <c r="T599" i="23"/>
  <c r="M599" i="23"/>
  <c r="P599" i="23" s="1"/>
  <c r="T603" i="23"/>
  <c r="M603" i="23"/>
  <c r="P603" i="23" s="1"/>
  <c r="T670" i="23"/>
  <c r="M670" i="23"/>
  <c r="P670" i="23" s="1"/>
  <c r="T649" i="23"/>
  <c r="M649" i="23"/>
  <c r="P649" i="23" s="1"/>
  <c r="T648" i="23"/>
  <c r="M648" i="23"/>
  <c r="P648" i="23" s="1"/>
  <c r="T647" i="23"/>
  <c r="M647" i="23"/>
  <c r="P647" i="23" s="1"/>
  <c r="T646" i="23"/>
  <c r="M646" i="23"/>
  <c r="P646" i="23" s="1"/>
  <c r="T602" i="23"/>
  <c r="M602" i="23"/>
  <c r="P602" i="23" s="1"/>
  <c r="T598" i="23"/>
  <c r="M598" i="23"/>
  <c r="P598" i="23" s="1"/>
  <c r="T597" i="23"/>
  <c r="M597" i="23"/>
  <c r="P597" i="23" s="1"/>
  <c r="T645" i="23"/>
  <c r="M645" i="23"/>
  <c r="P645" i="23" s="1"/>
  <c r="T644" i="23"/>
  <c r="M644" i="23"/>
  <c r="P644" i="23" s="1"/>
  <c r="T643" i="23"/>
  <c r="M643" i="23"/>
  <c r="P643" i="23" s="1"/>
  <c r="T642" i="23"/>
  <c r="M642" i="23"/>
  <c r="P642" i="23" s="1"/>
  <c r="T641" i="23"/>
  <c r="M641" i="23"/>
  <c r="P641" i="23" s="1"/>
  <c r="T570" i="23"/>
  <c r="M570" i="23"/>
  <c r="P570" i="23" s="1"/>
  <c r="T569" i="23"/>
  <c r="M569" i="23"/>
  <c r="P569" i="23" s="1"/>
  <c r="T640" i="23"/>
  <c r="M640" i="23"/>
  <c r="P640" i="23" s="1"/>
  <c r="T579" i="23"/>
  <c r="M579" i="23"/>
  <c r="P579" i="23" s="1"/>
  <c r="T742" i="23"/>
  <c r="M742" i="23"/>
  <c r="P742" i="23" s="1"/>
  <c r="T677" i="23"/>
  <c r="M677" i="23"/>
  <c r="P677" i="23" s="1"/>
  <c r="T656" i="23"/>
  <c r="M656" i="23"/>
  <c r="P656" i="23" s="1"/>
  <c r="T669" i="23"/>
  <c r="M669" i="23"/>
  <c r="P669" i="23" s="1"/>
  <c r="T596" i="23"/>
  <c r="M596" i="23"/>
  <c r="P596" i="23" s="1"/>
  <c r="T595" i="23"/>
  <c r="M595" i="23"/>
  <c r="P595" i="23" s="1"/>
  <c r="T591" i="23"/>
  <c r="M591" i="23"/>
  <c r="P591" i="23" s="1"/>
  <c r="T590" i="23"/>
  <c r="M590" i="23"/>
  <c r="P590" i="23" s="1"/>
  <c r="T668" i="23"/>
  <c r="M668" i="23"/>
  <c r="P668" i="23" s="1"/>
  <c r="T667" i="23"/>
  <c r="M667" i="23"/>
  <c r="P667" i="23" s="1"/>
  <c r="T666" i="23"/>
  <c r="M666" i="23"/>
  <c r="P666" i="23" s="1"/>
  <c r="T665" i="23"/>
  <c r="M665" i="23"/>
  <c r="P665" i="23" s="1"/>
  <c r="T664" i="23"/>
  <c r="M664" i="23"/>
  <c r="P664" i="23" s="1"/>
  <c r="T663" i="23"/>
  <c r="M663" i="23"/>
  <c r="P663" i="23" s="1"/>
  <c r="T662" i="23"/>
  <c r="M662" i="23"/>
  <c r="P662" i="23" s="1"/>
  <c r="T661" i="23"/>
  <c r="M661" i="23"/>
  <c r="P661" i="23" s="1"/>
  <c r="T589" i="23"/>
  <c r="M589" i="23"/>
  <c r="P589" i="23" s="1"/>
  <c r="T588" i="23"/>
  <c r="M588" i="23"/>
  <c r="P588" i="23" s="1"/>
  <c r="T660" i="23"/>
  <c r="M660" i="23"/>
  <c r="P660" i="23" s="1"/>
  <c r="T606" i="23"/>
  <c r="M606" i="23"/>
  <c r="P606" i="23" s="1"/>
  <c r="T585" i="23"/>
  <c r="M585" i="23"/>
  <c r="P585" i="23" s="1"/>
  <c r="T659" i="23"/>
  <c r="M659" i="23"/>
  <c r="P659" i="23" s="1"/>
  <c r="T658" i="23"/>
  <c r="M658" i="23"/>
  <c r="P658" i="23" s="1"/>
  <c r="T584" i="23"/>
  <c r="M584" i="23"/>
  <c r="P584" i="23" s="1"/>
  <c r="T655" i="23"/>
  <c r="M655" i="23"/>
  <c r="P655" i="23" s="1"/>
  <c r="T583" i="23"/>
  <c r="M583" i="23"/>
  <c r="P583" i="23" s="1"/>
  <c r="T732" i="23"/>
  <c r="M732" i="23"/>
  <c r="P732" i="23" s="1"/>
  <c r="T702" i="23"/>
  <c r="M702" i="23"/>
  <c r="P702" i="23" s="1"/>
  <c r="T701" i="23"/>
  <c r="M701" i="23"/>
  <c r="P701" i="23" s="1"/>
  <c r="T736" i="23"/>
  <c r="M736" i="23"/>
  <c r="P736" i="23" s="1"/>
  <c r="T587" i="23"/>
  <c r="M587" i="23"/>
  <c r="P587" i="23" s="1"/>
  <c r="T586" i="23"/>
  <c r="M586" i="23"/>
  <c r="P586" i="23" s="1"/>
  <c r="T700" i="23"/>
  <c r="M700" i="23"/>
  <c r="P700" i="23" s="1"/>
  <c r="T614" i="23"/>
  <c r="M614" i="23"/>
  <c r="P614" i="23" s="1"/>
  <c r="T676" i="23"/>
  <c r="M676" i="23"/>
  <c r="P676" i="23" s="1"/>
  <c r="T741" i="23"/>
  <c r="M741" i="23"/>
  <c r="P741" i="23" s="1"/>
  <c r="T740" i="23"/>
  <c r="M740" i="23"/>
  <c r="P740" i="23" s="1"/>
  <c r="T621" i="23"/>
  <c r="M621" i="23"/>
  <c r="P621" i="23" s="1"/>
  <c r="T605" i="23"/>
  <c r="M605" i="23"/>
  <c r="P605" i="23" s="1"/>
  <c r="T578" i="23"/>
  <c r="M578" i="23"/>
  <c r="P578" i="23" s="1"/>
  <c r="T739" i="23"/>
  <c r="M739" i="23"/>
  <c r="P739" i="23" s="1"/>
  <c r="T738" i="23"/>
  <c r="M738" i="23"/>
  <c r="P738" i="23" s="1"/>
  <c r="T737" i="23"/>
  <c r="M737" i="23"/>
  <c r="P737" i="23" s="1"/>
  <c r="T620" i="23"/>
  <c r="M620" i="23"/>
  <c r="P620" i="23" s="1"/>
  <c r="T619" i="23"/>
  <c r="M619" i="23"/>
  <c r="P619" i="23" s="1"/>
  <c r="T618" i="23"/>
  <c r="M618" i="23"/>
  <c r="P618" i="23" s="1"/>
  <c r="T617" i="23"/>
  <c r="M617" i="23"/>
  <c r="P617" i="23" s="1"/>
  <c r="T613" i="23"/>
  <c r="M613" i="23"/>
  <c r="P613" i="23" s="1"/>
  <c r="T604" i="23"/>
  <c r="M604" i="23"/>
  <c r="P604" i="23" s="1"/>
  <c r="T697" i="23"/>
  <c r="M697" i="23"/>
  <c r="P697" i="23" s="1"/>
  <c r="T616" i="23"/>
  <c r="M616" i="23"/>
  <c r="P616" i="23" s="1"/>
  <c r="T639" i="23"/>
  <c r="M639" i="23"/>
  <c r="P639" i="23" s="1"/>
  <c r="T696" i="23"/>
  <c r="M696" i="23"/>
  <c r="P696" i="23" s="1"/>
  <c r="T615" i="23"/>
  <c r="M615" i="23"/>
  <c r="P615" i="23" s="1"/>
  <c r="T635" i="23"/>
  <c r="M635" i="23"/>
  <c r="P635" i="23" s="1"/>
  <c r="T563" i="23"/>
  <c r="T562" i="23"/>
  <c r="T561" i="23"/>
  <c r="T560" i="23"/>
  <c r="T559" i="23"/>
  <c r="T558" i="23"/>
  <c r="T557" i="23"/>
  <c r="T556" i="23"/>
  <c r="T555" i="23"/>
  <c r="T554" i="23"/>
  <c r="T553" i="23"/>
  <c r="T552" i="23"/>
  <c r="T551" i="23"/>
  <c r="T550" i="23"/>
  <c r="T549" i="23"/>
  <c r="T548" i="23"/>
  <c r="T547" i="23"/>
  <c r="T546" i="23"/>
  <c r="T545" i="23"/>
  <c r="T544" i="23"/>
  <c r="T543" i="23"/>
  <c r="T542" i="23"/>
  <c r="T541" i="23"/>
  <c r="T540" i="23"/>
  <c r="T539" i="23"/>
  <c r="T538" i="23"/>
  <c r="T537" i="23"/>
  <c r="T536" i="23"/>
  <c r="T535" i="23"/>
  <c r="T534" i="23"/>
  <c r="T533" i="23"/>
  <c r="T532" i="23"/>
  <c r="T531" i="23"/>
  <c r="T530" i="23"/>
  <c r="T529" i="23"/>
  <c r="T528" i="23"/>
  <c r="T527" i="23"/>
  <c r="T526" i="23"/>
  <c r="T525" i="23"/>
  <c r="T524" i="23"/>
  <c r="T523" i="23"/>
  <c r="T522" i="23"/>
  <c r="T521" i="23"/>
  <c r="T520" i="23"/>
  <c r="T519" i="23"/>
  <c r="T518" i="23"/>
  <c r="T517" i="23"/>
  <c r="T516" i="23"/>
  <c r="T515" i="23"/>
  <c r="T514" i="23"/>
  <c r="T513" i="23"/>
  <c r="T512" i="23"/>
  <c r="T511" i="23"/>
  <c r="T510" i="23"/>
  <c r="T509" i="23"/>
  <c r="T508" i="23"/>
  <c r="T507" i="23"/>
  <c r="T506" i="23"/>
  <c r="T505" i="23"/>
  <c r="T504" i="23"/>
  <c r="T503" i="23"/>
  <c r="T502" i="23"/>
  <c r="T501" i="23"/>
  <c r="T500" i="23"/>
  <c r="T499" i="23"/>
  <c r="T498" i="23"/>
  <c r="T497" i="23"/>
  <c r="T496" i="23"/>
  <c r="T495" i="23"/>
  <c r="T494" i="23"/>
  <c r="T493" i="23"/>
  <c r="T492" i="23"/>
  <c r="T491" i="23"/>
  <c r="T490" i="23"/>
  <c r="T489" i="23"/>
  <c r="T488" i="23"/>
  <c r="T487" i="23"/>
  <c r="T486" i="23"/>
  <c r="T485" i="23"/>
  <c r="T484" i="23"/>
  <c r="T483" i="23"/>
  <c r="T482" i="23"/>
  <c r="T481" i="23"/>
  <c r="T480" i="23"/>
  <c r="T479" i="23"/>
  <c r="T478" i="23"/>
  <c r="T477" i="23"/>
  <c r="T476" i="23"/>
  <c r="T475" i="23"/>
  <c r="T474" i="23"/>
  <c r="T473" i="23"/>
  <c r="T472" i="23"/>
  <c r="T471" i="23"/>
  <c r="T470" i="23"/>
  <c r="T469" i="23"/>
  <c r="T468" i="23"/>
  <c r="T467" i="23"/>
  <c r="T466" i="23"/>
  <c r="T465" i="23"/>
  <c r="T464" i="23"/>
  <c r="T463" i="23"/>
  <c r="T462" i="23"/>
  <c r="T461" i="23"/>
  <c r="T460" i="23"/>
  <c r="T459" i="23"/>
  <c r="T458" i="23"/>
  <c r="T457" i="23"/>
  <c r="T456" i="23"/>
  <c r="T455" i="23"/>
  <c r="T454" i="23"/>
  <c r="T453" i="23"/>
  <c r="T452" i="23"/>
  <c r="T451" i="23"/>
  <c r="T450" i="23"/>
  <c r="T449" i="23"/>
  <c r="T448" i="23"/>
  <c r="T447" i="23"/>
  <c r="T446" i="23"/>
  <c r="T445" i="23"/>
  <c r="T444" i="23"/>
  <c r="T443" i="23"/>
  <c r="T442" i="23"/>
  <c r="T441" i="23"/>
  <c r="T440" i="23"/>
  <c r="T439" i="23"/>
  <c r="T438" i="23"/>
  <c r="T437" i="23"/>
  <c r="T436" i="23"/>
  <c r="T435" i="23"/>
  <c r="T434" i="23"/>
  <c r="T433" i="23"/>
  <c r="T432" i="23"/>
  <c r="T431" i="23"/>
  <c r="T430" i="23"/>
  <c r="T429" i="23"/>
  <c r="T428" i="23"/>
  <c r="T427" i="23"/>
  <c r="T426" i="23"/>
  <c r="T425" i="23"/>
  <c r="T424" i="23"/>
  <c r="T423" i="23"/>
  <c r="T422" i="23"/>
  <c r="T421" i="23"/>
  <c r="T420" i="23"/>
  <c r="T419" i="23"/>
  <c r="T418" i="23"/>
  <c r="T417" i="23"/>
  <c r="T416" i="23"/>
  <c r="T415" i="23"/>
  <c r="T414" i="23"/>
  <c r="T413" i="23"/>
  <c r="T412" i="23"/>
  <c r="T411" i="23"/>
  <c r="T410" i="23"/>
  <c r="T409" i="23"/>
  <c r="T408" i="23"/>
  <c r="T407" i="23"/>
  <c r="T406" i="23"/>
  <c r="T405" i="23"/>
  <c r="T404" i="23"/>
  <c r="T403" i="23"/>
  <c r="T402" i="23"/>
  <c r="T401" i="23"/>
  <c r="T400" i="23"/>
  <c r="T399" i="23"/>
  <c r="T398" i="23"/>
  <c r="T397" i="23"/>
  <c r="T396" i="23"/>
  <c r="T395" i="23"/>
  <c r="T202" i="23"/>
  <c r="Q202" i="23"/>
  <c r="M202" i="23"/>
  <c r="T201" i="23"/>
  <c r="Q201" i="23"/>
  <c r="M201" i="23"/>
  <c r="T200" i="23"/>
  <c r="Q200" i="23"/>
  <c r="M200" i="23"/>
  <c r="T199" i="23"/>
  <c r="Q199" i="23"/>
  <c r="M199" i="23"/>
  <c r="T198" i="23"/>
  <c r="Q198" i="23"/>
  <c r="M198" i="23"/>
  <c r="T197" i="23"/>
  <c r="Q197" i="23"/>
  <c r="M197" i="23"/>
  <c r="T196" i="23"/>
  <c r="Q196" i="23"/>
  <c r="M196" i="23"/>
  <c r="T195" i="23"/>
  <c r="Q195" i="23"/>
  <c r="M195" i="23"/>
  <c r="T194" i="23"/>
  <c r="Q194" i="23"/>
  <c r="M194" i="23"/>
  <c r="T193" i="23"/>
  <c r="Q193" i="23"/>
  <c r="M193" i="23"/>
  <c r="T192" i="23"/>
  <c r="Q192" i="23"/>
  <c r="M192" i="23"/>
  <c r="T191" i="23"/>
  <c r="Q191" i="23"/>
  <c r="M191" i="23"/>
  <c r="T190" i="23"/>
  <c r="Q190" i="23"/>
  <c r="M190" i="23"/>
  <c r="T189" i="23"/>
  <c r="Q189" i="23"/>
  <c r="M189" i="23"/>
  <c r="T188" i="23"/>
  <c r="Q188" i="23"/>
  <c r="M188" i="23"/>
  <c r="T187" i="23"/>
  <c r="Q187" i="23"/>
  <c r="M187" i="23"/>
  <c r="T186" i="23"/>
  <c r="Q186" i="23"/>
  <c r="M186" i="23"/>
  <c r="T185" i="23"/>
  <c r="Q185" i="23"/>
  <c r="M185" i="23"/>
  <c r="T184" i="23"/>
  <c r="Q184" i="23"/>
  <c r="M184" i="23"/>
  <c r="T183" i="23"/>
  <c r="Q183" i="23"/>
  <c r="M183" i="23"/>
  <c r="T182" i="23"/>
  <c r="Q182" i="23"/>
  <c r="M182" i="23"/>
  <c r="T181" i="23"/>
  <c r="Q181" i="23"/>
  <c r="M181" i="23"/>
  <c r="T180" i="23"/>
  <c r="Q180" i="23"/>
  <c r="M180" i="23"/>
  <c r="T179" i="23"/>
  <c r="Q179" i="23"/>
  <c r="M179" i="23"/>
  <c r="T178" i="23"/>
  <c r="Q178" i="23"/>
  <c r="M178" i="23"/>
  <c r="T177" i="23"/>
  <c r="Q177" i="23"/>
  <c r="M177" i="23"/>
  <c r="T176" i="23"/>
  <c r="Q176" i="23"/>
  <c r="M176" i="23"/>
  <c r="T175" i="23"/>
  <c r="Q175" i="23"/>
  <c r="M175" i="23"/>
  <c r="T174" i="23"/>
  <c r="Q174" i="23"/>
  <c r="M174" i="23"/>
  <c r="T173" i="23"/>
  <c r="Q173" i="23"/>
  <c r="M173" i="23"/>
  <c r="T172" i="23"/>
  <c r="Q172" i="23"/>
  <c r="M172" i="23"/>
  <c r="T171" i="23"/>
  <c r="Q171" i="23"/>
  <c r="M171" i="23"/>
  <c r="T170" i="23"/>
  <c r="Q170" i="23"/>
  <c r="M170" i="23"/>
  <c r="T169" i="23"/>
  <c r="Q169" i="23"/>
  <c r="M169" i="23"/>
  <c r="T168" i="23"/>
  <c r="Q168" i="23"/>
  <c r="M168" i="23"/>
  <c r="T167" i="23"/>
  <c r="Q167" i="23"/>
  <c r="M167" i="23"/>
  <c r="T166" i="23"/>
  <c r="Q166" i="23"/>
  <c r="M166" i="23"/>
  <c r="T165" i="23"/>
  <c r="Q165" i="23"/>
  <c r="M165" i="23"/>
  <c r="T164" i="23"/>
  <c r="Q164" i="23"/>
  <c r="M164" i="23"/>
  <c r="T160" i="23"/>
  <c r="Q160" i="23"/>
  <c r="M160" i="23"/>
  <c r="T159" i="23"/>
  <c r="Q159" i="23"/>
  <c r="M159" i="23"/>
  <c r="T158" i="23"/>
  <c r="Q158" i="23"/>
  <c r="M158" i="23"/>
  <c r="T157" i="23"/>
  <c r="Q157" i="23"/>
  <c r="M157" i="23"/>
  <c r="T156" i="23"/>
  <c r="Q156" i="23"/>
  <c r="M156" i="23"/>
  <c r="T155" i="23"/>
  <c r="Q155" i="23"/>
  <c r="M155" i="23"/>
  <c r="T154" i="23"/>
  <c r="Q154" i="23"/>
  <c r="M154" i="23"/>
  <c r="T153" i="23"/>
  <c r="Q153" i="23"/>
  <c r="M153" i="23"/>
  <c r="T152" i="23"/>
  <c r="Q152" i="23"/>
  <c r="M152" i="23"/>
  <c r="T149" i="23"/>
  <c r="Q149" i="23"/>
  <c r="M149" i="23"/>
  <c r="T148" i="23"/>
  <c r="Q148" i="23"/>
  <c r="M148" i="23"/>
  <c r="T147" i="23"/>
  <c r="Q147" i="23"/>
  <c r="M147" i="23"/>
  <c r="T146" i="23"/>
  <c r="Q146" i="23"/>
  <c r="M146" i="23"/>
  <c r="T145" i="23"/>
  <c r="Q145" i="23"/>
  <c r="M145" i="23"/>
  <c r="T144" i="23"/>
  <c r="Q144" i="23"/>
  <c r="M144" i="23"/>
  <c r="T143" i="23"/>
  <c r="Q143" i="23"/>
  <c r="M143" i="23"/>
  <c r="T142" i="23"/>
  <c r="Q142" i="23"/>
  <c r="M142" i="23"/>
  <c r="T141" i="23"/>
  <c r="Q141" i="23"/>
  <c r="M141" i="23"/>
  <c r="T140" i="23"/>
  <c r="Q140" i="23"/>
  <c r="M140" i="23"/>
  <c r="T139" i="23"/>
  <c r="Q139" i="23"/>
  <c r="M139" i="23"/>
  <c r="T246" i="23"/>
  <c r="Q246" i="23"/>
  <c r="M246" i="23"/>
  <c r="T245" i="23"/>
  <c r="Q245" i="23"/>
  <c r="M245" i="23"/>
  <c r="T244" i="23"/>
  <c r="Q244" i="23"/>
  <c r="M244" i="23"/>
  <c r="T243" i="23"/>
  <c r="Q243" i="23"/>
  <c r="M243" i="23"/>
  <c r="T242" i="23"/>
  <c r="Q242" i="23"/>
  <c r="M242" i="23"/>
  <c r="T241" i="23"/>
  <c r="Q241" i="23"/>
  <c r="M241" i="23"/>
  <c r="T240" i="23"/>
  <c r="Q240" i="23"/>
  <c r="M240" i="23"/>
  <c r="T239" i="23"/>
  <c r="Q239" i="23"/>
  <c r="M239" i="23"/>
  <c r="T238" i="23"/>
  <c r="Q238" i="23"/>
  <c r="M238" i="23"/>
  <c r="T237" i="23"/>
  <c r="Q237" i="23"/>
  <c r="M237" i="23"/>
  <c r="T236" i="23"/>
  <c r="Q236" i="23"/>
  <c r="M236" i="23"/>
  <c r="T235" i="23"/>
  <c r="Q235" i="23"/>
  <c r="M235" i="23"/>
  <c r="T232" i="23"/>
  <c r="Q232" i="23"/>
  <c r="M232" i="23"/>
  <c r="T231" i="23"/>
  <c r="Q231" i="23"/>
  <c r="M231" i="23"/>
  <c r="T230" i="23"/>
  <c r="Q230" i="23"/>
  <c r="M230" i="23"/>
  <c r="T229" i="23"/>
  <c r="Q229" i="23"/>
  <c r="M229" i="23"/>
  <c r="T228" i="23"/>
  <c r="Q228" i="23"/>
  <c r="M228" i="23"/>
  <c r="T227" i="23"/>
  <c r="Q227" i="23"/>
  <c r="M227" i="23"/>
  <c r="T226" i="23"/>
  <c r="Q226" i="23"/>
  <c r="M226" i="23"/>
  <c r="T225" i="23"/>
  <c r="Q225" i="23"/>
  <c r="M225" i="23"/>
  <c r="T224" i="23"/>
  <c r="Q224" i="23"/>
  <c r="M224" i="23"/>
  <c r="T223" i="23"/>
  <c r="Q223" i="23"/>
  <c r="M223" i="23"/>
  <c r="T222" i="23"/>
  <c r="Q222" i="23"/>
  <c r="M222" i="23"/>
  <c r="T221" i="23"/>
  <c r="Q221" i="23"/>
  <c r="M221" i="23"/>
  <c r="T220" i="23"/>
  <c r="Q220" i="23"/>
  <c r="M220" i="23"/>
  <c r="T219" i="23"/>
  <c r="Q219" i="23"/>
  <c r="M219" i="23"/>
  <c r="T218" i="23"/>
  <c r="Q218" i="23"/>
  <c r="M218" i="23"/>
  <c r="T217" i="23"/>
  <c r="Q217" i="23"/>
  <c r="M217" i="23"/>
  <c r="T216" i="23"/>
  <c r="Q216" i="23"/>
  <c r="M216" i="23"/>
  <c r="T215" i="23"/>
  <c r="Q215" i="23"/>
  <c r="M215" i="23"/>
  <c r="T358" i="23"/>
  <c r="M358" i="23"/>
  <c r="P358" i="23" s="1"/>
  <c r="T357" i="23"/>
  <c r="M357" i="23"/>
  <c r="P357" i="23" s="1"/>
  <c r="T356" i="23"/>
  <c r="M356" i="23"/>
  <c r="P356" i="23" s="1"/>
  <c r="T355" i="23"/>
  <c r="M355" i="23"/>
  <c r="P355" i="23" s="1"/>
  <c r="T354" i="23"/>
  <c r="M354" i="23"/>
  <c r="P354" i="23" s="1"/>
  <c r="T353" i="23"/>
  <c r="M353" i="23"/>
  <c r="P353" i="23" s="1"/>
  <c r="T352" i="23"/>
  <c r="M352" i="23"/>
  <c r="P352" i="23" s="1"/>
  <c r="T351" i="23"/>
  <c r="M351" i="23"/>
  <c r="P351" i="23" s="1"/>
  <c r="T350" i="23"/>
  <c r="M350" i="23"/>
  <c r="P350" i="23" s="1"/>
  <c r="T349" i="23"/>
  <c r="M349" i="23"/>
  <c r="P349" i="23" s="1"/>
  <c r="T348" i="23"/>
  <c r="M348" i="23"/>
  <c r="P348" i="23" s="1"/>
  <c r="T347" i="23"/>
  <c r="M347" i="23"/>
  <c r="P347" i="23" s="1"/>
  <c r="T346" i="23"/>
  <c r="M346" i="23"/>
  <c r="P346" i="23" s="1"/>
  <c r="T345" i="23"/>
  <c r="Q345" i="23"/>
  <c r="M345" i="23"/>
  <c r="T344" i="23"/>
  <c r="Q344" i="23"/>
  <c r="M344" i="23"/>
  <c r="T343" i="23"/>
  <c r="Q343" i="23"/>
  <c r="M343" i="23"/>
  <c r="T342" i="23"/>
  <c r="Q342" i="23"/>
  <c r="M342" i="23"/>
  <c r="T341" i="23"/>
  <c r="Q341" i="23"/>
  <c r="M341" i="23"/>
  <c r="T340" i="23"/>
  <c r="Q340" i="23"/>
  <c r="M340" i="23"/>
  <c r="T339" i="23"/>
  <c r="Q339" i="23"/>
  <c r="M339" i="23"/>
  <c r="T338" i="23"/>
  <c r="Q338" i="23"/>
  <c r="M338" i="23"/>
  <c r="T337" i="23"/>
  <c r="Q337" i="23"/>
  <c r="M337" i="23"/>
  <c r="T336" i="23"/>
  <c r="Q336" i="23"/>
  <c r="M336" i="23"/>
  <c r="T335" i="23"/>
  <c r="Q335" i="23"/>
  <c r="M335" i="23"/>
  <c r="T334" i="23"/>
  <c r="Q334" i="23"/>
  <c r="M334" i="23"/>
  <c r="T333" i="23"/>
  <c r="Q333" i="23"/>
  <c r="M333" i="23"/>
  <c r="T332" i="23"/>
  <c r="Q332" i="23"/>
  <c r="M332" i="23"/>
  <c r="T331" i="23"/>
  <c r="Q331" i="23"/>
  <c r="M331" i="23"/>
  <c r="T330" i="23"/>
  <c r="Q330" i="23"/>
  <c r="M330" i="23"/>
  <c r="T329" i="23"/>
  <c r="Q329" i="23"/>
  <c r="M329" i="23"/>
  <c r="T328" i="23"/>
  <c r="Q328" i="23"/>
  <c r="M328" i="23"/>
  <c r="T327" i="23"/>
  <c r="Q327" i="23"/>
  <c r="M327" i="23"/>
  <c r="T326" i="23"/>
  <c r="Q326" i="23"/>
  <c r="M326" i="23"/>
  <c r="T325" i="23"/>
  <c r="Q325" i="23"/>
  <c r="M325" i="23"/>
  <c r="T324" i="23"/>
  <c r="Q324" i="23"/>
  <c r="M324" i="23"/>
  <c r="T323" i="23"/>
  <c r="Q323" i="23"/>
  <c r="M323" i="23"/>
  <c r="T322" i="23"/>
  <c r="Q322" i="23"/>
  <c r="M322" i="23"/>
  <c r="T321" i="23"/>
  <c r="Q321" i="23"/>
  <c r="M321" i="23"/>
  <c r="T320" i="23"/>
  <c r="Q320" i="23"/>
  <c r="M320" i="23"/>
  <c r="T319" i="23"/>
  <c r="Q319" i="23"/>
  <c r="M319" i="23"/>
  <c r="T318" i="23"/>
  <c r="Q318" i="23"/>
  <c r="M318" i="23"/>
  <c r="T317" i="23"/>
  <c r="Q317" i="23"/>
  <c r="M317" i="23"/>
  <c r="T315" i="23"/>
  <c r="Q315" i="23"/>
  <c r="M315" i="23"/>
  <c r="T314" i="23"/>
  <c r="Q314" i="23"/>
  <c r="M314" i="23"/>
  <c r="T313" i="23"/>
  <c r="Q313" i="23"/>
  <c r="M313" i="23"/>
  <c r="T312" i="23"/>
  <c r="Q312" i="23"/>
  <c r="M312" i="23"/>
  <c r="T311" i="23"/>
  <c r="Q311" i="23"/>
  <c r="M311" i="23"/>
  <c r="T296" i="23"/>
  <c r="Q296" i="23"/>
  <c r="M296" i="23"/>
  <c r="T294" i="23"/>
  <c r="Q294" i="23"/>
  <c r="M294" i="23"/>
  <c r="T293" i="23"/>
  <c r="Q293" i="23"/>
  <c r="M293" i="23"/>
  <c r="T292" i="23"/>
  <c r="Q292" i="23"/>
  <c r="M292" i="23"/>
  <c r="T291" i="23"/>
  <c r="Q291" i="23"/>
  <c r="M291" i="23"/>
  <c r="T290" i="23"/>
  <c r="Q290" i="23"/>
  <c r="M290" i="23"/>
  <c r="T289" i="23"/>
  <c r="Q289" i="23"/>
  <c r="M289" i="23"/>
  <c r="T288" i="23"/>
  <c r="Q288" i="23"/>
  <c r="M288" i="23"/>
  <c r="T287" i="23"/>
  <c r="Q287" i="23"/>
  <c r="M287" i="23"/>
  <c r="T286" i="23"/>
  <c r="Q286" i="23"/>
  <c r="M286" i="23"/>
  <c r="T285" i="23"/>
  <c r="Q285" i="23"/>
  <c r="M285" i="23"/>
  <c r="T284" i="23"/>
  <c r="Q284" i="23"/>
  <c r="M284" i="23"/>
  <c r="T283" i="23"/>
  <c r="Q283" i="23"/>
  <c r="M283" i="23"/>
  <c r="T282" i="23"/>
  <c r="Q282" i="23"/>
  <c r="M282" i="23"/>
  <c r="T281" i="23"/>
  <c r="Q281" i="23"/>
  <c r="M281" i="23"/>
  <c r="T280" i="23"/>
  <c r="Q280" i="23"/>
  <c r="M280" i="23"/>
  <c r="T279" i="23"/>
  <c r="Q279" i="23"/>
  <c r="M279" i="23"/>
  <c r="T278" i="23"/>
  <c r="Q278" i="23"/>
  <c r="M278" i="23"/>
  <c r="T277" i="23"/>
  <c r="Q277" i="23"/>
  <c r="M277" i="23"/>
  <c r="T276" i="23"/>
  <c r="Q276" i="23"/>
  <c r="M276" i="23"/>
  <c r="T275" i="23"/>
  <c r="Q275" i="23"/>
  <c r="M275" i="23"/>
  <c r="T274" i="23"/>
  <c r="Q274" i="23"/>
  <c r="M274" i="23"/>
  <c r="T273" i="23"/>
  <c r="Q273" i="23"/>
  <c r="M273" i="23"/>
  <c r="T272" i="23"/>
  <c r="Q272" i="23"/>
  <c r="M272" i="23"/>
  <c r="T271" i="23"/>
  <c r="Q271" i="23"/>
  <c r="M271" i="23"/>
  <c r="T270" i="23"/>
  <c r="Q270" i="23"/>
  <c r="M270" i="23"/>
  <c r="T269" i="23"/>
  <c r="Q269" i="23"/>
  <c r="M269" i="23"/>
  <c r="T268" i="23"/>
  <c r="Q268" i="23"/>
  <c r="M268" i="23"/>
  <c r="T267" i="23"/>
  <c r="Q267" i="23"/>
  <c r="M267" i="23"/>
  <c r="T266" i="23"/>
  <c r="Q266" i="23"/>
  <c r="M266" i="23"/>
  <c r="T265" i="23"/>
  <c r="Q265" i="23"/>
  <c r="M265" i="23"/>
  <c r="T72" i="23"/>
  <c r="Q72" i="23"/>
  <c r="M72" i="23"/>
  <c r="T71" i="23"/>
  <c r="Q71" i="23"/>
  <c r="M71" i="23"/>
  <c r="T70" i="23"/>
  <c r="Q70" i="23"/>
  <c r="M70" i="23"/>
  <c r="T69" i="23"/>
  <c r="Q69" i="23"/>
  <c r="M69" i="23"/>
  <c r="T68" i="23"/>
  <c r="Q68" i="23"/>
  <c r="M68" i="23"/>
  <c r="T67" i="23"/>
  <c r="Q67" i="23"/>
  <c r="M67" i="23"/>
  <c r="T66" i="23"/>
  <c r="Q66" i="23"/>
  <c r="M66" i="23"/>
  <c r="T65" i="23"/>
  <c r="Q65" i="23"/>
  <c r="M65" i="23"/>
  <c r="T64" i="23"/>
  <c r="Q64" i="23"/>
  <c r="M64" i="23"/>
  <c r="T138" i="23"/>
  <c r="Q138" i="23"/>
  <c r="M138" i="23"/>
  <c r="T137" i="23"/>
  <c r="Q137" i="23"/>
  <c r="M137" i="23"/>
  <c r="T136" i="23"/>
  <c r="Q136" i="23"/>
  <c r="M136" i="23"/>
  <c r="T135" i="23"/>
  <c r="Q135" i="23"/>
  <c r="M135" i="23"/>
  <c r="T134" i="23"/>
  <c r="Q134" i="23"/>
  <c r="M134" i="23"/>
  <c r="T133" i="23"/>
  <c r="Q133" i="23"/>
  <c r="M133" i="23"/>
  <c r="T132" i="23"/>
  <c r="Q132" i="23"/>
  <c r="M132" i="23"/>
  <c r="T131" i="23"/>
  <c r="Q131" i="23"/>
  <c r="M131" i="23"/>
  <c r="T130" i="23"/>
  <c r="Q130" i="23"/>
  <c r="M130" i="23"/>
  <c r="T129" i="23"/>
  <c r="Q129" i="23"/>
  <c r="M129" i="23"/>
  <c r="T122" i="23"/>
  <c r="Q122" i="23"/>
  <c r="M122" i="23"/>
  <c r="T121" i="23"/>
  <c r="Q121" i="23"/>
  <c r="M121" i="23"/>
  <c r="T214" i="23"/>
  <c r="Q214" i="23"/>
  <c r="M214" i="23"/>
  <c r="T213" i="23"/>
  <c r="Q213" i="23"/>
  <c r="M213" i="23"/>
  <c r="T212" i="23"/>
  <c r="Q212" i="23"/>
  <c r="M212" i="23"/>
  <c r="T211" i="23"/>
  <c r="Q211" i="23"/>
  <c r="M211" i="23"/>
  <c r="T210" i="23"/>
  <c r="Q210" i="23"/>
  <c r="M210" i="23"/>
  <c r="T208" i="23"/>
  <c r="Q208" i="23"/>
  <c r="M208" i="23"/>
  <c r="T207" i="23"/>
  <c r="Q207" i="23"/>
  <c r="M207" i="23"/>
  <c r="T206" i="23"/>
  <c r="Q206" i="23"/>
  <c r="M206" i="23"/>
  <c r="T205" i="23"/>
  <c r="Q205" i="23"/>
  <c r="M205" i="23"/>
  <c r="T204" i="23"/>
  <c r="Q204" i="23"/>
  <c r="M204" i="23"/>
  <c r="T203" i="23"/>
  <c r="Q203" i="23"/>
  <c r="M203" i="23"/>
  <c r="T63" i="23"/>
  <c r="Q63" i="23"/>
  <c r="M63" i="23"/>
  <c r="T62" i="23"/>
  <c r="Q62" i="23"/>
  <c r="M62" i="23"/>
  <c r="T61" i="23"/>
  <c r="Q61" i="23"/>
  <c r="M61" i="23"/>
  <c r="T60" i="23"/>
  <c r="Q60" i="23"/>
  <c r="M60" i="23"/>
  <c r="T59" i="23"/>
  <c r="Q59" i="23"/>
  <c r="M59" i="23"/>
  <c r="T58" i="23"/>
  <c r="Q58" i="23"/>
  <c r="M58" i="23"/>
  <c r="T57" i="23"/>
  <c r="Q57" i="23"/>
  <c r="M57" i="23"/>
  <c r="T56" i="23"/>
  <c r="Q56" i="23"/>
  <c r="M56" i="23"/>
  <c r="T55" i="23"/>
  <c r="Q55" i="23"/>
  <c r="M55" i="23"/>
  <c r="T54" i="23"/>
  <c r="Q54" i="23"/>
  <c r="M54" i="23"/>
  <c r="T53" i="23"/>
  <c r="Q53" i="23"/>
  <c r="M53" i="23"/>
  <c r="T52" i="23"/>
  <c r="Q52" i="23"/>
  <c r="M52" i="23"/>
  <c r="T51" i="23"/>
  <c r="Q51" i="23"/>
  <c r="M51" i="23"/>
  <c r="T50" i="23"/>
  <c r="Q50" i="23"/>
  <c r="M50" i="23"/>
  <c r="T49" i="23"/>
  <c r="Q49" i="23"/>
  <c r="M49" i="23"/>
  <c r="T48" i="23"/>
  <c r="Q48" i="23"/>
  <c r="M48" i="23"/>
  <c r="T47" i="23"/>
  <c r="Q47" i="23"/>
  <c r="M47" i="23"/>
  <c r="T46" i="23"/>
  <c r="Q46" i="23"/>
  <c r="M46" i="23"/>
  <c r="T45" i="23"/>
  <c r="Q45" i="23"/>
  <c r="M45" i="23"/>
  <c r="T44" i="23"/>
  <c r="Q44" i="23"/>
  <c r="M44" i="23"/>
  <c r="T43" i="23"/>
  <c r="Q43" i="23"/>
  <c r="M43" i="23"/>
  <c r="T42" i="23"/>
  <c r="Q42" i="23"/>
  <c r="M42" i="23"/>
  <c r="T41" i="23"/>
  <c r="Q41" i="23"/>
  <c r="M41" i="23"/>
  <c r="T40" i="23"/>
  <c r="Q40" i="23"/>
  <c r="M40" i="23"/>
  <c r="T39" i="23"/>
  <c r="Q39" i="23"/>
  <c r="M39" i="23"/>
  <c r="T38" i="23"/>
  <c r="Q38" i="23"/>
  <c r="M38" i="23"/>
  <c r="T37" i="23"/>
  <c r="Q37" i="23"/>
  <c r="M37" i="23"/>
  <c r="T36" i="23"/>
  <c r="Q36" i="23"/>
  <c r="M36" i="23"/>
  <c r="T35" i="23"/>
  <c r="Q35" i="23"/>
  <c r="M35" i="23"/>
  <c r="T34" i="23"/>
  <c r="Q34" i="23"/>
  <c r="M34" i="23"/>
  <c r="T33" i="23"/>
  <c r="Q33" i="23"/>
  <c r="M33" i="23"/>
  <c r="T32" i="23"/>
  <c r="Q32" i="23"/>
  <c r="M32" i="23"/>
  <c r="T31" i="23"/>
  <c r="Q31" i="23"/>
  <c r="M31" i="23"/>
  <c r="T30" i="23"/>
  <c r="Q30" i="23"/>
  <c r="M30" i="23"/>
  <c r="T29" i="23"/>
  <c r="Q29" i="23"/>
  <c r="M29" i="23"/>
  <c r="T28" i="23"/>
  <c r="Q28" i="23"/>
  <c r="M28" i="23"/>
  <c r="T27" i="23"/>
  <c r="Q27" i="23"/>
  <c r="M27" i="23"/>
  <c r="T26" i="23"/>
  <c r="Q26" i="23"/>
  <c r="M26" i="23"/>
  <c r="T25" i="23"/>
  <c r="Q25" i="23"/>
  <c r="M25" i="23"/>
  <c r="T24" i="23"/>
  <c r="Q24" i="23"/>
  <c r="M24" i="23"/>
  <c r="T23" i="23"/>
  <c r="Q23" i="23"/>
  <c r="M23" i="23"/>
  <c r="T22" i="23"/>
  <c r="Q22" i="23"/>
  <c r="M22" i="23"/>
  <c r="T21" i="23"/>
  <c r="Q21" i="23"/>
  <c r="M21" i="23"/>
  <c r="T20" i="23"/>
  <c r="Q20" i="23"/>
  <c r="M20" i="23"/>
  <c r="T19" i="23"/>
  <c r="Q19" i="23"/>
  <c r="M19" i="23"/>
  <c r="T18" i="23"/>
  <c r="Q18" i="23"/>
  <c r="M18" i="23"/>
  <c r="T17" i="23"/>
  <c r="Q17" i="23"/>
  <c r="M17" i="23"/>
  <c r="T16" i="23"/>
  <c r="Q16" i="23"/>
  <c r="M16" i="23"/>
  <c r="T15" i="23"/>
  <c r="Q15" i="23"/>
  <c r="M15" i="23"/>
  <c r="T14" i="23"/>
  <c r="Q14" i="23"/>
  <c r="M14" i="23"/>
  <c r="T13" i="23"/>
  <c r="Q13" i="23"/>
  <c r="M13" i="23"/>
  <c r="T12" i="23"/>
  <c r="Q12" i="23"/>
  <c r="M12" i="23"/>
  <c r="T11" i="23"/>
  <c r="Q11" i="23"/>
  <c r="M11" i="23"/>
  <c r="T8" i="23"/>
  <c r="Q8" i="23"/>
  <c r="M8" i="23"/>
  <c r="T7" i="23"/>
  <c r="Q7" i="23"/>
  <c r="M7" i="23"/>
  <c r="T6" i="23"/>
  <c r="Q6" i="23"/>
  <c r="M6" i="23"/>
  <c r="T5" i="23"/>
  <c r="Q5" i="23"/>
  <c r="M5" i="23"/>
  <c r="T4" i="23"/>
  <c r="Q4" i="23"/>
  <c r="M4" i="23"/>
  <c r="T3" i="23"/>
  <c r="Q3" i="23"/>
  <c r="M3" i="23"/>
  <c r="T2" i="23"/>
  <c r="Q2" i="23"/>
  <c r="P2" i="23" s="1"/>
  <c r="B5" i="1"/>
  <c r="T120" i="9" l="1"/>
  <c r="B188" i="9"/>
  <c r="B150" i="9"/>
  <c r="T33" i="9"/>
  <c r="B33" i="9"/>
  <c r="T57" i="9"/>
  <c r="B382" i="9"/>
  <c r="T211" i="9"/>
  <c r="O175" i="9"/>
  <c r="O176" i="9" s="1"/>
  <c r="Q174" i="9"/>
  <c r="T54" i="9"/>
  <c r="F143" i="9"/>
  <c r="B142" i="9"/>
  <c r="T142" i="9"/>
  <c r="Q80" i="9"/>
  <c r="T48" i="9"/>
  <c r="B137" i="9"/>
  <c r="T30" i="9"/>
  <c r="B182" i="9"/>
  <c r="O196" i="9"/>
  <c r="Q194" i="9"/>
  <c r="Q589" i="9"/>
  <c r="Q81" i="9"/>
  <c r="O70" i="9"/>
  <c r="Q69" i="9"/>
  <c r="O98" i="9"/>
  <c r="Q98" i="9" s="1"/>
  <c r="O122" i="9"/>
  <c r="P108" i="9"/>
  <c r="P103" i="9"/>
  <c r="T38" i="9"/>
  <c r="B38" i="9"/>
  <c r="F78" i="9"/>
  <c r="B76" i="9"/>
  <c r="T76" i="9"/>
  <c r="B66" i="9"/>
  <c r="E67" i="9"/>
  <c r="T28" i="9"/>
  <c r="B28" i="9"/>
  <c r="T22" i="9"/>
  <c r="B22" i="9"/>
  <c r="T17" i="9"/>
  <c r="B17" i="9"/>
  <c r="T12" i="9"/>
  <c r="B12" i="9"/>
  <c r="T112" i="9"/>
  <c r="B112" i="9"/>
  <c r="T107" i="9"/>
  <c r="B107" i="9"/>
  <c r="T102" i="9"/>
  <c r="B102" i="9"/>
  <c r="T113" i="9"/>
  <c r="B113" i="9"/>
  <c r="P110" i="9"/>
  <c r="T382" i="9"/>
  <c r="B121" i="9"/>
  <c r="F122" i="9"/>
  <c r="T121" i="9"/>
  <c r="T182" i="9"/>
  <c r="T188" i="9"/>
  <c r="E173" i="9"/>
  <c r="B173" i="9" s="1"/>
  <c r="T137" i="9"/>
  <c r="T150" i="9"/>
  <c r="F151" i="9"/>
  <c r="F212" i="9"/>
  <c r="B211" i="9"/>
  <c r="B132" i="9"/>
  <c r="E133" i="9"/>
  <c r="F108" i="9"/>
  <c r="P5" i="23"/>
  <c r="P11" i="23"/>
  <c r="P15" i="23"/>
  <c r="P23" i="23"/>
  <c r="P31" i="23"/>
  <c r="P43" i="23"/>
  <c r="P47" i="23"/>
  <c r="P55" i="23"/>
  <c r="P59" i="23"/>
  <c r="P63" i="23"/>
  <c r="P206" i="23"/>
  <c r="P214" i="23"/>
  <c r="P134" i="23"/>
  <c r="P138" i="23"/>
  <c r="P269" i="23"/>
  <c r="P273" i="23"/>
  <c r="P277" i="23"/>
  <c r="P281" i="23"/>
  <c r="P289" i="23"/>
  <c r="P293" i="23"/>
  <c r="P314" i="23"/>
  <c r="P319" i="23"/>
  <c r="P323" i="23"/>
  <c r="P331" i="23"/>
  <c r="P335" i="23"/>
  <c r="P339" i="23"/>
  <c r="P343" i="23"/>
  <c r="P218" i="23"/>
  <c r="P222" i="23"/>
  <c r="P230" i="23"/>
  <c r="P236" i="23"/>
  <c r="P144" i="23"/>
  <c r="P148" i="23"/>
  <c r="P152" i="23"/>
  <c r="P160" i="23"/>
  <c r="P167" i="23"/>
  <c r="P175" i="23"/>
  <c r="P179" i="23"/>
  <c r="P183" i="23"/>
  <c r="P29" i="23"/>
  <c r="P275" i="23"/>
  <c r="P287" i="23"/>
  <c r="P4" i="23"/>
  <c r="P8" i="23"/>
  <c r="P14" i="23"/>
  <c r="P18" i="23"/>
  <c r="P22" i="23"/>
  <c r="P26" i="23"/>
  <c r="P30" i="23"/>
  <c r="P34" i="23"/>
  <c r="P38" i="23"/>
  <c r="P42" i="23"/>
  <c r="P46" i="23"/>
  <c r="P50" i="23"/>
  <c r="P54" i="23"/>
  <c r="P58" i="23"/>
  <c r="P62" i="23"/>
  <c r="P205" i="23"/>
  <c r="P210" i="23"/>
  <c r="P213" i="23"/>
  <c r="P129" i="23"/>
  <c r="P133" i="23"/>
  <c r="P137" i="23"/>
  <c r="P66" i="23"/>
  <c r="P70" i="23"/>
  <c r="P268" i="23"/>
  <c r="P272" i="23"/>
  <c r="P276" i="23"/>
  <c r="P280" i="23"/>
  <c r="P284" i="23"/>
  <c r="P288" i="23"/>
  <c r="P292" i="23"/>
  <c r="P313" i="23"/>
  <c r="P318" i="23"/>
  <c r="P322" i="23"/>
  <c r="P326" i="23"/>
  <c r="P330" i="23"/>
  <c r="P334" i="23"/>
  <c r="P338" i="23"/>
  <c r="P342" i="23"/>
  <c r="P217" i="23"/>
  <c r="P221" i="23"/>
  <c r="P225" i="23"/>
  <c r="P229" i="23"/>
  <c r="P235" i="23"/>
  <c r="P239" i="23"/>
  <c r="P243" i="23"/>
  <c r="P139" i="23"/>
  <c r="P143" i="23"/>
  <c r="P147" i="23"/>
  <c r="P155" i="23"/>
  <c r="P159" i="23"/>
  <c r="P166" i="23"/>
  <c r="P170" i="23"/>
  <c r="P174" i="23"/>
  <c r="P178" i="23"/>
  <c r="P182" i="23"/>
  <c r="P186" i="23"/>
  <c r="P190" i="23"/>
  <c r="P194" i="23"/>
  <c r="P198" i="23"/>
  <c r="P202" i="23"/>
  <c r="P7" i="23"/>
  <c r="P13" i="23"/>
  <c r="P45" i="23"/>
  <c r="P61" i="23"/>
  <c r="P312" i="23"/>
  <c r="P345" i="23"/>
  <c r="P224" i="23"/>
  <c r="P242" i="23"/>
  <c r="P181" i="23"/>
  <c r="P40" i="23"/>
  <c r="P60" i="23"/>
  <c r="P72" i="23"/>
  <c r="P290" i="23"/>
  <c r="P328" i="23"/>
  <c r="P227" i="23"/>
  <c r="P231" i="23"/>
  <c r="P149" i="23"/>
  <c r="P172" i="23"/>
  <c r="P39" i="23"/>
  <c r="P71" i="23"/>
  <c r="P265" i="23"/>
  <c r="P285" i="23"/>
  <c r="P327" i="23"/>
  <c r="P226" i="23"/>
  <c r="P140" i="23"/>
  <c r="P156" i="23"/>
  <c r="P171" i="23"/>
  <c r="P199" i="23"/>
  <c r="P3" i="23"/>
  <c r="P17" i="23"/>
  <c r="P21" i="23"/>
  <c r="P25" i="23"/>
  <c r="P33" i="23"/>
  <c r="P37" i="23"/>
  <c r="P41" i="23"/>
  <c r="P49" i="23"/>
  <c r="P53" i="23"/>
  <c r="P57" i="23"/>
  <c r="P204" i="23"/>
  <c r="P208" i="23"/>
  <c r="P212" i="23"/>
  <c r="P122" i="23"/>
  <c r="P132" i="23"/>
  <c r="P136" i="23"/>
  <c r="P65" i="23"/>
  <c r="P69" i="23"/>
  <c r="P267" i="23"/>
  <c r="P271" i="23"/>
  <c r="P279" i="23"/>
  <c r="P283" i="23"/>
  <c r="P291" i="23"/>
  <c r="P296" i="23"/>
  <c r="P317" i="23"/>
  <c r="P321" i="23"/>
  <c r="P325" i="23"/>
  <c r="P329" i="23"/>
  <c r="P333" i="23"/>
  <c r="P337" i="23"/>
  <c r="P341" i="23"/>
  <c r="P216" i="23"/>
  <c r="P220" i="23"/>
  <c r="P228" i="23"/>
  <c r="P232" i="23"/>
  <c r="P238" i="23"/>
  <c r="P246" i="23"/>
  <c r="P142" i="23"/>
  <c r="P146" i="23"/>
  <c r="P154" i="23"/>
  <c r="P158" i="23"/>
  <c r="P165" i="23"/>
  <c r="P169" i="23"/>
  <c r="P173" i="23"/>
  <c r="P177" i="23"/>
  <c r="P185" i="23"/>
  <c r="P189" i="23"/>
  <c r="P193" i="23"/>
  <c r="P197" i="23"/>
  <c r="P201" i="23"/>
  <c r="P27" i="23"/>
  <c r="P6" i="23"/>
  <c r="P12" i="23"/>
  <c r="P16" i="23"/>
  <c r="P20" i="23"/>
  <c r="P24" i="23"/>
  <c r="P28" i="23"/>
  <c r="P32" i="23"/>
  <c r="P36" i="23"/>
  <c r="P44" i="23"/>
  <c r="P48" i="23"/>
  <c r="P52" i="23"/>
  <c r="P56" i="23"/>
  <c r="P203" i="23"/>
  <c r="P207" i="23"/>
  <c r="P211" i="23"/>
  <c r="P121" i="23"/>
  <c r="P131" i="23"/>
  <c r="P135" i="23"/>
  <c r="P64" i="23"/>
  <c r="P68" i="23"/>
  <c r="P266" i="23"/>
  <c r="P270" i="23"/>
  <c r="P274" i="23"/>
  <c r="P278" i="23"/>
  <c r="P282" i="23"/>
  <c r="P286" i="23"/>
  <c r="P294" i="23"/>
  <c r="P311" i="23"/>
  <c r="P315" i="23"/>
  <c r="P320" i="23"/>
  <c r="P324" i="23"/>
  <c r="P332" i="23"/>
  <c r="P336" i="23"/>
  <c r="P340" i="23"/>
  <c r="P344" i="23"/>
  <c r="P215" i="23"/>
  <c r="P219" i="23"/>
  <c r="P223" i="23"/>
  <c r="P237" i="23"/>
  <c r="P241" i="23"/>
  <c r="P245" i="23"/>
  <c r="P141" i="23"/>
  <c r="P145" i="23"/>
  <c r="P153" i="23"/>
  <c r="P157" i="23"/>
  <c r="P164" i="23"/>
  <c r="P168" i="23"/>
  <c r="P176" i="23"/>
  <c r="P180" i="23"/>
  <c r="P184" i="23"/>
  <c r="P188" i="23"/>
  <c r="P192" i="23"/>
  <c r="P196" i="23"/>
  <c r="P200" i="23"/>
  <c r="P234" i="23"/>
  <c r="P19" i="23"/>
  <c r="P35" i="23"/>
  <c r="P51" i="23"/>
  <c r="P130" i="23"/>
  <c r="P67" i="23"/>
  <c r="P240" i="23"/>
  <c r="P244" i="23"/>
  <c r="P187" i="23"/>
  <c r="P191" i="23"/>
  <c r="P195" i="23"/>
  <c r="P233" i="23"/>
  <c r="P197" i="9"/>
  <c r="P198" i="9"/>
  <c r="E198" i="9"/>
  <c r="O195" i="9"/>
  <c r="F49" i="9"/>
  <c r="E194" i="9"/>
  <c r="B194" i="9" s="1"/>
  <c r="O82" i="9"/>
  <c r="Q82" i="9" s="1"/>
  <c r="F189" i="9"/>
  <c r="F175" i="9"/>
  <c r="D51" i="9"/>
  <c r="D52" i="9" s="1"/>
  <c r="D53" i="9" s="1"/>
  <c r="D54" i="9" s="1"/>
  <c r="D55" i="9" s="1"/>
  <c r="D56" i="9" s="1"/>
  <c r="D57" i="9" s="1"/>
  <c r="F103" i="9"/>
  <c r="F7" i="9"/>
  <c r="O102" i="9"/>
  <c r="Q102" i="9" s="1"/>
  <c r="O42" i="9"/>
  <c r="Q42" i="9" s="1"/>
  <c r="F29" i="9"/>
  <c r="O6" i="9"/>
  <c r="Q6" i="9" s="1"/>
  <c r="F18" i="9"/>
  <c r="F23" i="9"/>
  <c r="F34" i="9"/>
  <c r="E174" i="9"/>
  <c r="E73" i="9"/>
  <c r="E42" i="9"/>
  <c r="E43" i="9" s="1"/>
  <c r="E29" i="9"/>
  <c r="E33" i="9"/>
  <c r="B31" i="9"/>
  <c r="E23" i="9"/>
  <c r="E7" i="9"/>
  <c r="E80" i="9"/>
  <c r="F383" i="9"/>
  <c r="E570" i="9"/>
  <c r="B570" i="9" s="1"/>
  <c r="P188" i="9"/>
  <c r="P187" i="9"/>
  <c r="P189" i="9" s="1"/>
  <c r="P190" i="9" s="1"/>
  <c r="P191" i="9" s="1"/>
  <c r="F183" i="9"/>
  <c r="P93" i="9"/>
  <c r="P95" i="9" s="1"/>
  <c r="P92" i="9"/>
  <c r="P94" i="9" s="1"/>
  <c r="F13" i="9"/>
  <c r="O197" i="9" l="1"/>
  <c r="Q195" i="9"/>
  <c r="T34" i="9"/>
  <c r="B34" i="9"/>
  <c r="O198" i="9"/>
  <c r="Q196" i="9"/>
  <c r="B183" i="9"/>
  <c r="E20" i="9"/>
  <c r="B175" i="9"/>
  <c r="O71" i="9"/>
  <c r="Q70" i="9"/>
  <c r="B189" i="9"/>
  <c r="B383" i="9"/>
  <c r="T49" i="9"/>
  <c r="T212" i="9"/>
  <c r="Q122" i="9"/>
  <c r="F144" i="9"/>
  <c r="B143" i="9"/>
  <c r="T143" i="9"/>
  <c r="B151" i="9"/>
  <c r="O100" i="9"/>
  <c r="Q100" i="9" s="1"/>
  <c r="O99" i="9"/>
  <c r="P175" i="9"/>
  <c r="Q175" i="9" s="1"/>
  <c r="O123" i="9"/>
  <c r="P111" i="9"/>
  <c r="P113" i="9" s="1"/>
  <c r="O7" i="9"/>
  <c r="Q7" i="9" s="1"/>
  <c r="B78" i="9"/>
  <c r="T78" i="9"/>
  <c r="B67" i="9"/>
  <c r="E68" i="9"/>
  <c r="T29" i="9"/>
  <c r="B29" i="9"/>
  <c r="T23" i="9"/>
  <c r="B23" i="9"/>
  <c r="T18" i="9"/>
  <c r="B18" i="9"/>
  <c r="T13" i="9"/>
  <c r="B13" i="9"/>
  <c r="T7" i="9"/>
  <c r="B7" i="9"/>
  <c r="T103" i="9"/>
  <c r="B103" i="9"/>
  <c r="T108" i="9"/>
  <c r="B108" i="9"/>
  <c r="T383" i="9"/>
  <c r="T122" i="9"/>
  <c r="F123" i="9"/>
  <c r="B122" i="9"/>
  <c r="T175" i="9"/>
  <c r="T189" i="9"/>
  <c r="T183" i="9"/>
  <c r="F152" i="9"/>
  <c r="T151" i="9"/>
  <c r="F213" i="9"/>
  <c r="B212" i="9"/>
  <c r="B133" i="9"/>
  <c r="E134" i="9"/>
  <c r="E135" i="9" s="1"/>
  <c r="E136" i="9" s="1"/>
  <c r="E137" i="9" s="1"/>
  <c r="E138" i="9" s="1"/>
  <c r="E139" i="9" s="1"/>
  <c r="E140" i="9" s="1"/>
  <c r="E141" i="9" s="1"/>
  <c r="E142" i="9" s="1"/>
  <c r="E143" i="9" s="1"/>
  <c r="E144" i="9" s="1"/>
  <c r="E145" i="9" s="1"/>
  <c r="E146" i="9" s="1"/>
  <c r="E147" i="9" s="1"/>
  <c r="E148" i="9" s="1"/>
  <c r="E149" i="9" s="1"/>
  <c r="E150" i="9" s="1"/>
  <c r="E151" i="9" s="1"/>
  <c r="E152" i="9" s="1"/>
  <c r="E153" i="9" s="1"/>
  <c r="E154" i="9" s="1"/>
  <c r="E155" i="9" s="1"/>
  <c r="E156" i="9" s="1"/>
  <c r="E157" i="9" s="1"/>
  <c r="E158" i="9" s="1"/>
  <c r="E159" i="9" s="1"/>
  <c r="E160" i="9" s="1"/>
  <c r="E161" i="9" s="1"/>
  <c r="E162" i="9" s="1"/>
  <c r="E163" i="9" s="1"/>
  <c r="E164" i="9" s="1"/>
  <c r="E165" i="9" s="1"/>
  <c r="E166" i="9" s="1"/>
  <c r="E167" i="9" s="1"/>
  <c r="E168" i="9" s="1"/>
  <c r="E169" i="9" s="1"/>
  <c r="E199" i="9"/>
  <c r="B198" i="9"/>
  <c r="O103" i="9"/>
  <c r="O104" i="9" s="1"/>
  <c r="Q104" i="9" s="1"/>
  <c r="P200" i="9"/>
  <c r="P199" i="9"/>
  <c r="F8" i="9"/>
  <c r="P203" i="9"/>
  <c r="P206" i="9" s="1"/>
  <c r="F190" i="9"/>
  <c r="F35" i="9"/>
  <c r="O83" i="9"/>
  <c r="Q83" i="9" s="1"/>
  <c r="E195" i="9"/>
  <c r="B195" i="9" s="1"/>
  <c r="F24" i="9"/>
  <c r="F176" i="9"/>
  <c r="O43" i="9"/>
  <c r="Q43" i="9" s="1"/>
  <c r="E44" i="9"/>
  <c r="D58" i="9"/>
  <c r="D60" i="9" s="1"/>
  <c r="D63" i="9" s="1"/>
  <c r="D59" i="9"/>
  <c r="D62" i="9" s="1"/>
  <c r="E571" i="9"/>
  <c r="B571" i="9" s="1"/>
  <c r="E118" i="9"/>
  <c r="E175" i="9"/>
  <c r="E74" i="9"/>
  <c r="E81" i="9"/>
  <c r="B80" i="9"/>
  <c r="B42" i="9"/>
  <c r="B43" i="9"/>
  <c r="E34" i="9"/>
  <c r="E24" i="9"/>
  <c r="E8" i="9"/>
  <c r="F384" i="9"/>
  <c r="F184" i="9"/>
  <c r="F14" i="9"/>
  <c r="Q123" i="9" l="1"/>
  <c r="B35" i="9"/>
  <c r="O200" i="9"/>
  <c r="Q198" i="9"/>
  <c r="Q103" i="9"/>
  <c r="B190" i="9"/>
  <c r="B8" i="9"/>
  <c r="B384" i="9"/>
  <c r="B176" i="9"/>
  <c r="T213" i="9"/>
  <c r="Q99" i="9"/>
  <c r="O101" i="9"/>
  <c r="Q101" i="9" s="1"/>
  <c r="B184" i="9"/>
  <c r="B152" i="9"/>
  <c r="O199" i="9"/>
  <c r="Q197" i="9"/>
  <c r="F145" i="9"/>
  <c r="B144" i="9"/>
  <c r="T144" i="9"/>
  <c r="O72" i="9"/>
  <c r="Q71" i="9"/>
  <c r="O105" i="9"/>
  <c r="Q105" i="9" s="1"/>
  <c r="P176" i="9"/>
  <c r="Q176" i="9" s="1"/>
  <c r="O124" i="9"/>
  <c r="P112" i="9"/>
  <c r="O8" i="9"/>
  <c r="Q8" i="9" s="1"/>
  <c r="B68" i="9"/>
  <c r="E69" i="9"/>
  <c r="T24" i="9"/>
  <c r="B24" i="9"/>
  <c r="T14" i="9"/>
  <c r="B14" i="9"/>
  <c r="F124" i="9"/>
  <c r="B123" i="9"/>
  <c r="T123" i="9"/>
  <c r="T384" i="9"/>
  <c r="T184" i="9"/>
  <c r="T190" i="9"/>
  <c r="T176" i="9"/>
  <c r="F153" i="9"/>
  <c r="T152" i="9"/>
  <c r="F214" i="9"/>
  <c r="B213" i="9"/>
  <c r="F36" i="9"/>
  <c r="T35" i="9"/>
  <c r="F9" i="9"/>
  <c r="T8" i="9"/>
  <c r="E200" i="9"/>
  <c r="B199" i="9"/>
  <c r="O84" i="9"/>
  <c r="Q84" i="9" s="1"/>
  <c r="P201" i="9"/>
  <c r="P202" i="9"/>
  <c r="F177" i="9"/>
  <c r="F191" i="9"/>
  <c r="E572" i="9"/>
  <c r="B572" i="9" s="1"/>
  <c r="E75" i="9"/>
  <c r="E76" i="9" s="1"/>
  <c r="E77" i="9" s="1"/>
  <c r="O44" i="9"/>
  <c r="Q44" i="9" s="1"/>
  <c r="E45" i="9"/>
  <c r="B44" i="9"/>
  <c r="E119" i="9"/>
  <c r="D61" i="9"/>
  <c r="E176" i="9"/>
  <c r="B81" i="9"/>
  <c r="E82" i="9"/>
  <c r="E35" i="9"/>
  <c r="E9" i="9"/>
  <c r="F385" i="9"/>
  <c r="F185" i="9"/>
  <c r="F15" i="9"/>
  <c r="T214" i="9" l="1"/>
  <c r="O73" i="9"/>
  <c r="Q72" i="9"/>
  <c r="B385" i="9"/>
  <c r="Q124" i="9"/>
  <c r="B153" i="9"/>
  <c r="B191" i="9"/>
  <c r="B9" i="9"/>
  <c r="Q9" i="9"/>
  <c r="F146" i="9"/>
  <c r="B145" i="9"/>
  <c r="T145" i="9"/>
  <c r="B177" i="9"/>
  <c r="O202" i="9"/>
  <c r="Q200" i="9"/>
  <c r="B185" i="9"/>
  <c r="T36" i="9"/>
  <c r="B36" i="9"/>
  <c r="O201" i="9"/>
  <c r="Q201" i="9" s="1"/>
  <c r="Q199" i="9"/>
  <c r="O106" i="9"/>
  <c r="Q106" i="9" s="1"/>
  <c r="P177" i="9"/>
  <c r="O125" i="9"/>
  <c r="O9" i="9"/>
  <c r="T15" i="9"/>
  <c r="B15" i="9"/>
  <c r="T385" i="9"/>
  <c r="F125" i="9"/>
  <c r="B124" i="9"/>
  <c r="T124" i="9"/>
  <c r="T185" i="9"/>
  <c r="T191" i="9"/>
  <c r="T177" i="9"/>
  <c r="T153" i="9"/>
  <c r="F154" i="9"/>
  <c r="F215" i="9"/>
  <c r="B214" i="9"/>
  <c r="P205" i="9"/>
  <c r="O85" i="9"/>
  <c r="Q85" i="9" s="1"/>
  <c r="F178" i="9"/>
  <c r="T9" i="9"/>
  <c r="F10" i="9"/>
  <c r="B200" i="9"/>
  <c r="E201" i="9"/>
  <c r="P207" i="9"/>
  <c r="O203" i="9"/>
  <c r="Q203" i="9" s="1"/>
  <c r="E78" i="9"/>
  <c r="E573" i="9"/>
  <c r="B573" i="9" s="1"/>
  <c r="O45" i="9"/>
  <c r="Q45" i="9" s="1"/>
  <c r="B45" i="9"/>
  <c r="E46" i="9"/>
  <c r="E120" i="9"/>
  <c r="E177" i="9"/>
  <c r="E83" i="9"/>
  <c r="B82" i="9"/>
  <c r="E36" i="9"/>
  <c r="E10" i="9"/>
  <c r="F386" i="9"/>
  <c r="F186" i="9"/>
  <c r="B154" i="9" l="1"/>
  <c r="T146" i="9"/>
  <c r="B146" i="9"/>
  <c r="O205" i="9"/>
  <c r="Q205" i="9" s="1"/>
  <c r="Q202" i="9"/>
  <c r="B178" i="9"/>
  <c r="B186" i="9"/>
  <c r="B10" i="9"/>
  <c r="O74" i="9"/>
  <c r="Q73" i="9"/>
  <c r="B386" i="9"/>
  <c r="T215" i="9"/>
  <c r="Q125" i="9"/>
  <c r="O107" i="9"/>
  <c r="Q107" i="9" s="1"/>
  <c r="P178" i="9"/>
  <c r="O126" i="9"/>
  <c r="O10" i="9"/>
  <c r="Q10" i="9" s="1"/>
  <c r="B125" i="9"/>
  <c r="F126" i="9"/>
  <c r="T125" i="9"/>
  <c r="T386" i="9"/>
  <c r="T186" i="9"/>
  <c r="T178" i="9"/>
  <c r="T154" i="9"/>
  <c r="F155" i="9"/>
  <c r="F216" i="9"/>
  <c r="B215" i="9"/>
  <c r="O86" i="9"/>
  <c r="Q86" i="9" s="1"/>
  <c r="O206" i="9"/>
  <c r="Q206" i="9" s="1"/>
  <c r="F179" i="9"/>
  <c r="T10" i="9"/>
  <c r="B201" i="9"/>
  <c r="E202" i="9"/>
  <c r="P208" i="9"/>
  <c r="O204" i="9"/>
  <c r="Q204" i="9" s="1"/>
  <c r="E574" i="9"/>
  <c r="B574" i="9" s="1"/>
  <c r="O46" i="9"/>
  <c r="Q46" i="9" s="1"/>
  <c r="E47" i="9"/>
  <c r="B46" i="9"/>
  <c r="E121" i="9"/>
  <c r="E178" i="9"/>
  <c r="E84" i="9"/>
  <c r="B83" i="9"/>
  <c r="E37" i="9"/>
  <c r="E11" i="9"/>
  <c r="F387" i="9"/>
  <c r="B155" i="9" l="1"/>
  <c r="Q590" i="9"/>
  <c r="B387" i="9"/>
  <c r="B179" i="9"/>
  <c r="O75" i="9"/>
  <c r="Q74" i="9"/>
  <c r="Q126" i="9"/>
  <c r="T216" i="9"/>
  <c r="O108" i="9"/>
  <c r="Q108" i="9" s="1"/>
  <c r="P179" i="9"/>
  <c r="O127" i="9"/>
  <c r="O11" i="9"/>
  <c r="Q11" i="9" s="1"/>
  <c r="B126" i="9"/>
  <c r="T126" i="9"/>
  <c r="F127" i="9"/>
  <c r="T387" i="9"/>
  <c r="T179" i="9"/>
  <c r="O87" i="9"/>
  <c r="Q87" i="9" s="1"/>
  <c r="F156" i="9"/>
  <c r="T155" i="9"/>
  <c r="F217" i="9"/>
  <c r="B216" i="9"/>
  <c r="B202" i="9"/>
  <c r="E203" i="9"/>
  <c r="B203" i="9" s="1"/>
  <c r="P209" i="9"/>
  <c r="E575" i="9"/>
  <c r="B575" i="9" s="1"/>
  <c r="E48" i="9"/>
  <c r="B47" i="9"/>
  <c r="O47" i="9"/>
  <c r="Q47" i="9" s="1"/>
  <c r="E122" i="9"/>
  <c r="E179" i="9"/>
  <c r="E85" i="9"/>
  <c r="B84" i="9"/>
  <c r="E38" i="9"/>
  <c r="E12" i="9"/>
  <c r="F388" i="9"/>
  <c r="Q127" i="9" l="1"/>
  <c r="B156" i="9"/>
  <c r="T217" i="9"/>
  <c r="B388" i="9"/>
  <c r="O76" i="9"/>
  <c r="Q75" i="9"/>
  <c r="O109" i="9"/>
  <c r="Q109" i="9" s="1"/>
  <c r="O128" i="9"/>
  <c r="O12" i="9"/>
  <c r="Q12" i="9" s="1"/>
  <c r="B127" i="9"/>
  <c r="F128" i="9"/>
  <c r="T127" i="9"/>
  <c r="T388" i="9"/>
  <c r="O88" i="9"/>
  <c r="Q88" i="9" s="1"/>
  <c r="F157" i="9"/>
  <c r="T156" i="9"/>
  <c r="F218" i="9"/>
  <c r="B217" i="9"/>
  <c r="P210" i="9"/>
  <c r="E576" i="9"/>
  <c r="B576" i="9" s="1"/>
  <c r="E49" i="9"/>
  <c r="B48" i="9"/>
  <c r="O48" i="9"/>
  <c r="Q48" i="9" s="1"/>
  <c r="E123" i="9"/>
  <c r="E180" i="9"/>
  <c r="E86" i="9"/>
  <c r="B85" i="9"/>
  <c r="E13" i="9"/>
  <c r="F389" i="9"/>
  <c r="Q128" i="9" l="1"/>
  <c r="B389" i="9"/>
  <c r="O77" i="9"/>
  <c r="Q76" i="9"/>
  <c r="T218" i="9"/>
  <c r="B157" i="9"/>
  <c r="O110" i="9"/>
  <c r="Q110" i="9" s="1"/>
  <c r="O129" i="9"/>
  <c r="O13" i="9"/>
  <c r="Q13" i="9" s="1"/>
  <c r="O89" i="9"/>
  <c r="Q89" i="9" s="1"/>
  <c r="T389" i="9"/>
  <c r="T128" i="9"/>
  <c r="F129" i="9"/>
  <c r="B128" i="9"/>
  <c r="T157" i="9"/>
  <c r="F158" i="9"/>
  <c r="F219" i="9"/>
  <c r="B218" i="9"/>
  <c r="P211" i="9"/>
  <c r="E577" i="9"/>
  <c r="B577" i="9" s="1"/>
  <c r="E50" i="9"/>
  <c r="B49" i="9"/>
  <c r="O49" i="9"/>
  <c r="Q49" i="9" s="1"/>
  <c r="E124" i="9"/>
  <c r="E181" i="9"/>
  <c r="E87" i="9"/>
  <c r="B86" i="9"/>
  <c r="E14" i="9"/>
  <c r="F390" i="9"/>
  <c r="B390" i="9" l="1"/>
  <c r="Q129" i="9"/>
  <c r="B158" i="9"/>
  <c r="T219" i="9"/>
  <c r="O78" i="9"/>
  <c r="Q78" i="9" s="1"/>
  <c r="Q77" i="9"/>
  <c r="O111" i="9"/>
  <c r="Q111" i="9" s="1"/>
  <c r="O130" i="9"/>
  <c r="Q130" i="9" s="1"/>
  <c r="O14" i="9"/>
  <c r="Q14" i="9" s="1"/>
  <c r="O90" i="9"/>
  <c r="Q90" i="9" s="1"/>
  <c r="T390" i="9"/>
  <c r="T129" i="9"/>
  <c r="B129" i="9"/>
  <c r="T158" i="9"/>
  <c r="F159" i="9"/>
  <c r="F220" i="9"/>
  <c r="B219" i="9"/>
  <c r="P212" i="9"/>
  <c r="E578" i="9"/>
  <c r="B578" i="9" s="1"/>
  <c r="O50" i="9"/>
  <c r="Q50" i="9" s="1"/>
  <c r="E51" i="9"/>
  <c r="B50" i="9"/>
  <c r="E125" i="9"/>
  <c r="E182" i="9"/>
  <c r="E88" i="9"/>
  <c r="B87" i="9"/>
  <c r="E15" i="9"/>
  <c r="F391" i="9"/>
  <c r="B391" i="9" l="1"/>
  <c r="T220" i="9"/>
  <c r="B159" i="9"/>
  <c r="O112" i="9"/>
  <c r="Q112" i="9" s="1"/>
  <c r="O113" i="9"/>
  <c r="Q113" i="9" s="1"/>
  <c r="O131" i="9"/>
  <c r="Q131" i="9" s="1"/>
  <c r="O15" i="9"/>
  <c r="Q15" i="9" s="1"/>
  <c r="O91" i="9"/>
  <c r="Q91" i="9" s="1"/>
  <c r="T391" i="9"/>
  <c r="F160" i="9"/>
  <c r="T159" i="9"/>
  <c r="F221" i="9"/>
  <c r="B220" i="9"/>
  <c r="P213" i="9"/>
  <c r="E579" i="9"/>
  <c r="B579" i="9" s="1"/>
  <c r="B51" i="9"/>
  <c r="E52" i="9"/>
  <c r="E53" i="9" s="1"/>
  <c r="O51" i="9"/>
  <c r="Q51" i="9" s="1"/>
  <c r="E126" i="9"/>
  <c r="E183" i="9"/>
  <c r="E89" i="9"/>
  <c r="B88" i="9"/>
  <c r="E16" i="9"/>
  <c r="F392" i="9"/>
  <c r="O177" i="9"/>
  <c r="Q177" i="9" s="1"/>
  <c r="O93" i="9" l="1"/>
  <c r="Q93" i="9" s="1"/>
  <c r="O92" i="9"/>
  <c r="Q92" i="9" s="1"/>
  <c r="O94" i="9"/>
  <c r="Q94" i="9" s="1"/>
  <c r="T221" i="9"/>
  <c r="B160" i="9"/>
  <c r="B392" i="9"/>
  <c r="O114" i="9"/>
  <c r="Q114" i="9" s="1"/>
  <c r="O16" i="9"/>
  <c r="Q16" i="9" s="1"/>
  <c r="T392" i="9"/>
  <c r="T160" i="9"/>
  <c r="F161" i="9"/>
  <c r="F222" i="9"/>
  <c r="B221" i="9"/>
  <c r="P214" i="9"/>
  <c r="B52" i="9"/>
  <c r="O52" i="9"/>
  <c r="Q52" i="9" s="1"/>
  <c r="E54" i="9"/>
  <c r="B53" i="9"/>
  <c r="E127" i="9"/>
  <c r="E184" i="9"/>
  <c r="E90" i="9"/>
  <c r="B89" i="9"/>
  <c r="B65" i="9"/>
  <c r="E17" i="9"/>
  <c r="F393" i="9"/>
  <c r="O178" i="9"/>
  <c r="Q178" i="9" s="1"/>
  <c r="O95" i="9" l="1"/>
  <c r="Q95" i="9" s="1"/>
  <c r="T222" i="9"/>
  <c r="B161" i="9"/>
  <c r="B393" i="9"/>
  <c r="O17" i="9"/>
  <c r="Q17" i="9" s="1"/>
  <c r="T393" i="9"/>
  <c r="F162" i="9"/>
  <c r="T161" i="9"/>
  <c r="F223" i="9"/>
  <c r="B222" i="9"/>
  <c r="P215" i="9"/>
  <c r="O53" i="9"/>
  <c r="Q53" i="9" s="1"/>
  <c r="E55" i="9"/>
  <c r="B54" i="9"/>
  <c r="E128" i="9"/>
  <c r="E185" i="9"/>
  <c r="E91" i="9"/>
  <c r="B90" i="9"/>
  <c r="F394" i="9"/>
  <c r="O179" i="9"/>
  <c r="Q179" i="9" s="1"/>
  <c r="B394" i="9" l="1"/>
  <c r="T223" i="9"/>
  <c r="B162" i="9"/>
  <c r="O18" i="9"/>
  <c r="Q18" i="9" s="1"/>
  <c r="T394" i="9"/>
  <c r="T162" i="9"/>
  <c r="F163" i="9"/>
  <c r="F224" i="9"/>
  <c r="B223" i="9"/>
  <c r="O54" i="9"/>
  <c r="Q54" i="9" s="1"/>
  <c r="P216" i="9"/>
  <c r="O180" i="9"/>
  <c r="Q180" i="9" s="1"/>
  <c r="E56" i="9"/>
  <c r="B55" i="9"/>
  <c r="E129" i="9"/>
  <c r="E186" i="9"/>
  <c r="E92" i="9"/>
  <c r="B91" i="9"/>
  <c r="F395" i="9"/>
  <c r="B395" i="9" l="1"/>
  <c r="T224" i="9"/>
  <c r="B163" i="9"/>
  <c r="O19" i="9"/>
  <c r="Q19" i="9" s="1"/>
  <c r="O20" i="9"/>
  <c r="Q20" i="9" s="1"/>
  <c r="T395" i="9"/>
  <c r="F164" i="9"/>
  <c r="T163" i="9"/>
  <c r="F225" i="9"/>
  <c r="B224" i="9"/>
  <c r="O55" i="9"/>
  <c r="Q55" i="9" s="1"/>
  <c r="P217" i="9"/>
  <c r="E57" i="9"/>
  <c r="B56" i="9"/>
  <c r="E187" i="9"/>
  <c r="E188" i="9"/>
  <c r="E93" i="9"/>
  <c r="B92" i="9"/>
  <c r="F396" i="9"/>
  <c r="O181" i="9"/>
  <c r="Q181" i="9" s="1"/>
  <c r="B396" i="9" l="1"/>
  <c r="T225" i="9"/>
  <c r="B164" i="9"/>
  <c r="O21" i="9"/>
  <c r="Q21" i="9" s="1"/>
  <c r="T396" i="9"/>
  <c r="F165" i="9"/>
  <c r="T164" i="9"/>
  <c r="F226" i="9"/>
  <c r="B225" i="9"/>
  <c r="O56" i="9"/>
  <c r="Q56" i="9" s="1"/>
  <c r="O132" i="9"/>
  <c r="Q132" i="9" s="1"/>
  <c r="P218" i="9"/>
  <c r="E58" i="9"/>
  <c r="B57" i="9"/>
  <c r="E189" i="9"/>
  <c r="E94" i="9"/>
  <c r="B93" i="9"/>
  <c r="F397" i="9"/>
  <c r="O182" i="9"/>
  <c r="Q182" i="9" s="1"/>
  <c r="B397" i="9" l="1"/>
  <c r="T226" i="9"/>
  <c r="B165" i="9"/>
  <c r="O22" i="9"/>
  <c r="Q22" i="9" s="1"/>
  <c r="O26" i="9"/>
  <c r="Q26" i="9" s="1"/>
  <c r="O25" i="9"/>
  <c r="Q25" i="9" s="1"/>
  <c r="T397" i="9"/>
  <c r="T165" i="9"/>
  <c r="F166" i="9"/>
  <c r="F227" i="9"/>
  <c r="B226" i="9"/>
  <c r="O57" i="9"/>
  <c r="Q57" i="9" s="1"/>
  <c r="O133" i="9"/>
  <c r="Q133" i="9" s="1"/>
  <c r="P219" i="9"/>
  <c r="E59" i="9"/>
  <c r="B58" i="9"/>
  <c r="E190" i="9"/>
  <c r="E95" i="9"/>
  <c r="B95" i="9" s="1"/>
  <c r="B94" i="9"/>
  <c r="F398" i="9"/>
  <c r="O183" i="9"/>
  <c r="Q183" i="9" s="1"/>
  <c r="B398" i="9" l="1"/>
  <c r="T227" i="9"/>
  <c r="B166" i="9"/>
  <c r="O27" i="9"/>
  <c r="Q27" i="9" s="1"/>
  <c r="O23" i="9"/>
  <c r="Q23" i="9" s="1"/>
  <c r="T398" i="9"/>
  <c r="T166" i="9"/>
  <c r="F167" i="9"/>
  <c r="F228" i="9"/>
  <c r="B227" i="9"/>
  <c r="O134" i="9"/>
  <c r="Q134" i="9" s="1"/>
  <c r="O58" i="9"/>
  <c r="Q58" i="9" s="1"/>
  <c r="P220" i="9"/>
  <c r="E60" i="9"/>
  <c r="B59" i="9"/>
  <c r="E61" i="9"/>
  <c r="E191" i="9"/>
  <c r="F399" i="9"/>
  <c r="O184" i="9"/>
  <c r="Q184" i="9" s="1"/>
  <c r="B399" i="9" l="1"/>
  <c r="T228" i="9"/>
  <c r="B167" i="9"/>
  <c r="O28" i="9"/>
  <c r="Q28" i="9" s="1"/>
  <c r="O24" i="9"/>
  <c r="Q24" i="9" s="1"/>
  <c r="T399" i="9"/>
  <c r="O59" i="9"/>
  <c r="Q59" i="9" s="1"/>
  <c r="F168" i="9"/>
  <c r="T167" i="9"/>
  <c r="F229" i="9"/>
  <c r="B228" i="9"/>
  <c r="O135" i="9"/>
  <c r="Q135" i="9" s="1"/>
  <c r="P221" i="9"/>
  <c r="B61" i="9"/>
  <c r="E63" i="9"/>
  <c r="B63" i="9" s="1"/>
  <c r="B60" i="9"/>
  <c r="E62" i="9"/>
  <c r="B62" i="9" s="1"/>
  <c r="F400" i="9"/>
  <c r="O185" i="9"/>
  <c r="Q185" i="9" s="1"/>
  <c r="B400" i="9" l="1"/>
  <c r="T229" i="9"/>
  <c r="B168" i="9"/>
  <c r="O29" i="9"/>
  <c r="Q29" i="9" s="1"/>
  <c r="T400" i="9"/>
  <c r="O60" i="9"/>
  <c r="Q60" i="9" s="1"/>
  <c r="T168" i="9"/>
  <c r="F169" i="9"/>
  <c r="F230" i="9"/>
  <c r="B229" i="9"/>
  <c r="O136" i="9"/>
  <c r="Q136" i="9" s="1"/>
  <c r="P222" i="9"/>
  <c r="F401" i="9"/>
  <c r="O186" i="9"/>
  <c r="Q186" i="9" s="1"/>
  <c r="B401" i="9" l="1"/>
  <c r="T230" i="9"/>
  <c r="B169" i="9"/>
  <c r="O30" i="9"/>
  <c r="Q30" i="9" s="1"/>
  <c r="T401" i="9"/>
  <c r="O61" i="9"/>
  <c r="Q61" i="9" s="1"/>
  <c r="T169" i="9"/>
  <c r="F231" i="9"/>
  <c r="B230" i="9"/>
  <c r="O137" i="9"/>
  <c r="Q137" i="9" s="1"/>
  <c r="P223" i="9"/>
  <c r="F402" i="9"/>
  <c r="O187" i="9"/>
  <c r="Q187" i="9" s="1"/>
  <c r="B402" i="9" l="1"/>
  <c r="T231" i="9"/>
  <c r="O31" i="9"/>
  <c r="T402" i="9"/>
  <c r="O63" i="9"/>
  <c r="Q63" i="9" s="1"/>
  <c r="O62" i="9"/>
  <c r="Q62" i="9" s="1"/>
  <c r="F232" i="9"/>
  <c r="B231" i="9"/>
  <c r="O138" i="9"/>
  <c r="Q138" i="9" s="1"/>
  <c r="P224" i="9"/>
  <c r="F403" i="9"/>
  <c r="O188" i="9"/>
  <c r="Q188" i="9" s="1"/>
  <c r="Q31" i="9" l="1"/>
  <c r="O32" i="9"/>
  <c r="B403" i="9"/>
  <c r="T232" i="9"/>
  <c r="T403" i="9"/>
  <c r="F233" i="9"/>
  <c r="B232" i="9"/>
  <c r="O139" i="9"/>
  <c r="Q139" i="9" s="1"/>
  <c r="P225" i="9"/>
  <c r="F404" i="9"/>
  <c r="O189" i="9"/>
  <c r="Q189" i="9" s="1"/>
  <c r="T233" i="9" l="1"/>
  <c r="B404" i="9"/>
  <c r="O33" i="9"/>
  <c r="Q32" i="9"/>
  <c r="T404" i="9"/>
  <c r="F234" i="9"/>
  <c r="B233" i="9"/>
  <c r="O140" i="9"/>
  <c r="Q140" i="9" s="1"/>
  <c r="P226" i="9"/>
  <c r="F405" i="9"/>
  <c r="O190" i="9"/>
  <c r="Q190" i="9" s="1"/>
  <c r="T234" i="9" l="1"/>
  <c r="O34" i="9"/>
  <c r="Q33" i="9"/>
  <c r="B405" i="9"/>
  <c r="T405" i="9"/>
  <c r="F235" i="9"/>
  <c r="B234" i="9"/>
  <c r="O141" i="9"/>
  <c r="Q141" i="9" s="1"/>
  <c r="P227" i="9"/>
  <c r="F406" i="9"/>
  <c r="O191" i="9"/>
  <c r="Q191" i="9" s="1"/>
  <c r="T235" i="9" l="1"/>
  <c r="B406" i="9"/>
  <c r="O35" i="9"/>
  <c r="Q34" i="9"/>
  <c r="T406" i="9"/>
  <c r="F236" i="9"/>
  <c r="B235" i="9"/>
  <c r="O142" i="9"/>
  <c r="Q142" i="9" s="1"/>
  <c r="P228" i="9"/>
  <c r="F407" i="9"/>
  <c r="T236" i="9" l="1"/>
  <c r="O36" i="9"/>
  <c r="Q35" i="9"/>
  <c r="B407" i="9"/>
  <c r="T407" i="9"/>
  <c r="F237" i="9"/>
  <c r="B236" i="9"/>
  <c r="O143" i="9"/>
  <c r="Q143" i="9" s="1"/>
  <c r="P229" i="9"/>
  <c r="O207" i="9"/>
  <c r="Q207" i="9" s="1"/>
  <c r="F408" i="9"/>
  <c r="T237" i="9" l="1"/>
  <c r="B408" i="9"/>
  <c r="O37" i="9"/>
  <c r="Q36" i="9"/>
  <c r="T408" i="9"/>
  <c r="F238" i="9"/>
  <c r="B237" i="9"/>
  <c r="O144" i="9"/>
  <c r="Q144" i="9" s="1"/>
  <c r="P230" i="9"/>
  <c r="O208" i="9"/>
  <c r="Q208" i="9" s="1"/>
  <c r="F409" i="9"/>
  <c r="O38" i="9" l="1"/>
  <c r="Q38" i="9" s="1"/>
  <c r="Q37" i="9"/>
  <c r="T238" i="9"/>
  <c r="B409" i="9"/>
  <c r="T409" i="9"/>
  <c r="F239" i="9"/>
  <c r="B238" i="9"/>
  <c r="O145" i="9"/>
  <c r="Q145" i="9" s="1"/>
  <c r="P231" i="9"/>
  <c r="O209" i="9"/>
  <c r="Q209" i="9" s="1"/>
  <c r="F410" i="9"/>
  <c r="T239" i="9" l="1"/>
  <c r="B410" i="9"/>
  <c r="T410" i="9"/>
  <c r="F240" i="9"/>
  <c r="B239" i="9"/>
  <c r="O146" i="9"/>
  <c r="Q146" i="9" s="1"/>
  <c r="P232" i="9"/>
  <c r="O210" i="9"/>
  <c r="Q210" i="9" s="1"/>
  <c r="F411" i="9"/>
  <c r="T240" i="9" l="1"/>
  <c r="B411" i="9"/>
  <c r="T411" i="9"/>
  <c r="F241" i="9"/>
  <c r="B240" i="9"/>
  <c r="O147" i="9"/>
  <c r="Q147" i="9" s="1"/>
  <c r="P233" i="9"/>
  <c r="O211" i="9"/>
  <c r="Q211" i="9" s="1"/>
  <c r="F412" i="9"/>
  <c r="B412" i="9" l="1"/>
  <c r="T241" i="9"/>
  <c r="T412" i="9"/>
  <c r="F242" i="9"/>
  <c r="B241" i="9"/>
  <c r="O148" i="9"/>
  <c r="Q148" i="9" s="1"/>
  <c r="P234" i="9"/>
  <c r="O212" i="9"/>
  <c r="Q212" i="9" s="1"/>
  <c r="F413" i="9"/>
  <c r="T242" i="9" l="1"/>
  <c r="B413" i="9"/>
  <c r="T413" i="9"/>
  <c r="F243" i="9"/>
  <c r="B242" i="9"/>
  <c r="O149" i="9"/>
  <c r="Q149" i="9" s="1"/>
  <c r="P235" i="9"/>
  <c r="O213" i="9"/>
  <c r="Q213" i="9" s="1"/>
  <c r="F414" i="9"/>
  <c r="T243" i="9" l="1"/>
  <c r="B414" i="9"/>
  <c r="T414" i="9"/>
  <c r="F244" i="9"/>
  <c r="B243" i="9"/>
  <c r="O150" i="9"/>
  <c r="Q150" i="9" s="1"/>
  <c r="P236" i="9"/>
  <c r="O214" i="9"/>
  <c r="Q214" i="9" s="1"/>
  <c r="F415" i="9"/>
  <c r="T244" i="9" l="1"/>
  <c r="B415" i="9"/>
  <c r="T415" i="9"/>
  <c r="F245" i="9"/>
  <c r="B244" i="9"/>
  <c r="O151" i="9"/>
  <c r="Q151" i="9" s="1"/>
  <c r="P237" i="9"/>
  <c r="O215" i="9"/>
  <c r="Q215" i="9" s="1"/>
  <c r="F416" i="9"/>
  <c r="B416" i="9" l="1"/>
  <c r="T245" i="9"/>
  <c r="T416" i="9"/>
  <c r="F246" i="9"/>
  <c r="B245" i="9"/>
  <c r="O152" i="9"/>
  <c r="Q152" i="9" s="1"/>
  <c r="P238" i="9"/>
  <c r="O216" i="9"/>
  <c r="Q216" i="9" s="1"/>
  <c r="F417" i="9"/>
  <c r="T246" i="9" l="1"/>
  <c r="B417" i="9"/>
  <c r="T417" i="9"/>
  <c r="F247" i="9"/>
  <c r="B246" i="9"/>
  <c r="O153" i="9"/>
  <c r="Q153" i="9" s="1"/>
  <c r="P239" i="9"/>
  <c r="O217" i="9"/>
  <c r="Q217" i="9" s="1"/>
  <c r="F418" i="9"/>
  <c r="T247" i="9" l="1"/>
  <c r="B418" i="9"/>
  <c r="T418" i="9"/>
  <c r="F248" i="9"/>
  <c r="B247" i="9"/>
  <c r="O154" i="9"/>
  <c r="Q154" i="9" s="1"/>
  <c r="P240" i="9"/>
  <c r="O218" i="9"/>
  <c r="Q218" i="9" s="1"/>
  <c r="F419" i="9"/>
  <c r="T248" i="9" l="1"/>
  <c r="B419" i="9"/>
  <c r="T419" i="9"/>
  <c r="F249" i="9"/>
  <c r="B248" i="9"/>
  <c r="O155" i="9"/>
  <c r="Q155" i="9" s="1"/>
  <c r="P241" i="9"/>
  <c r="O219" i="9"/>
  <c r="Q219" i="9" s="1"/>
  <c r="F420" i="9"/>
  <c r="T249" i="9" l="1"/>
  <c r="B420" i="9"/>
  <c r="T420" i="9"/>
  <c r="F250" i="9"/>
  <c r="B249" i="9"/>
  <c r="O156" i="9"/>
  <c r="Q156" i="9" s="1"/>
  <c r="P242" i="9"/>
  <c r="O220" i="9"/>
  <c r="Q220" i="9" s="1"/>
  <c r="F421" i="9"/>
  <c r="T250" i="9" l="1"/>
  <c r="B421" i="9"/>
  <c r="T421" i="9"/>
  <c r="F251" i="9"/>
  <c r="B250" i="9"/>
  <c r="O157" i="9"/>
  <c r="Q157" i="9" s="1"/>
  <c r="P243" i="9"/>
  <c r="O221" i="9"/>
  <c r="Q221" i="9" s="1"/>
  <c r="F422" i="9"/>
  <c r="T251" i="9" l="1"/>
  <c r="B422" i="9"/>
  <c r="T422" i="9"/>
  <c r="F252" i="9"/>
  <c r="B251" i="9"/>
  <c r="O158" i="9"/>
  <c r="Q158" i="9" s="1"/>
  <c r="P244" i="9"/>
  <c r="O222" i="9"/>
  <c r="Q222" i="9" s="1"/>
  <c r="F423" i="9"/>
  <c r="B423" i="9" l="1"/>
  <c r="T252" i="9"/>
  <c r="T423" i="9"/>
  <c r="F253" i="9"/>
  <c r="B252" i="9"/>
  <c r="O159" i="9"/>
  <c r="Q159" i="9" s="1"/>
  <c r="P245" i="9"/>
  <c r="O223" i="9"/>
  <c r="Q223" i="9" s="1"/>
  <c r="F424" i="9"/>
  <c r="T253" i="9" l="1"/>
  <c r="B424" i="9"/>
  <c r="T424" i="9"/>
  <c r="F254" i="9"/>
  <c r="B253" i="9"/>
  <c r="O160" i="9"/>
  <c r="Q160" i="9" s="1"/>
  <c r="P246" i="9"/>
  <c r="O224" i="9"/>
  <c r="Q224" i="9" s="1"/>
  <c r="F425" i="9"/>
  <c r="B425" i="9" l="1"/>
  <c r="T254" i="9"/>
  <c r="T425" i="9"/>
  <c r="F255" i="9"/>
  <c r="B254" i="9"/>
  <c r="O161" i="9"/>
  <c r="Q161" i="9" s="1"/>
  <c r="P247" i="9"/>
  <c r="O225" i="9"/>
  <c r="Q225" i="9" s="1"/>
  <c r="F426" i="9"/>
  <c r="T255" i="9" l="1"/>
  <c r="B426" i="9"/>
  <c r="T426" i="9"/>
  <c r="F256" i="9"/>
  <c r="B255" i="9"/>
  <c r="O162" i="9"/>
  <c r="Q162" i="9" s="1"/>
  <c r="P248" i="9"/>
  <c r="O226" i="9"/>
  <c r="Q226" i="9" s="1"/>
  <c r="F427" i="9"/>
  <c r="B427" i="9" l="1"/>
  <c r="T256" i="9"/>
  <c r="T427" i="9"/>
  <c r="F257" i="9"/>
  <c r="B256" i="9"/>
  <c r="O163" i="9"/>
  <c r="Q163" i="9" s="1"/>
  <c r="P249" i="9"/>
  <c r="O227" i="9"/>
  <c r="Q227" i="9" s="1"/>
  <c r="F428" i="9"/>
  <c r="T257" i="9" l="1"/>
  <c r="B428" i="9"/>
  <c r="T428" i="9"/>
  <c r="F258" i="9"/>
  <c r="B257" i="9"/>
  <c r="O164" i="9"/>
  <c r="Q164" i="9" s="1"/>
  <c r="P250" i="9"/>
  <c r="O228" i="9"/>
  <c r="Q228" i="9" s="1"/>
  <c r="F429" i="9"/>
  <c r="B429" i="9" l="1"/>
  <c r="T258" i="9"/>
  <c r="T429" i="9"/>
  <c r="F259" i="9"/>
  <c r="B258" i="9"/>
  <c r="O165" i="9"/>
  <c r="Q165" i="9" s="1"/>
  <c r="P251" i="9"/>
  <c r="O229" i="9"/>
  <c r="Q229" i="9" s="1"/>
  <c r="F430" i="9"/>
  <c r="T259" i="9" l="1"/>
  <c r="B430" i="9"/>
  <c r="T430" i="9"/>
  <c r="F260" i="9"/>
  <c r="B259" i="9"/>
  <c r="O166" i="9"/>
  <c r="Q166" i="9" s="1"/>
  <c r="P252" i="9"/>
  <c r="O230" i="9"/>
  <c r="Q230" i="9" s="1"/>
  <c r="F431" i="9"/>
  <c r="T260" i="9" l="1"/>
  <c r="B431" i="9"/>
  <c r="T431" i="9"/>
  <c r="F261" i="9"/>
  <c r="B260" i="9"/>
  <c r="O167" i="9"/>
  <c r="Q167" i="9" s="1"/>
  <c r="P253" i="9"/>
  <c r="O231" i="9"/>
  <c r="Q231" i="9" s="1"/>
  <c r="F432" i="9"/>
  <c r="B432" i="9" l="1"/>
  <c r="T261" i="9"/>
  <c r="T432" i="9"/>
  <c r="F262" i="9"/>
  <c r="B261" i="9"/>
  <c r="O168" i="9"/>
  <c r="Q168" i="9" s="1"/>
  <c r="P254" i="9"/>
  <c r="O232" i="9"/>
  <c r="Q232" i="9" s="1"/>
  <c r="F433" i="9"/>
  <c r="T262" i="9" l="1"/>
  <c r="B433" i="9"/>
  <c r="T433" i="9"/>
  <c r="F263" i="9"/>
  <c r="B262" i="9"/>
  <c r="O169" i="9"/>
  <c r="Q169" i="9" s="1"/>
  <c r="P255" i="9"/>
  <c r="O233" i="9"/>
  <c r="Q233" i="9" s="1"/>
  <c r="F434" i="9"/>
  <c r="T263" i="9" l="1"/>
  <c r="B434" i="9"/>
  <c r="T434" i="9"/>
  <c r="F264" i="9"/>
  <c r="B263" i="9"/>
  <c r="P256" i="9"/>
  <c r="O234" i="9"/>
  <c r="Q234" i="9" s="1"/>
  <c r="F435" i="9"/>
  <c r="T264" i="9" l="1"/>
  <c r="B435" i="9"/>
  <c r="T435" i="9"/>
  <c r="F265" i="9"/>
  <c r="B264" i="9"/>
  <c r="P257" i="9"/>
  <c r="O235" i="9"/>
  <c r="Q235" i="9" s="1"/>
  <c r="F436" i="9"/>
  <c r="T265" i="9" l="1"/>
  <c r="B436" i="9"/>
  <c r="T436" i="9"/>
  <c r="F266" i="9"/>
  <c r="B265" i="9"/>
  <c r="P258" i="9"/>
  <c r="O236" i="9"/>
  <c r="Q236" i="9" s="1"/>
  <c r="F437" i="9"/>
  <c r="T266" i="9" l="1"/>
  <c r="B437" i="9"/>
  <c r="T437" i="9"/>
  <c r="F267" i="9"/>
  <c r="B266" i="9"/>
  <c r="P259" i="9"/>
  <c r="O237" i="9"/>
  <c r="Q237" i="9" s="1"/>
  <c r="F438" i="9"/>
  <c r="T267" i="9" l="1"/>
  <c r="B438" i="9"/>
  <c r="T438" i="9"/>
  <c r="F268" i="9"/>
  <c r="B267" i="9"/>
  <c r="P260" i="9"/>
  <c r="O238" i="9"/>
  <c r="Q238" i="9" s="1"/>
  <c r="F439" i="9"/>
  <c r="T268" i="9" l="1"/>
  <c r="B439" i="9"/>
  <c r="T439" i="9"/>
  <c r="F269" i="9"/>
  <c r="B268" i="9"/>
  <c r="P261" i="9"/>
  <c r="O239" i="9"/>
  <c r="Q239" i="9" s="1"/>
  <c r="F440" i="9"/>
  <c r="T269" i="9" l="1"/>
  <c r="B440" i="9"/>
  <c r="T440" i="9"/>
  <c r="F270" i="9"/>
  <c r="B269" i="9"/>
  <c r="P262" i="9"/>
  <c r="O240" i="9"/>
  <c r="Q240" i="9" s="1"/>
  <c r="F441" i="9"/>
  <c r="T270" i="9" l="1"/>
  <c r="B441" i="9"/>
  <c r="T441" i="9"/>
  <c r="F271" i="9"/>
  <c r="B270" i="9"/>
  <c r="P263" i="9"/>
  <c r="O241" i="9"/>
  <c r="Q241" i="9" s="1"/>
  <c r="F442" i="9"/>
  <c r="T271" i="9" l="1"/>
  <c r="B442" i="9"/>
  <c r="T442" i="9"/>
  <c r="F272" i="9"/>
  <c r="B271" i="9"/>
  <c r="P264" i="9"/>
  <c r="O242" i="9"/>
  <c r="Q242" i="9" s="1"/>
  <c r="F443" i="9"/>
  <c r="B443" i="9" l="1"/>
  <c r="T272" i="9"/>
  <c r="T443" i="9"/>
  <c r="F273" i="9"/>
  <c r="B272" i="9"/>
  <c r="P265" i="9"/>
  <c r="O243" i="9"/>
  <c r="Q243" i="9" s="1"/>
  <c r="F444" i="9"/>
  <c r="T273" i="9" l="1"/>
  <c r="B444" i="9"/>
  <c r="T444" i="9"/>
  <c r="F274" i="9"/>
  <c r="B273" i="9"/>
  <c r="P266" i="9"/>
  <c r="O244" i="9"/>
  <c r="Q244" i="9" s="1"/>
  <c r="F445" i="9"/>
  <c r="T274" i="9" l="1"/>
  <c r="B445" i="9"/>
  <c r="T445" i="9"/>
  <c r="F275" i="9"/>
  <c r="B274" i="9"/>
  <c r="P267" i="9"/>
  <c r="O245" i="9"/>
  <c r="Q245" i="9" s="1"/>
  <c r="F446" i="9"/>
  <c r="T275" i="9" l="1"/>
  <c r="B446" i="9"/>
  <c r="T446" i="9"/>
  <c r="F276" i="9"/>
  <c r="B275" i="9"/>
  <c r="P268" i="9"/>
  <c r="O246" i="9"/>
  <c r="Q246" i="9" s="1"/>
  <c r="F447" i="9"/>
  <c r="T276" i="9" l="1"/>
  <c r="B447" i="9"/>
  <c r="T447" i="9"/>
  <c r="F277" i="9"/>
  <c r="B276" i="9"/>
  <c r="P269" i="9"/>
  <c r="O247" i="9"/>
  <c r="Q247" i="9" s="1"/>
  <c r="F448" i="9"/>
  <c r="T277" i="9" l="1"/>
  <c r="B448" i="9"/>
  <c r="T448" i="9"/>
  <c r="F278" i="9"/>
  <c r="B277" i="9"/>
  <c r="P270" i="9"/>
  <c r="O248" i="9"/>
  <c r="Q248" i="9" s="1"/>
  <c r="F449" i="9"/>
  <c r="T278" i="9" l="1"/>
  <c r="B449" i="9"/>
  <c r="T449" i="9"/>
  <c r="F279" i="9"/>
  <c r="B278" i="9"/>
  <c r="P271" i="9"/>
  <c r="O249" i="9"/>
  <c r="Q249" i="9" s="1"/>
  <c r="F450" i="9"/>
  <c r="T279" i="9" l="1"/>
  <c r="B450" i="9"/>
  <c r="T450" i="9"/>
  <c r="F280" i="9"/>
  <c r="B279" i="9"/>
  <c r="P272" i="9"/>
  <c r="O250" i="9"/>
  <c r="Q250" i="9" s="1"/>
  <c r="F451" i="9"/>
  <c r="T280" i="9" l="1"/>
  <c r="B451" i="9"/>
  <c r="T451" i="9"/>
  <c r="F281" i="9"/>
  <c r="B280" i="9"/>
  <c r="P273" i="9"/>
  <c r="O251" i="9"/>
  <c r="Q251" i="9" s="1"/>
  <c r="F452" i="9"/>
  <c r="T281" i="9" l="1"/>
  <c r="B452" i="9"/>
  <c r="T452" i="9"/>
  <c r="F282" i="9"/>
  <c r="B281" i="9"/>
  <c r="P274" i="9"/>
  <c r="O252" i="9"/>
  <c r="Q252" i="9" s="1"/>
  <c r="F453" i="9"/>
  <c r="T282" i="9" l="1"/>
  <c r="B453" i="9"/>
  <c r="T453" i="9"/>
  <c r="F283" i="9"/>
  <c r="B282" i="9"/>
  <c r="P275" i="9"/>
  <c r="O253" i="9"/>
  <c r="Q253" i="9" s="1"/>
  <c r="F454" i="9"/>
  <c r="T283" i="9" l="1"/>
  <c r="B454" i="9"/>
  <c r="T454" i="9"/>
  <c r="F284" i="9"/>
  <c r="B283" i="9"/>
  <c r="P276" i="9"/>
  <c r="O254" i="9"/>
  <c r="Q254" i="9" s="1"/>
  <c r="F455" i="9"/>
  <c r="T284" i="9" l="1"/>
  <c r="B455" i="9"/>
  <c r="T455" i="9"/>
  <c r="F285" i="9"/>
  <c r="B284" i="9"/>
  <c r="P277" i="9"/>
  <c r="O255" i="9"/>
  <c r="Q255" i="9" s="1"/>
  <c r="F456" i="9"/>
  <c r="T285" i="9" l="1"/>
  <c r="B456" i="9"/>
  <c r="T456" i="9"/>
  <c r="F286" i="9"/>
  <c r="B285" i="9"/>
  <c r="P278" i="9"/>
  <c r="O256" i="9"/>
  <c r="Q256" i="9" s="1"/>
  <c r="F457" i="9"/>
  <c r="T286" i="9" l="1"/>
  <c r="B457" i="9"/>
  <c r="T457" i="9"/>
  <c r="F287" i="9"/>
  <c r="B286" i="9"/>
  <c r="P279" i="9"/>
  <c r="O257" i="9"/>
  <c r="Q257" i="9" s="1"/>
  <c r="F458" i="9"/>
  <c r="T287" i="9" l="1"/>
  <c r="B458" i="9"/>
  <c r="T458" i="9"/>
  <c r="F288" i="9"/>
  <c r="B287" i="9"/>
  <c r="P280" i="9"/>
  <c r="O258" i="9"/>
  <c r="Q258" i="9" s="1"/>
  <c r="F459" i="9"/>
  <c r="T288" i="9" l="1"/>
  <c r="B459" i="9"/>
  <c r="T459" i="9"/>
  <c r="F289" i="9"/>
  <c r="B288" i="9"/>
  <c r="P281" i="9"/>
  <c r="O259" i="9"/>
  <c r="Q259" i="9" s="1"/>
  <c r="F460" i="9"/>
  <c r="T289" i="9" l="1"/>
  <c r="B460" i="9"/>
  <c r="T460" i="9"/>
  <c r="F290" i="9"/>
  <c r="B289" i="9"/>
  <c r="P282" i="9"/>
  <c r="O260" i="9"/>
  <c r="Q260" i="9" s="1"/>
  <c r="F461" i="9"/>
  <c r="T290" i="9" l="1"/>
  <c r="B461" i="9"/>
  <c r="T461" i="9"/>
  <c r="F291" i="9"/>
  <c r="B290" i="9"/>
  <c r="P283" i="9"/>
  <c r="O261" i="9"/>
  <c r="Q261" i="9" s="1"/>
  <c r="F462" i="9"/>
  <c r="T291" i="9" l="1"/>
  <c r="B462" i="9"/>
  <c r="T462" i="9"/>
  <c r="F292" i="9"/>
  <c r="B291" i="9"/>
  <c r="P284" i="9"/>
  <c r="O262" i="9"/>
  <c r="Q262" i="9" s="1"/>
  <c r="F463" i="9"/>
  <c r="T292" i="9" l="1"/>
  <c r="B463" i="9"/>
  <c r="T463" i="9"/>
  <c r="F293" i="9"/>
  <c r="B292" i="9"/>
  <c r="P285" i="9"/>
  <c r="O263" i="9"/>
  <c r="Q263" i="9" s="1"/>
  <c r="F464" i="9"/>
  <c r="T293" i="9" l="1"/>
  <c r="B464" i="9"/>
  <c r="T464" i="9"/>
  <c r="F294" i="9"/>
  <c r="B293" i="9"/>
  <c r="P286" i="9"/>
  <c r="O264" i="9"/>
  <c r="Q264" i="9" s="1"/>
  <c r="F465" i="9"/>
  <c r="T294" i="9" l="1"/>
  <c r="B465" i="9"/>
  <c r="T465" i="9"/>
  <c r="F295" i="9"/>
  <c r="B294" i="9"/>
  <c r="P287" i="9"/>
  <c r="O265" i="9"/>
  <c r="Q265" i="9" s="1"/>
  <c r="F466" i="9"/>
  <c r="T295" i="9" l="1"/>
  <c r="B466" i="9"/>
  <c r="T466" i="9"/>
  <c r="F296" i="9"/>
  <c r="B295" i="9"/>
  <c r="P288" i="9"/>
  <c r="O266" i="9"/>
  <c r="Q266" i="9" s="1"/>
  <c r="F467" i="9"/>
  <c r="T296" i="9" l="1"/>
  <c r="B467" i="9"/>
  <c r="T467" i="9"/>
  <c r="F297" i="9"/>
  <c r="B296" i="9"/>
  <c r="P289" i="9"/>
  <c r="O267" i="9"/>
  <c r="Q267" i="9" s="1"/>
  <c r="F468" i="9"/>
  <c r="T297" i="9" l="1"/>
  <c r="B468" i="9"/>
  <c r="T468" i="9"/>
  <c r="F298" i="9"/>
  <c r="B297" i="9"/>
  <c r="P290" i="9"/>
  <c r="O268" i="9"/>
  <c r="Q268" i="9" s="1"/>
  <c r="F469" i="9"/>
  <c r="T298" i="9" l="1"/>
  <c r="B469" i="9"/>
  <c r="T469" i="9"/>
  <c r="F299" i="9"/>
  <c r="B298" i="9"/>
  <c r="P291" i="9"/>
  <c r="O269" i="9"/>
  <c r="Q269" i="9" s="1"/>
  <c r="F470" i="9"/>
  <c r="T299" i="9" l="1"/>
  <c r="B470" i="9"/>
  <c r="T470" i="9"/>
  <c r="F300" i="9"/>
  <c r="B299" i="9"/>
  <c r="P292" i="9"/>
  <c r="O270" i="9"/>
  <c r="Q270" i="9" s="1"/>
  <c r="F471" i="9"/>
  <c r="T300" i="9" l="1"/>
  <c r="B471" i="9"/>
  <c r="T471" i="9"/>
  <c r="F301" i="9"/>
  <c r="B300" i="9"/>
  <c r="P293" i="9"/>
  <c r="O271" i="9"/>
  <c r="Q271" i="9" s="1"/>
  <c r="F472" i="9"/>
  <c r="T301" i="9" l="1"/>
  <c r="B472" i="9"/>
  <c r="T472" i="9"/>
  <c r="F302" i="9"/>
  <c r="B301" i="9"/>
  <c r="P294" i="9"/>
  <c r="O272" i="9"/>
  <c r="Q272" i="9" s="1"/>
  <c r="F473" i="9"/>
  <c r="T302" i="9" l="1"/>
  <c r="B473" i="9"/>
  <c r="T473" i="9"/>
  <c r="F303" i="9"/>
  <c r="B302" i="9"/>
  <c r="P295" i="9"/>
  <c r="O273" i="9"/>
  <c r="Q273" i="9" s="1"/>
  <c r="F474" i="9"/>
  <c r="T303" i="9" l="1"/>
  <c r="B474" i="9"/>
  <c r="T474" i="9"/>
  <c r="F304" i="9"/>
  <c r="B303" i="9"/>
  <c r="P296" i="9"/>
  <c r="O274" i="9"/>
  <c r="Q274" i="9" s="1"/>
  <c r="F475" i="9"/>
  <c r="T304" i="9" l="1"/>
  <c r="B475" i="9"/>
  <c r="T475" i="9"/>
  <c r="F305" i="9"/>
  <c r="B304" i="9"/>
  <c r="P297" i="9"/>
  <c r="O275" i="9"/>
  <c r="Q275" i="9" s="1"/>
  <c r="F476" i="9"/>
  <c r="T305" i="9" l="1"/>
  <c r="B476" i="9"/>
  <c r="T476" i="9"/>
  <c r="F306" i="9"/>
  <c r="B305" i="9"/>
  <c r="P298" i="9"/>
  <c r="O276" i="9"/>
  <c r="Q276" i="9" s="1"/>
  <c r="F477" i="9"/>
  <c r="B477" i="9" l="1"/>
  <c r="T306" i="9"/>
  <c r="T477" i="9"/>
  <c r="F307" i="9"/>
  <c r="B306" i="9"/>
  <c r="P299" i="9"/>
  <c r="O277" i="9"/>
  <c r="Q277" i="9" s="1"/>
  <c r="F478" i="9"/>
  <c r="T307" i="9" l="1"/>
  <c r="B478" i="9"/>
  <c r="T478" i="9"/>
  <c r="F308" i="9"/>
  <c r="B307" i="9"/>
  <c r="P300" i="9"/>
  <c r="O278" i="9"/>
  <c r="Q278" i="9" s="1"/>
  <c r="F479" i="9"/>
  <c r="T308" i="9" l="1"/>
  <c r="B479" i="9"/>
  <c r="T479" i="9"/>
  <c r="F309" i="9"/>
  <c r="B308" i="9"/>
  <c r="P301" i="9"/>
  <c r="O279" i="9"/>
  <c r="Q279" i="9" s="1"/>
  <c r="F480" i="9"/>
  <c r="T309" i="9" l="1"/>
  <c r="B480" i="9"/>
  <c r="T480" i="9"/>
  <c r="F310" i="9"/>
  <c r="B309" i="9"/>
  <c r="P302" i="9"/>
  <c r="O280" i="9"/>
  <c r="Q280" i="9" s="1"/>
  <c r="F481" i="9"/>
  <c r="T310" i="9" l="1"/>
  <c r="B481" i="9"/>
  <c r="T481" i="9"/>
  <c r="F311" i="9"/>
  <c r="B310" i="9"/>
  <c r="P303" i="9"/>
  <c r="O281" i="9"/>
  <c r="Q281" i="9" s="1"/>
  <c r="F482" i="9"/>
  <c r="B482" i="9" l="1"/>
  <c r="T311" i="9"/>
  <c r="T482" i="9"/>
  <c r="F312" i="9"/>
  <c r="B311" i="9"/>
  <c r="P304" i="9"/>
  <c r="O282" i="9"/>
  <c r="Q282" i="9" s="1"/>
  <c r="F483" i="9"/>
  <c r="T312" i="9" l="1"/>
  <c r="B483" i="9"/>
  <c r="T483" i="9"/>
  <c r="F313" i="9"/>
  <c r="B312" i="9"/>
  <c r="P305" i="9"/>
  <c r="O283" i="9"/>
  <c r="Q283" i="9" s="1"/>
  <c r="F484" i="9"/>
  <c r="T313" i="9" l="1"/>
  <c r="B484" i="9"/>
  <c r="T484" i="9"/>
  <c r="F314" i="9"/>
  <c r="B313" i="9"/>
  <c r="P306" i="9"/>
  <c r="O284" i="9"/>
  <c r="Q284" i="9" s="1"/>
  <c r="F485" i="9"/>
  <c r="T314" i="9" l="1"/>
  <c r="B485" i="9"/>
  <c r="T485" i="9"/>
  <c r="F315" i="9"/>
  <c r="B314" i="9"/>
  <c r="P307" i="9"/>
  <c r="O285" i="9"/>
  <c r="Q285" i="9" s="1"/>
  <c r="F486" i="9"/>
  <c r="T315" i="9" l="1"/>
  <c r="B486" i="9"/>
  <c r="T486" i="9"/>
  <c r="F316" i="9"/>
  <c r="B315" i="9"/>
  <c r="P308" i="9"/>
  <c r="O286" i="9"/>
  <c r="Q286" i="9" s="1"/>
  <c r="F487" i="9"/>
  <c r="T316" i="9" l="1"/>
  <c r="B487" i="9"/>
  <c r="T487" i="9"/>
  <c r="F317" i="9"/>
  <c r="B316" i="9"/>
  <c r="P309" i="9"/>
  <c r="O287" i="9"/>
  <c r="Q287" i="9" s="1"/>
  <c r="F488" i="9"/>
  <c r="T317" i="9" l="1"/>
  <c r="B488" i="9"/>
  <c r="T488" i="9"/>
  <c r="F318" i="9"/>
  <c r="B317" i="9"/>
  <c r="P310" i="9"/>
  <c r="O288" i="9"/>
  <c r="Q288" i="9" s="1"/>
  <c r="F489" i="9"/>
  <c r="T318" i="9" l="1"/>
  <c r="B489" i="9"/>
  <c r="T489" i="9"/>
  <c r="F319" i="9"/>
  <c r="B318" i="9"/>
  <c r="P311" i="9"/>
  <c r="O289" i="9"/>
  <c r="Q289" i="9" s="1"/>
  <c r="F490" i="9"/>
  <c r="T319" i="9" l="1"/>
  <c r="B490" i="9"/>
  <c r="T490" i="9"/>
  <c r="F320" i="9"/>
  <c r="B319" i="9"/>
  <c r="P312" i="9"/>
  <c r="O290" i="9"/>
  <c r="Q290" i="9" s="1"/>
  <c r="F491" i="9"/>
  <c r="T320" i="9" l="1"/>
  <c r="B491" i="9"/>
  <c r="T491" i="9"/>
  <c r="F321" i="9"/>
  <c r="B320" i="9"/>
  <c r="P313" i="9"/>
  <c r="O291" i="9"/>
  <c r="Q291" i="9" s="1"/>
  <c r="F492" i="9"/>
  <c r="T321" i="9" l="1"/>
  <c r="B492" i="9"/>
  <c r="T492" i="9"/>
  <c r="F322" i="9"/>
  <c r="B321" i="9"/>
  <c r="P314" i="9"/>
  <c r="O292" i="9"/>
  <c r="Q292" i="9" s="1"/>
  <c r="F493" i="9"/>
  <c r="T322" i="9" l="1"/>
  <c r="B493" i="9"/>
  <c r="T493" i="9"/>
  <c r="F323" i="9"/>
  <c r="B322" i="9"/>
  <c r="P315" i="9"/>
  <c r="O293" i="9"/>
  <c r="Q293" i="9" s="1"/>
  <c r="F494" i="9"/>
  <c r="T323" i="9" l="1"/>
  <c r="B494" i="9"/>
  <c r="T494" i="9"/>
  <c r="F324" i="9"/>
  <c r="B323" i="9"/>
  <c r="P316" i="9"/>
  <c r="O294" i="9"/>
  <c r="Q294" i="9" s="1"/>
  <c r="F495" i="9"/>
  <c r="T324" i="9" l="1"/>
  <c r="B495" i="9"/>
  <c r="T495" i="9"/>
  <c r="F325" i="9"/>
  <c r="B324" i="9"/>
  <c r="P317" i="9"/>
  <c r="O295" i="9"/>
  <c r="Q295" i="9" s="1"/>
  <c r="F496" i="9"/>
  <c r="T325" i="9" l="1"/>
  <c r="B496" i="9"/>
  <c r="T496" i="9"/>
  <c r="F326" i="9"/>
  <c r="B325" i="9"/>
  <c r="P318" i="9"/>
  <c r="O296" i="9"/>
  <c r="Q296" i="9" s="1"/>
  <c r="F497" i="9"/>
  <c r="T326" i="9" l="1"/>
  <c r="B497" i="9"/>
  <c r="T497" i="9"/>
  <c r="F327" i="9"/>
  <c r="B326" i="9"/>
  <c r="P319" i="9"/>
  <c r="O297" i="9"/>
  <c r="Q297" i="9" s="1"/>
  <c r="F498" i="9"/>
  <c r="T327" i="9" l="1"/>
  <c r="B498" i="9"/>
  <c r="T498" i="9"/>
  <c r="F328" i="9"/>
  <c r="B327" i="9"/>
  <c r="P320" i="9"/>
  <c r="O298" i="9"/>
  <c r="Q298" i="9" s="1"/>
  <c r="F499" i="9"/>
  <c r="T328" i="9" l="1"/>
  <c r="B499" i="9"/>
  <c r="T499" i="9"/>
  <c r="F329" i="9"/>
  <c r="B328" i="9"/>
  <c r="P321" i="9"/>
  <c r="O299" i="9"/>
  <c r="Q299" i="9" s="1"/>
  <c r="F500" i="9"/>
  <c r="T329" i="9" l="1"/>
  <c r="B500" i="9"/>
  <c r="T500" i="9"/>
  <c r="F330" i="9"/>
  <c r="B329" i="9"/>
  <c r="P323" i="9"/>
  <c r="P322" i="9"/>
  <c r="O300" i="9"/>
  <c r="Q300" i="9" s="1"/>
  <c r="F501" i="9"/>
  <c r="T330" i="9" l="1"/>
  <c r="B501" i="9"/>
  <c r="T501" i="9"/>
  <c r="F331" i="9"/>
  <c r="B330" i="9"/>
  <c r="P324" i="9"/>
  <c r="O301" i="9"/>
  <c r="Q301" i="9" s="1"/>
  <c r="F502" i="9"/>
  <c r="T331" i="9" l="1"/>
  <c r="B502" i="9"/>
  <c r="T502" i="9"/>
  <c r="F332" i="9"/>
  <c r="B331" i="9"/>
  <c r="P325" i="9"/>
  <c r="O302" i="9"/>
  <c r="Q302" i="9" s="1"/>
  <c r="F503" i="9"/>
  <c r="T332" i="9" l="1"/>
  <c r="B503" i="9"/>
  <c r="T503" i="9"/>
  <c r="F333" i="9"/>
  <c r="B332" i="9"/>
  <c r="P326" i="9"/>
  <c r="O303" i="9"/>
  <c r="Q303" i="9" s="1"/>
  <c r="F504" i="9"/>
  <c r="T333" i="9" l="1"/>
  <c r="B504" i="9"/>
  <c r="T504" i="9"/>
  <c r="F334" i="9"/>
  <c r="B333" i="9"/>
  <c r="P327" i="9"/>
  <c r="O304" i="9"/>
  <c r="Q304" i="9" s="1"/>
  <c r="F505" i="9"/>
  <c r="T334" i="9" l="1"/>
  <c r="B505" i="9"/>
  <c r="T505" i="9"/>
  <c r="F335" i="9"/>
  <c r="B334" i="9"/>
  <c r="P328" i="9"/>
  <c r="O305" i="9"/>
  <c r="Q305" i="9" s="1"/>
  <c r="F506" i="9"/>
  <c r="T335" i="9" l="1"/>
  <c r="B506" i="9"/>
  <c r="T506" i="9"/>
  <c r="F336" i="9"/>
  <c r="B335" i="9"/>
  <c r="P329" i="9"/>
  <c r="O306" i="9"/>
  <c r="Q306" i="9" s="1"/>
  <c r="F507" i="9"/>
  <c r="T336" i="9" l="1"/>
  <c r="B507" i="9"/>
  <c r="T507" i="9"/>
  <c r="F337" i="9"/>
  <c r="B336" i="9"/>
  <c r="P330" i="9"/>
  <c r="O307" i="9"/>
  <c r="Q307" i="9" s="1"/>
  <c r="F508" i="9"/>
  <c r="T337" i="9" l="1"/>
  <c r="B508" i="9"/>
  <c r="T508" i="9"/>
  <c r="F338" i="9"/>
  <c r="B337" i="9"/>
  <c r="P331" i="9"/>
  <c r="O308" i="9"/>
  <c r="Q308" i="9" s="1"/>
  <c r="F509" i="9"/>
  <c r="T338" i="9" l="1"/>
  <c r="B509" i="9"/>
  <c r="T509" i="9"/>
  <c r="F339" i="9"/>
  <c r="B338" i="9"/>
  <c r="P332" i="9"/>
  <c r="O309" i="9"/>
  <c r="Q309" i="9" s="1"/>
  <c r="F510" i="9"/>
  <c r="T339" i="9" l="1"/>
  <c r="B510" i="9"/>
  <c r="T510" i="9"/>
  <c r="F340" i="9"/>
  <c r="B339" i="9"/>
  <c r="P333" i="9"/>
  <c r="O310" i="9"/>
  <c r="Q310" i="9" s="1"/>
  <c r="F511" i="9"/>
  <c r="T340" i="9" l="1"/>
  <c r="B511" i="9"/>
  <c r="T511" i="9"/>
  <c r="F341" i="9"/>
  <c r="B340" i="9"/>
  <c r="P334" i="9"/>
  <c r="O311" i="9"/>
  <c r="Q311" i="9" s="1"/>
  <c r="F512" i="9"/>
  <c r="T341" i="9" l="1"/>
  <c r="B512" i="9"/>
  <c r="T512" i="9"/>
  <c r="F342" i="9"/>
  <c r="B341" i="9"/>
  <c r="P335" i="9"/>
  <c r="O312" i="9"/>
  <c r="Q312" i="9" s="1"/>
  <c r="F513" i="9"/>
  <c r="T342" i="9" l="1"/>
  <c r="B513" i="9"/>
  <c r="T513" i="9"/>
  <c r="F343" i="9"/>
  <c r="B342" i="9"/>
  <c r="P336" i="9"/>
  <c r="O313" i="9"/>
  <c r="Q313" i="9" s="1"/>
  <c r="F514" i="9"/>
  <c r="T343" i="9" l="1"/>
  <c r="B514" i="9"/>
  <c r="T514" i="9"/>
  <c r="F344" i="9"/>
  <c r="B343" i="9"/>
  <c r="P337" i="9"/>
  <c r="O314" i="9"/>
  <c r="Q314" i="9" s="1"/>
  <c r="F515" i="9"/>
  <c r="T344" i="9" l="1"/>
  <c r="B515" i="9"/>
  <c r="T515" i="9"/>
  <c r="F345" i="9"/>
  <c r="B344" i="9"/>
  <c r="P338" i="9"/>
  <c r="O315" i="9"/>
  <c r="Q315" i="9" s="1"/>
  <c r="F516" i="9"/>
  <c r="T345" i="9" l="1"/>
  <c r="B516" i="9"/>
  <c r="T516" i="9"/>
  <c r="F346" i="9"/>
  <c r="B345" i="9"/>
  <c r="P339" i="9"/>
  <c r="O316" i="9"/>
  <c r="Q316" i="9" s="1"/>
  <c r="F517" i="9"/>
  <c r="T346" i="9" l="1"/>
  <c r="B517" i="9"/>
  <c r="T517" i="9"/>
  <c r="F347" i="9"/>
  <c r="B346" i="9"/>
  <c r="P340" i="9"/>
  <c r="O317" i="9"/>
  <c r="Q317" i="9" s="1"/>
  <c r="F518" i="9"/>
  <c r="T347" i="9" l="1"/>
  <c r="B518" i="9"/>
  <c r="T518" i="9"/>
  <c r="F348" i="9"/>
  <c r="B347" i="9"/>
  <c r="P341" i="9"/>
  <c r="O318" i="9"/>
  <c r="Q318" i="9" s="1"/>
  <c r="F519" i="9"/>
  <c r="T348" i="9" l="1"/>
  <c r="B519" i="9"/>
  <c r="T519" i="9"/>
  <c r="F349" i="9"/>
  <c r="B348" i="9"/>
  <c r="P342" i="9"/>
  <c r="O319" i="9"/>
  <c r="Q319" i="9" s="1"/>
  <c r="F520" i="9"/>
  <c r="T349" i="9" l="1"/>
  <c r="B520" i="9"/>
  <c r="T520" i="9"/>
  <c r="F350" i="9"/>
  <c r="B349" i="9"/>
  <c r="P343" i="9"/>
  <c r="O320" i="9"/>
  <c r="Q320" i="9" s="1"/>
  <c r="F521" i="9"/>
  <c r="T350" i="9" l="1"/>
  <c r="B521" i="9"/>
  <c r="T521" i="9"/>
  <c r="F351" i="9"/>
  <c r="B350" i="9"/>
  <c r="P344" i="9"/>
  <c r="O321" i="9"/>
  <c r="Q321" i="9" s="1"/>
  <c r="F522" i="9"/>
  <c r="T351" i="9" l="1"/>
  <c r="B522" i="9"/>
  <c r="T522" i="9"/>
  <c r="F352" i="9"/>
  <c r="B351" i="9"/>
  <c r="P345" i="9"/>
  <c r="O322" i="9"/>
  <c r="Q322" i="9" s="1"/>
  <c r="F523" i="9"/>
  <c r="T352" i="9" l="1"/>
  <c r="B523" i="9"/>
  <c r="T523" i="9"/>
  <c r="F353" i="9"/>
  <c r="B352" i="9"/>
  <c r="P346" i="9"/>
  <c r="O323" i="9"/>
  <c r="Q323" i="9" s="1"/>
  <c r="F524" i="9"/>
  <c r="T353" i="9" l="1"/>
  <c r="B524" i="9"/>
  <c r="T524" i="9"/>
  <c r="F354" i="9"/>
  <c r="B353" i="9"/>
  <c r="P347" i="9"/>
  <c r="O324" i="9"/>
  <c r="Q324" i="9" s="1"/>
  <c r="F525" i="9"/>
  <c r="T354" i="9" l="1"/>
  <c r="B525" i="9"/>
  <c r="T525" i="9"/>
  <c r="F355" i="9"/>
  <c r="B354" i="9"/>
  <c r="P348" i="9"/>
  <c r="O325" i="9"/>
  <c r="Q325" i="9" s="1"/>
  <c r="F526" i="9"/>
  <c r="T355" i="9" l="1"/>
  <c r="B526" i="9"/>
  <c r="T526" i="9"/>
  <c r="F356" i="9"/>
  <c r="B355" i="9"/>
  <c r="P349" i="9"/>
  <c r="O326" i="9"/>
  <c r="Q326" i="9" s="1"/>
  <c r="F527" i="9"/>
  <c r="T356" i="9" l="1"/>
  <c r="B527" i="9"/>
  <c r="T527" i="9"/>
  <c r="F357" i="9"/>
  <c r="B356" i="9"/>
  <c r="P350" i="9"/>
  <c r="O327" i="9"/>
  <c r="Q327" i="9" s="1"/>
  <c r="F528" i="9"/>
  <c r="T357" i="9" l="1"/>
  <c r="B528" i="9"/>
  <c r="T528" i="9"/>
  <c r="F358" i="9"/>
  <c r="B357" i="9"/>
  <c r="P351" i="9"/>
  <c r="O328" i="9"/>
  <c r="Q328" i="9" s="1"/>
  <c r="F529" i="9"/>
  <c r="T358" i="9" l="1"/>
  <c r="B529" i="9"/>
  <c r="T529" i="9"/>
  <c r="F359" i="9"/>
  <c r="B358" i="9"/>
  <c r="P352" i="9"/>
  <c r="O329" i="9"/>
  <c r="Q329" i="9" s="1"/>
  <c r="F530" i="9"/>
  <c r="T359" i="9" l="1"/>
  <c r="B530" i="9"/>
  <c r="T530" i="9"/>
  <c r="F360" i="9"/>
  <c r="B359" i="9"/>
  <c r="P353" i="9"/>
  <c r="O330" i="9"/>
  <c r="Q330" i="9" s="1"/>
  <c r="F531" i="9"/>
  <c r="T360" i="9" l="1"/>
  <c r="B531" i="9"/>
  <c r="T531" i="9"/>
  <c r="F361" i="9"/>
  <c r="B360" i="9"/>
  <c r="P354" i="9"/>
  <c r="O331" i="9"/>
  <c r="Q331" i="9" s="1"/>
  <c r="F532" i="9"/>
  <c r="T361" i="9" l="1"/>
  <c r="B532" i="9"/>
  <c r="T532" i="9"/>
  <c r="F362" i="9"/>
  <c r="B361" i="9"/>
  <c r="P355" i="9"/>
  <c r="O332" i="9"/>
  <c r="Q332" i="9" s="1"/>
  <c r="F533" i="9"/>
  <c r="T362" i="9" l="1"/>
  <c r="B533" i="9"/>
  <c r="T533" i="9"/>
  <c r="F363" i="9"/>
  <c r="B362" i="9"/>
  <c r="P356" i="9"/>
  <c r="O333" i="9"/>
  <c r="Q333" i="9" s="1"/>
  <c r="F534" i="9"/>
  <c r="T363" i="9" l="1"/>
  <c r="B534" i="9"/>
  <c r="T534" i="9"/>
  <c r="F364" i="9"/>
  <c r="B363" i="9"/>
  <c r="P357" i="9"/>
  <c r="O334" i="9"/>
  <c r="Q334" i="9" s="1"/>
  <c r="F535" i="9"/>
  <c r="T364" i="9" l="1"/>
  <c r="B535" i="9"/>
  <c r="T535" i="9"/>
  <c r="F365" i="9"/>
  <c r="B364" i="9"/>
  <c r="P358" i="9"/>
  <c r="O335" i="9"/>
  <c r="Q335" i="9" s="1"/>
  <c r="F536" i="9"/>
  <c r="T365" i="9" l="1"/>
  <c r="B536" i="9"/>
  <c r="T536" i="9"/>
  <c r="F366" i="9"/>
  <c r="B365" i="9"/>
  <c r="P359" i="9"/>
  <c r="O336" i="9"/>
  <c r="Q336" i="9" s="1"/>
  <c r="F537" i="9"/>
  <c r="T366" i="9" l="1"/>
  <c r="B537" i="9"/>
  <c r="T537" i="9"/>
  <c r="F367" i="9"/>
  <c r="B366" i="9"/>
  <c r="P360" i="9"/>
  <c r="O337" i="9"/>
  <c r="Q337" i="9" s="1"/>
  <c r="F538" i="9"/>
  <c r="T367" i="9" l="1"/>
  <c r="B538" i="9"/>
  <c r="T538" i="9"/>
  <c r="F368" i="9"/>
  <c r="B367" i="9"/>
  <c r="P361" i="9"/>
  <c r="O338" i="9"/>
  <c r="Q338" i="9" s="1"/>
  <c r="F539" i="9"/>
  <c r="T368" i="9" l="1"/>
  <c r="B539" i="9"/>
  <c r="T539" i="9"/>
  <c r="F369" i="9"/>
  <c r="B368" i="9"/>
  <c r="P362" i="9"/>
  <c r="O339" i="9"/>
  <c r="Q339" i="9" s="1"/>
  <c r="F540" i="9"/>
  <c r="T369" i="9" l="1"/>
  <c r="B540" i="9"/>
  <c r="T540" i="9"/>
  <c r="F370" i="9"/>
  <c r="B369" i="9"/>
  <c r="P363" i="9"/>
  <c r="O340" i="9"/>
  <c r="Q340" i="9" s="1"/>
  <c r="F541" i="9"/>
  <c r="T370" i="9" l="1"/>
  <c r="B541" i="9"/>
  <c r="T541" i="9"/>
  <c r="F371" i="9"/>
  <c r="B370" i="9"/>
  <c r="P364" i="9"/>
  <c r="O341" i="9"/>
  <c r="Q341" i="9" s="1"/>
  <c r="F542" i="9"/>
  <c r="T371" i="9" l="1"/>
  <c r="B542" i="9"/>
  <c r="T542" i="9"/>
  <c r="F372" i="9"/>
  <c r="B371" i="9"/>
  <c r="P365" i="9"/>
  <c r="O342" i="9"/>
  <c r="Q342" i="9" s="1"/>
  <c r="F543" i="9"/>
  <c r="T372" i="9" l="1"/>
  <c r="B543" i="9"/>
  <c r="T543" i="9"/>
  <c r="F373" i="9"/>
  <c r="B372" i="9"/>
  <c r="P366" i="9"/>
  <c r="O343" i="9"/>
  <c r="Q343" i="9" s="1"/>
  <c r="F544" i="9"/>
  <c r="T373" i="9" l="1"/>
  <c r="B544" i="9"/>
  <c r="T544" i="9"/>
  <c r="F374" i="9"/>
  <c r="B373" i="9"/>
  <c r="P367" i="9"/>
  <c r="O344" i="9"/>
  <c r="Q344" i="9" s="1"/>
  <c r="F545" i="9"/>
  <c r="T374" i="9" l="1"/>
  <c r="B545" i="9"/>
  <c r="T545" i="9"/>
  <c r="F375" i="9"/>
  <c r="B374" i="9"/>
  <c r="P368" i="9"/>
  <c r="O345" i="9"/>
  <c r="Q345" i="9" s="1"/>
  <c r="F546" i="9"/>
  <c r="T375" i="9" l="1"/>
  <c r="B546" i="9"/>
  <c r="T546" i="9"/>
  <c r="F376" i="9"/>
  <c r="B375" i="9"/>
  <c r="P369" i="9"/>
  <c r="O346" i="9"/>
  <c r="Q346" i="9" s="1"/>
  <c r="F547" i="9"/>
  <c r="B547" i="9" l="1"/>
  <c r="T547" i="9"/>
  <c r="B376" i="9"/>
  <c r="T376" i="9"/>
  <c r="P370" i="9"/>
  <c r="O347" i="9"/>
  <c r="Q347" i="9" s="1"/>
  <c r="F548" i="9"/>
  <c r="B548" i="9" l="1"/>
  <c r="T548" i="9"/>
  <c r="P371" i="9"/>
  <c r="O348" i="9"/>
  <c r="Q348" i="9" s="1"/>
  <c r="F549" i="9"/>
  <c r="B549" i="9" l="1"/>
  <c r="T549" i="9"/>
  <c r="P372" i="9"/>
  <c r="O349" i="9"/>
  <c r="Q349" i="9" s="1"/>
  <c r="F550" i="9"/>
  <c r="B550" i="9" l="1"/>
  <c r="T550" i="9"/>
  <c r="P373" i="9"/>
  <c r="O350" i="9"/>
  <c r="Q350" i="9" s="1"/>
  <c r="F551" i="9"/>
  <c r="B551" i="9" l="1"/>
  <c r="T551" i="9"/>
  <c r="P374" i="9"/>
  <c r="O351" i="9"/>
  <c r="Q351" i="9" s="1"/>
  <c r="F552" i="9"/>
  <c r="B552" i="9" l="1"/>
  <c r="T552" i="9"/>
  <c r="P375" i="9"/>
  <c r="P376" i="9" s="1"/>
  <c r="P377" i="9" s="1"/>
  <c r="P378" i="9" s="1"/>
  <c r="P380" i="9" s="1"/>
  <c r="O352" i="9"/>
  <c r="Q352" i="9" s="1"/>
  <c r="F553" i="9"/>
  <c r="B553" i="9" l="1"/>
  <c r="T553" i="9"/>
  <c r="P381" i="9"/>
  <c r="O353" i="9"/>
  <c r="Q353" i="9" s="1"/>
  <c r="F554" i="9"/>
  <c r="B554" i="9" l="1"/>
  <c r="T554" i="9"/>
  <c r="P382" i="9"/>
  <c r="O354" i="9"/>
  <c r="Q354" i="9" s="1"/>
  <c r="F555" i="9"/>
  <c r="B555" i="9" l="1"/>
  <c r="T555" i="9"/>
  <c r="P383" i="9"/>
  <c r="O355" i="9"/>
  <c r="Q355" i="9" s="1"/>
  <c r="F556" i="9"/>
  <c r="B556" i="9" l="1"/>
  <c r="T556" i="9"/>
  <c r="P384" i="9"/>
  <c r="O356" i="9"/>
  <c r="Q356" i="9" s="1"/>
  <c r="F557" i="9"/>
  <c r="B557" i="9" l="1"/>
  <c r="T557" i="9"/>
  <c r="P385" i="9"/>
  <c r="O357" i="9"/>
  <c r="Q357" i="9" s="1"/>
  <c r="F558" i="9"/>
  <c r="B558" i="9" l="1"/>
  <c r="T558" i="9"/>
  <c r="P386" i="9"/>
  <c r="O358" i="9"/>
  <c r="Q358" i="9" s="1"/>
  <c r="F559" i="9"/>
  <c r="B559" i="9" l="1"/>
  <c r="T559" i="9"/>
  <c r="P387" i="9"/>
  <c r="O359" i="9"/>
  <c r="Q359" i="9" s="1"/>
  <c r="F560" i="9"/>
  <c r="B560" i="9" l="1"/>
  <c r="T560" i="9"/>
  <c r="P388" i="9"/>
  <c r="O360" i="9"/>
  <c r="Q360" i="9" s="1"/>
  <c r="F561" i="9"/>
  <c r="B561" i="9" l="1"/>
  <c r="T561" i="9"/>
  <c r="P389" i="9"/>
  <c r="O361" i="9"/>
  <c r="Q361" i="9" s="1"/>
  <c r="F562" i="9"/>
  <c r="B562" i="9" l="1"/>
  <c r="T562" i="9"/>
  <c r="P390" i="9"/>
  <c r="O362" i="9"/>
  <c r="Q362" i="9" s="1"/>
  <c r="F563" i="9"/>
  <c r="B563" i="9" l="1"/>
  <c r="T563" i="9"/>
  <c r="P391" i="9"/>
  <c r="O363" i="9"/>
  <c r="Q363" i="9" s="1"/>
  <c r="P392" i="9" l="1"/>
  <c r="O364" i="9"/>
  <c r="Q364" i="9" s="1"/>
  <c r="P393" i="9" l="1"/>
  <c r="O365" i="9"/>
  <c r="Q365" i="9" s="1"/>
  <c r="P394" i="9" l="1"/>
  <c r="O366" i="9"/>
  <c r="Q366" i="9" s="1"/>
  <c r="P395" i="9" l="1"/>
  <c r="O367" i="9"/>
  <c r="Q367" i="9" s="1"/>
  <c r="P396" i="9" l="1"/>
  <c r="O368" i="9"/>
  <c r="Q368" i="9" s="1"/>
  <c r="P397" i="9" l="1"/>
  <c r="O369" i="9"/>
  <c r="Q369" i="9" s="1"/>
  <c r="P398" i="9" l="1"/>
  <c r="O370" i="9"/>
  <c r="Q370" i="9" s="1"/>
  <c r="P399" i="9" l="1"/>
  <c r="O371" i="9"/>
  <c r="Q371" i="9" s="1"/>
  <c r="P400" i="9" l="1"/>
  <c r="O372" i="9"/>
  <c r="Q372" i="9" s="1"/>
  <c r="P401" i="9" l="1"/>
  <c r="O373" i="9"/>
  <c r="Q373" i="9" s="1"/>
  <c r="P402" i="9" l="1"/>
  <c r="O374" i="9"/>
  <c r="Q374" i="9" s="1"/>
  <c r="P403" i="9" l="1"/>
  <c r="O375" i="9"/>
  <c r="Q375" i="9" s="1"/>
  <c r="P404" i="9" l="1"/>
  <c r="O376" i="9"/>
  <c r="Q376" i="9" s="1"/>
  <c r="P405" i="9" l="1"/>
  <c r="O377" i="9"/>
  <c r="Q377" i="9" s="1"/>
  <c r="O378" i="9" l="1"/>
  <c r="Q378" i="9" s="1"/>
  <c r="P406" i="9"/>
  <c r="O379" i="9"/>
  <c r="Q379" i="9" s="1"/>
  <c r="O380" i="9" l="1"/>
  <c r="Q380" i="9" s="1"/>
  <c r="P407" i="9"/>
  <c r="O381" i="9"/>
  <c r="Q381" i="9" s="1"/>
  <c r="P408" i="9" l="1"/>
  <c r="O382" i="9"/>
  <c r="Q382" i="9" s="1"/>
  <c r="P409" i="9" l="1"/>
  <c r="O383" i="9"/>
  <c r="Q383" i="9" s="1"/>
  <c r="P410" i="9" l="1"/>
  <c r="O384" i="9"/>
  <c r="Q384" i="9" s="1"/>
  <c r="P411" i="9" l="1"/>
  <c r="O385" i="9"/>
  <c r="Q385" i="9" s="1"/>
  <c r="P412" i="9" l="1"/>
  <c r="O386" i="9"/>
  <c r="Q386" i="9" s="1"/>
  <c r="P413" i="9" l="1"/>
  <c r="O387" i="9"/>
  <c r="Q387" i="9" s="1"/>
  <c r="P414" i="9" l="1"/>
  <c r="O388" i="9"/>
  <c r="Q388" i="9" s="1"/>
  <c r="P415" i="9" l="1"/>
  <c r="O389" i="9"/>
  <c r="Q389" i="9" s="1"/>
  <c r="O390" i="9" l="1"/>
  <c r="Q390" i="9" s="1"/>
  <c r="P416" i="9"/>
  <c r="O391" i="9" l="1"/>
  <c r="Q391" i="9" s="1"/>
  <c r="P417" i="9"/>
  <c r="O392" i="9" l="1"/>
  <c r="Q392" i="9" s="1"/>
  <c r="P418" i="9"/>
  <c r="O393" i="9" l="1"/>
  <c r="Q393" i="9" s="1"/>
  <c r="P419" i="9"/>
  <c r="O394" i="9" l="1"/>
  <c r="Q394" i="9" s="1"/>
  <c r="P420" i="9"/>
  <c r="O395" i="9" l="1"/>
  <c r="Q395" i="9" s="1"/>
  <c r="P421" i="9"/>
  <c r="O396" i="9" l="1"/>
  <c r="Q396" i="9" s="1"/>
  <c r="P422" i="9"/>
  <c r="O397" i="9" l="1"/>
  <c r="Q397" i="9" s="1"/>
  <c r="P423" i="9"/>
  <c r="O398" i="9" l="1"/>
  <c r="Q398" i="9" s="1"/>
  <c r="P424" i="9"/>
  <c r="O399" i="9" l="1"/>
  <c r="Q399" i="9" s="1"/>
  <c r="P425" i="9"/>
  <c r="O400" i="9"/>
  <c r="Q400" i="9" s="1"/>
  <c r="P426" i="9" l="1"/>
  <c r="O401" i="9"/>
  <c r="Q401" i="9" s="1"/>
  <c r="P427" i="9" l="1"/>
  <c r="O402" i="9"/>
  <c r="Q402" i="9" s="1"/>
  <c r="P428" i="9" l="1"/>
  <c r="O403" i="9"/>
  <c r="Q403" i="9" s="1"/>
  <c r="P429" i="9" l="1"/>
  <c r="O404" i="9"/>
  <c r="Q404" i="9" s="1"/>
  <c r="P430" i="9" l="1"/>
  <c r="O405" i="9"/>
  <c r="Q405" i="9" s="1"/>
  <c r="P431" i="9" l="1"/>
  <c r="O406" i="9"/>
  <c r="Q406" i="9" s="1"/>
  <c r="P432" i="9" l="1"/>
  <c r="O407" i="9"/>
  <c r="Q407" i="9" s="1"/>
  <c r="P433" i="9" l="1"/>
  <c r="O408" i="9"/>
  <c r="Q408" i="9" s="1"/>
  <c r="P434" i="9" l="1"/>
  <c r="O409" i="9"/>
  <c r="Q409" i="9" s="1"/>
  <c r="P435" i="9" l="1"/>
  <c r="O410" i="9"/>
  <c r="Q410" i="9" s="1"/>
  <c r="P436" i="9" l="1"/>
  <c r="O411" i="9"/>
  <c r="Q411" i="9" s="1"/>
  <c r="P437" i="9" l="1"/>
  <c r="O412" i="9"/>
  <c r="Q412" i="9" s="1"/>
  <c r="P438" i="9" l="1"/>
  <c r="O413" i="9"/>
  <c r="Q413" i="9" s="1"/>
  <c r="P439" i="9" l="1"/>
  <c r="O414" i="9"/>
  <c r="Q414" i="9" s="1"/>
  <c r="P440" i="9" l="1"/>
  <c r="O415" i="9"/>
  <c r="Q415" i="9" s="1"/>
  <c r="P441" i="9" l="1"/>
  <c r="O416" i="9"/>
  <c r="Q416" i="9" s="1"/>
  <c r="P442" i="9" l="1"/>
  <c r="O417" i="9"/>
  <c r="Q417" i="9" s="1"/>
  <c r="P443" i="9" l="1"/>
  <c r="O418" i="9"/>
  <c r="Q418" i="9" s="1"/>
  <c r="P444" i="9" l="1"/>
  <c r="O419" i="9"/>
  <c r="Q419" i="9" s="1"/>
  <c r="P445" i="9" l="1"/>
  <c r="O420" i="9"/>
  <c r="Q420" i="9" s="1"/>
  <c r="P446" i="9" l="1"/>
  <c r="O421" i="9"/>
  <c r="Q421" i="9" s="1"/>
  <c r="P447" i="9" l="1"/>
  <c r="O422" i="9"/>
  <c r="Q422" i="9" s="1"/>
  <c r="P448" i="9" l="1"/>
  <c r="O423" i="9"/>
  <c r="Q423" i="9" s="1"/>
  <c r="P449" i="9" l="1"/>
  <c r="O424" i="9"/>
  <c r="Q424" i="9" s="1"/>
  <c r="P450" i="9" l="1"/>
  <c r="O425" i="9"/>
  <c r="Q425" i="9" s="1"/>
  <c r="P451" i="9" l="1"/>
  <c r="O426" i="9"/>
  <c r="Q426" i="9" s="1"/>
  <c r="P452" i="9" l="1"/>
  <c r="O427" i="9"/>
  <c r="Q427" i="9" s="1"/>
  <c r="P453" i="9" l="1"/>
  <c r="O428" i="9"/>
  <c r="Q428" i="9" s="1"/>
  <c r="P454" i="9" l="1"/>
  <c r="O429" i="9"/>
  <c r="Q429" i="9" s="1"/>
  <c r="P455" i="9" l="1"/>
  <c r="O430" i="9"/>
  <c r="Q430" i="9" s="1"/>
  <c r="P456" i="9" l="1"/>
  <c r="O431" i="9"/>
  <c r="Q431" i="9" s="1"/>
  <c r="P457" i="9" l="1"/>
  <c r="O432" i="9"/>
  <c r="Q432" i="9" s="1"/>
  <c r="P458" i="9" l="1"/>
  <c r="O433" i="9"/>
  <c r="Q433" i="9" s="1"/>
  <c r="P459" i="9" l="1"/>
  <c r="O434" i="9"/>
  <c r="Q434" i="9" s="1"/>
  <c r="P460" i="9" l="1"/>
  <c r="O435" i="9"/>
  <c r="Q435" i="9" s="1"/>
  <c r="P461" i="9" l="1"/>
  <c r="O436" i="9"/>
  <c r="Q436" i="9" s="1"/>
  <c r="P462" i="9" l="1"/>
  <c r="O437" i="9"/>
  <c r="Q437" i="9" s="1"/>
  <c r="P463" i="9" l="1"/>
  <c r="O438" i="9"/>
  <c r="Q438" i="9" s="1"/>
  <c r="P464" i="9" l="1"/>
  <c r="O439" i="9"/>
  <c r="Q439" i="9" s="1"/>
  <c r="P465" i="9" l="1"/>
  <c r="O440" i="9"/>
  <c r="Q440" i="9" s="1"/>
  <c r="P466" i="9" l="1"/>
  <c r="O441" i="9"/>
  <c r="Q441" i="9" s="1"/>
  <c r="P467" i="9" l="1"/>
  <c r="O442" i="9"/>
  <c r="Q442" i="9" s="1"/>
  <c r="P468" i="9" l="1"/>
  <c r="O443" i="9"/>
  <c r="Q443" i="9" s="1"/>
  <c r="P469" i="9" l="1"/>
  <c r="O444" i="9"/>
  <c r="Q444" i="9" s="1"/>
  <c r="P470" i="9" l="1"/>
  <c r="O445" i="9"/>
  <c r="Q445" i="9" s="1"/>
  <c r="P471" i="9" l="1"/>
  <c r="O446" i="9"/>
  <c r="Q446" i="9" s="1"/>
  <c r="P472" i="9" l="1"/>
  <c r="O447" i="9"/>
  <c r="Q447" i="9" s="1"/>
  <c r="P473" i="9" l="1"/>
  <c r="O448" i="9"/>
  <c r="Q448" i="9" s="1"/>
  <c r="P474" i="9" l="1"/>
  <c r="O449" i="9"/>
  <c r="Q449" i="9" s="1"/>
  <c r="P475" i="9" l="1"/>
  <c r="O450" i="9"/>
  <c r="Q450" i="9" s="1"/>
  <c r="P476" i="9" l="1"/>
  <c r="O451" i="9"/>
  <c r="Q451" i="9" s="1"/>
  <c r="P477" i="9" l="1"/>
  <c r="O452" i="9"/>
  <c r="Q452" i="9" s="1"/>
  <c r="P478" i="9" l="1"/>
  <c r="O453" i="9"/>
  <c r="Q453" i="9" s="1"/>
  <c r="P479" i="9" l="1"/>
  <c r="O454" i="9"/>
  <c r="Q454" i="9" s="1"/>
  <c r="P480" i="9" l="1"/>
  <c r="O455" i="9"/>
  <c r="Q455" i="9" s="1"/>
  <c r="P481" i="9" l="1"/>
  <c r="O456" i="9"/>
  <c r="Q456" i="9" s="1"/>
  <c r="P482" i="9" l="1"/>
  <c r="O457" i="9"/>
  <c r="Q457" i="9" s="1"/>
  <c r="P483" i="9" l="1"/>
  <c r="O458" i="9"/>
  <c r="Q458" i="9" s="1"/>
  <c r="P484" i="9" l="1"/>
  <c r="O459" i="9"/>
  <c r="Q459" i="9" s="1"/>
  <c r="P485" i="9" l="1"/>
  <c r="O460" i="9"/>
  <c r="Q460" i="9" s="1"/>
  <c r="P486" i="9" l="1"/>
  <c r="O461" i="9"/>
  <c r="Q461" i="9" s="1"/>
  <c r="P487" i="9" l="1"/>
  <c r="O462" i="9"/>
  <c r="Q462" i="9" s="1"/>
  <c r="P488" i="9" l="1"/>
  <c r="O463" i="9"/>
  <c r="Q463" i="9" s="1"/>
  <c r="P489" i="9" l="1"/>
  <c r="O464" i="9"/>
  <c r="Q464" i="9" s="1"/>
  <c r="P490" i="9" l="1"/>
  <c r="O465" i="9"/>
  <c r="Q465" i="9" s="1"/>
  <c r="P491" i="9" l="1"/>
  <c r="O466" i="9"/>
  <c r="Q466" i="9" s="1"/>
  <c r="P492" i="9" l="1"/>
  <c r="O467" i="9"/>
  <c r="Q467" i="9" s="1"/>
  <c r="P493" i="9" l="1"/>
  <c r="O468" i="9"/>
  <c r="Q468" i="9" s="1"/>
  <c r="P494" i="9" l="1"/>
  <c r="O469" i="9"/>
  <c r="Q469" i="9" s="1"/>
  <c r="P495" i="9" l="1"/>
  <c r="O470" i="9"/>
  <c r="Q470" i="9" s="1"/>
  <c r="P496" i="9" l="1"/>
  <c r="O471" i="9"/>
  <c r="Q471" i="9" s="1"/>
  <c r="P497" i="9" l="1"/>
  <c r="O472" i="9"/>
  <c r="Q472" i="9" s="1"/>
  <c r="P498" i="9" l="1"/>
  <c r="O473" i="9"/>
  <c r="Q473" i="9" s="1"/>
  <c r="P499" i="9" l="1"/>
  <c r="O474" i="9"/>
  <c r="Q474" i="9" s="1"/>
  <c r="P500" i="9" l="1"/>
  <c r="O475" i="9"/>
  <c r="Q475" i="9" s="1"/>
  <c r="P501" i="9" l="1"/>
  <c r="O476" i="9"/>
  <c r="Q476" i="9" s="1"/>
  <c r="P502" i="9" l="1"/>
  <c r="O477" i="9"/>
  <c r="Q477" i="9" s="1"/>
  <c r="P503" i="9" l="1"/>
  <c r="O478" i="9"/>
  <c r="Q478" i="9" s="1"/>
  <c r="P504" i="9" l="1"/>
  <c r="O479" i="9"/>
  <c r="Q479" i="9" s="1"/>
  <c r="P505" i="9" l="1"/>
  <c r="O480" i="9"/>
  <c r="Q480" i="9" s="1"/>
  <c r="P506" i="9" l="1"/>
  <c r="O481" i="9"/>
  <c r="Q481" i="9" s="1"/>
  <c r="P507" i="9" l="1"/>
  <c r="O482" i="9"/>
  <c r="Q482" i="9" s="1"/>
  <c r="P508" i="9" l="1"/>
  <c r="O483" i="9"/>
  <c r="Q483" i="9" s="1"/>
  <c r="P509" i="9" l="1"/>
  <c r="O484" i="9"/>
  <c r="Q484" i="9" s="1"/>
  <c r="P510" i="9" l="1"/>
  <c r="O485" i="9"/>
  <c r="Q485" i="9" s="1"/>
  <c r="P511" i="9" l="1"/>
  <c r="O486" i="9"/>
  <c r="Q486" i="9" s="1"/>
  <c r="P512" i="9" l="1"/>
  <c r="O487" i="9"/>
  <c r="Q487" i="9" s="1"/>
  <c r="P513" i="9" l="1"/>
  <c r="O488" i="9"/>
  <c r="Q488" i="9" s="1"/>
  <c r="P514" i="9" l="1"/>
  <c r="O489" i="9"/>
  <c r="Q489" i="9" s="1"/>
  <c r="P515" i="9" l="1"/>
  <c r="O490" i="9"/>
  <c r="Q490" i="9" s="1"/>
  <c r="P516" i="9" l="1"/>
  <c r="O491" i="9"/>
  <c r="Q491" i="9" s="1"/>
  <c r="P517" i="9" l="1"/>
  <c r="O492" i="9"/>
  <c r="Q492" i="9" s="1"/>
  <c r="P518" i="9" l="1"/>
  <c r="O493" i="9"/>
  <c r="Q493" i="9" s="1"/>
  <c r="P519" i="9" l="1"/>
  <c r="O494" i="9"/>
  <c r="Q494" i="9" s="1"/>
  <c r="P520" i="9" l="1"/>
  <c r="O495" i="9"/>
  <c r="Q495" i="9" s="1"/>
  <c r="P521" i="9" l="1"/>
  <c r="O496" i="9"/>
  <c r="Q496" i="9" s="1"/>
  <c r="P522" i="9" l="1"/>
  <c r="O497" i="9"/>
  <c r="Q497" i="9" s="1"/>
  <c r="P523" i="9" l="1"/>
  <c r="O498" i="9"/>
  <c r="Q498" i="9" s="1"/>
  <c r="P524" i="9" l="1"/>
  <c r="O499" i="9"/>
  <c r="Q499" i="9" s="1"/>
  <c r="P525" i="9" l="1"/>
  <c r="O500" i="9"/>
  <c r="Q500" i="9" s="1"/>
  <c r="P526" i="9" l="1"/>
  <c r="O501" i="9"/>
  <c r="Q501" i="9" s="1"/>
  <c r="P527" i="9" l="1"/>
  <c r="O502" i="9"/>
  <c r="Q502" i="9" s="1"/>
  <c r="P528" i="9" l="1"/>
  <c r="O503" i="9"/>
  <c r="Q503" i="9" s="1"/>
  <c r="P529" i="9" l="1"/>
  <c r="O504" i="9"/>
  <c r="Q504" i="9" s="1"/>
  <c r="P530" i="9" l="1"/>
  <c r="O505" i="9"/>
  <c r="Q505" i="9" s="1"/>
  <c r="P531" i="9" l="1"/>
  <c r="O506" i="9"/>
  <c r="Q506" i="9" s="1"/>
  <c r="P532" i="9" l="1"/>
  <c r="O507" i="9"/>
  <c r="Q507" i="9" s="1"/>
  <c r="P533" i="9" l="1"/>
  <c r="O508" i="9"/>
  <c r="Q508" i="9" s="1"/>
  <c r="P534" i="9" l="1"/>
  <c r="O509" i="9"/>
  <c r="Q509" i="9" s="1"/>
  <c r="P535" i="9" l="1"/>
  <c r="O510" i="9"/>
  <c r="Q510" i="9" s="1"/>
  <c r="P536" i="9" l="1"/>
  <c r="O511" i="9"/>
  <c r="Q511" i="9" s="1"/>
  <c r="P537" i="9" l="1"/>
  <c r="O512" i="9"/>
  <c r="Q512" i="9" s="1"/>
  <c r="P538" i="9" l="1"/>
  <c r="O513" i="9"/>
  <c r="Q513" i="9" s="1"/>
  <c r="P539" i="9" l="1"/>
  <c r="O514" i="9"/>
  <c r="Q514" i="9" s="1"/>
  <c r="P540" i="9" l="1"/>
  <c r="O515" i="9"/>
  <c r="Q515" i="9" s="1"/>
  <c r="P541" i="9" l="1"/>
  <c r="O516" i="9"/>
  <c r="Q516" i="9" s="1"/>
  <c r="P542" i="9" l="1"/>
  <c r="O517" i="9"/>
  <c r="Q517" i="9" s="1"/>
  <c r="P543" i="9" l="1"/>
  <c r="O518" i="9"/>
  <c r="Q518" i="9" s="1"/>
  <c r="P544" i="9" l="1"/>
  <c r="O519" i="9"/>
  <c r="Q519" i="9" s="1"/>
  <c r="P545" i="9" l="1"/>
  <c r="O520" i="9"/>
  <c r="Q520" i="9" s="1"/>
  <c r="P546" i="9" l="1"/>
  <c r="O521" i="9"/>
  <c r="Q521" i="9" s="1"/>
  <c r="P547" i="9" l="1"/>
  <c r="O522" i="9"/>
  <c r="Q522" i="9" s="1"/>
  <c r="P548" i="9" l="1"/>
  <c r="O523" i="9"/>
  <c r="Q523" i="9" s="1"/>
  <c r="P549" i="9" l="1"/>
  <c r="O524" i="9"/>
  <c r="Q524" i="9" s="1"/>
  <c r="P550" i="9" l="1"/>
  <c r="O525" i="9"/>
  <c r="Q525" i="9" s="1"/>
  <c r="P551" i="9" l="1"/>
  <c r="O526" i="9"/>
  <c r="Q526" i="9" s="1"/>
  <c r="P552" i="9" l="1"/>
  <c r="O527" i="9"/>
  <c r="Q527" i="9" s="1"/>
  <c r="P553" i="9" l="1"/>
  <c r="O528" i="9"/>
  <c r="Q528" i="9" s="1"/>
  <c r="P554" i="9" l="1"/>
  <c r="O529" i="9"/>
  <c r="Q529" i="9" s="1"/>
  <c r="P555" i="9" l="1"/>
  <c r="O530" i="9"/>
  <c r="Q530" i="9" s="1"/>
  <c r="P556" i="9" l="1"/>
  <c r="O531" i="9"/>
  <c r="Q531" i="9" s="1"/>
  <c r="P557" i="9" l="1"/>
  <c r="O532" i="9"/>
  <c r="Q532" i="9" s="1"/>
  <c r="P558" i="9" l="1"/>
  <c r="O533" i="9"/>
  <c r="Q533" i="9" s="1"/>
  <c r="P559" i="9" l="1"/>
  <c r="O534" i="9"/>
  <c r="Q534" i="9" s="1"/>
  <c r="P560" i="9" l="1"/>
  <c r="O535" i="9"/>
  <c r="Q535" i="9" s="1"/>
  <c r="P561" i="9" l="1"/>
  <c r="O536" i="9"/>
  <c r="Q536" i="9" s="1"/>
  <c r="P562" i="9" l="1"/>
  <c r="O537" i="9"/>
  <c r="Q537" i="9" s="1"/>
  <c r="P563" i="9" l="1"/>
  <c r="O538" i="9"/>
  <c r="Q538" i="9" s="1"/>
  <c r="P569" i="9" l="1"/>
  <c r="P570" i="9" s="1"/>
  <c r="P571" i="9" s="1"/>
  <c r="P572" i="9" s="1"/>
  <c r="P573" i="9" s="1"/>
  <c r="P574" i="9" s="1"/>
  <c r="P575" i="9" s="1"/>
  <c r="P576" i="9" s="1"/>
  <c r="P577" i="9" s="1"/>
  <c r="P578" i="9" s="1"/>
  <c r="P579" i="9" s="1"/>
  <c r="P580" i="9" s="1"/>
  <c r="P581" i="9" s="1"/>
  <c r="P582" i="9" s="1"/>
  <c r="O539" i="9"/>
  <c r="Q539" i="9" s="1"/>
  <c r="O540" i="9" l="1"/>
  <c r="Q540" i="9" s="1"/>
  <c r="O541" i="9" l="1"/>
  <c r="Q541" i="9" s="1"/>
  <c r="O542" i="9" l="1"/>
  <c r="Q542" i="9" s="1"/>
  <c r="O543" i="9" l="1"/>
  <c r="Q543" i="9" s="1"/>
  <c r="O544" i="9" l="1"/>
  <c r="Q544" i="9" s="1"/>
  <c r="O545" i="9" l="1"/>
  <c r="Q545" i="9" s="1"/>
  <c r="O546" i="9" l="1"/>
  <c r="Q546" i="9" s="1"/>
  <c r="O547" i="9" l="1"/>
  <c r="Q547" i="9" s="1"/>
  <c r="O548" i="9" l="1"/>
  <c r="Q548" i="9" s="1"/>
  <c r="O549" i="9" l="1"/>
  <c r="Q549" i="9" s="1"/>
  <c r="O550" i="9" l="1"/>
  <c r="Q550" i="9" s="1"/>
  <c r="O551" i="9" l="1"/>
  <c r="Q551" i="9" s="1"/>
  <c r="O552" i="9" l="1"/>
  <c r="Q552" i="9" s="1"/>
  <c r="O553" i="9" l="1"/>
  <c r="Q553" i="9" s="1"/>
  <c r="O554" i="9" l="1"/>
  <c r="Q554" i="9" s="1"/>
  <c r="O555" i="9" l="1"/>
  <c r="Q555" i="9" s="1"/>
  <c r="O556" i="9" l="1"/>
  <c r="Q556" i="9" s="1"/>
  <c r="O557" i="9" l="1"/>
  <c r="Q557" i="9" s="1"/>
  <c r="O558" i="9" l="1"/>
  <c r="Q558" i="9" s="1"/>
  <c r="O565" i="9" l="1"/>
  <c r="Q565" i="9" s="1"/>
  <c r="O559" i="9"/>
  <c r="Q559" i="9" s="1"/>
  <c r="O566" i="9" l="1"/>
  <c r="Q566" i="9" s="1"/>
  <c r="O560" i="9"/>
  <c r="Q560" i="9" s="1"/>
  <c r="O567" i="9" l="1"/>
  <c r="Q567" i="9" s="1"/>
  <c r="O561" i="9"/>
  <c r="Q561" i="9" s="1"/>
  <c r="O562" i="9" l="1"/>
  <c r="Q562" i="9" s="1"/>
  <c r="O564" i="9" l="1"/>
  <c r="Q564" i="9" s="1"/>
  <c r="O563" i="9"/>
  <c r="Q563" i="9" s="1"/>
  <c r="C39" i="9"/>
  <c r="O569" i="9" l="1"/>
  <c r="Q569" i="9" s="1"/>
  <c r="R39" i="9"/>
  <c r="U39" i="9"/>
  <c r="T39" i="9" s="1"/>
  <c r="O568" i="9"/>
  <c r="Q568" i="9" s="1"/>
  <c r="O570" i="9" l="1"/>
  <c r="Q570" i="9" s="1"/>
  <c r="O571" i="9" l="1"/>
  <c r="Q571" i="9" s="1"/>
  <c r="O572" i="9" l="1"/>
  <c r="Q572" i="9" s="1"/>
  <c r="O573" i="9" l="1"/>
  <c r="Q573" i="9" s="1"/>
  <c r="O574" i="9" l="1"/>
  <c r="Q574" i="9" s="1"/>
  <c r="O575" i="9" l="1"/>
  <c r="Q575" i="9" s="1"/>
  <c r="O576" i="9" l="1"/>
  <c r="Q576" i="9" s="1"/>
  <c r="O577" i="9" l="1"/>
  <c r="Q577" i="9" s="1"/>
  <c r="O578" i="9" l="1"/>
  <c r="Q578" i="9" s="1"/>
  <c r="O579" i="9" l="1"/>
  <c r="Q579" i="9" s="1"/>
  <c r="O581" i="9" l="1"/>
  <c r="Q581" i="9" s="1"/>
  <c r="O580" i="9"/>
  <c r="Q580" i="9" s="1"/>
  <c r="O582" i="9" l="1"/>
  <c r="Q582" i="9" s="1"/>
  <c r="O583" i="9" l="1"/>
  <c r="Q583" i="9" s="1"/>
</calcChain>
</file>

<file path=xl/sharedStrings.xml><?xml version="1.0" encoding="utf-8"?>
<sst xmlns="http://schemas.openxmlformats.org/spreadsheetml/2006/main" count="16181" uniqueCount="1568">
  <si>
    <t>Escopo</t>
  </si>
  <si>
    <t>Edição</t>
  </si>
  <si>
    <t>16.06.2021</t>
  </si>
  <si>
    <t>978-85-07-08507-2</t>
  </si>
  <si>
    <t>ISBN</t>
  </si>
  <si>
    <t>Carimbo</t>
  </si>
  <si>
    <t>Selo</t>
  </si>
  <si>
    <t>Etiqueta</t>
  </si>
  <si>
    <t>Requisitos para a documentação técnica de projetos arquitetônicos e urbanísticos</t>
  </si>
  <si>
    <t>Elevação</t>
  </si>
  <si>
    <t>Fachada</t>
  </si>
  <si>
    <t>Legenda</t>
  </si>
  <si>
    <t>Prancha</t>
  </si>
  <si>
    <t>Vista</t>
  </si>
  <si>
    <t>Valor</t>
  </si>
  <si>
    <t>Arquitetura</t>
  </si>
  <si>
    <t>Ambiental</t>
  </si>
  <si>
    <t>Chave</t>
  </si>
  <si>
    <t>PrefixoOntologia</t>
  </si>
  <si>
    <t>TemaOntologia</t>
  </si>
  <si>
    <t>Contínua</t>
  </si>
  <si>
    <t>Larga</t>
  </si>
  <si>
    <t>Estreita</t>
  </si>
  <si>
    <t>Hachuras</t>
  </si>
  <si>
    <t>Tracejada</t>
  </si>
  <si>
    <t>Lote</t>
  </si>
  <si>
    <t>A0</t>
  </si>
  <si>
    <t>A1</t>
  </si>
  <si>
    <t>A2</t>
  </si>
  <si>
    <t>A3</t>
  </si>
  <si>
    <t>A4</t>
  </si>
  <si>
    <t>Superestrutura</t>
  </si>
  <si>
    <t>Infraestrutura</t>
  </si>
  <si>
    <t>Circular</t>
  </si>
  <si>
    <t>Irregular</t>
  </si>
  <si>
    <t>Regular</t>
  </si>
  <si>
    <t>SeçãoPlana</t>
  </si>
  <si>
    <t>Disjuntas 1</t>
  </si>
  <si>
    <t>Disjuntas 2</t>
  </si>
  <si>
    <t>Disjuntas 3</t>
  </si>
  <si>
    <t>Disjuntas 4</t>
  </si>
  <si>
    <t>Disjuntas 5</t>
  </si>
  <si>
    <t>Disjuntas 6</t>
  </si>
  <si>
    <t>Disjuntas 7</t>
  </si>
  <si>
    <t>Disjuntas 8</t>
  </si>
  <si>
    <t>Disjuntas 9</t>
  </si>
  <si>
    <t>Functional</t>
  </si>
  <si>
    <t>xsd:decimal</t>
  </si>
  <si>
    <t>Anotações de ajuda Classe 3</t>
  </si>
  <si>
    <t>Anotações de ajuda Classe 4</t>
  </si>
  <si>
    <t>Anotações de ajuda Classe 1</t>
  </si>
  <si>
    <t>Grupo025</t>
  </si>
  <si>
    <t>Grupo035</t>
  </si>
  <si>
    <t>Grupo050</t>
  </si>
  <si>
    <t>Grupo070</t>
  </si>
  <si>
    <t>Grupo100</t>
  </si>
  <si>
    <t>ExtraLarga</t>
  </si>
  <si>
    <t>xsd:string</t>
  </si>
  <si>
    <t>Estrutura</t>
  </si>
  <si>
    <t>Relatório</t>
  </si>
  <si>
    <t>Lista</t>
  </si>
  <si>
    <t>Atestado</t>
  </si>
  <si>
    <t>Declaração</t>
  </si>
  <si>
    <t>Poligonal</t>
  </si>
  <si>
    <t>ifcDoor</t>
  </si>
  <si>
    <t>ifcWindow</t>
  </si>
  <si>
    <t>NBR6492</t>
  </si>
  <si>
    <t>NBR16636-1</t>
  </si>
  <si>
    <t>NBR16636-2</t>
  </si>
  <si>
    <t>NBR16636-3-2020</t>
  </si>
  <si>
    <t>abnt:</t>
  </si>
  <si>
    <t>Anotações de ajuda Classe 5</t>
  </si>
  <si>
    <t>Anotações de ajuda Classe 6</t>
  </si>
  <si>
    <t>Key</t>
  </si>
  <si>
    <t>Raiz</t>
  </si>
  <si>
    <t>URI</t>
  </si>
  <si>
    <t>https://jlmenegotto.wixsite.com/jlmenegotto-bim#</t>
  </si>
  <si>
    <t>Autor</t>
  </si>
  <si>
    <t>Zigue-Zague</t>
  </si>
  <si>
    <t>Absoluta</t>
  </si>
  <si>
    <t>Topográfica</t>
  </si>
  <si>
    <t>Project</t>
  </si>
  <si>
    <t>SuperClass2</t>
  </si>
  <si>
    <t>SuperClass3</t>
  </si>
  <si>
    <t>SuperClass4</t>
  </si>
  <si>
    <t>Classe5</t>
  </si>
  <si>
    <t>Cota.Dimensional</t>
  </si>
  <si>
    <t>Cota.Nível</t>
  </si>
  <si>
    <t>Cota.Acabado</t>
  </si>
  <si>
    <t>Cota.Osso</t>
  </si>
  <si>
    <t>Planta.Implantação</t>
  </si>
  <si>
    <t>Planta.Pavimento</t>
  </si>
  <si>
    <t>Planta.Situação</t>
  </si>
  <si>
    <t>Lista.Pranchas</t>
  </si>
  <si>
    <t>Lista.Documentos</t>
  </si>
  <si>
    <t>075.gr</t>
  </si>
  <si>
    <t>090.gr</t>
  </si>
  <si>
    <t>120.gr</t>
  </si>
  <si>
    <t>180.gr</t>
  </si>
  <si>
    <t>200.gr</t>
  </si>
  <si>
    <t>A4.Dobrado</t>
  </si>
  <si>
    <t>Id.Empresa</t>
  </si>
  <si>
    <t>Id.Cliente</t>
  </si>
  <si>
    <t>Id.Titulo.desenho</t>
  </si>
  <si>
    <t>Id.Num.projeto</t>
  </si>
  <si>
    <t>Id.Escala</t>
  </si>
  <si>
    <t>Id.Local</t>
  </si>
  <si>
    <t>Id.Data</t>
  </si>
  <si>
    <t>Id.Local.Aprovação</t>
  </si>
  <si>
    <t>Id.Numeração</t>
  </si>
  <si>
    <t>Id.Descrição.revisão</t>
  </si>
  <si>
    <t>Id.Convenção.gráfica</t>
  </si>
  <si>
    <t>Id.Desenho.referência</t>
  </si>
  <si>
    <t>Id.Legenda</t>
  </si>
  <si>
    <t>LV.DadosAmbientais</t>
  </si>
  <si>
    <t>EP.Preliminar</t>
  </si>
  <si>
    <t>EV.Viabilidade</t>
  </si>
  <si>
    <t>PL.Municipal</t>
  </si>
  <si>
    <t>PL.Bombeiro</t>
  </si>
  <si>
    <t>AP.Anteprojeto</t>
  </si>
  <si>
    <t>PE.Executivo</t>
  </si>
  <si>
    <t>AB.AsBuilt</t>
  </si>
  <si>
    <t>A18.C75</t>
  </si>
  <si>
    <t>A25.C10</t>
  </si>
  <si>
    <t>A35.C14</t>
  </si>
  <si>
    <t>A50.C20</t>
  </si>
  <si>
    <t>A70.C28</t>
  </si>
  <si>
    <t>Norte.Verdadeiro</t>
  </si>
  <si>
    <t>Norte.Magnético</t>
  </si>
  <si>
    <t>Norte.Projeto</t>
  </si>
  <si>
    <t>Cota.Chamada</t>
  </si>
  <si>
    <t>Cota.Cifra</t>
  </si>
  <si>
    <t>Anotações de ajuda Classe 2</t>
  </si>
  <si>
    <t>SuperProp (4)</t>
  </si>
  <si>
    <t>RaizProp</t>
  </si>
  <si>
    <t>RaizClass</t>
  </si>
  <si>
    <t>RaizData</t>
  </si>
  <si>
    <t>SuperData (1)</t>
  </si>
  <si>
    <t>Functional (6)</t>
  </si>
  <si>
    <t>Transitive (8)</t>
  </si>
  <si>
    <t>Symmetric (9)</t>
  </si>
  <si>
    <t>Asymmetric (10)</t>
  </si>
  <si>
    <t>Reflexive (11)</t>
  </si>
  <si>
    <t>Irreflexive (12)</t>
  </si>
  <si>
    <t>Inverse of (13)</t>
  </si>
  <si>
    <t>Inv functional (7)</t>
  </si>
  <si>
    <t>Domain  (14)</t>
  </si>
  <si>
    <t xml:space="preserve"> Range (15)</t>
  </si>
  <si>
    <t>Anot. Ajuda PROP (16)</t>
  </si>
  <si>
    <t>Anot. Ajuda DATA (17)</t>
  </si>
  <si>
    <t>NBR.</t>
  </si>
  <si>
    <t xml:space="preserve"> valData (3)</t>
  </si>
  <si>
    <t>null</t>
  </si>
  <si>
    <t>OST_Windows</t>
  </si>
  <si>
    <t>OST_AbutmentFoundations</t>
  </si>
  <si>
    <t>OST_AbutmentPiles</t>
  </si>
  <si>
    <t>OST_AbutmentWalls</t>
  </si>
  <si>
    <t>OST_BridgeFraming</t>
  </si>
  <si>
    <t>OST_BridgeFramingCrossBracing</t>
  </si>
  <si>
    <t>OST_CableTray</t>
  </si>
  <si>
    <t>OST_CableTrayFitting</t>
  </si>
  <si>
    <t>OST_Conduit</t>
  </si>
  <si>
    <t>OST_ConduitFitting</t>
  </si>
  <si>
    <t>OST_DuctAccessory</t>
  </si>
  <si>
    <t>OST_DuctFitting</t>
  </si>
  <si>
    <t>OST_DuctTerminal</t>
  </si>
  <si>
    <t>OST_ElectricalCircuit</t>
  </si>
  <si>
    <t>OST_FoodServiceEquipment</t>
  </si>
  <si>
    <t>OST_Furniture</t>
  </si>
  <si>
    <t>OST_GenericModel</t>
  </si>
  <si>
    <t>OST_Grids</t>
  </si>
  <si>
    <t>OST_Levels</t>
  </si>
  <si>
    <t>OST_Mass</t>
  </si>
  <si>
    <t>OST_MechanicalEquipment</t>
  </si>
  <si>
    <t>OST_MedicalEquipment</t>
  </si>
  <si>
    <t>OST_PipeFitting</t>
  </si>
  <si>
    <t>OST_PipeInsulations</t>
  </si>
  <si>
    <t>OST_PipeSegments</t>
  </si>
  <si>
    <t>OST_Planting</t>
  </si>
  <si>
    <t>OST_PlumbingEquipment</t>
  </si>
  <si>
    <t>OST_Rebar</t>
  </si>
  <si>
    <t>OST_Signage</t>
  </si>
  <si>
    <t>OST_Site</t>
  </si>
  <si>
    <t>OST_SpecialityEquipment</t>
  </si>
  <si>
    <t>OST_Stairs</t>
  </si>
  <si>
    <t>OST_StructuralFoundation</t>
  </si>
  <si>
    <t>OST_StructuralFraming</t>
  </si>
  <si>
    <t>OST_StructuralStiffener</t>
  </si>
  <si>
    <t>ifcActuator</t>
  </si>
  <si>
    <t>ifcAIarm</t>
  </si>
  <si>
    <t>ifcAirTerminaI</t>
  </si>
  <si>
    <t>ifcAirTerminaIBox</t>
  </si>
  <si>
    <t>ifcAirToAirHeatRecovery</t>
  </si>
  <si>
    <t>ifcAudioVisuaIAppIiance</t>
  </si>
  <si>
    <t>ifcBeam</t>
  </si>
  <si>
    <t>ifcBoiIer</t>
  </si>
  <si>
    <t>ifcBuiIdingEIementProxy</t>
  </si>
  <si>
    <t>ifcBurner</t>
  </si>
  <si>
    <t>ifcCabIeCarrierFitting</t>
  </si>
  <si>
    <t>ifcCabIeCarrierSegment</t>
  </si>
  <si>
    <t>ifcCabIeFitting</t>
  </si>
  <si>
    <t>ifcChiIIer</t>
  </si>
  <si>
    <t>ifcChimney</t>
  </si>
  <si>
    <t>ifcCoiI</t>
  </si>
  <si>
    <t>ifcCoIumn</t>
  </si>
  <si>
    <t>ifcCompressor</t>
  </si>
  <si>
    <t>ifcCondenser</t>
  </si>
  <si>
    <t>ifcCooIingTower</t>
  </si>
  <si>
    <t>ifcCovering</t>
  </si>
  <si>
    <t>ifcCurtainWaII</t>
  </si>
  <si>
    <t>ifcDamper</t>
  </si>
  <si>
    <t>ifcDiscreteAccessory</t>
  </si>
  <si>
    <t>ifcDistributionChamberEIement</t>
  </si>
  <si>
    <t>ifcDuctFitting</t>
  </si>
  <si>
    <t>ifcDuctSegment</t>
  </si>
  <si>
    <t>ifcDuctSiIencer</t>
  </si>
  <si>
    <t>ifcEIectricDistributionBoard</t>
  </si>
  <si>
    <t>ifcEIectricFIowStorageDevice</t>
  </si>
  <si>
    <t>ifcEIectricGenerator</t>
  </si>
  <si>
    <t>ifcEIectricTimeControI</t>
  </si>
  <si>
    <t>ifcElectricMotor</t>
  </si>
  <si>
    <t>ifcEnergyConversionDevice</t>
  </si>
  <si>
    <t>ifcEngine</t>
  </si>
  <si>
    <t>ifcEvaporator</t>
  </si>
  <si>
    <t>ifcFan</t>
  </si>
  <si>
    <t>ifcFilter</t>
  </si>
  <si>
    <t>ifcFIowMeter</t>
  </si>
  <si>
    <t>ifcFireSuppressionTerminaI</t>
  </si>
  <si>
    <t>ifcFlowController</t>
  </si>
  <si>
    <t>ifcFlowTerminal</t>
  </si>
  <si>
    <t>ifcFooting</t>
  </si>
  <si>
    <t>ifcFurniture</t>
  </si>
  <si>
    <t>ifcGeographicEIement</t>
  </si>
  <si>
    <t>ifcGrid</t>
  </si>
  <si>
    <t>ifcHeatExchanger</t>
  </si>
  <si>
    <t>ifcHumidifier</t>
  </si>
  <si>
    <t>ifcLightFixture</t>
  </si>
  <si>
    <t>ifcMechanicaIFastener</t>
  </si>
  <si>
    <t>ifcMedicaIDevice</t>
  </si>
  <si>
    <t>ifcMember</t>
  </si>
  <si>
    <t>ifcOutlet</t>
  </si>
  <si>
    <t>ifcPIate</t>
  </si>
  <si>
    <t>ifcPile</t>
  </si>
  <si>
    <t>ifcPipeFitting</t>
  </si>
  <si>
    <t>ifcPipeSegment</t>
  </si>
  <si>
    <t>ifcProtectiveDevice</t>
  </si>
  <si>
    <t>ifcPump</t>
  </si>
  <si>
    <t>ifcRamp</t>
  </si>
  <si>
    <t>ifcRampFIight</t>
  </si>
  <si>
    <t>ifcReinforcingBar</t>
  </si>
  <si>
    <t>ifcReinforcingMesh</t>
  </si>
  <si>
    <t>ifcRoof</t>
  </si>
  <si>
    <t>ifcSanitaryTerminaI</t>
  </si>
  <si>
    <t>ifcSensor</t>
  </si>
  <si>
    <t>ifcShadingDevice</t>
  </si>
  <si>
    <t>ifcSite</t>
  </si>
  <si>
    <t>ifcSlab</t>
  </si>
  <si>
    <t>ifcSpace</t>
  </si>
  <si>
    <t>ifcStair</t>
  </si>
  <si>
    <t>ifcStairFIight</t>
  </si>
  <si>
    <t>ifcSwitchingDevice</t>
  </si>
  <si>
    <t>ifcTank</t>
  </si>
  <si>
    <t>ifcTendon</t>
  </si>
  <si>
    <t>ifcTendonAnchor</t>
  </si>
  <si>
    <t>ifcTransformer</t>
  </si>
  <si>
    <t>ifcVaIve</t>
  </si>
  <si>
    <t>ifcVibrationIsoIator</t>
  </si>
  <si>
    <t>ifcWaII</t>
  </si>
  <si>
    <t>ifcZone</t>
  </si>
  <si>
    <t>Tela</t>
  </si>
  <si>
    <t>Mural</t>
  </si>
  <si>
    <t>Tag.Porta</t>
  </si>
  <si>
    <t>Tag.Janela</t>
  </si>
  <si>
    <t>Quadro.Qualitativo</t>
  </si>
  <si>
    <t>Quadro.Quantitativo</t>
  </si>
  <si>
    <t>Planta-Chave</t>
  </si>
  <si>
    <t>Anotações de ajuda Classe 7</t>
  </si>
  <si>
    <t xml:space="preserve"> 4.5.1</t>
  </si>
  <si>
    <t xml:space="preserve"> 4.5.2</t>
  </si>
  <si>
    <t xml:space="preserve"> A.4***</t>
  </si>
  <si>
    <t>ifcCooledBeam</t>
  </si>
  <si>
    <t>ifcElectricAppliance</t>
  </si>
  <si>
    <t>ifcElementAssembly</t>
  </si>
  <si>
    <t>ifcEvaporativeCooler</t>
  </si>
  <si>
    <t>ifcFastener</t>
  </si>
  <si>
    <t>ifcFlowInstrument</t>
  </si>
  <si>
    <t>ifcJunctionBox</t>
  </si>
  <si>
    <t>ifcLamp</t>
  </si>
  <si>
    <t>ifcSolarDevice</t>
  </si>
  <si>
    <t>ifcSpaceHeater</t>
  </si>
  <si>
    <t>ifcSpatialZone</t>
  </si>
  <si>
    <t>ifcStackTerminal</t>
  </si>
  <si>
    <t>ifcSystemFurnitureElement</t>
  </si>
  <si>
    <t>ifcTubeBundle</t>
  </si>
  <si>
    <t>ifcUnitaryControlElement</t>
  </si>
  <si>
    <t>ifcUnitaryEquipment</t>
  </si>
  <si>
    <t>ifcVoidingFeature</t>
  </si>
  <si>
    <t>ifcWasteTerminal</t>
  </si>
  <si>
    <t>ifcBuiIdingEIementPart</t>
  </si>
  <si>
    <t>ifcCabIeSegment</t>
  </si>
  <si>
    <t>ifcCommunicationsAppliance</t>
  </si>
  <si>
    <t>ifcController</t>
  </si>
  <si>
    <t>ifcRailing</t>
  </si>
  <si>
    <t>ifcMaterial</t>
  </si>
  <si>
    <t>Recursos</t>
  </si>
  <si>
    <t>Elementos</t>
  </si>
  <si>
    <t>ifcOpeningElement</t>
  </si>
  <si>
    <t>ifcBuildingSystem</t>
  </si>
  <si>
    <t>ifcDistributionSystem</t>
  </si>
  <si>
    <t>ifcActionRequest</t>
  </si>
  <si>
    <t>ifcConstructionEquipmentResource</t>
  </si>
  <si>
    <t>ifcConstructionMaterialResource</t>
  </si>
  <si>
    <t>ifcConstructionProductResource</t>
  </si>
  <si>
    <t>ifcCostItem</t>
  </si>
  <si>
    <t>ifcCostSchedule</t>
  </si>
  <si>
    <t>ifcCrewResource</t>
  </si>
  <si>
    <t>ifcDistributionPort</t>
  </si>
  <si>
    <t>ifcEvent</t>
  </si>
  <si>
    <t>ifcInterceptor</t>
  </si>
  <si>
    <t>ifcInventory</t>
  </si>
  <si>
    <t>ifcLaborResource</t>
  </si>
  <si>
    <t>ifcMotorConnection</t>
  </si>
  <si>
    <t>ifcOccupant</t>
  </si>
  <si>
    <t>ifcPerformanceHistory</t>
  </si>
  <si>
    <t>ifcPermit</t>
  </si>
  <si>
    <t>ifcProcedure</t>
  </si>
  <si>
    <t>ifcProjectionElement</t>
  </si>
  <si>
    <t>ifcProjectOrder</t>
  </si>
  <si>
    <t>ifcProtectiveDeviceTrippingUnit</t>
  </si>
  <si>
    <t>ifcStructuralLoadGroup</t>
  </si>
  <si>
    <t>ifcSubContractResource</t>
  </si>
  <si>
    <t>ifcSurfaceFeature</t>
  </si>
  <si>
    <t>ifcTask</t>
  </si>
  <si>
    <t>ifcTransportElement</t>
  </si>
  <si>
    <t>ifcWorkCalendar</t>
  </si>
  <si>
    <t>ifcWorkPlan</t>
  </si>
  <si>
    <t>ifcWorkSchedule</t>
  </si>
  <si>
    <t>Croqui.Digital</t>
  </si>
  <si>
    <t>E.Longitudinal</t>
  </si>
  <si>
    <t>E.Transversal</t>
  </si>
  <si>
    <t>A.Longitudinal</t>
  </si>
  <si>
    <t>A.Transversal</t>
  </si>
  <si>
    <t>Pav.Acesso</t>
  </si>
  <si>
    <t>OST_AnalyticalOpening</t>
  </si>
  <si>
    <t>OST_AnalyticalPanel</t>
  </si>
  <si>
    <t>OST_FoundationSlabAnalytical</t>
  </si>
  <si>
    <t>OST_WallFoundationAnalytical</t>
  </si>
  <si>
    <t>OST_IsolatedFoundationAnalytical</t>
  </si>
  <si>
    <t>OST_WallAnalytical</t>
  </si>
  <si>
    <t>OST_FloorAnalytical</t>
  </si>
  <si>
    <t>OST_BeamAnalytical</t>
  </si>
  <si>
    <t>OST_Coupler</t>
  </si>
  <si>
    <t>OST_StructConnectionProfiles</t>
  </si>
  <si>
    <t>OST_FabricReinforcement</t>
  </si>
  <si>
    <t>OST_PathRein</t>
  </si>
  <si>
    <t>OST_AreaRein</t>
  </si>
  <si>
    <t>OST_MEPAncillaryFraming</t>
  </si>
  <si>
    <t>OST_FabricationContainment</t>
  </si>
  <si>
    <t>OST_FabricationPipework</t>
  </si>
  <si>
    <t>OST_FabricationDuctwork</t>
  </si>
  <si>
    <t>OST_DuctLinings</t>
  </si>
  <si>
    <t>OST_DuctInsulations</t>
  </si>
  <si>
    <t>OST_PipeAccessory</t>
  </si>
  <si>
    <t>OST_Wire</t>
  </si>
  <si>
    <t>OST_VibrationManagement</t>
  </si>
  <si>
    <t>OST_RoofSoffit</t>
  </si>
  <si>
    <t>OST_Gutter</t>
  </si>
  <si>
    <t>OST_Fascia</t>
  </si>
  <si>
    <t>OST_Entourage</t>
  </si>
  <si>
    <t>OST_RvtLinks</t>
  </si>
  <si>
    <t>OST_SitePropertyLineSegment</t>
  </si>
  <si>
    <t>OST_SiteProperty</t>
  </si>
  <si>
    <t>OST_Parking</t>
  </si>
  <si>
    <t>OST_ElectricalConnector</t>
  </si>
  <si>
    <t>OST_ToposolidLink</t>
  </si>
  <si>
    <t>OST_Toposolid</t>
  </si>
  <si>
    <t>OST_VerticalCirculation</t>
  </si>
  <si>
    <t>OST_FireProtection</t>
  </si>
  <si>
    <t>OST_ElectricalEquipment</t>
  </si>
  <si>
    <t>OST_TemporaryStructure</t>
  </si>
  <si>
    <t>OST_Hardscape</t>
  </si>
  <si>
    <t>OST_MEPSystemZone</t>
  </si>
  <si>
    <t>OST_Casework</t>
  </si>
  <si>
    <t>OST_MechanicalEquipmentSet</t>
  </si>
  <si>
    <t>OST_RailingSystem</t>
  </si>
  <si>
    <t>OST_CurtaSystem</t>
  </si>
  <si>
    <t>OST_HostFin</t>
  </si>
  <si>
    <t>OST_StairsRailing</t>
  </si>
  <si>
    <t>OST_Keynote</t>
  </si>
  <si>
    <t>Quadra</t>
  </si>
  <si>
    <t>Setor</t>
  </si>
  <si>
    <t>Bloco</t>
  </si>
  <si>
    <t>Bairro</t>
  </si>
  <si>
    <t>Divisão</t>
  </si>
  <si>
    <t>Edícula</t>
  </si>
  <si>
    <t>Acabado</t>
  </si>
  <si>
    <t>Osso</t>
  </si>
  <si>
    <t>Functional (18)</t>
  </si>
  <si>
    <t>Corte.Local</t>
  </si>
  <si>
    <t>Hachura</t>
  </si>
  <si>
    <t>Representação</t>
  </si>
  <si>
    <t>Representação.Ortogonal</t>
  </si>
  <si>
    <t>Representação.Ortográfica</t>
  </si>
  <si>
    <t>Representação.Pictórica</t>
  </si>
  <si>
    <t>Seção.Local</t>
  </si>
  <si>
    <t>Vista.Explodida</t>
  </si>
  <si>
    <t>Vista.Interrompida</t>
  </si>
  <si>
    <t>Vista.Planificada</t>
  </si>
  <si>
    <t>Vista.Principal</t>
  </si>
  <si>
    <t>Meia.Seção</t>
  </si>
  <si>
    <t>Meio.Corte</t>
  </si>
  <si>
    <t>Projeção.Ortogonal</t>
  </si>
  <si>
    <t>Norma</t>
  </si>
  <si>
    <t>.</t>
  </si>
  <si>
    <t>17067-2022</t>
  </si>
  <si>
    <t>Consultar Documentação BuildingSmart</t>
  </si>
  <si>
    <t xml:space="preserve"> 3**</t>
  </si>
  <si>
    <t>4.2</t>
  </si>
  <si>
    <t>4.3</t>
  </si>
  <si>
    <t>4.4</t>
  </si>
  <si>
    <t xml:space="preserve"> A.1.2</t>
  </si>
  <si>
    <t xml:space="preserve"> A.1.3</t>
  </si>
  <si>
    <t xml:space="preserve"> A.4</t>
  </si>
  <si>
    <t xml:space="preserve"> A.5</t>
  </si>
  <si>
    <t xml:space="preserve"> A.6</t>
  </si>
  <si>
    <t xml:space="preserve"> A.7</t>
  </si>
  <si>
    <t xml:space="preserve"> A.8</t>
  </si>
  <si>
    <t xml:space="preserve"> A.2</t>
  </si>
  <si>
    <t xml:space="preserve"> A.4 </t>
  </si>
  <si>
    <t xml:space="preserve"> A.9</t>
  </si>
  <si>
    <t>Cortes</t>
  </si>
  <si>
    <t>Vistas</t>
  </si>
  <si>
    <t>Não.Catalogada</t>
  </si>
  <si>
    <t>Analítico</t>
  </si>
  <si>
    <t>Traço.Ponto</t>
  </si>
  <si>
    <t>TraçoLongo.Ponto</t>
  </si>
  <si>
    <t>Custos</t>
  </si>
  <si>
    <t>Resumes</t>
  </si>
  <si>
    <t>Equipamentos</t>
  </si>
  <si>
    <t>Mobiliários</t>
  </si>
  <si>
    <t>Ambientes</t>
  </si>
  <si>
    <t>Título.Geral</t>
  </si>
  <si>
    <t>Título.Detalhe</t>
  </si>
  <si>
    <t>Rede.Abastecimento</t>
  </si>
  <si>
    <t>Rede.Pluvial</t>
  </si>
  <si>
    <t>Rede.Esgoto</t>
  </si>
  <si>
    <t>Rede.Alta.Tensão</t>
  </si>
  <si>
    <t>Rede.Média.Tensão</t>
  </si>
  <si>
    <t>Rede.Baixa.Tensão</t>
  </si>
  <si>
    <t>Rede.Dados</t>
  </si>
  <si>
    <t>Rede.Telefonia</t>
  </si>
  <si>
    <t>Id.Responsável.Técnico</t>
  </si>
  <si>
    <t>Id.Autor.do.Desenho</t>
  </si>
  <si>
    <t>Id.Autor.do.Projeto</t>
  </si>
  <si>
    <t>Id.Número.Revisão</t>
  </si>
  <si>
    <t>Id.Escala.Gráfica</t>
  </si>
  <si>
    <t>Id.Planta-Chave</t>
  </si>
  <si>
    <t>Id.Notas.Gerais</t>
  </si>
  <si>
    <t>ifcAsset</t>
  </si>
  <si>
    <t>ifcStructuralResultGroup</t>
  </si>
  <si>
    <t>Foto.Aerea</t>
  </si>
  <si>
    <t>Foto.Panorâmica</t>
  </si>
  <si>
    <t>Ortofoto</t>
  </si>
  <si>
    <t>Quadro</t>
  </si>
  <si>
    <t>Escultura</t>
  </si>
  <si>
    <t>Croqui.Analógico</t>
  </si>
  <si>
    <t>Detalhe.Horizontal</t>
  </si>
  <si>
    <t>Detalhe.Vertical</t>
  </si>
  <si>
    <t>Pav.Térreo.Acabado</t>
  </si>
  <si>
    <t>Pav.Técnico.Acabado</t>
  </si>
  <si>
    <t>Pav.Tipo.Acabado</t>
  </si>
  <si>
    <t>Pav.Parcial.Acabado</t>
  </si>
  <si>
    <t>Pav.Cobertura.Acabado</t>
  </si>
  <si>
    <t>Pav.Subsolo.Acabado</t>
  </si>
  <si>
    <t>Pav.Acesso.Osso</t>
  </si>
  <si>
    <t>Pav.Térreo.Osso</t>
  </si>
  <si>
    <t>Pav.Técnico.Osso</t>
  </si>
  <si>
    <t>Pav.Tipo.Osso</t>
  </si>
  <si>
    <t>Pav.Parcial.Osso</t>
  </si>
  <si>
    <t>Pav.Cobertura.Osso</t>
  </si>
  <si>
    <t>Pav.Subsolo.Osso</t>
  </si>
  <si>
    <t>Simetria</t>
  </si>
  <si>
    <t>Auxiliar</t>
  </si>
  <si>
    <t>Local</t>
  </si>
  <si>
    <t>Segmento</t>
  </si>
  <si>
    <t>Zona.Administrativa</t>
  </si>
  <si>
    <t>Sem.Serifa</t>
  </si>
  <si>
    <t>Cota.Extensão</t>
  </si>
  <si>
    <t>ifcCondition</t>
  </si>
  <si>
    <t>ifcExternalSpatialStructureElement</t>
  </si>
  <si>
    <t>ifcReferent</t>
  </si>
  <si>
    <t>ifcFlowFitting</t>
  </si>
  <si>
    <t>ifcFlowMovingDevice</t>
  </si>
  <si>
    <t>ifcFlowSegment</t>
  </si>
  <si>
    <t>ifcFlowStorageDevice</t>
  </si>
  <si>
    <t>ifcFlowTreatmentDevice</t>
  </si>
  <si>
    <t>ifcBuildingStorey</t>
  </si>
  <si>
    <t>ifcPolyline</t>
  </si>
  <si>
    <t>ifcStructuralAnalisysModel</t>
  </si>
  <si>
    <t>ifcMaterialConstituent</t>
  </si>
  <si>
    <t>ifcMaterialConstituentSet</t>
  </si>
  <si>
    <t>ifcMaterialLayer</t>
  </si>
  <si>
    <t>ifcMaterialLayerSet</t>
  </si>
  <si>
    <t>ifcMaterialProfile</t>
  </si>
  <si>
    <t>ifcMaterialProfileSet</t>
  </si>
  <si>
    <t>ifcBuilding</t>
  </si>
  <si>
    <t>ifcBridgePart</t>
  </si>
  <si>
    <t>Seção.Total</t>
  </si>
  <si>
    <t>ifcProject</t>
  </si>
  <si>
    <t>ifcProjectLibrary</t>
  </si>
  <si>
    <t>ifcTypeProduct</t>
  </si>
  <si>
    <t>ifcTypeProcess</t>
  </si>
  <si>
    <t>ifcTypeResource</t>
  </si>
  <si>
    <t>ifcObject</t>
  </si>
  <si>
    <t>ifcActor</t>
  </si>
  <si>
    <t>ifcControl</t>
  </si>
  <si>
    <t>ifcGroup</t>
  </si>
  <si>
    <t>ifcProduct</t>
  </si>
  <si>
    <t>ifcContext</t>
  </si>
  <si>
    <t>ifcTypeObject</t>
  </si>
  <si>
    <t>ifcProcess</t>
  </si>
  <si>
    <t>ifcResource</t>
  </si>
  <si>
    <t>ifcRoot</t>
  </si>
  <si>
    <t>ifcObjectDefinition</t>
  </si>
  <si>
    <t>ifcPropertyDefinition</t>
  </si>
  <si>
    <t>ifcRelationship</t>
  </si>
  <si>
    <t>ifcPropertyBoundedValue</t>
  </si>
  <si>
    <t>ifcPropertyEnumeratedValue</t>
  </si>
  <si>
    <t>ifcPropertyListValue</t>
  </si>
  <si>
    <t>ifcPropertySingleValue</t>
  </si>
  <si>
    <t>ifcPropertyTableValue</t>
  </si>
  <si>
    <t>ifcPropertyReferenceValue</t>
  </si>
  <si>
    <t>ifcComplexProperty</t>
  </si>
  <si>
    <t>Objeto.IFC</t>
  </si>
  <si>
    <t>Objeto.OST</t>
  </si>
  <si>
    <t>Giro</t>
  </si>
  <si>
    <t>Deslocamento</t>
  </si>
  <si>
    <t>Line</t>
  </si>
  <si>
    <t>Circle</t>
  </si>
  <si>
    <t>Arc</t>
  </si>
  <si>
    <t>Pline</t>
  </si>
  <si>
    <t>Point</t>
  </si>
  <si>
    <t>Insert</t>
  </si>
  <si>
    <t>BlockReference</t>
  </si>
  <si>
    <t>Blocks</t>
  </si>
  <si>
    <t>Layers</t>
  </si>
  <si>
    <t>Estilos</t>
  </si>
  <si>
    <t>Termo</t>
  </si>
  <si>
    <t>Objeto</t>
  </si>
  <si>
    <t>Desenhado</t>
  </si>
  <si>
    <t>Informado</t>
  </si>
  <si>
    <t>Normativo</t>
  </si>
  <si>
    <t>Perspectiva.Central.1P.Fuga</t>
  </si>
  <si>
    <t>Perspectiva.bliqua.2P.Fuga</t>
  </si>
  <si>
    <t>Perspectiva.Obliqua.3P.Fuga</t>
  </si>
  <si>
    <t>Axonometria.Isometria</t>
  </si>
  <si>
    <t>Axonometria.Dimetria</t>
  </si>
  <si>
    <t>Axonometria.Trimetria</t>
  </si>
  <si>
    <t>Corte.Pleno</t>
  </si>
  <si>
    <t>De.Requisito</t>
  </si>
  <si>
    <t>De.Desenho.Técnico</t>
  </si>
  <si>
    <t>Como.Contorno</t>
  </si>
  <si>
    <t>Como.Vazio</t>
  </si>
  <si>
    <t>Como.Movimento</t>
  </si>
  <si>
    <t>Como.Cota</t>
  </si>
  <si>
    <t>Inicial</t>
  </si>
  <si>
    <t>Legal</t>
  </si>
  <si>
    <t>Criação</t>
  </si>
  <si>
    <t>Final</t>
  </si>
  <si>
    <t>Principal</t>
  </si>
  <si>
    <t>Complementar</t>
  </si>
  <si>
    <t>Com.Plano.Horizontal</t>
  </si>
  <si>
    <t>Com.Plano.Vertical</t>
  </si>
  <si>
    <t>Com.Título</t>
  </si>
  <si>
    <t>Com.Tag</t>
  </si>
  <si>
    <t>Por.Legendas</t>
  </si>
  <si>
    <t>Por.Quadros</t>
  </si>
  <si>
    <t>ifcBuildingElement</t>
  </si>
  <si>
    <t>ifcDistributionControlElement</t>
  </si>
  <si>
    <t>ifcDistributionFlowElement</t>
  </si>
  <si>
    <t>ifcElement</t>
  </si>
  <si>
    <t>ifcFacilityPart</t>
  </si>
  <si>
    <t>ifcMaterialDefinition</t>
  </si>
  <si>
    <t>ifcRepresentationItem</t>
  </si>
  <si>
    <t>ifcFeatureElement</t>
  </si>
  <si>
    <t>ifcElementComponent</t>
  </si>
  <si>
    <t>ifcFurnishingElement</t>
  </si>
  <si>
    <t>ifcPort</t>
  </si>
  <si>
    <t>ifcPositioningElement</t>
  </si>
  <si>
    <t>ifcSpatialElement</t>
  </si>
  <si>
    <t>ifcSpatialStructureElement</t>
  </si>
  <si>
    <t>ifcWorkControl</t>
  </si>
  <si>
    <t>ifcRaiz</t>
  </si>
  <si>
    <t>ifcSimpleProperty</t>
  </si>
  <si>
    <t>Em.Papel</t>
  </si>
  <si>
    <t>Incorporado</t>
  </si>
  <si>
    <t>6492-2021</t>
  </si>
  <si>
    <t>Como.BIM</t>
  </si>
  <si>
    <t>Como.CAD</t>
  </si>
  <si>
    <t>Programático</t>
  </si>
  <si>
    <t>Autoral</t>
  </si>
  <si>
    <t>Dimensional</t>
  </si>
  <si>
    <t>Seccional</t>
  </si>
  <si>
    <t>Livre</t>
  </si>
  <si>
    <t>Projeção.Cilíndrica</t>
  </si>
  <si>
    <t>Projeção.Cônica</t>
  </si>
  <si>
    <t>Predial</t>
  </si>
  <si>
    <t>Aresta</t>
  </si>
  <si>
    <t>Diagonal</t>
  </si>
  <si>
    <t>Lineal</t>
  </si>
  <si>
    <t>Entidades</t>
  </si>
  <si>
    <t>Tabelas</t>
  </si>
  <si>
    <t>Levantamento</t>
  </si>
  <si>
    <t>Estudo</t>
  </si>
  <si>
    <t>Licenciamento</t>
  </si>
  <si>
    <t>Anteprojeto</t>
  </si>
  <si>
    <t>Executivo</t>
  </si>
  <si>
    <t>AsBuilt</t>
  </si>
  <si>
    <t>Especializada</t>
  </si>
  <si>
    <t>Sulfite</t>
  </si>
  <si>
    <t>Glossy</t>
  </si>
  <si>
    <t>Série.ISO.A</t>
  </si>
  <si>
    <t>Arquivo</t>
  </si>
  <si>
    <t>Planilhas</t>
  </si>
  <si>
    <t>DashBoard</t>
  </si>
  <si>
    <t>Encadernável</t>
  </si>
  <si>
    <t>Fotográfico</t>
  </si>
  <si>
    <t>Artístico</t>
  </si>
  <si>
    <t>No.Carimbo</t>
  </si>
  <si>
    <t>Na.Prancha</t>
  </si>
  <si>
    <t>Cotagem</t>
  </si>
  <si>
    <t>Localização</t>
  </si>
  <si>
    <t>Geratriz</t>
  </si>
  <si>
    <t>Diretriz</t>
  </si>
  <si>
    <t>Eixo.Formal</t>
  </si>
  <si>
    <t>Eixo.Arquitetônico</t>
  </si>
  <si>
    <t>Eixo.Estrutural</t>
  </si>
  <si>
    <t>Títulos.Desenho</t>
  </si>
  <si>
    <t>Legendas.Esquadrias</t>
  </si>
  <si>
    <t>Legendas.Acabamentos</t>
  </si>
  <si>
    <t>Legendas.Areas</t>
  </si>
  <si>
    <t>Quadros.Esquadrias</t>
  </si>
  <si>
    <t>Quadros.Acabamentos</t>
  </si>
  <si>
    <t>Quadros.Areas</t>
  </si>
  <si>
    <t>Espacial</t>
  </si>
  <si>
    <t>Armadura</t>
  </si>
  <si>
    <t>Geométrico</t>
  </si>
  <si>
    <t>Construtivo</t>
  </si>
  <si>
    <t>0M</t>
  </si>
  <si>
    <t>0P</t>
  </si>
  <si>
    <t>1F</t>
  </si>
  <si>
    <t>1S</t>
  </si>
  <si>
    <t>1D</t>
  </si>
  <si>
    <t>2N</t>
  </si>
  <si>
    <t>2Q</t>
  </si>
  <si>
    <t>2C</t>
  </si>
  <si>
    <t>3E</t>
  </si>
  <si>
    <t>4A</t>
  </si>
  <si>
    <t>4U</t>
  </si>
  <si>
    <t>Necessidade.Funcional</t>
  </si>
  <si>
    <t>Necessidade.Dimensional</t>
  </si>
  <si>
    <t>Necessidade.Material</t>
  </si>
  <si>
    <t>Necessidade.Térmico</t>
  </si>
  <si>
    <t>Necessidade.Temporal</t>
  </si>
  <si>
    <t>Necessidade.Legal</t>
  </si>
  <si>
    <t>Necessidade.Mecânica</t>
  </si>
  <si>
    <t>De.Informação.Projetual</t>
  </si>
  <si>
    <t>3R</t>
  </si>
  <si>
    <t>5I</t>
  </si>
  <si>
    <t>Propriedade(5)</t>
  </si>
  <si>
    <t>PropData(2)</t>
  </si>
  <si>
    <t>Prédio</t>
  </si>
  <si>
    <t>SOMASUS</t>
  </si>
  <si>
    <t>Em.Andar</t>
  </si>
  <si>
    <t>Observações</t>
  </si>
  <si>
    <t>Referência.Norma_1</t>
  </si>
  <si>
    <t>Referência.Norma_2</t>
  </si>
  <si>
    <t>Referência.Norma_3</t>
  </si>
  <si>
    <t>Numero.Norma</t>
  </si>
  <si>
    <t>NormasDesenho</t>
  </si>
  <si>
    <t>José Luis Menegotto - Escola Politécnica da UFRJ</t>
  </si>
  <si>
    <t>Com.Serifa</t>
  </si>
  <si>
    <t>ifc</t>
  </si>
  <si>
    <t>Comentário do Valor(19)</t>
  </si>
  <si>
    <t>Consultar a Documentação Revit API</t>
  </si>
  <si>
    <t>Seta.Fechada</t>
  </si>
  <si>
    <t>Ponto.Cheio</t>
  </si>
  <si>
    <t>OST_PointClouds</t>
  </si>
  <si>
    <t>OST_AnalyticalMemberTags</t>
  </si>
  <si>
    <t>OST_AnalyticalMember</t>
  </si>
  <si>
    <t>OST_LinksAnalytical</t>
  </si>
  <si>
    <t>OST_FoundationSlabAnalyticalTags</t>
  </si>
  <si>
    <t>OST_WallFoundationAnalyticalTags</t>
  </si>
  <si>
    <t>OST_IsolatedFoundationAnalyticalTags</t>
  </si>
  <si>
    <t>OST_WallAnalyticalTags</t>
  </si>
  <si>
    <t>OST_FloorAnalyticalTags</t>
  </si>
  <si>
    <t>OST_BeamAnalyticalTags</t>
  </si>
  <si>
    <t>OST_AnalyticalNodes</t>
  </si>
  <si>
    <t>OST_BeamStartSegment</t>
  </si>
  <si>
    <t>OST_StructConnectionProfilesTags</t>
  </si>
  <si>
    <t>OST_StructConnectionHoleTags</t>
  </si>
  <si>
    <t>OST_CouplerTags</t>
  </si>
  <si>
    <t>OST_StructConnectionWeldTags</t>
  </si>
  <si>
    <t>OST_StructConnectionShearStudTags</t>
  </si>
  <si>
    <t>OST_StructConnectionAnchorTags</t>
  </si>
  <si>
    <t>OST_StructConnectionBoltTags</t>
  </si>
  <si>
    <t>OST_StructConnectionPlateTags</t>
  </si>
  <si>
    <t>OST_StructConnectionWelds</t>
  </si>
  <si>
    <t>OST_StructConnectionHoles</t>
  </si>
  <si>
    <t>OST_StructConnectionShearStuds</t>
  </si>
  <si>
    <t>OST_StructConnectionBolts</t>
  </si>
  <si>
    <t>OST_StructConnectionTags</t>
  </si>
  <si>
    <t>OST_StructConnectionAnchors</t>
  </si>
  <si>
    <t>OST_StructConnectionPlates</t>
  </si>
  <si>
    <t>OST_StructConnections</t>
  </si>
  <si>
    <t>OST_FabricAreaTags</t>
  </si>
  <si>
    <t>OST_FabricReinforcementTags</t>
  </si>
  <si>
    <t>OST_AreaReinTags</t>
  </si>
  <si>
    <t>OST_RebarTags</t>
  </si>
  <si>
    <t>OST_FabricAreas</t>
  </si>
  <si>
    <t>OST_PathReinTags</t>
  </si>
  <si>
    <t>OST_MEPAncillaryFramingTags</t>
  </si>
  <si>
    <t>OST_PlumbingEquipmentTags</t>
  </si>
  <si>
    <t>OST_MechanicalControlDeviceTags</t>
  </si>
  <si>
    <t>OST_MechanicalControlDevices</t>
  </si>
  <si>
    <t>OST_FabricationDuctworkStiffenerTags</t>
  </si>
  <si>
    <t>OST_FabricationDuctworkStiffeners</t>
  </si>
  <si>
    <t>OST_FabricationContainmentTags</t>
  </si>
  <si>
    <t>OST_FabricationPipeworkTags</t>
  </si>
  <si>
    <t>OST_FabricationHangerTags</t>
  </si>
  <si>
    <t>OST_FabricationHangers</t>
  </si>
  <si>
    <t>OST_FabricationDuctworkTags</t>
  </si>
  <si>
    <t>OST_PipeInsulationsTags</t>
  </si>
  <si>
    <t>OST_DuctLiningsTags</t>
  </si>
  <si>
    <t>OST_DuctInsulationsTags</t>
  </si>
  <si>
    <t>OST_ConduitTags</t>
  </si>
  <si>
    <t>OST_CableTrayTags</t>
  </si>
  <si>
    <t>OST_ConduitFittingTags</t>
  </si>
  <si>
    <t>OST_CableTrayFittingTags</t>
  </si>
  <si>
    <t>OST_ZoneTags</t>
  </si>
  <si>
    <t>OST_HVAC_Zones</t>
  </si>
  <si>
    <t>OST_SprinklerTags</t>
  </si>
  <si>
    <t>OST_Sprinklers</t>
  </si>
  <si>
    <t>OST_LightingDeviceTags</t>
  </si>
  <si>
    <t>OST_LightingDevices</t>
  </si>
  <si>
    <t>OST_FireAlarmDeviceTags</t>
  </si>
  <si>
    <t>OST_FireAlarmDevices</t>
  </si>
  <si>
    <t>OST_DataDeviceTags</t>
  </si>
  <si>
    <t>OST_DataDevices</t>
  </si>
  <si>
    <t>OST_CommunicationDeviceTags</t>
  </si>
  <si>
    <t>OST_CommunicationDevices</t>
  </si>
  <si>
    <t>OST_SecurityDeviceTags</t>
  </si>
  <si>
    <t>OST_SecurityDevices</t>
  </si>
  <si>
    <t>OST_NurseCallDeviceTags</t>
  </si>
  <si>
    <t>OST_NurseCallDevices</t>
  </si>
  <si>
    <t>OST_TelephoneDeviceTags</t>
  </si>
  <si>
    <t>OST_TelephoneDevices</t>
  </si>
  <si>
    <t>OST_DuctFittingTags</t>
  </si>
  <si>
    <t>OST_PipeFittingTags</t>
  </si>
  <si>
    <t>OST_WireTags</t>
  </si>
  <si>
    <t>OST_PipeAccessoryTags</t>
  </si>
  <si>
    <t>OST_FlexPipeCurves</t>
  </si>
  <si>
    <t>OST_FlexPipeTags</t>
  </si>
  <si>
    <t>OST_PipeTags</t>
  </si>
  <si>
    <t>OST_ElectricalCircuitTags</t>
  </si>
  <si>
    <t>OST_FlexDuctCurves</t>
  </si>
  <si>
    <t>OST_DuctAccessoryTags</t>
  </si>
  <si>
    <t>OST_DuctTerminalTags</t>
  </si>
  <si>
    <t>OST_FlexDuctTags</t>
  </si>
  <si>
    <t>OST_DuctTags</t>
  </si>
  <si>
    <t>OST_DuctCurves</t>
  </si>
  <si>
    <t>OST_VibrationManagementTags</t>
  </si>
  <si>
    <t>OST_BridgeFramingTrussTags</t>
  </si>
  <si>
    <t>OST_BridgeFramingDiaphragmTags</t>
  </si>
  <si>
    <t>OST_BridgeFramingCrossBracingTags</t>
  </si>
  <si>
    <t>OST_StructuralTendonTags</t>
  </si>
  <si>
    <t>OST_StructuralTendons</t>
  </si>
  <si>
    <t>OST_ExpansionJointTags</t>
  </si>
  <si>
    <t>OST_ExpansionJoints</t>
  </si>
  <si>
    <t>OST_VibrationIsolatorTags</t>
  </si>
  <si>
    <t>OST_VibrationIsolators</t>
  </si>
  <si>
    <t>OST_VibrationDamperTags</t>
  </si>
  <si>
    <t>OST_VibrationDampers</t>
  </si>
  <si>
    <t>OST_BridgeFramingTrusses</t>
  </si>
  <si>
    <t>OST_BridgeFramingDiaphragms</t>
  </si>
  <si>
    <t>OST_BridgeFramingTags</t>
  </si>
  <si>
    <t>OST_PierWallTags</t>
  </si>
  <si>
    <t>OST_PierWalls</t>
  </si>
  <si>
    <t>OST_PierPileTags</t>
  </si>
  <si>
    <t>OST_PierPiles</t>
  </si>
  <si>
    <t>OST_PierColumnTags</t>
  </si>
  <si>
    <t>OST_PierColumns</t>
  </si>
  <si>
    <t>OST_PierCapTags</t>
  </si>
  <si>
    <t>OST_PierCaps</t>
  </si>
  <si>
    <t>OST_ApproachSlabTags</t>
  </si>
  <si>
    <t>OST_AbutmentWallTags</t>
  </si>
  <si>
    <t>OST_AbutmentPileTags</t>
  </si>
  <si>
    <t>OST_AbutmentFoundationTags</t>
  </si>
  <si>
    <t>OST_ApproachSlabs</t>
  </si>
  <si>
    <t>OST_BridgeBearingTags</t>
  </si>
  <si>
    <t>OST_BridgeGirderTags</t>
  </si>
  <si>
    <t>OST_BridgeFoundationTags</t>
  </si>
  <si>
    <t>OST_BridgeDeckTags</t>
  </si>
  <si>
    <t>OST_BridgeArchTags</t>
  </si>
  <si>
    <t>OST_BridgeCableTags</t>
  </si>
  <si>
    <t>OST_BridgeTowerTags</t>
  </si>
  <si>
    <t>OST_BridgePierTags</t>
  </si>
  <si>
    <t>OST_BridgeAbutmentTags</t>
  </si>
  <si>
    <t>OST_BridgeBearings</t>
  </si>
  <si>
    <t>OST_BridgeGirders</t>
  </si>
  <si>
    <t>OST_BridgeFoundations</t>
  </si>
  <si>
    <t>OST_BridgeDecks</t>
  </si>
  <si>
    <t>OST_BridgeArches</t>
  </si>
  <si>
    <t>OST_BridgeCables</t>
  </si>
  <si>
    <t>OST_BridgeTowers</t>
  </si>
  <si>
    <t>OST_BridgePiers</t>
  </si>
  <si>
    <t>OST_BridgeAbutments</t>
  </si>
  <si>
    <t>OST_RevisionCloudTags</t>
  </si>
  <si>
    <t>OST_InternalAreaLoadTags</t>
  </si>
  <si>
    <t>OST_InternalLineLoadTags</t>
  </si>
  <si>
    <t>OST_InternalPointLoadTags</t>
  </si>
  <si>
    <t>OST_AreaLoadTags</t>
  </si>
  <si>
    <t>OST_LineLoadTags</t>
  </si>
  <si>
    <t>OST_PointLoadTags</t>
  </si>
  <si>
    <t>OST_InternalAreaLoads</t>
  </si>
  <si>
    <t>OST_InternalLineLoads</t>
  </si>
  <si>
    <t>OST_InternalPointLoads</t>
  </si>
  <si>
    <t>OST_AreaLoads</t>
  </si>
  <si>
    <t>OST_LineLoads</t>
  </si>
  <si>
    <t>OST_PointLoads</t>
  </si>
  <si>
    <t>OST_BeamSystemTags</t>
  </si>
  <si>
    <t>OST_CurtainWallMullionTags</t>
  </si>
  <si>
    <t>OST_TrussTags</t>
  </si>
  <si>
    <t>OST_KeynoteTags</t>
  </si>
  <si>
    <t>OST_DetailComponentTags</t>
  </si>
  <si>
    <t>OST_MaterialTags</t>
  </si>
  <si>
    <t>OST_FloorTags</t>
  </si>
  <si>
    <t>OST_CurtaSystemTags</t>
  </si>
  <si>
    <t>OST_HostFinTags</t>
  </si>
  <si>
    <t>OST_StairsTags</t>
  </si>
  <si>
    <t>OST_PlantingTags</t>
  </si>
  <si>
    <t>OST_AreaTags</t>
  </si>
  <si>
    <t>OST_StructuralFoundationTags</t>
  </si>
  <si>
    <t>OST_StructuralColumnTags</t>
  </si>
  <si>
    <t>OST_ParkingTags</t>
  </si>
  <si>
    <t>OST_SiteTags</t>
  </si>
  <si>
    <t>OST_StructuralFramingTags</t>
  </si>
  <si>
    <t>OST_SpecialityEquipmentTags</t>
  </si>
  <si>
    <t>OST_GenericModelTags</t>
  </si>
  <si>
    <t>OST_CurtainWallPanelTags</t>
  </si>
  <si>
    <t>OST_WallTags</t>
  </si>
  <si>
    <t>OST_PlumbingFixtureTags</t>
  </si>
  <si>
    <t>OST_MechanicalEquipmentTags</t>
  </si>
  <si>
    <t>OST_LightingFixtureTags</t>
  </si>
  <si>
    <t>OST_FurnitureSystemTags</t>
  </si>
  <si>
    <t>OST_FurnitureTags</t>
  </si>
  <si>
    <t>OST_ElectricalFixtureTags</t>
  </si>
  <si>
    <t>OST_ElectricalEquipmentTags</t>
  </si>
  <si>
    <t>OST_CeilingTags</t>
  </si>
  <si>
    <t>OST_CaseworkTags</t>
  </si>
  <si>
    <t>OST_Tags</t>
  </si>
  <si>
    <t>OST_MEPSpaces</t>
  </si>
  <si>
    <t>OST_MassAreaFaceTags</t>
  </si>
  <si>
    <t>OST_MassFaceSplitter</t>
  </si>
  <si>
    <t>OST_MassTags</t>
  </si>
  <si>
    <t>OST_Areas</t>
  </si>
  <si>
    <t>OST_DetailComponents</t>
  </si>
  <si>
    <t>OST_EdgeSlab</t>
  </si>
  <si>
    <t>OST_StructuralStiffenerTags</t>
  </si>
  <si>
    <t>OST_StructuralTruss</t>
  </si>
  <si>
    <t>OST_StructuralColumns</t>
  </si>
  <si>
    <t>OST_SitePropertyLineSegmentTags</t>
  </si>
  <si>
    <t>OST_SitePropertyTags</t>
  </si>
  <si>
    <t>OST_BuildingPad</t>
  </si>
  <si>
    <t>OST_RoadTags</t>
  </si>
  <si>
    <t>OST_Roads</t>
  </si>
  <si>
    <t>OST_PlumbingFixtures</t>
  </si>
  <si>
    <t>OST_LightingFixtures</t>
  </si>
  <si>
    <t>OST_ToposolidLinkTags</t>
  </si>
  <si>
    <t>OST_ElectricalConnectorTags</t>
  </si>
  <si>
    <t>OST_FurnitureSystems</t>
  </si>
  <si>
    <t>OST_ToposolidTags</t>
  </si>
  <si>
    <t>OST_RvtLinksTags</t>
  </si>
  <si>
    <t>OST_WallSweepTags</t>
  </si>
  <si>
    <t>OST_TopRailTags</t>
  </si>
  <si>
    <t>OST_SlabEdgeTags</t>
  </si>
  <si>
    <t>OST_RoofSoffitTags</t>
  </si>
  <si>
    <t>OST_RampTags</t>
  </si>
  <si>
    <t>OST_PadTags</t>
  </si>
  <si>
    <t>OST_HandrailTags</t>
  </si>
  <si>
    <t>OST_GutterTags</t>
  </si>
  <si>
    <t>OST_EntourageTags</t>
  </si>
  <si>
    <t>OST_ColumnTags</t>
  </si>
  <si>
    <t>OST_FasciaTags</t>
  </si>
  <si>
    <t>OST_SignageTags</t>
  </si>
  <si>
    <t>OST_ElectricalFixtures</t>
  </si>
  <si>
    <t>OST_AudioVisualDeviceTags</t>
  </si>
  <si>
    <t>OST_AudioVisualDevices</t>
  </si>
  <si>
    <t>OST_VerticalCirculationTags</t>
  </si>
  <si>
    <t>OST_FireProtectionTags</t>
  </si>
  <si>
    <t>OST_MedicalEquipmentTags</t>
  </si>
  <si>
    <t>OST_FoodServiceEquipmentTags</t>
  </si>
  <si>
    <t>OST_TemporaryStructureTags</t>
  </si>
  <si>
    <t>OST_HardscapeTags</t>
  </si>
  <si>
    <t>OST_AlignmentsTags</t>
  </si>
  <si>
    <t>OST_Alignments</t>
  </si>
  <si>
    <t>OST_MEPSystemZoneTags</t>
  </si>
  <si>
    <t>OST_MechanicalEquipmentSetTags</t>
  </si>
  <si>
    <t>OST_AnalyticalOpeningTags</t>
  </si>
  <si>
    <t>OST_AnalyticalPanelTags</t>
  </si>
  <si>
    <t>OST_NodeAnalyticalTags</t>
  </si>
  <si>
    <t>OST_LinkAnalyticalTags</t>
  </si>
  <si>
    <t>OST_StairsSupports</t>
  </si>
  <si>
    <t>OST_RailingHandRail</t>
  </si>
  <si>
    <t>OST_RailingTopRail</t>
  </si>
  <si>
    <t>OST_StairsTriserTags</t>
  </si>
  <si>
    <t>OST_StairsSupportTags</t>
  </si>
  <si>
    <t>OST_StairsLandingTags</t>
  </si>
  <si>
    <t>OST_StairsRunTags</t>
  </si>
  <si>
    <t>OST_StairsTrisers</t>
  </si>
  <si>
    <t>OST_StairsLandings</t>
  </si>
  <si>
    <t>OST_StairsRuns</t>
  </si>
  <si>
    <t>OST_RailingSystemTags</t>
  </si>
  <si>
    <t>OST_PathOfTravelTags</t>
  </si>
  <si>
    <t>OST_PathOfTravelLines</t>
  </si>
  <si>
    <t>OST_Materials</t>
  </si>
  <si>
    <t>OST_MEPSpaceTags</t>
  </si>
  <si>
    <t>OST_RoomTags</t>
  </si>
  <si>
    <t>OST_DoorTags</t>
  </si>
  <si>
    <t>OST_WindowTags</t>
  </si>
  <si>
    <t>OST_PartTags</t>
  </si>
  <si>
    <t>OST_Parts</t>
  </si>
  <si>
    <t>OST_AssemblyTags</t>
  </si>
  <si>
    <t>OST_Assemblies</t>
  </si>
  <si>
    <t>OST_RoofTags</t>
  </si>
  <si>
    <t>OST_Cornices</t>
  </si>
  <si>
    <t>OST_Ramps</t>
  </si>
  <si>
    <t>OST_CurtainWallMullions</t>
  </si>
  <si>
    <t>OST_CurtainWallPanels</t>
  </si>
  <si>
    <t>OST_Rooms</t>
  </si>
  <si>
    <t>OST_StairsRailingTags</t>
  </si>
  <si>
    <t>OST_Columns</t>
  </si>
  <si>
    <t>OST_Ceilings</t>
  </si>
  <si>
    <t>OST_Roofs</t>
  </si>
  <si>
    <t>OST_Floors</t>
  </si>
  <si>
    <t>OST_Doors</t>
  </si>
  <si>
    <t>OST_Walls</t>
  </si>
  <si>
    <t>Descrição Textual Livre (20)</t>
  </si>
  <si>
    <t>Transitive</t>
  </si>
  <si>
    <t>Symmetric</t>
  </si>
  <si>
    <t>Asymmetric</t>
  </si>
  <si>
    <t>Ambiente</t>
  </si>
  <si>
    <t>Estilizador</t>
  </si>
  <si>
    <t>Classificador</t>
  </si>
  <si>
    <t>Digital</t>
  </si>
  <si>
    <t>Numérico</t>
  </si>
  <si>
    <t>Gráfico</t>
  </si>
  <si>
    <t>Em.Formato</t>
  </si>
  <si>
    <t>Interno</t>
  </si>
  <si>
    <t>Adjacente</t>
  </si>
  <si>
    <t>Escala.2/1</t>
  </si>
  <si>
    <t>Escala.1/2</t>
  </si>
  <si>
    <t>Escala.1/5</t>
  </si>
  <si>
    <t>Escala.1/10</t>
  </si>
  <si>
    <t>Escala.1/20</t>
  </si>
  <si>
    <t>Escala.1/25</t>
  </si>
  <si>
    <t>Escala.1/50</t>
  </si>
  <si>
    <t>Escala.1/100</t>
  </si>
  <si>
    <t>Escala.1/150</t>
  </si>
  <si>
    <t>Escala.1/200</t>
  </si>
  <si>
    <t>Escala.1/250</t>
  </si>
  <si>
    <t>Escala.1/500</t>
  </si>
  <si>
    <t>Escala.1/1000</t>
  </si>
  <si>
    <t>Bifilares</t>
  </si>
  <si>
    <t>Unifilares</t>
  </si>
  <si>
    <t>BASI</t>
  </si>
  <si>
    <t>ENFE</t>
  </si>
  <si>
    <t>CONS</t>
  </si>
  <si>
    <t>ICDU</t>
  </si>
  <si>
    <t>UBBC</t>
  </si>
  <si>
    <t>UAEM</t>
  </si>
  <si>
    <t>IGER</t>
  </si>
  <si>
    <t>NEO</t>
  </si>
  <si>
    <t>UTI</t>
  </si>
  <si>
    <t>UTQ</t>
  </si>
  <si>
    <t>FISI</t>
  </si>
  <si>
    <t>OCUP</t>
  </si>
  <si>
    <t>FONO</t>
  </si>
  <si>
    <t>RADI</t>
  </si>
  <si>
    <t>HEDI</t>
  </si>
  <si>
    <t>TOMO</t>
  </si>
  <si>
    <t>USOM</t>
  </si>
  <si>
    <t>RMAG</t>
  </si>
  <si>
    <t>ENDO</t>
  </si>
  <si>
    <t>APAT</t>
  </si>
  <si>
    <t>HETE</t>
  </si>
  <si>
    <t>MNUC</t>
  </si>
  <si>
    <t>PACLI</t>
  </si>
  <si>
    <t>15965-2:2012</t>
  </si>
  <si>
    <t>15965-3:2014</t>
  </si>
  <si>
    <t>15965-4:2021</t>
  </si>
  <si>
    <t>15965-5:2022</t>
  </si>
  <si>
    <t>15965-6:2022</t>
  </si>
  <si>
    <t>15965-7:2015</t>
  </si>
  <si>
    <t>tipo.de.linha</t>
  </si>
  <si>
    <t>grupo.de.linha</t>
  </si>
  <si>
    <t>valor.de.linha</t>
  </si>
  <si>
    <t>tipo.de.seta</t>
  </si>
  <si>
    <t>extremidades</t>
  </si>
  <si>
    <t>tipo.de.extremidade</t>
  </si>
  <si>
    <t>tipográfico</t>
  </si>
  <si>
    <t>tipo.de.letra</t>
  </si>
  <si>
    <t>identidade</t>
  </si>
  <si>
    <t>material</t>
  </si>
  <si>
    <t>processual</t>
  </si>
  <si>
    <t>sem.tag</t>
  </si>
  <si>
    <t>dentro.de</t>
  </si>
  <si>
    <t>adjacente.a</t>
  </si>
  <si>
    <t>Da.ABNT</t>
  </si>
  <si>
    <t>Do.SomaSUS</t>
  </si>
  <si>
    <t>De.Linhas</t>
  </si>
  <si>
    <t>De.Setas</t>
  </si>
  <si>
    <t>De.Extremidades</t>
  </si>
  <si>
    <t>De.Tipografia</t>
  </si>
  <si>
    <t>Escala.1/1</t>
  </si>
  <si>
    <t>Escala.5m</t>
  </si>
  <si>
    <t>Escala.10m</t>
  </si>
  <si>
    <t>é.escala</t>
  </si>
  <si>
    <t>da.disciplina</t>
  </si>
  <si>
    <t>da.fase</t>
  </si>
  <si>
    <t>da.etapa</t>
  </si>
  <si>
    <t>Ajuste</t>
  </si>
  <si>
    <t>Linha.Secante</t>
  </si>
  <si>
    <t>Linha.Projeta.Além</t>
  </si>
  <si>
    <t>Linha.Projeta.Aquem</t>
  </si>
  <si>
    <t>Linha.Vazio</t>
  </si>
  <si>
    <t>Linha.Shaft</t>
  </si>
  <si>
    <t>Linha.Plenum</t>
  </si>
  <si>
    <t>desenhado</t>
  </si>
  <si>
    <t>Simbólico</t>
  </si>
  <si>
    <t>simbólico</t>
  </si>
  <si>
    <t>é.interrupção</t>
  </si>
  <si>
    <t>Plugs</t>
  </si>
  <si>
    <t>Tomada</t>
  </si>
  <si>
    <t>Interruptor</t>
  </si>
  <si>
    <t>Solda</t>
  </si>
  <si>
    <t>De.Direção</t>
  </si>
  <si>
    <t>De.Estrutura</t>
  </si>
  <si>
    <t>De.Aço</t>
  </si>
  <si>
    <t>De.Concreto</t>
  </si>
  <si>
    <t>De.Madeira</t>
  </si>
  <si>
    <t>Maderamento</t>
  </si>
  <si>
    <t>objeto</t>
  </si>
  <si>
    <t>Plano.Diretor</t>
  </si>
  <si>
    <t>V.2024.DWG</t>
  </si>
  <si>
    <t>V.2024.DWT</t>
  </si>
  <si>
    <t>V.2024.DOC</t>
  </si>
  <si>
    <t>V.2024.XLS</t>
  </si>
  <si>
    <t>V.2024.RVT</t>
  </si>
  <si>
    <t>V.2024.RTE</t>
  </si>
  <si>
    <t>V.2024.RFA</t>
  </si>
  <si>
    <t>V.2024.RFT</t>
  </si>
  <si>
    <t>V.2024.DYN</t>
  </si>
  <si>
    <t>V.2024.DIF</t>
  </si>
  <si>
    <t>V.2024.TXT</t>
  </si>
  <si>
    <t>V.2024.CSV</t>
  </si>
  <si>
    <t>V.2024.STL</t>
  </si>
  <si>
    <t>V.2024.NC</t>
  </si>
  <si>
    <t>V.2024.DLL</t>
  </si>
  <si>
    <t>V.2024.NWC</t>
  </si>
  <si>
    <t>V.2024.NWD</t>
  </si>
  <si>
    <t>V.2024.NWF</t>
  </si>
  <si>
    <t>V.2024.PDF</t>
  </si>
  <si>
    <t>V.2024.JPG</t>
  </si>
  <si>
    <t>V.2024.PNG</t>
  </si>
  <si>
    <t>V.2024.GIF</t>
  </si>
  <si>
    <t>V.2024.MP3</t>
  </si>
  <si>
    <t>V.2024.MP4</t>
  </si>
  <si>
    <t>V.2024.WAV</t>
  </si>
  <si>
    <t>V.2024.MIDI</t>
  </si>
  <si>
    <t>V.2024.DGN</t>
  </si>
  <si>
    <t>De.Orientação</t>
  </si>
  <si>
    <t>Traço.2.Pontos</t>
  </si>
  <si>
    <t>Linha.Inclinada</t>
  </si>
  <si>
    <t>Cota.Linha.De</t>
  </si>
  <si>
    <t>De.Trânsito</t>
  </si>
  <si>
    <t>De.Fluxos</t>
  </si>
  <si>
    <t>Para.Fluído</t>
  </si>
  <si>
    <t>De.Inclinação</t>
  </si>
  <si>
    <t>Para.Aguas</t>
  </si>
  <si>
    <t>De.Detalhe</t>
  </si>
  <si>
    <t>De.Indicação</t>
  </si>
  <si>
    <t>Para.Chamada</t>
  </si>
  <si>
    <t>Para.Percurso</t>
  </si>
  <si>
    <t>De.Azimut</t>
  </si>
  <si>
    <t>Legenda.De.Portas</t>
  </si>
  <si>
    <t>Legenda.De.Janelas</t>
  </si>
  <si>
    <t>Linha.De.Corte</t>
  </si>
  <si>
    <t>Plano.De.Corte</t>
  </si>
  <si>
    <t>Plano.De.Projeção</t>
  </si>
  <si>
    <t>Legenda.De.Pisos</t>
  </si>
  <si>
    <t>Legenda.De.Paredes</t>
  </si>
  <si>
    <t>Legenda.De.Tetos</t>
  </si>
  <si>
    <t>Legenda.De.Areas</t>
  </si>
  <si>
    <t>Quadro.De.Portas</t>
  </si>
  <si>
    <t>Quadro.De.Janelas</t>
  </si>
  <si>
    <t>Quadro.De.Pisos</t>
  </si>
  <si>
    <t>Quadro.De.Vedações</t>
  </si>
  <si>
    <t>Quadro.De.Tetos</t>
  </si>
  <si>
    <t>Quadro.De.Areas</t>
  </si>
  <si>
    <t>Ponto.De.Luz</t>
  </si>
  <si>
    <t>Tipo.De.Linha</t>
  </si>
  <si>
    <t>Grupo.De.Linha</t>
  </si>
  <si>
    <t>Valor.De.Linha</t>
  </si>
  <si>
    <t>Tipo.De.Letra</t>
  </si>
  <si>
    <t>Linha.De.Cota</t>
  </si>
  <si>
    <t>Referenciado</t>
  </si>
  <si>
    <t>Curva.Fechada</t>
  </si>
  <si>
    <t>Curva.Aberta</t>
  </si>
  <si>
    <t>Poliédrico</t>
  </si>
  <si>
    <t>Massa</t>
  </si>
  <si>
    <t>De.Predio</t>
  </si>
  <si>
    <t>De.Componente</t>
  </si>
  <si>
    <t>De.Sistemas</t>
  </si>
  <si>
    <t>De.Interrupção</t>
  </si>
  <si>
    <t>Para.Detalhe</t>
  </si>
  <si>
    <t>é.escala only Escala.2/1</t>
  </si>
  <si>
    <t>é.escala only Escala.1/1</t>
  </si>
  <si>
    <t>é.escala only Escala.1/2</t>
  </si>
  <si>
    <t>é.escala only Escala.1/5</t>
  </si>
  <si>
    <t>é.escala only Escala.1/10</t>
  </si>
  <si>
    <t>é.escala only Escala.1/20</t>
  </si>
  <si>
    <t>é.escala only Escala.1/25</t>
  </si>
  <si>
    <t>é.escala only Escala.1/50</t>
  </si>
  <si>
    <t>é.escala only Escala.1/100</t>
  </si>
  <si>
    <t>é.escala only Escala.1/150</t>
  </si>
  <si>
    <t>é.escala only Escala.1/200</t>
  </si>
  <si>
    <t>é.escala only Escala.1/250</t>
  </si>
  <si>
    <t>é.escala only Escala.1/500</t>
  </si>
  <si>
    <t>é.escala only Escala.1/1000</t>
  </si>
  <si>
    <t>é.escala only Escala.5m</t>
  </si>
  <si>
    <t>é.escala only Escala.10m</t>
  </si>
  <si>
    <t xml:space="preserve"> A.3.1 </t>
  </si>
  <si>
    <t>Das.Cotas</t>
  </si>
  <si>
    <t>Regua.Da.Letra</t>
  </si>
  <si>
    <t>Extensão.Da.Cota</t>
  </si>
  <si>
    <t>Chamada.Da.Cota</t>
  </si>
  <si>
    <t>Cifra.Da.Cota</t>
  </si>
  <si>
    <t>De.Fluxo</t>
  </si>
  <si>
    <t>De.Telhado</t>
  </si>
  <si>
    <t>De.Terreno</t>
  </si>
  <si>
    <t>Para.Talude</t>
  </si>
  <si>
    <t>Para.Acesso</t>
  </si>
  <si>
    <t>Para.Escada</t>
  </si>
  <si>
    <t>Para.Rampa</t>
  </si>
  <si>
    <t>De.Escada</t>
  </si>
  <si>
    <t>De.Rampa</t>
  </si>
  <si>
    <t>tipo.de.armadura</t>
  </si>
  <si>
    <t>tipo.de.madeiramento</t>
  </si>
  <si>
    <t>tipo.de.solda</t>
  </si>
  <si>
    <t>pt.elétrico</t>
  </si>
  <si>
    <t>é.norte</t>
  </si>
  <si>
    <t>é.detalhe</t>
  </si>
  <si>
    <t>tipo.de.seta.de.fluxo</t>
  </si>
  <si>
    <t>tipo.de.seta.de.rampa</t>
  </si>
  <si>
    <t>tipo.de.seta.de.escada</t>
  </si>
  <si>
    <t>tipo.de.seta.de.acesso</t>
  </si>
  <si>
    <t>setas</t>
  </si>
  <si>
    <t>linhas</t>
  </si>
  <si>
    <t>Objetos</t>
  </si>
  <si>
    <t>Processos</t>
  </si>
  <si>
    <t>2N.Humanos</t>
  </si>
  <si>
    <t>0M.Materiais</t>
  </si>
  <si>
    <t>0P.Propriedades</t>
  </si>
  <si>
    <t>1F.Fases</t>
  </si>
  <si>
    <t>1S.Serviços</t>
  </si>
  <si>
    <t>1D.Disciplinas</t>
  </si>
  <si>
    <t>2Q.Equipamentos</t>
  </si>
  <si>
    <t xml:space="preserve">2C.Materiais </t>
  </si>
  <si>
    <t>3E.Da.Construção</t>
  </si>
  <si>
    <t>3R.Da.Construção</t>
  </si>
  <si>
    <t>4A.Ambientes</t>
  </si>
  <si>
    <t>4U.Unidades</t>
  </si>
  <si>
    <t>5I.Infomação</t>
  </si>
  <si>
    <t>Resultados</t>
  </si>
  <si>
    <t>Documental</t>
  </si>
  <si>
    <t>De.Volume</t>
  </si>
  <si>
    <t>De.Unid.Funcional</t>
  </si>
  <si>
    <t>De.Setor</t>
  </si>
  <si>
    <t>Fase</t>
  </si>
  <si>
    <t>Disciplina</t>
  </si>
  <si>
    <t>Necessidade.Equipamento</t>
  </si>
  <si>
    <t>Necessidade.Ambiental</t>
  </si>
  <si>
    <t>Necessidade.Acústica</t>
  </si>
  <si>
    <t>Desenho</t>
  </si>
  <si>
    <t>Programa.Necessidades</t>
  </si>
  <si>
    <t>Geo.Ponto</t>
  </si>
  <si>
    <t>Como.GIS</t>
  </si>
  <si>
    <t>Objeto.KML</t>
  </si>
  <si>
    <t>Objeto.OSM</t>
  </si>
  <si>
    <t>Objeto.E57</t>
  </si>
  <si>
    <t>Objeto.TXT</t>
  </si>
  <si>
    <t>Objeto.LAS</t>
  </si>
  <si>
    <t>Objeto.PTG</t>
  </si>
  <si>
    <t>Objeto.PTS</t>
  </si>
  <si>
    <t>Objeto.PTX</t>
  </si>
  <si>
    <t>Como.Nuv.Pontos</t>
  </si>
  <si>
    <t>Escala.Do.Desenho</t>
  </si>
  <si>
    <t>Normas de desenho integradas às categorias e classes de REVIT, IFC e aos Sistemas de Classificação ABNT e SUS</t>
  </si>
  <si>
    <t>EmFrente</t>
  </si>
  <si>
    <t>acima.de</t>
  </si>
  <si>
    <t>embaixo.de</t>
  </si>
  <si>
    <t>Acima</t>
  </si>
  <si>
    <t>Embaixo</t>
  </si>
  <si>
    <t>paralelo.a</t>
  </si>
  <si>
    <t>Paralelo</t>
  </si>
  <si>
    <t>perpendicular.a</t>
  </si>
  <si>
    <t>Perpendicular</t>
  </si>
  <si>
    <t>central.a</t>
  </si>
  <si>
    <t>perimetral.a</t>
  </si>
  <si>
    <t>Centralizado</t>
  </si>
  <si>
    <t>Perimetral</t>
  </si>
  <si>
    <t>Agrupado</t>
  </si>
  <si>
    <t>agrupado.com</t>
  </si>
  <si>
    <t>frente.a</t>
  </si>
  <si>
    <t>posicionado</t>
  </si>
  <si>
    <t>fora.de</t>
  </si>
  <si>
    <t>Externo</t>
  </si>
  <si>
    <t>uso</t>
  </si>
  <si>
    <t>obrigatório.para</t>
  </si>
  <si>
    <t>opcional.para</t>
  </si>
  <si>
    <t>Obrigatório</t>
  </si>
  <si>
    <t>Opcional</t>
  </si>
  <si>
    <t>fundamental.em</t>
  </si>
  <si>
    <t>Fundamental</t>
  </si>
  <si>
    <t>De.IFC</t>
  </si>
  <si>
    <t>De.Revit</t>
  </si>
  <si>
    <t>Sem.Tag</t>
  </si>
  <si>
    <t>Tag.Esquadrias</t>
  </si>
  <si>
    <t>Estado</t>
  </si>
  <si>
    <t>Município</t>
  </si>
  <si>
    <t>País</t>
  </si>
  <si>
    <t>Contrato</t>
  </si>
  <si>
    <t>Cronograma</t>
  </si>
  <si>
    <t>Plano.De.Trabalho</t>
  </si>
  <si>
    <t>Memorando</t>
  </si>
  <si>
    <t>BEP</t>
  </si>
  <si>
    <t>DWG</t>
  </si>
  <si>
    <t>DGN</t>
  </si>
  <si>
    <t>DWT</t>
  </si>
  <si>
    <t>DOC</t>
  </si>
  <si>
    <t>XLS</t>
  </si>
  <si>
    <t>RVT</t>
  </si>
  <si>
    <t>RTE</t>
  </si>
  <si>
    <t>RFA</t>
  </si>
  <si>
    <t>RFT</t>
  </si>
  <si>
    <t>DYN</t>
  </si>
  <si>
    <t>DIF</t>
  </si>
  <si>
    <t>TXT</t>
  </si>
  <si>
    <t>CSV</t>
  </si>
  <si>
    <t>STL</t>
  </si>
  <si>
    <t>NC</t>
  </si>
  <si>
    <t>DLL</t>
  </si>
  <si>
    <t>NWC</t>
  </si>
  <si>
    <t>NWD</t>
  </si>
  <si>
    <t>NWF</t>
  </si>
  <si>
    <t>PDF</t>
  </si>
  <si>
    <t>JPG</t>
  </si>
  <si>
    <t>PNG</t>
  </si>
  <si>
    <t>GIF</t>
  </si>
  <si>
    <t>MP3</t>
  </si>
  <si>
    <t>MP4</t>
  </si>
  <si>
    <t>WAV</t>
  </si>
  <si>
    <t>MIDI</t>
  </si>
  <si>
    <t>Comunicação</t>
  </si>
  <si>
    <t>Enviada</t>
  </si>
  <si>
    <t>Recebida</t>
  </si>
  <si>
    <t>Enviada.Encomenda</t>
  </si>
  <si>
    <t>Enviada.Carta</t>
  </si>
  <si>
    <t>Recebida.Carta</t>
  </si>
  <si>
    <t>Recebida.Encomenda</t>
  </si>
  <si>
    <t>Recebido.Whapp</t>
  </si>
  <si>
    <t>Enviado.Whapp</t>
  </si>
  <si>
    <t>Recebido.Email</t>
  </si>
  <si>
    <t>Enviado.Email</t>
  </si>
  <si>
    <t>OUTRO</t>
  </si>
  <si>
    <t>V.2024.OUTRO</t>
  </si>
  <si>
    <t>Processual</t>
  </si>
  <si>
    <t>Conteúdo</t>
  </si>
  <si>
    <t>Analógica</t>
  </si>
  <si>
    <t>Folha</t>
  </si>
  <si>
    <t>Parâmetro</t>
  </si>
  <si>
    <t>De.Documentação</t>
  </si>
  <si>
    <t>Vegetal</t>
  </si>
  <si>
    <t>Em.Gramatura</t>
  </si>
  <si>
    <t>Gramatura</t>
  </si>
  <si>
    <t>Papel</t>
  </si>
  <si>
    <t>Em.Escala</t>
  </si>
  <si>
    <t>em.escala</t>
  </si>
  <si>
    <t>em.escala some Desenhado</t>
  </si>
  <si>
    <t>De.Translação</t>
  </si>
  <si>
    <t>De.Rotação</t>
  </si>
  <si>
    <t>Margens</t>
  </si>
  <si>
    <t>Dimensões</t>
  </si>
  <si>
    <t>Com.Margens</t>
  </si>
  <si>
    <t>Copacabana</t>
  </si>
  <si>
    <t>é.OST</t>
  </si>
  <si>
    <t>OST_Area</t>
  </si>
  <si>
    <t>OST_Room</t>
  </si>
  <si>
    <t>contorno.area</t>
  </si>
  <si>
    <t>contorno.ambiente</t>
  </si>
  <si>
    <t>contorno.HVAC</t>
  </si>
  <si>
    <t>"Rio de Janeiro"</t>
  </si>
  <si>
    <t>"Copacabana"</t>
  </si>
  <si>
    <t>"RJ - Rio de Janeiro"</t>
  </si>
  <si>
    <t>Cidade.de.Rio.de.Janeiro</t>
  </si>
  <si>
    <t>Estado.de.Rio.de.Janeiro</t>
  </si>
  <si>
    <t>Enfermaria.101</t>
  </si>
  <si>
    <t>Enfermaria.102</t>
  </si>
  <si>
    <t>Enfermaria.103</t>
  </si>
  <si>
    <t>Enfermaria.104</t>
  </si>
  <si>
    <t>Enfermaria.105</t>
  </si>
  <si>
    <t>Geográfico</t>
  </si>
  <si>
    <t>Hospital.A</t>
  </si>
  <si>
    <t>"ENFE"</t>
  </si>
  <si>
    <t>"OST_Areas"</t>
  </si>
  <si>
    <t>"OST_Rooms"</t>
  </si>
  <si>
    <t xml:space="preserve"> (Tipo) Class 2 </t>
  </si>
  <si>
    <t>Indivíduo 1</t>
  </si>
  <si>
    <t>Facts: 3</t>
  </si>
  <si>
    <t>Facts: 4</t>
  </si>
  <si>
    <t>Valor: 6</t>
  </si>
  <si>
    <t>Valor: 8</t>
  </si>
  <si>
    <t>Valor: 10</t>
  </si>
  <si>
    <t>Prop: 5</t>
  </si>
  <si>
    <t>Prop: 7</t>
  </si>
  <si>
    <t>Prop: 9</t>
  </si>
  <si>
    <t>obj.nome</t>
  </si>
  <si>
    <t>obj.número</t>
  </si>
  <si>
    <t>Límite</t>
  </si>
  <si>
    <t>obj.id</t>
  </si>
  <si>
    <t>Perímetro.Barrial</t>
  </si>
  <si>
    <t>Perímetro.Municipal</t>
  </si>
  <si>
    <t>Fronteira.Federal</t>
  </si>
  <si>
    <t>Fronteira.Estadual</t>
  </si>
  <si>
    <t>Fronteira.Municipal</t>
  </si>
  <si>
    <t>Grupo.Funcional</t>
  </si>
  <si>
    <t>Região.Municipal</t>
  </si>
  <si>
    <t>Area.de.Planejamento</t>
  </si>
  <si>
    <t>Contorno.Predial</t>
  </si>
  <si>
    <t>Contorno.Espacial</t>
  </si>
  <si>
    <t>EquivalentTo: Classe4 
Condições necessárias</t>
  </si>
  <si>
    <t>EquivalentTo: Classe3
Condições necessárias</t>
  </si>
  <si>
    <t>EquivalentTo: Classe2
Condições necessárias</t>
  </si>
  <si>
    <t>EquivalentTo: Raiz
Condições necessárias</t>
  </si>
  <si>
    <t>EquivalentTo: Classe5
Condições necess. e sufic.</t>
  </si>
  <si>
    <t>de.Fluxo</t>
  </si>
  <si>
    <t>de.Inclinação</t>
  </si>
  <si>
    <t>de.Escada</t>
  </si>
  <si>
    <t>de.Rampa</t>
  </si>
  <si>
    <t>de.Seta.Fechada</t>
  </si>
  <si>
    <t>de.Ponto.Cheio</t>
  </si>
  <si>
    <t>de.Tick.Inclinado</t>
  </si>
  <si>
    <t>Seta1</t>
  </si>
  <si>
    <t>Seta2</t>
  </si>
  <si>
    <t>SetadeEscada1</t>
  </si>
  <si>
    <t>SetadeEscada2</t>
  </si>
  <si>
    <t>Setaderampa1</t>
  </si>
  <si>
    <t>Setaderampa2</t>
  </si>
  <si>
    <t>SetadeFluxos1</t>
  </si>
  <si>
    <t>SetadeFluxos2</t>
  </si>
  <si>
    <t>SetadeFluxos3</t>
  </si>
  <si>
    <t>SetadeFluxos4</t>
  </si>
  <si>
    <t>Chamada</t>
  </si>
  <si>
    <t>Interrupção</t>
  </si>
  <si>
    <t>norteverdadeiro</t>
  </si>
  <si>
    <t>nortemagnético</t>
  </si>
  <si>
    <t>norteprojeto</t>
  </si>
  <si>
    <t>tomada</t>
  </si>
  <si>
    <t>ponto.de.luz</t>
  </si>
  <si>
    <t>interruptor</t>
  </si>
  <si>
    <t>solda1</t>
  </si>
  <si>
    <t>solda2</t>
  </si>
  <si>
    <t>armadurapositiva</t>
  </si>
  <si>
    <t>armaduranegativa</t>
  </si>
  <si>
    <t>terça</t>
  </si>
  <si>
    <t>caibro</t>
  </si>
  <si>
    <t>arestaoculta</t>
  </si>
  <si>
    <t>arestadocorte</t>
  </si>
  <si>
    <t>diagonalshaft</t>
  </si>
  <si>
    <t>diagonalvazio</t>
  </si>
  <si>
    <t>diagonalplenum</t>
  </si>
  <si>
    <t>arco.de.porta</t>
  </si>
  <si>
    <t>sentido.de.abertura</t>
  </si>
  <si>
    <t>cota.externa</t>
  </si>
  <si>
    <t>cota.interna</t>
  </si>
  <si>
    <t>esc.2/1</t>
  </si>
  <si>
    <t>esc.1/1</t>
  </si>
  <si>
    <t>esc.1/2</t>
  </si>
  <si>
    <t>esc.1/5</t>
  </si>
  <si>
    <t>esc.1/10</t>
  </si>
  <si>
    <t>esc.1/20</t>
  </si>
  <si>
    <t>esc.1/25</t>
  </si>
  <si>
    <t>esc.1/50</t>
  </si>
  <si>
    <t>esc.1/100</t>
  </si>
  <si>
    <t>esc.1/150</t>
  </si>
  <si>
    <t>esc.1/200</t>
  </si>
  <si>
    <t>esc.1/250</t>
  </si>
  <si>
    <t>esc.1/500</t>
  </si>
  <si>
    <t>esc.1/1000</t>
  </si>
  <si>
    <t>esc.5.m</t>
  </si>
  <si>
    <t>esc.10.m</t>
  </si>
  <si>
    <t>Papel.Sulfite</t>
  </si>
  <si>
    <t>Papel.Vegetal</t>
  </si>
  <si>
    <t>Papel.Glossy</t>
  </si>
  <si>
    <t>A0.1189.841</t>
  </si>
  <si>
    <t>A1.841.594</t>
  </si>
  <si>
    <t>A2.594.420</t>
  </si>
  <si>
    <t>A3.420.297</t>
  </si>
  <si>
    <t>A4.297.210</t>
  </si>
  <si>
    <t>25.10.10.10</t>
  </si>
  <si>
    <t>0M.</t>
  </si>
  <si>
    <t>0P.</t>
  </si>
  <si>
    <t>1F.</t>
  </si>
  <si>
    <t>1S.</t>
  </si>
  <si>
    <t>1D.</t>
  </si>
  <si>
    <t>2N.</t>
  </si>
  <si>
    <t>2Q.</t>
  </si>
  <si>
    <t>2C.</t>
  </si>
  <si>
    <t>3E.</t>
  </si>
  <si>
    <t>3R.</t>
  </si>
  <si>
    <t>4A.</t>
  </si>
  <si>
    <t>4U.</t>
  </si>
  <si>
    <t>5I.</t>
  </si>
  <si>
    <t>obj.Id</t>
  </si>
  <si>
    <t>sim</t>
  </si>
  <si>
    <t>V1.UF.AMB</t>
  </si>
  <si>
    <t>V2.UF.EME</t>
  </si>
  <si>
    <t>V3.UF.INT</t>
  </si>
  <si>
    <t>V4.UF.REA</t>
  </si>
  <si>
    <t>V4.UF.IMG</t>
  </si>
  <si>
    <t>V4.UF.APA</t>
  </si>
  <si>
    <t>V4.UF.HEM</t>
  </si>
  <si>
    <t>V4.UF.MNU</t>
  </si>
  <si>
    <t>V4.UF.PAT</t>
  </si>
  <si>
    <t>V1</t>
  </si>
  <si>
    <t>V2</t>
  </si>
  <si>
    <t>V3</t>
  </si>
  <si>
    <t>V4</t>
  </si>
  <si>
    <t>com.tag</t>
  </si>
  <si>
    <t>tem.nome</t>
  </si>
  <si>
    <t>tem.fornecedor</t>
  </si>
  <si>
    <t>tem.códigoabnt</t>
  </si>
  <si>
    <t>códigos.sus</t>
  </si>
  <si>
    <t>tem.volume</t>
  </si>
  <si>
    <t>tem.setor</t>
  </si>
  <si>
    <t>códigos.abnt</t>
  </si>
  <si>
    <t>nome.do.material</t>
  </si>
  <si>
    <t>fornecedor.do.material</t>
  </si>
  <si>
    <t>código.0M</t>
  </si>
  <si>
    <t>ESTRU</t>
  </si>
  <si>
    <t>INSTA</t>
  </si>
  <si>
    <t>DIRET</t>
  </si>
  <si>
    <t>SUPER</t>
  </si>
  <si>
    <t>INFRA</t>
  </si>
  <si>
    <t>AMBIE</t>
  </si>
  <si>
    <t>01.PROGR</t>
  </si>
  <si>
    <t>02.LEVAN</t>
  </si>
  <si>
    <t>03.ESTUD</t>
  </si>
  <si>
    <t>04.LICEN</t>
  </si>
  <si>
    <t>05.ANTEP</t>
  </si>
  <si>
    <t>06.EXECU</t>
  </si>
  <si>
    <t>07.ASBUI</t>
  </si>
  <si>
    <t>da.classe.ifc</t>
  </si>
  <si>
    <t>classes.ifc</t>
  </si>
  <si>
    <t>é.de.acabamento</t>
  </si>
  <si>
    <t>é.de.estrutura</t>
  </si>
  <si>
    <t>é.de.substrato</t>
  </si>
  <si>
    <t>é.de.isolamento</t>
  </si>
  <si>
    <t>tem.código</t>
  </si>
  <si>
    <t>é.inicial</t>
  </si>
  <si>
    <t>é.legalização</t>
  </si>
  <si>
    <t>é.formulação</t>
  </si>
  <si>
    <t>é.entrega</t>
  </si>
  <si>
    <t>é.uso.e.operação</t>
  </si>
  <si>
    <t>tem.unid.funcional</t>
  </si>
  <si>
    <t>folhas</t>
  </si>
  <si>
    <t>tem.papel</t>
  </si>
  <si>
    <t>tem.gramatura</t>
  </si>
  <si>
    <t>tem.formato</t>
  </si>
  <si>
    <t>tem.margens</t>
  </si>
  <si>
    <t>Urbana.Redes</t>
  </si>
  <si>
    <t>Instalações</t>
  </si>
  <si>
    <t>Urbana.Planejamento</t>
  </si>
  <si>
    <t>Tema.Humano</t>
  </si>
  <si>
    <t>Tema.Cobertura</t>
  </si>
  <si>
    <t>Tema.Envelope</t>
  </si>
  <si>
    <t>Tema.Esquadrias</t>
  </si>
  <si>
    <t>Tema.Estrutura</t>
  </si>
  <si>
    <t>Tema.HVAC</t>
  </si>
  <si>
    <t>Tema.Layout</t>
  </si>
  <si>
    <t>Tema.Predial</t>
  </si>
  <si>
    <t>Tema.Trânsito</t>
  </si>
  <si>
    <t>Tema.SuperClasses.IFC</t>
  </si>
  <si>
    <t>Tema.Custos</t>
  </si>
  <si>
    <t>Tema.Processos</t>
  </si>
  <si>
    <t>Tema.Tarefas</t>
  </si>
  <si>
    <t>Tema.Controle</t>
  </si>
  <si>
    <t>Tema.Equipamento</t>
  </si>
  <si>
    <t>Tema.Incêndio</t>
  </si>
  <si>
    <t>Tema.Instalação</t>
  </si>
  <si>
    <t>Tema.Dutos</t>
  </si>
  <si>
    <t>Tema.Elétrica</t>
  </si>
  <si>
    <t>Tema.Luminotécnica</t>
  </si>
  <si>
    <t>Tema.Tubulação</t>
  </si>
  <si>
    <t>Tema.Conjunto</t>
  </si>
  <si>
    <t>Tema.Armadura</t>
  </si>
  <si>
    <t>Tema.Mecânico</t>
  </si>
  <si>
    <t>Tema.Aquecimento</t>
  </si>
  <si>
    <t>Tema.Energia</t>
  </si>
  <si>
    <t>Tema.Superestrutura</t>
  </si>
  <si>
    <t>Tema.Geometria</t>
  </si>
  <si>
    <t>Tema.Cabeamento</t>
  </si>
  <si>
    <t>Tema.Audiovisual</t>
  </si>
  <si>
    <t>Tema.Saúde</t>
  </si>
  <si>
    <t>Tema.Telecom</t>
  </si>
  <si>
    <t>Tema.Mobiliário</t>
  </si>
  <si>
    <t>Tema.Site</t>
  </si>
  <si>
    <t>Tema.AnáliseEstrutural</t>
  </si>
  <si>
    <t>Tema.Espacial</t>
  </si>
  <si>
    <t>Tema.Grupos</t>
  </si>
  <si>
    <t>Tema.Materiais</t>
  </si>
  <si>
    <t>Tema.Posicionamento</t>
  </si>
  <si>
    <t>Tema.Construtivo</t>
  </si>
  <si>
    <t>Tema.Planejamento</t>
  </si>
  <si>
    <t>Tema.Fabricação</t>
  </si>
  <si>
    <t>Tema.Genérico</t>
  </si>
  <si>
    <t>Tema.Informativo</t>
  </si>
  <si>
    <t>Elemento.Complementar</t>
  </si>
  <si>
    <t>Disjuntas 10</t>
  </si>
  <si>
    <t>Disjuntas 11</t>
  </si>
  <si>
    <t>Disjuntas 12</t>
  </si>
  <si>
    <t>Disjuntas 13</t>
  </si>
  <si>
    <t>Disjuntas 14</t>
  </si>
  <si>
    <t>Disjuntas 15</t>
  </si>
  <si>
    <t>Disjuntas 16</t>
  </si>
  <si>
    <t>Disjuntas 17</t>
  </si>
  <si>
    <t>Disjuntas 18</t>
  </si>
  <si>
    <t>Disjuntas 19</t>
  </si>
  <si>
    <t>Disjuntas 20</t>
  </si>
  <si>
    <t>TraçoPonto</t>
  </si>
  <si>
    <t>Traço2pontos</t>
  </si>
  <si>
    <t>TraçoLongoPonto</t>
  </si>
  <si>
    <t>Zigue-zague</t>
  </si>
  <si>
    <t>como.contorno</t>
  </si>
  <si>
    <t>como.vazio</t>
  </si>
  <si>
    <t>como.movimento</t>
  </si>
  <si>
    <t>como.cota</t>
  </si>
  <si>
    <t>arestavisível</t>
  </si>
  <si>
    <t>tem.regua</t>
  </si>
  <si>
    <t>De.IFC or De.Revit</t>
  </si>
  <si>
    <t>"V2.UF.EME"</t>
  </si>
  <si>
    <t>urbanismo</t>
  </si>
  <si>
    <t>RJ</t>
  </si>
  <si>
    <t>do.estado</t>
  </si>
  <si>
    <t>do.município</t>
  </si>
  <si>
    <t>do.bairro</t>
  </si>
  <si>
    <t>Rio.de.Janeiro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</si>
</sst>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8"/>
      <name val="Calibri"/>
      <family val="2"/>
      <scheme val="minor"/>
    </font>
    <font>
      <sz val="8"/>
      <color theme="1"/>
      <name val="Arial Nova Cond"/>
      <family val="2"/>
    </font>
    <font>
      <i/>
      <sz val="6"/>
      <color theme="1"/>
      <name val="Arial Nova Cond"/>
      <family val="2"/>
    </font>
    <font>
      <b/>
      <sz val="6"/>
      <color theme="1"/>
      <name val="Arial Nova Cond"/>
      <family val="2"/>
    </font>
    <font>
      <sz val="6"/>
      <color theme="1"/>
      <name val="Arial Nova Cond"/>
      <family val="2"/>
    </font>
    <font>
      <b/>
      <sz val="6"/>
      <color rgb="FF000000"/>
      <name val="Arial Nova Cond"/>
      <family val="2"/>
    </font>
    <font>
      <sz val="6"/>
      <color theme="1"/>
      <name val="Calibri"/>
      <family val="2"/>
      <scheme val="minor"/>
    </font>
    <font>
      <sz val="6"/>
      <color rgb="FF000000"/>
      <name val="Arial Nova Cond"/>
      <family val="2"/>
    </font>
    <font>
      <sz val="6"/>
      <name val="Arial Nova Cond"/>
      <family val="2"/>
    </font>
    <font>
      <i/>
      <sz val="6"/>
      <name val="Arial Nova Cond"/>
      <family val="2"/>
    </font>
    <font>
      <b/>
      <sz val="6"/>
      <name val="Arial Nova Cond"/>
      <family val="2"/>
    </font>
    <font>
      <sz val="11"/>
      <name val="Calibri"/>
      <family val="2"/>
      <scheme val="minor"/>
    </font>
    <font>
      <b/>
      <i/>
      <sz val="6"/>
      <name val="Arial Nova Cond"/>
      <family val="2"/>
    </font>
    <font>
      <b/>
      <sz val="6"/>
      <color theme="0"/>
      <name val="Arial Nova Cond"/>
      <family val="2"/>
    </font>
    <font>
      <sz val="6"/>
      <color rgb="FFFF0000"/>
      <name val="Arial Nova Cond"/>
      <family val="2"/>
    </font>
    <font>
      <i/>
      <sz val="6"/>
      <color theme="0"/>
      <name val="Arial Nova Cond"/>
      <family val="2"/>
    </font>
    <font>
      <i/>
      <sz val="11"/>
      <name val="Calibri"/>
      <family val="2"/>
      <scheme val="minor"/>
    </font>
    <font>
      <b/>
      <i/>
      <sz val="6"/>
      <color theme="1"/>
      <name val="Arial Nova Cond"/>
      <family val="2"/>
    </font>
    <font>
      <b/>
      <i/>
      <sz val="6"/>
      <color rgb="FFFF0000"/>
      <name val="Arial Nova Cond"/>
      <family val="2"/>
    </font>
  </fonts>
  <fills count="51">
    <fill>
      <patternFill patternType="none"/>
    </fill>
    <fill>
      <patternFill patternType="gray125"/>
    </fill>
    <fill>
      <patternFill patternType="solid">
        <fgColor rgb="FFAEAAAA"/>
        <bgColor rgb="FF000000"/>
      </patternFill>
    </fill>
    <fill>
      <patternFill patternType="solid">
        <fgColor rgb="FFFFFFFF"/>
        <bgColor rgb="FF000000"/>
      </patternFill>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39997558519241921"/>
        <bgColor rgb="FF000000"/>
      </patternFill>
    </fill>
    <fill>
      <patternFill patternType="solid">
        <fgColor rgb="FFFF99FF"/>
        <bgColor indexed="64"/>
      </patternFill>
    </fill>
    <fill>
      <patternFill patternType="solid">
        <fgColor theme="7" tint="0.59999389629810485"/>
        <bgColor indexed="64"/>
      </patternFill>
    </fill>
    <fill>
      <patternFill patternType="solid">
        <fgColor theme="7" tint="0.39997558519241921"/>
        <bgColor rgb="FF000000"/>
      </patternFill>
    </fill>
    <fill>
      <patternFill patternType="solid">
        <fgColor theme="5" tint="0.59999389629810485"/>
        <bgColor indexed="64"/>
      </patternFill>
    </fill>
    <fill>
      <patternFill patternType="solid">
        <fgColor theme="2" tint="-0.249977111117893"/>
        <bgColor indexed="64"/>
      </patternFill>
    </fill>
    <fill>
      <patternFill patternType="solid">
        <fgColor theme="0" tint="-4.9989318521683403E-2"/>
        <bgColor rgb="FF000000"/>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9" tint="0.59999389629810485"/>
        <bgColor rgb="FFFEF2CB"/>
      </patternFill>
    </fill>
    <fill>
      <patternFill patternType="solid">
        <fgColor theme="9" tint="0.59999389629810485"/>
        <bgColor rgb="FFFFFFCC"/>
      </patternFill>
    </fill>
    <fill>
      <patternFill patternType="solid">
        <fgColor theme="9" tint="0.59999389629810485"/>
        <bgColor rgb="FFD6DCE4"/>
      </patternFill>
    </fill>
    <fill>
      <patternFill patternType="solid">
        <fgColor theme="9" tint="0.59999389629810485"/>
        <bgColor rgb="FFFFC000"/>
      </patternFill>
    </fill>
    <fill>
      <patternFill patternType="solid">
        <fgColor theme="9" tint="0.59999389629810485"/>
        <bgColor rgb="FFFFEEBD"/>
      </patternFill>
    </fill>
    <fill>
      <patternFill patternType="solid">
        <fgColor theme="9" tint="0.59999389629810485"/>
        <bgColor rgb="FFCCFFCC"/>
      </patternFill>
    </fill>
    <fill>
      <patternFill patternType="solid">
        <fgColor theme="3" tint="0.79998168889431442"/>
        <bgColor rgb="FFFEF2CB"/>
      </patternFill>
    </fill>
    <fill>
      <patternFill patternType="solid">
        <fgColor theme="7" tint="0.59999389629810485"/>
        <bgColor rgb="FFFEF2CB"/>
      </patternFill>
    </fill>
    <fill>
      <patternFill patternType="solid">
        <fgColor theme="7" tint="0.59999389629810485"/>
        <bgColor rgb="FFFFFFCC"/>
      </patternFill>
    </fill>
    <fill>
      <patternFill patternType="solid">
        <fgColor theme="7" tint="0.59999389629810485"/>
        <bgColor rgb="FFD6DCE4"/>
      </patternFill>
    </fill>
    <fill>
      <patternFill patternType="solid">
        <fgColor theme="7" tint="0.59999389629810485"/>
        <bgColor rgb="FFFFC000"/>
      </patternFill>
    </fill>
    <fill>
      <patternFill patternType="solid">
        <fgColor theme="7" tint="0.59999389629810485"/>
        <bgColor rgb="FFFFEEBD"/>
      </patternFill>
    </fill>
    <fill>
      <patternFill patternType="solid">
        <fgColor theme="7" tint="0.59999389629810485"/>
        <bgColor rgb="FFCCFFCC"/>
      </patternFill>
    </fill>
    <fill>
      <patternFill patternType="solid">
        <fgColor theme="9" tint="0.59999389629810485"/>
        <bgColor theme="0"/>
      </patternFill>
    </fill>
    <fill>
      <patternFill patternType="solid">
        <fgColor theme="7" tint="0.59999389629810485"/>
        <bgColor theme="0"/>
      </patternFill>
    </fill>
    <fill>
      <patternFill patternType="solid">
        <fgColor theme="2" tint="-9.9978637043366805E-2"/>
        <bgColor indexed="64"/>
      </patternFill>
    </fill>
    <fill>
      <patternFill patternType="solid">
        <fgColor theme="5" tint="0.59999389629810485"/>
        <bgColor rgb="FFFEF2CB"/>
      </patternFill>
    </fill>
    <fill>
      <patternFill patternType="solid">
        <fgColor theme="5" tint="0.59999389629810485"/>
        <bgColor rgb="FFFFFFCC"/>
      </patternFill>
    </fill>
    <fill>
      <patternFill patternType="solid">
        <fgColor theme="5" tint="0.59999389629810485"/>
        <bgColor rgb="FFD6DCE4"/>
      </patternFill>
    </fill>
    <fill>
      <patternFill patternType="solid">
        <fgColor theme="5" tint="0.59999389629810485"/>
        <bgColor rgb="FFFFC000"/>
      </patternFill>
    </fill>
    <fill>
      <patternFill patternType="solid">
        <fgColor theme="5" tint="0.59999389629810485"/>
        <bgColor rgb="FFFFEEBD"/>
      </patternFill>
    </fill>
    <fill>
      <patternFill patternType="solid">
        <fgColor theme="5" tint="0.59999389629810485"/>
        <bgColor rgb="FFCCFFCC"/>
      </patternFill>
    </fill>
    <fill>
      <patternFill patternType="solid">
        <fgColor theme="4" tint="0.59999389629810485"/>
        <bgColor rgb="FFCCFFCC"/>
      </patternFill>
    </fill>
    <fill>
      <patternFill patternType="solid">
        <fgColor theme="4" tint="0.59999389629810485"/>
        <bgColor rgb="FFFEF2CB"/>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39997558519241921"/>
        <bgColor rgb="FFCCFFCC"/>
      </patternFill>
    </fill>
    <fill>
      <patternFill patternType="solid">
        <fgColor theme="4" tint="0.39997558519241921"/>
        <bgColor indexed="64"/>
      </patternFill>
    </fill>
    <fill>
      <patternFill patternType="solid">
        <fgColor theme="4" tint="0.39997558519241921"/>
        <bgColor rgb="FFFEF2CB"/>
      </patternFill>
    </fill>
    <fill>
      <patternFill patternType="solid">
        <fgColor theme="9" tint="0.39997558519241921"/>
        <bgColor rgb="FFFEF2CB"/>
      </patternFill>
    </fill>
    <fill>
      <patternFill patternType="solid">
        <fgColor theme="4" tint="0.79998168889431442"/>
        <bgColor rgb="FFFEF2CB"/>
      </patternFill>
    </fill>
    <fill>
      <patternFill patternType="solid">
        <fgColor theme="9" tint="0.39997558519241921"/>
        <bgColor theme="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5">
    <xf numFmtId="0" fontId="0" fillId="0" borderId="0" xfId="0"/>
    <xf numFmtId="0" fontId="2" fillId="0" borderId="0" xfId="0" applyFont="1" applyAlignment="1">
      <alignment vertical="center"/>
    </xf>
    <xf numFmtId="0" fontId="5" fillId="5" borderId="1" xfId="0" applyFont="1" applyFill="1" applyBorder="1" applyAlignment="1">
      <alignment vertical="center"/>
    </xf>
    <xf numFmtId="0" fontId="5" fillId="0" borderId="0" xfId="0" applyFont="1" applyAlignment="1">
      <alignment vertical="center"/>
    </xf>
    <xf numFmtId="0" fontId="5" fillId="10" borderId="1" xfId="0" applyFont="1" applyFill="1" applyBorder="1" applyAlignment="1">
      <alignment vertical="center" wrapText="1"/>
    </xf>
    <xf numFmtId="0" fontId="6" fillId="11" borderId="1" xfId="0" applyFont="1" applyFill="1" applyBorder="1" applyAlignment="1">
      <alignment horizontal="center" vertical="center" wrapText="1"/>
    </xf>
    <xf numFmtId="0" fontId="5" fillId="9" borderId="1" xfId="0" applyFont="1" applyFill="1" applyBorder="1" applyAlignment="1">
      <alignment vertical="center"/>
    </xf>
    <xf numFmtId="0" fontId="5" fillId="12" borderId="1" xfId="0" applyFont="1" applyFill="1" applyBorder="1" applyAlignment="1">
      <alignment vertical="center"/>
    </xf>
    <xf numFmtId="0" fontId="6" fillId="8" borderId="1" xfId="0" applyFont="1" applyFill="1" applyBorder="1" applyAlignment="1">
      <alignment horizontal="center" vertical="center" wrapText="1"/>
    </xf>
    <xf numFmtId="0" fontId="5" fillId="10" borderId="1" xfId="0" applyFont="1" applyFill="1" applyBorder="1" applyAlignment="1">
      <alignment vertical="center"/>
    </xf>
    <xf numFmtId="0" fontId="5" fillId="10" borderId="1" xfId="0" applyFont="1" applyFill="1" applyBorder="1" applyAlignment="1">
      <alignment horizontal="center" vertical="center"/>
    </xf>
    <xf numFmtId="49" fontId="5" fillId="10" borderId="1" xfId="0" applyNumberFormat="1" applyFont="1" applyFill="1" applyBorder="1" applyAlignment="1">
      <alignment horizontal="left" vertical="center"/>
    </xf>
    <xf numFmtId="0" fontId="6" fillId="14" borderId="1" xfId="0" applyFont="1" applyFill="1" applyBorder="1" applyAlignment="1">
      <alignment horizontal="center" vertical="center" wrapText="1"/>
    </xf>
    <xf numFmtId="0" fontId="5" fillId="15" borderId="1" xfId="0" applyFont="1" applyFill="1" applyBorder="1" applyAlignment="1">
      <alignment horizontal="center" vertical="center"/>
    </xf>
    <xf numFmtId="0" fontId="7" fillId="0" borderId="0" xfId="0" applyFont="1" applyAlignment="1">
      <alignment vertical="center"/>
    </xf>
    <xf numFmtId="0" fontId="6" fillId="2" borderId="1" xfId="0" applyFont="1" applyFill="1" applyBorder="1" applyAlignment="1">
      <alignment vertical="center"/>
    </xf>
    <xf numFmtId="0" fontId="8" fillId="3" borderId="1" xfId="0" applyFont="1" applyFill="1" applyBorder="1" applyAlignment="1">
      <alignment vertical="center"/>
    </xf>
    <xf numFmtId="0" fontId="5" fillId="0" borderId="1" xfId="0" applyFont="1" applyBorder="1" applyAlignment="1">
      <alignment vertical="center"/>
    </xf>
    <xf numFmtId="0" fontId="9" fillId="6" borderId="1" xfId="0" applyFont="1" applyFill="1" applyBorder="1" applyAlignment="1">
      <alignment vertical="center"/>
    </xf>
    <xf numFmtId="0" fontId="10" fillId="6" borderId="1" xfId="0" applyFont="1" applyFill="1" applyBorder="1" applyAlignment="1">
      <alignment vertical="center"/>
    </xf>
    <xf numFmtId="0" fontId="9" fillId="7" borderId="1" xfId="0" applyFont="1" applyFill="1" applyBorder="1" applyAlignment="1">
      <alignment vertical="center"/>
    </xf>
    <xf numFmtId="0" fontId="5" fillId="12" borderId="1" xfId="0" applyFont="1" applyFill="1" applyBorder="1" applyAlignment="1">
      <alignment horizontal="center" vertical="center"/>
    </xf>
    <xf numFmtId="0" fontId="5" fillId="12" borderId="1" xfId="0" applyFont="1" applyFill="1" applyBorder="1" applyAlignment="1">
      <alignment horizontal="center" vertical="center" wrapText="1"/>
    </xf>
    <xf numFmtId="0" fontId="9" fillId="10" borderId="1" xfId="0" applyFont="1" applyFill="1" applyBorder="1" applyAlignment="1">
      <alignment vertical="center" wrapText="1"/>
    </xf>
    <xf numFmtId="0" fontId="9" fillId="5" borderId="1" xfId="0" applyFont="1" applyFill="1" applyBorder="1" applyAlignment="1">
      <alignment vertical="center"/>
    </xf>
    <xf numFmtId="0" fontId="9" fillId="10" borderId="1" xfId="0" applyFont="1" applyFill="1" applyBorder="1" applyAlignment="1">
      <alignment vertical="center"/>
    </xf>
    <xf numFmtId="0" fontId="9" fillId="17" borderId="1" xfId="0" applyFont="1" applyFill="1" applyBorder="1" applyAlignment="1">
      <alignment vertical="center"/>
    </xf>
    <xf numFmtId="0" fontId="11" fillId="4" borderId="1" xfId="0" applyFont="1" applyFill="1" applyBorder="1" applyAlignment="1">
      <alignment horizontal="center" vertical="center"/>
    </xf>
    <xf numFmtId="0" fontId="9" fillId="0" borderId="0" xfId="0" applyFont="1" applyAlignment="1">
      <alignment vertical="center"/>
    </xf>
    <xf numFmtId="0" fontId="10" fillId="5" borderId="1" xfId="0" applyFont="1" applyFill="1" applyBorder="1" applyAlignment="1">
      <alignment vertical="center"/>
    </xf>
    <xf numFmtId="0" fontId="12" fillId="0" borderId="0" xfId="0" applyFont="1"/>
    <xf numFmtId="0" fontId="11" fillId="4" borderId="1" xfId="0" applyFont="1" applyFill="1" applyBorder="1" applyAlignment="1">
      <alignment horizontal="center" vertical="center" wrapText="1"/>
    </xf>
    <xf numFmtId="0" fontId="10" fillId="4" borderId="1" xfId="0" applyFont="1" applyFill="1" applyBorder="1" applyAlignment="1">
      <alignment vertical="center"/>
    </xf>
    <xf numFmtId="0" fontId="11" fillId="5" borderId="1" xfId="0" applyFont="1" applyFill="1" applyBorder="1" applyAlignment="1">
      <alignment vertical="center"/>
    </xf>
    <xf numFmtId="0" fontId="9" fillId="6" borderId="1" xfId="0" applyFont="1" applyFill="1" applyBorder="1" applyAlignment="1">
      <alignment horizontal="center" vertical="center"/>
    </xf>
    <xf numFmtId="0" fontId="9" fillId="12" borderId="1" xfId="0" applyFont="1" applyFill="1" applyBorder="1" applyAlignment="1">
      <alignment vertical="center"/>
    </xf>
    <xf numFmtId="0" fontId="9" fillId="0" borderId="0" xfId="0" applyFont="1" applyAlignment="1">
      <alignment horizontal="center" vertical="center"/>
    </xf>
    <xf numFmtId="0" fontId="11" fillId="4" borderId="1" xfId="0" applyFont="1" applyFill="1" applyBorder="1" applyAlignment="1">
      <alignment vertical="center" wrapText="1"/>
    </xf>
    <xf numFmtId="0" fontId="0" fillId="0" borderId="0" xfId="0" applyAlignment="1">
      <alignment horizontal="center"/>
    </xf>
    <xf numFmtId="0" fontId="11" fillId="5" borderId="1" xfId="0" applyFont="1" applyFill="1" applyBorder="1" applyAlignment="1">
      <alignment vertical="center" wrapText="1"/>
    </xf>
    <xf numFmtId="0" fontId="4" fillId="5" borderId="1" xfId="0" applyFont="1" applyFill="1" applyBorder="1" applyAlignment="1">
      <alignment vertical="center"/>
    </xf>
    <xf numFmtId="0" fontId="14" fillId="18" borderId="1" xfId="0" applyFont="1" applyFill="1" applyBorder="1" applyAlignment="1">
      <alignment vertical="center"/>
    </xf>
    <xf numFmtId="0" fontId="5" fillId="10" borderId="1" xfId="0" applyFont="1" applyFill="1" applyBorder="1" applyAlignment="1">
      <alignment horizontal="left" vertical="center"/>
    </xf>
    <xf numFmtId="0" fontId="10" fillId="16" borderId="1" xfId="0" applyFont="1" applyFill="1" applyBorder="1" applyAlignment="1">
      <alignment horizontal="center" vertical="center"/>
    </xf>
    <xf numFmtId="0" fontId="10" fillId="7" borderId="1" xfId="0" applyFont="1" applyFill="1" applyBorder="1" applyAlignment="1">
      <alignment horizontal="center" vertical="center"/>
    </xf>
    <xf numFmtId="0" fontId="5" fillId="5" borderId="1" xfId="0" applyFont="1" applyFill="1" applyBorder="1" applyAlignment="1">
      <alignment horizontal="left" vertical="center"/>
    </xf>
    <xf numFmtId="0" fontId="8" fillId="25" borderId="1" xfId="0" applyFont="1" applyFill="1" applyBorder="1" applyAlignment="1">
      <alignment horizontal="left" vertical="center"/>
    </xf>
    <xf numFmtId="0" fontId="9" fillId="26" borderId="1" xfId="0" applyFont="1" applyFill="1" applyBorder="1" applyAlignment="1">
      <alignment horizontal="left" vertical="center"/>
    </xf>
    <xf numFmtId="0" fontId="9" fillId="27" borderId="1" xfId="0" applyFont="1" applyFill="1" applyBorder="1" applyAlignment="1">
      <alignment horizontal="left" vertical="center"/>
    </xf>
    <xf numFmtId="0" fontId="9" fillId="28" borderId="1" xfId="0" applyFont="1" applyFill="1" applyBorder="1" applyAlignment="1">
      <alignment horizontal="left" vertical="center"/>
    </xf>
    <xf numFmtId="0" fontId="9" fillId="29" borderId="1" xfId="0" applyFont="1" applyFill="1" applyBorder="1" applyAlignment="1">
      <alignment horizontal="left" vertical="center"/>
    </xf>
    <xf numFmtId="0" fontId="9" fillId="30" borderId="1" xfId="0" applyFont="1" applyFill="1" applyBorder="1" applyAlignment="1">
      <alignment horizontal="left" vertical="center"/>
    </xf>
    <xf numFmtId="0" fontId="9" fillId="31" borderId="1" xfId="0" applyFont="1" applyFill="1" applyBorder="1" applyAlignment="1">
      <alignment horizontal="left" vertical="center"/>
    </xf>
    <xf numFmtId="0" fontId="9" fillId="33" borderId="1" xfId="0" applyFont="1" applyFill="1" applyBorder="1" applyAlignment="1">
      <alignment vertical="center"/>
    </xf>
    <xf numFmtId="0" fontId="5" fillId="0" borderId="0" xfId="0" applyFont="1"/>
    <xf numFmtId="0" fontId="16" fillId="16" borderId="1" xfId="0" applyFont="1" applyFill="1" applyBorder="1" applyAlignment="1">
      <alignment horizontal="center" vertical="center"/>
    </xf>
    <xf numFmtId="0" fontId="13" fillId="34" borderId="1" xfId="0" applyFont="1" applyFill="1" applyBorder="1" applyAlignment="1">
      <alignment vertical="center"/>
    </xf>
    <xf numFmtId="0" fontId="5" fillId="0" borderId="0" xfId="0" applyFont="1" applyAlignment="1">
      <alignment horizontal="center" vertical="center"/>
    </xf>
    <xf numFmtId="0" fontId="8" fillId="35" borderId="1" xfId="0" applyFont="1" applyFill="1" applyBorder="1" applyAlignment="1">
      <alignment horizontal="center" vertical="center"/>
    </xf>
    <xf numFmtId="0" fontId="8" fillId="36" borderId="1" xfId="0" applyFont="1" applyFill="1" applyBorder="1" applyAlignment="1">
      <alignment horizontal="center" vertical="center"/>
    </xf>
    <xf numFmtId="0" fontId="8" fillId="37" borderId="1" xfId="0" applyFont="1" applyFill="1" applyBorder="1" applyAlignment="1">
      <alignment horizontal="center" vertical="center"/>
    </xf>
    <xf numFmtId="0" fontId="8" fillId="38" borderId="1" xfId="0" applyFont="1" applyFill="1" applyBorder="1" applyAlignment="1">
      <alignment horizontal="center" vertical="center"/>
    </xf>
    <xf numFmtId="0" fontId="8" fillId="39" borderId="1" xfId="0" applyFont="1" applyFill="1" applyBorder="1" applyAlignment="1">
      <alignment horizontal="center" vertical="center"/>
    </xf>
    <xf numFmtId="0" fontId="8" fillId="40" borderId="1" xfId="0" applyFont="1" applyFill="1" applyBorder="1" applyAlignment="1">
      <alignment horizontal="center" vertical="center"/>
    </xf>
    <xf numFmtId="0" fontId="8" fillId="41" borderId="1" xfId="0" applyFont="1" applyFill="1" applyBorder="1" applyAlignment="1">
      <alignment horizontal="left" vertical="center"/>
    </xf>
    <xf numFmtId="0" fontId="8" fillId="42" borderId="1" xfId="0" applyFont="1" applyFill="1" applyBorder="1" applyAlignment="1">
      <alignment horizontal="left" vertical="center"/>
    </xf>
    <xf numFmtId="0" fontId="11" fillId="43" borderId="1" xfId="0" applyFont="1" applyFill="1" applyBorder="1" applyAlignment="1">
      <alignment vertical="center"/>
    </xf>
    <xf numFmtId="0" fontId="14" fillId="16" borderId="1" xfId="0" applyFont="1" applyFill="1" applyBorder="1" applyAlignment="1">
      <alignment vertical="center"/>
    </xf>
    <xf numFmtId="0" fontId="11" fillId="7" borderId="1" xfId="0" applyFont="1" applyFill="1" applyBorder="1" applyAlignment="1">
      <alignment vertical="center"/>
    </xf>
    <xf numFmtId="0" fontId="10" fillId="4" borderId="1" xfId="0" applyFont="1" applyFill="1" applyBorder="1" applyAlignment="1">
      <alignment horizontal="center" vertical="center" wrapText="1"/>
    </xf>
    <xf numFmtId="0" fontId="11" fillId="43" borderId="1" xfId="0" applyFont="1" applyFill="1" applyBorder="1" applyAlignment="1">
      <alignment horizontal="center" vertical="center"/>
    </xf>
    <xf numFmtId="0" fontId="16" fillId="7" borderId="1" xfId="0" applyFont="1" applyFill="1" applyBorder="1" applyAlignment="1">
      <alignment horizontal="center" vertical="center"/>
    </xf>
    <xf numFmtId="0" fontId="3" fillId="5" borderId="1" xfId="0" applyFont="1" applyFill="1" applyBorder="1" applyAlignment="1">
      <alignment vertical="center"/>
    </xf>
    <xf numFmtId="0" fontId="13" fillId="11" borderId="1" xfId="0" applyFont="1" applyFill="1" applyBorder="1" applyAlignment="1">
      <alignment horizontal="center" vertical="center" wrapText="1"/>
    </xf>
    <xf numFmtId="0" fontId="10" fillId="5" borderId="1" xfId="0" applyFont="1" applyFill="1" applyBorder="1" applyAlignment="1">
      <alignment horizontal="left" vertical="center"/>
    </xf>
    <xf numFmtId="0" fontId="17" fillId="0" borderId="0" xfId="0" applyFont="1"/>
    <xf numFmtId="0" fontId="5" fillId="10" borderId="0" xfId="0" applyFont="1" applyFill="1" applyAlignment="1">
      <alignment horizontal="left" vertical="center"/>
    </xf>
    <xf numFmtId="0" fontId="9" fillId="5" borderId="1" xfId="0" applyFont="1" applyFill="1" applyBorder="1" applyAlignment="1">
      <alignment horizontal="left" vertical="center"/>
    </xf>
    <xf numFmtId="0" fontId="3" fillId="4" borderId="1" xfId="0" applyFont="1" applyFill="1" applyBorder="1" applyAlignment="1">
      <alignment horizontal="center" vertical="center"/>
    </xf>
    <xf numFmtId="0" fontId="18" fillId="13" borderId="1" xfId="0" applyFont="1" applyFill="1" applyBorder="1" applyAlignment="1">
      <alignment horizontal="center" vertical="center"/>
    </xf>
    <xf numFmtId="0" fontId="7" fillId="0" borderId="0" xfId="0" applyFont="1"/>
    <xf numFmtId="0" fontId="4" fillId="13" borderId="1" xfId="0" applyFont="1" applyFill="1" applyBorder="1" applyAlignment="1">
      <alignment horizontal="left" vertical="center"/>
    </xf>
    <xf numFmtId="0" fontId="10" fillId="6" borderId="1" xfId="0" applyFont="1" applyFill="1" applyBorder="1" applyAlignment="1">
      <alignment horizontal="left" vertical="center"/>
    </xf>
    <xf numFmtId="0" fontId="10" fillId="44" borderId="1" xfId="0" applyFont="1" applyFill="1" applyBorder="1" applyAlignment="1">
      <alignment horizontal="left" vertical="center"/>
    </xf>
    <xf numFmtId="0" fontId="7" fillId="0" borderId="0" xfId="0" applyFont="1" applyAlignment="1">
      <alignment horizontal="left"/>
    </xf>
    <xf numFmtId="0" fontId="10" fillId="6" borderId="1" xfId="0" applyFont="1" applyFill="1" applyBorder="1" applyAlignment="1">
      <alignment horizontal="center" vertical="center"/>
    </xf>
    <xf numFmtId="0" fontId="4" fillId="0" borderId="0" xfId="0" applyFont="1" applyAlignment="1">
      <alignment horizontal="center"/>
    </xf>
    <xf numFmtId="0" fontId="9" fillId="6" borderId="1" xfId="0" applyFont="1" applyFill="1" applyBorder="1" applyAlignment="1">
      <alignment vertical="center" wrapText="1"/>
    </xf>
    <xf numFmtId="0" fontId="15" fillId="6" borderId="1" xfId="0" applyFont="1" applyFill="1" applyBorder="1" applyAlignment="1">
      <alignment vertical="center" wrapText="1"/>
    </xf>
    <xf numFmtId="0" fontId="11" fillId="43" borderId="1" xfId="0" applyFont="1" applyFill="1" applyBorder="1" applyAlignment="1">
      <alignment vertical="center" wrapText="1"/>
    </xf>
    <xf numFmtId="0" fontId="13" fillId="4" borderId="1" xfId="0" applyFont="1" applyFill="1" applyBorder="1" applyAlignment="1">
      <alignment vertical="center" wrapText="1"/>
    </xf>
    <xf numFmtId="0" fontId="19" fillId="4" borderId="1" xfId="0" applyFont="1" applyFill="1" applyBorder="1" applyAlignment="1">
      <alignment vertical="center" wrapText="1"/>
    </xf>
    <xf numFmtId="0" fontId="5" fillId="5" borderId="1" xfId="0" applyFont="1" applyFill="1" applyBorder="1" applyAlignment="1">
      <alignment horizontal="left" vertical="center" wrapText="1"/>
    </xf>
    <xf numFmtId="0" fontId="9" fillId="6" borderId="1" xfId="0" applyFont="1" applyFill="1" applyBorder="1" applyAlignment="1">
      <alignment horizontal="left" vertical="center"/>
    </xf>
    <xf numFmtId="49" fontId="9" fillId="19" borderId="1" xfId="0" applyNumberFormat="1" applyFont="1" applyFill="1" applyBorder="1" applyAlignment="1">
      <alignment horizontal="left" vertical="center"/>
    </xf>
    <xf numFmtId="0" fontId="9" fillId="19" borderId="1" xfId="0" applyFont="1" applyFill="1" applyBorder="1" applyAlignment="1">
      <alignment horizontal="left" vertical="center"/>
    </xf>
    <xf numFmtId="49" fontId="9" fillId="20" borderId="1" xfId="0" applyNumberFormat="1" applyFont="1" applyFill="1" applyBorder="1" applyAlignment="1">
      <alignment horizontal="left" vertical="center"/>
    </xf>
    <xf numFmtId="0" fontId="9" fillId="24" borderId="1" xfId="0" applyFont="1" applyFill="1" applyBorder="1" applyAlignment="1">
      <alignment horizontal="left" vertical="center"/>
    </xf>
    <xf numFmtId="0" fontId="9" fillId="20" borderId="1" xfId="0" applyFont="1" applyFill="1" applyBorder="1" applyAlignment="1">
      <alignment horizontal="left" vertical="center"/>
    </xf>
    <xf numFmtId="0" fontId="9" fillId="21" borderId="1" xfId="0" applyFont="1" applyFill="1" applyBorder="1" applyAlignment="1">
      <alignment horizontal="left" vertical="center"/>
    </xf>
    <xf numFmtId="0" fontId="9" fillId="22" borderId="1" xfId="0" applyFont="1" applyFill="1" applyBorder="1" applyAlignment="1">
      <alignment horizontal="left" vertical="center"/>
    </xf>
    <xf numFmtId="0" fontId="9" fillId="23" borderId="1" xfId="0" applyFont="1" applyFill="1" applyBorder="1" applyAlignment="1">
      <alignment horizontal="left" vertical="center"/>
    </xf>
    <xf numFmtId="0" fontId="9" fillId="32" borderId="1" xfId="0" applyFont="1" applyFill="1" applyBorder="1" applyAlignment="1">
      <alignment vertical="center"/>
    </xf>
    <xf numFmtId="0" fontId="9" fillId="43" borderId="1" xfId="0" applyFont="1" applyFill="1" applyBorder="1" applyAlignment="1">
      <alignment vertical="center"/>
    </xf>
    <xf numFmtId="0" fontId="9" fillId="43" borderId="1" xfId="0" applyFont="1" applyFill="1" applyBorder="1" applyAlignment="1">
      <alignment horizontal="center" vertical="center"/>
    </xf>
    <xf numFmtId="0" fontId="8" fillId="49" borderId="1" xfId="0" applyFont="1" applyFill="1" applyBorder="1" applyAlignment="1">
      <alignment horizontal="left" vertical="center"/>
    </xf>
    <xf numFmtId="0" fontId="9" fillId="43" borderId="1" xfId="0" applyFont="1" applyFill="1" applyBorder="1" applyAlignment="1">
      <alignment vertical="center" wrapText="1"/>
    </xf>
    <xf numFmtId="0" fontId="11" fillId="46" borderId="1" xfId="0" applyFont="1" applyFill="1" applyBorder="1" applyAlignment="1">
      <alignment vertical="center"/>
    </xf>
    <xf numFmtId="0" fontId="11" fillId="43" borderId="1" xfId="0" applyFont="1" applyFill="1" applyBorder="1" applyAlignment="1">
      <alignment horizontal="left" vertical="center"/>
    </xf>
    <xf numFmtId="0" fontId="11" fillId="48" borderId="1" xfId="0" applyFont="1" applyFill="1" applyBorder="1" applyAlignment="1">
      <alignment horizontal="left" vertical="center"/>
    </xf>
    <xf numFmtId="0" fontId="6" fillId="47" borderId="1" xfId="0" applyFont="1" applyFill="1" applyBorder="1" applyAlignment="1">
      <alignment horizontal="left" vertical="center"/>
    </xf>
    <xf numFmtId="0" fontId="11" fillId="50" borderId="1" xfId="0" applyFont="1" applyFill="1" applyBorder="1" applyAlignment="1">
      <alignment vertical="center"/>
    </xf>
    <xf numFmtId="0" fontId="6" fillId="45" borderId="1" xfId="0" applyFont="1" applyFill="1" applyBorder="1" applyAlignment="1">
      <alignment horizontal="left" vertical="center"/>
    </xf>
    <xf numFmtId="0" fontId="4" fillId="13" borderId="1" xfId="0" applyFont="1" applyFill="1" applyBorder="1" applyAlignment="1">
      <alignment vertical="center"/>
    </xf>
    <xf numFmtId="0" fontId="11" fillId="6" borderId="1" xfId="0" applyFont="1" applyFill="1" applyBorder="1" applyAlignment="1">
      <alignment horizontal="center" vertical="center"/>
    </xf>
  </cellXfs>
  <cellStyles count="1">
    <cellStyle name="Normal" xfId="0" builtinId="0"/>
  </cellStyles>
  <dxfs count="164">
    <dxf>
      <font>
        <b val="0"/>
        <i/>
        <strike val="0"/>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2" tint="-0.499984740745262"/>
      </font>
    </dxf>
    <dxf>
      <font>
        <b val="0"/>
        <i/>
        <strike val="0"/>
        <color theme="2" tint="-0.499984740745262"/>
      </font>
    </dxf>
    <dxf>
      <font>
        <strike val="0"/>
        <color theme="0"/>
      </font>
    </dxf>
    <dxf>
      <font>
        <b val="0"/>
        <i/>
        <strike val="0"/>
        <color theme="2" tint="-0.499984740745262"/>
      </font>
    </dxf>
    <dxf>
      <font>
        <strike val="0"/>
        <color theme="0"/>
      </font>
    </dxf>
    <dxf>
      <font>
        <b val="0"/>
        <i/>
        <strike val="0"/>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b val="0"/>
        <i/>
        <strike val="0"/>
        <color theme="0"/>
      </font>
    </dxf>
    <dxf>
      <font>
        <b val="0"/>
        <i/>
        <strike val="0"/>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2" tint="-0.499984740745262"/>
      </font>
    </dxf>
    <dxf>
      <font>
        <color rgb="FF9C0006"/>
      </font>
      <fill>
        <patternFill>
          <bgColor rgb="FFFFC7CE"/>
        </patternFill>
      </fill>
    </dxf>
    <dxf>
      <font>
        <b val="0"/>
        <i/>
        <strike val="0"/>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color rgb="FF9C0006"/>
      </font>
      <fill>
        <patternFill>
          <bgColor rgb="FFFFC7CE"/>
        </patternFill>
      </fill>
    </dxf>
    <dxf>
      <font>
        <b val="0"/>
        <i/>
        <strike val="0"/>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color rgb="FF9C0006"/>
      </font>
      <fill>
        <patternFill>
          <bgColor rgb="FFFFC7CE"/>
        </patternFill>
      </fill>
    </dxf>
    <dxf>
      <font>
        <b val="0"/>
        <i/>
        <strike val="0"/>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xdr:col>
      <xdr:colOff>0</xdr:colOff>
      <xdr:row>35</xdr:row>
      <xdr:rowOff>0</xdr:rowOff>
    </xdr:from>
    <xdr:ext cx="304800" cy="304800"/>
    <xdr:sp macro="" textlink="">
      <xdr:nvSpPr>
        <xdr:cNvPr id="2" name="Shape 3" descr="Texto Integral disponível">
          <a:extLst>
            <a:ext uri="{FF2B5EF4-FFF2-40B4-BE49-F238E27FC236}">
              <a16:creationId xmlns:a16="http://schemas.microsoft.com/office/drawing/2014/main" id="{F6B75030-E363-4DE6-95B5-E1D8133FCFDF}"/>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35</xdr:row>
      <xdr:rowOff>0</xdr:rowOff>
    </xdr:from>
    <xdr:ext cx="304800" cy="304800"/>
    <xdr:sp macro="" textlink="">
      <xdr:nvSpPr>
        <xdr:cNvPr id="3" name="Shape 3" descr="Texto Integral disponível">
          <a:extLst>
            <a:ext uri="{FF2B5EF4-FFF2-40B4-BE49-F238E27FC236}">
              <a16:creationId xmlns:a16="http://schemas.microsoft.com/office/drawing/2014/main" id="{5B547333-E38C-471F-8A03-D8460AA9A2A9}"/>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35</xdr:row>
      <xdr:rowOff>0</xdr:rowOff>
    </xdr:from>
    <xdr:ext cx="304800" cy="304800"/>
    <xdr:sp macro="" textlink="">
      <xdr:nvSpPr>
        <xdr:cNvPr id="4" name="Shape 3" descr="Texto Integral disponível">
          <a:extLst>
            <a:ext uri="{FF2B5EF4-FFF2-40B4-BE49-F238E27FC236}">
              <a16:creationId xmlns:a16="http://schemas.microsoft.com/office/drawing/2014/main" id="{4206C4FF-1976-48AF-A3FD-EC53F49A9722}"/>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35</xdr:row>
      <xdr:rowOff>0</xdr:rowOff>
    </xdr:from>
    <xdr:ext cx="304800" cy="304800"/>
    <xdr:sp macro="" textlink="">
      <xdr:nvSpPr>
        <xdr:cNvPr id="5" name="Shape 3" descr="Texto Integral disponível">
          <a:extLst>
            <a:ext uri="{FF2B5EF4-FFF2-40B4-BE49-F238E27FC236}">
              <a16:creationId xmlns:a16="http://schemas.microsoft.com/office/drawing/2014/main" id="{C00B18DC-FDC7-4D98-96EE-7FA07F9D0148}"/>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35</xdr:row>
      <xdr:rowOff>0</xdr:rowOff>
    </xdr:from>
    <xdr:ext cx="304800" cy="304800"/>
    <xdr:sp macro="" textlink="">
      <xdr:nvSpPr>
        <xdr:cNvPr id="6" name="Shape 3" descr="Texto Integral disponível">
          <a:extLst>
            <a:ext uri="{FF2B5EF4-FFF2-40B4-BE49-F238E27FC236}">
              <a16:creationId xmlns:a16="http://schemas.microsoft.com/office/drawing/2014/main" id="{C5F202D0-C08D-427A-A0A1-611FABC54570}"/>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35</xdr:row>
      <xdr:rowOff>0</xdr:rowOff>
    </xdr:from>
    <xdr:ext cx="304800" cy="304800"/>
    <xdr:sp macro="" textlink="">
      <xdr:nvSpPr>
        <xdr:cNvPr id="7" name="Shape 3" descr="Texto Integral disponível">
          <a:extLst>
            <a:ext uri="{FF2B5EF4-FFF2-40B4-BE49-F238E27FC236}">
              <a16:creationId xmlns:a16="http://schemas.microsoft.com/office/drawing/2014/main" id="{1A584AA0-B275-4607-A718-C8D00E21F213}"/>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35</xdr:row>
      <xdr:rowOff>0</xdr:rowOff>
    </xdr:from>
    <xdr:ext cx="304800" cy="304800"/>
    <xdr:sp macro="" textlink="">
      <xdr:nvSpPr>
        <xdr:cNvPr id="8" name="Shape 3" descr="Texto Integral disponível">
          <a:extLst>
            <a:ext uri="{FF2B5EF4-FFF2-40B4-BE49-F238E27FC236}">
              <a16:creationId xmlns:a16="http://schemas.microsoft.com/office/drawing/2014/main" id="{FCC43B8A-C676-4EDF-A0EE-3E504D88029A}"/>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35</xdr:row>
      <xdr:rowOff>0</xdr:rowOff>
    </xdr:from>
    <xdr:ext cx="304800" cy="304800"/>
    <xdr:sp macro="" textlink="">
      <xdr:nvSpPr>
        <xdr:cNvPr id="9" name="Shape 3" descr="Texto Integral disponível">
          <a:extLst>
            <a:ext uri="{FF2B5EF4-FFF2-40B4-BE49-F238E27FC236}">
              <a16:creationId xmlns:a16="http://schemas.microsoft.com/office/drawing/2014/main" id="{F7E3CB4A-856B-4F3D-A7C3-3F770DB204C8}"/>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35</xdr:row>
      <xdr:rowOff>0</xdr:rowOff>
    </xdr:from>
    <xdr:ext cx="304800" cy="304800"/>
    <xdr:sp macro="" textlink="">
      <xdr:nvSpPr>
        <xdr:cNvPr id="10" name="Shape 3" descr="Texto Integral disponível">
          <a:extLst>
            <a:ext uri="{FF2B5EF4-FFF2-40B4-BE49-F238E27FC236}">
              <a16:creationId xmlns:a16="http://schemas.microsoft.com/office/drawing/2014/main" id="{81F09DE6-DAB8-40B5-A4A1-C00B0A3391F6}"/>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35</xdr:row>
      <xdr:rowOff>0</xdr:rowOff>
    </xdr:from>
    <xdr:ext cx="304800" cy="304800"/>
    <xdr:sp macro="" textlink="">
      <xdr:nvSpPr>
        <xdr:cNvPr id="11" name="Shape 3" descr="Texto Integral disponível">
          <a:extLst>
            <a:ext uri="{FF2B5EF4-FFF2-40B4-BE49-F238E27FC236}">
              <a16:creationId xmlns:a16="http://schemas.microsoft.com/office/drawing/2014/main" id="{7E78B0BF-13A5-4A19-B443-D1936DC39CC1}"/>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35</xdr:row>
      <xdr:rowOff>0</xdr:rowOff>
    </xdr:from>
    <xdr:ext cx="304800" cy="304800"/>
    <xdr:sp macro="" textlink="">
      <xdr:nvSpPr>
        <xdr:cNvPr id="12" name="Shape 3" descr="Texto Integral disponível">
          <a:extLst>
            <a:ext uri="{FF2B5EF4-FFF2-40B4-BE49-F238E27FC236}">
              <a16:creationId xmlns:a16="http://schemas.microsoft.com/office/drawing/2014/main" id="{C7BF0CB0-8480-40CA-9B9F-A5DAEBD63CE0}"/>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35</xdr:row>
      <xdr:rowOff>0</xdr:rowOff>
    </xdr:from>
    <xdr:ext cx="304800" cy="304800"/>
    <xdr:sp macro="" textlink="">
      <xdr:nvSpPr>
        <xdr:cNvPr id="13" name="Shape 3" descr="Texto Integral disponível">
          <a:extLst>
            <a:ext uri="{FF2B5EF4-FFF2-40B4-BE49-F238E27FC236}">
              <a16:creationId xmlns:a16="http://schemas.microsoft.com/office/drawing/2014/main" id="{95D09A74-3E56-4C66-BC55-6CE43023DA91}"/>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35</xdr:row>
      <xdr:rowOff>0</xdr:rowOff>
    </xdr:from>
    <xdr:ext cx="304800" cy="304800"/>
    <xdr:sp macro="" textlink="">
      <xdr:nvSpPr>
        <xdr:cNvPr id="14" name="Shape 3" descr="Texto Integral disponível">
          <a:extLst>
            <a:ext uri="{FF2B5EF4-FFF2-40B4-BE49-F238E27FC236}">
              <a16:creationId xmlns:a16="http://schemas.microsoft.com/office/drawing/2014/main" id="{C48DC3B1-BCD4-406E-976B-4DFCEE3C2F94}"/>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35</xdr:row>
      <xdr:rowOff>0</xdr:rowOff>
    </xdr:from>
    <xdr:ext cx="304800" cy="304800"/>
    <xdr:sp macro="" textlink="">
      <xdr:nvSpPr>
        <xdr:cNvPr id="15" name="Shape 3" descr="Texto Integral disponível">
          <a:extLst>
            <a:ext uri="{FF2B5EF4-FFF2-40B4-BE49-F238E27FC236}">
              <a16:creationId xmlns:a16="http://schemas.microsoft.com/office/drawing/2014/main" id="{48FAABB5-023A-4B96-85D6-AF15553F3C5A}"/>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35</xdr:row>
      <xdr:rowOff>0</xdr:rowOff>
    </xdr:from>
    <xdr:ext cx="304800" cy="304800"/>
    <xdr:sp macro="" textlink="">
      <xdr:nvSpPr>
        <xdr:cNvPr id="16" name="Shape 3" descr="Texto Integral disponível">
          <a:extLst>
            <a:ext uri="{FF2B5EF4-FFF2-40B4-BE49-F238E27FC236}">
              <a16:creationId xmlns:a16="http://schemas.microsoft.com/office/drawing/2014/main" id="{D9E4535E-B00B-44DF-B9D3-066442AAF10E}"/>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35</xdr:row>
      <xdr:rowOff>0</xdr:rowOff>
    </xdr:from>
    <xdr:ext cx="304800" cy="304800"/>
    <xdr:sp macro="" textlink="">
      <xdr:nvSpPr>
        <xdr:cNvPr id="17" name="Shape 3" descr="Texto Integral disponível">
          <a:extLst>
            <a:ext uri="{FF2B5EF4-FFF2-40B4-BE49-F238E27FC236}">
              <a16:creationId xmlns:a16="http://schemas.microsoft.com/office/drawing/2014/main" id="{B7E21570-6A9E-4B75-A587-C2FD35677E69}"/>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35</xdr:row>
      <xdr:rowOff>0</xdr:rowOff>
    </xdr:from>
    <xdr:ext cx="304800" cy="304800"/>
    <xdr:sp macro="" textlink="">
      <xdr:nvSpPr>
        <xdr:cNvPr id="18" name="Shape 3" descr="Texto Integral disponível">
          <a:extLst>
            <a:ext uri="{FF2B5EF4-FFF2-40B4-BE49-F238E27FC236}">
              <a16:creationId xmlns:a16="http://schemas.microsoft.com/office/drawing/2014/main" id="{F990E9EF-3BAF-4370-8E0D-6B5DCD37AE47}"/>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35</xdr:row>
      <xdr:rowOff>0</xdr:rowOff>
    </xdr:from>
    <xdr:ext cx="304800" cy="304800"/>
    <xdr:sp macro="" textlink="">
      <xdr:nvSpPr>
        <xdr:cNvPr id="19" name="Shape 3" descr="Texto Integral disponível">
          <a:extLst>
            <a:ext uri="{FF2B5EF4-FFF2-40B4-BE49-F238E27FC236}">
              <a16:creationId xmlns:a16="http://schemas.microsoft.com/office/drawing/2014/main" id="{C845C31C-6121-4DB9-A723-8A123DA8780C}"/>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35</xdr:row>
      <xdr:rowOff>0</xdr:rowOff>
    </xdr:from>
    <xdr:ext cx="304800" cy="304800"/>
    <xdr:sp macro="" textlink="">
      <xdr:nvSpPr>
        <xdr:cNvPr id="20" name="Shape 3" descr="Texto Integral disponível">
          <a:extLst>
            <a:ext uri="{FF2B5EF4-FFF2-40B4-BE49-F238E27FC236}">
              <a16:creationId xmlns:a16="http://schemas.microsoft.com/office/drawing/2014/main" id="{621786DB-92BB-4956-9DA2-5C1302B970B9}"/>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35</xdr:row>
      <xdr:rowOff>0</xdr:rowOff>
    </xdr:from>
    <xdr:ext cx="304800" cy="304800"/>
    <xdr:sp macro="" textlink="">
      <xdr:nvSpPr>
        <xdr:cNvPr id="21" name="Shape 3" descr="Texto Integral disponível">
          <a:extLst>
            <a:ext uri="{FF2B5EF4-FFF2-40B4-BE49-F238E27FC236}">
              <a16:creationId xmlns:a16="http://schemas.microsoft.com/office/drawing/2014/main" id="{29EA24E0-6626-46AE-BA5E-745A86921137}"/>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35</xdr:row>
      <xdr:rowOff>0</xdr:rowOff>
    </xdr:from>
    <xdr:ext cx="304800" cy="304800"/>
    <xdr:sp macro="" textlink="">
      <xdr:nvSpPr>
        <xdr:cNvPr id="22" name="Shape 3" descr="Texto Integral disponível">
          <a:extLst>
            <a:ext uri="{FF2B5EF4-FFF2-40B4-BE49-F238E27FC236}">
              <a16:creationId xmlns:a16="http://schemas.microsoft.com/office/drawing/2014/main" id="{E708DD96-737D-4A5F-9956-6E1B1CF80BC6}"/>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35</xdr:row>
      <xdr:rowOff>0</xdr:rowOff>
    </xdr:from>
    <xdr:ext cx="304800" cy="304800"/>
    <xdr:sp macro="" textlink="">
      <xdr:nvSpPr>
        <xdr:cNvPr id="23" name="Shape 3" descr="Texto Integral disponível">
          <a:extLst>
            <a:ext uri="{FF2B5EF4-FFF2-40B4-BE49-F238E27FC236}">
              <a16:creationId xmlns:a16="http://schemas.microsoft.com/office/drawing/2014/main" id="{ED063B7F-49AB-44E7-A270-5EC1ABD82123}"/>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35</xdr:row>
      <xdr:rowOff>0</xdr:rowOff>
    </xdr:from>
    <xdr:ext cx="304800" cy="304800"/>
    <xdr:sp macro="" textlink="">
      <xdr:nvSpPr>
        <xdr:cNvPr id="24" name="Shape 3" descr="Texto Integral disponível">
          <a:extLst>
            <a:ext uri="{FF2B5EF4-FFF2-40B4-BE49-F238E27FC236}">
              <a16:creationId xmlns:a16="http://schemas.microsoft.com/office/drawing/2014/main" id="{7DE2625B-59E6-4118-9E0F-5B888C261710}"/>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35</xdr:row>
      <xdr:rowOff>0</xdr:rowOff>
    </xdr:from>
    <xdr:ext cx="304800" cy="304800"/>
    <xdr:sp macro="" textlink="">
      <xdr:nvSpPr>
        <xdr:cNvPr id="25" name="Shape 3" descr="Texto Integral disponível">
          <a:extLst>
            <a:ext uri="{FF2B5EF4-FFF2-40B4-BE49-F238E27FC236}">
              <a16:creationId xmlns:a16="http://schemas.microsoft.com/office/drawing/2014/main" id="{9566FA27-A18C-43B7-9B68-26A6D3C19FEE}"/>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0</xdr:colOff>
      <xdr:row>584</xdr:row>
      <xdr:rowOff>0</xdr:rowOff>
    </xdr:from>
    <xdr:ext cx="304800" cy="304800"/>
    <xdr:sp macro="" textlink="">
      <xdr:nvSpPr>
        <xdr:cNvPr id="28" name="Shape 3" descr="Texto Integral disponível">
          <a:extLst>
            <a:ext uri="{FF2B5EF4-FFF2-40B4-BE49-F238E27FC236}">
              <a16:creationId xmlns:a16="http://schemas.microsoft.com/office/drawing/2014/main" id="{5657BEE6-5E5F-45F9-AC0D-5FF5F0CA5F88}"/>
            </a:ext>
          </a:extLst>
        </xdr:cNvPr>
        <xdr:cNvSpPr/>
      </xdr:nvSpPr>
      <xdr:spPr>
        <a:xfrm>
          <a:off x="41833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0</xdr:colOff>
      <xdr:row>584</xdr:row>
      <xdr:rowOff>0</xdr:rowOff>
    </xdr:from>
    <xdr:ext cx="304800" cy="304800"/>
    <xdr:sp macro="" textlink="">
      <xdr:nvSpPr>
        <xdr:cNvPr id="29" name="Shape 3" descr="Texto Integral disponível">
          <a:extLst>
            <a:ext uri="{FF2B5EF4-FFF2-40B4-BE49-F238E27FC236}">
              <a16:creationId xmlns:a16="http://schemas.microsoft.com/office/drawing/2014/main" id="{A204A7B9-85C7-49BC-898D-6AD6014BE6C6}"/>
            </a:ext>
          </a:extLst>
        </xdr:cNvPr>
        <xdr:cNvSpPr/>
      </xdr:nvSpPr>
      <xdr:spPr>
        <a:xfrm>
          <a:off x="41833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0</xdr:colOff>
      <xdr:row>584</xdr:row>
      <xdr:rowOff>0</xdr:rowOff>
    </xdr:from>
    <xdr:ext cx="304800" cy="304800"/>
    <xdr:sp macro="" textlink="">
      <xdr:nvSpPr>
        <xdr:cNvPr id="30" name="Shape 3" descr="Texto Integral disponível">
          <a:extLst>
            <a:ext uri="{FF2B5EF4-FFF2-40B4-BE49-F238E27FC236}">
              <a16:creationId xmlns:a16="http://schemas.microsoft.com/office/drawing/2014/main" id="{42F5FD05-F898-4B04-89AC-5AC731D8035E}"/>
            </a:ext>
          </a:extLst>
        </xdr:cNvPr>
        <xdr:cNvSpPr/>
      </xdr:nvSpPr>
      <xdr:spPr>
        <a:xfrm>
          <a:off x="41833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0</xdr:colOff>
      <xdr:row>584</xdr:row>
      <xdr:rowOff>0</xdr:rowOff>
    </xdr:from>
    <xdr:ext cx="304800" cy="304800"/>
    <xdr:sp macro="" textlink="">
      <xdr:nvSpPr>
        <xdr:cNvPr id="31" name="Shape 3" descr="Texto Integral disponível">
          <a:extLst>
            <a:ext uri="{FF2B5EF4-FFF2-40B4-BE49-F238E27FC236}">
              <a16:creationId xmlns:a16="http://schemas.microsoft.com/office/drawing/2014/main" id="{95DAE262-CAE7-48C4-9C07-DBD9000269B1}"/>
            </a:ext>
          </a:extLst>
        </xdr:cNvPr>
        <xdr:cNvSpPr/>
      </xdr:nvSpPr>
      <xdr:spPr>
        <a:xfrm>
          <a:off x="41833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0</xdr:colOff>
      <xdr:row>584</xdr:row>
      <xdr:rowOff>0</xdr:rowOff>
    </xdr:from>
    <xdr:ext cx="304800" cy="304800"/>
    <xdr:sp macro="" textlink="">
      <xdr:nvSpPr>
        <xdr:cNvPr id="32" name="Shape 3" descr="Texto Integral disponível">
          <a:extLst>
            <a:ext uri="{FF2B5EF4-FFF2-40B4-BE49-F238E27FC236}">
              <a16:creationId xmlns:a16="http://schemas.microsoft.com/office/drawing/2014/main" id="{69161D7A-7F03-43AA-9E41-7C2069B059B9}"/>
            </a:ext>
          </a:extLst>
        </xdr:cNvPr>
        <xdr:cNvSpPr/>
      </xdr:nvSpPr>
      <xdr:spPr>
        <a:xfrm>
          <a:off x="41833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0</xdr:colOff>
      <xdr:row>584</xdr:row>
      <xdr:rowOff>0</xdr:rowOff>
    </xdr:from>
    <xdr:ext cx="304800" cy="304800"/>
    <xdr:sp macro="" textlink="">
      <xdr:nvSpPr>
        <xdr:cNvPr id="33" name="Shape 3" descr="Texto Integral disponível">
          <a:extLst>
            <a:ext uri="{FF2B5EF4-FFF2-40B4-BE49-F238E27FC236}">
              <a16:creationId xmlns:a16="http://schemas.microsoft.com/office/drawing/2014/main" id="{C60F831B-A92C-410A-859F-0898936C1A25}"/>
            </a:ext>
          </a:extLst>
        </xdr:cNvPr>
        <xdr:cNvSpPr/>
      </xdr:nvSpPr>
      <xdr:spPr>
        <a:xfrm>
          <a:off x="41833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0</xdr:colOff>
      <xdr:row>584</xdr:row>
      <xdr:rowOff>0</xdr:rowOff>
    </xdr:from>
    <xdr:ext cx="304800" cy="304800"/>
    <xdr:sp macro="" textlink="">
      <xdr:nvSpPr>
        <xdr:cNvPr id="34" name="Shape 3" descr="Texto Integral disponível">
          <a:extLst>
            <a:ext uri="{FF2B5EF4-FFF2-40B4-BE49-F238E27FC236}">
              <a16:creationId xmlns:a16="http://schemas.microsoft.com/office/drawing/2014/main" id="{CAFF772A-F1C0-4130-9085-81F80C321C78}"/>
            </a:ext>
          </a:extLst>
        </xdr:cNvPr>
        <xdr:cNvSpPr/>
      </xdr:nvSpPr>
      <xdr:spPr>
        <a:xfrm>
          <a:off x="41833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0</xdr:colOff>
      <xdr:row>584</xdr:row>
      <xdr:rowOff>0</xdr:rowOff>
    </xdr:from>
    <xdr:ext cx="304800" cy="304800"/>
    <xdr:sp macro="" textlink="">
      <xdr:nvSpPr>
        <xdr:cNvPr id="35" name="Shape 3" descr="Texto Integral disponível">
          <a:extLst>
            <a:ext uri="{FF2B5EF4-FFF2-40B4-BE49-F238E27FC236}">
              <a16:creationId xmlns:a16="http://schemas.microsoft.com/office/drawing/2014/main" id="{374A76D7-16F4-44D5-A72D-2AE224C7523E}"/>
            </a:ext>
          </a:extLst>
        </xdr:cNvPr>
        <xdr:cNvSpPr/>
      </xdr:nvSpPr>
      <xdr:spPr>
        <a:xfrm>
          <a:off x="41833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0</xdr:colOff>
      <xdr:row>584</xdr:row>
      <xdr:rowOff>0</xdr:rowOff>
    </xdr:from>
    <xdr:ext cx="304800" cy="304800"/>
    <xdr:sp macro="" textlink="">
      <xdr:nvSpPr>
        <xdr:cNvPr id="36" name="Shape 3" descr="Texto Integral disponível">
          <a:extLst>
            <a:ext uri="{FF2B5EF4-FFF2-40B4-BE49-F238E27FC236}">
              <a16:creationId xmlns:a16="http://schemas.microsoft.com/office/drawing/2014/main" id="{6956843F-7737-4EDE-9BAC-8A252AB93F0E}"/>
            </a:ext>
          </a:extLst>
        </xdr:cNvPr>
        <xdr:cNvSpPr/>
      </xdr:nvSpPr>
      <xdr:spPr>
        <a:xfrm>
          <a:off x="41833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0</xdr:colOff>
      <xdr:row>584</xdr:row>
      <xdr:rowOff>0</xdr:rowOff>
    </xdr:from>
    <xdr:ext cx="304800" cy="304800"/>
    <xdr:sp macro="" textlink="">
      <xdr:nvSpPr>
        <xdr:cNvPr id="37" name="Shape 3" descr="Texto Integral disponível">
          <a:extLst>
            <a:ext uri="{FF2B5EF4-FFF2-40B4-BE49-F238E27FC236}">
              <a16:creationId xmlns:a16="http://schemas.microsoft.com/office/drawing/2014/main" id="{E38656DB-BD9F-4DDE-A179-601DC46236AC}"/>
            </a:ext>
          </a:extLst>
        </xdr:cNvPr>
        <xdr:cNvSpPr/>
      </xdr:nvSpPr>
      <xdr:spPr>
        <a:xfrm>
          <a:off x="41833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0</xdr:colOff>
      <xdr:row>584</xdr:row>
      <xdr:rowOff>0</xdr:rowOff>
    </xdr:from>
    <xdr:ext cx="304800" cy="304800"/>
    <xdr:sp macro="" textlink="">
      <xdr:nvSpPr>
        <xdr:cNvPr id="38" name="Shape 3" descr="Texto Integral disponível">
          <a:extLst>
            <a:ext uri="{FF2B5EF4-FFF2-40B4-BE49-F238E27FC236}">
              <a16:creationId xmlns:a16="http://schemas.microsoft.com/office/drawing/2014/main" id="{92A618F2-E977-491B-8C7A-9656CEE5E589}"/>
            </a:ext>
          </a:extLst>
        </xdr:cNvPr>
        <xdr:cNvSpPr/>
      </xdr:nvSpPr>
      <xdr:spPr>
        <a:xfrm>
          <a:off x="41833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0</xdr:colOff>
      <xdr:row>584</xdr:row>
      <xdr:rowOff>0</xdr:rowOff>
    </xdr:from>
    <xdr:ext cx="304800" cy="304800"/>
    <xdr:sp macro="" textlink="">
      <xdr:nvSpPr>
        <xdr:cNvPr id="39" name="Shape 3" descr="Texto Integral disponível">
          <a:extLst>
            <a:ext uri="{FF2B5EF4-FFF2-40B4-BE49-F238E27FC236}">
              <a16:creationId xmlns:a16="http://schemas.microsoft.com/office/drawing/2014/main" id="{3B132E8C-687A-4229-9EDA-8D519899873F}"/>
            </a:ext>
          </a:extLst>
        </xdr:cNvPr>
        <xdr:cNvSpPr/>
      </xdr:nvSpPr>
      <xdr:spPr>
        <a:xfrm>
          <a:off x="41833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0</xdr:colOff>
      <xdr:row>584</xdr:row>
      <xdr:rowOff>0</xdr:rowOff>
    </xdr:from>
    <xdr:ext cx="304800" cy="304800"/>
    <xdr:sp macro="" textlink="">
      <xdr:nvSpPr>
        <xdr:cNvPr id="40" name="Shape 3" descr="Texto Integral disponível">
          <a:extLst>
            <a:ext uri="{FF2B5EF4-FFF2-40B4-BE49-F238E27FC236}">
              <a16:creationId xmlns:a16="http://schemas.microsoft.com/office/drawing/2014/main" id="{CD61799C-F0B4-4BF9-8A01-1D93463D8B8A}"/>
            </a:ext>
          </a:extLst>
        </xdr:cNvPr>
        <xdr:cNvSpPr/>
      </xdr:nvSpPr>
      <xdr:spPr>
        <a:xfrm>
          <a:off x="41833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0</xdr:colOff>
      <xdr:row>584</xdr:row>
      <xdr:rowOff>0</xdr:rowOff>
    </xdr:from>
    <xdr:ext cx="304800" cy="304800"/>
    <xdr:sp macro="" textlink="">
      <xdr:nvSpPr>
        <xdr:cNvPr id="41" name="Shape 3" descr="Texto Integral disponível">
          <a:extLst>
            <a:ext uri="{FF2B5EF4-FFF2-40B4-BE49-F238E27FC236}">
              <a16:creationId xmlns:a16="http://schemas.microsoft.com/office/drawing/2014/main" id="{6050A6ED-B1E1-4995-9807-FB1E51DB05E0}"/>
            </a:ext>
          </a:extLst>
        </xdr:cNvPr>
        <xdr:cNvSpPr/>
      </xdr:nvSpPr>
      <xdr:spPr>
        <a:xfrm>
          <a:off x="41833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0</xdr:colOff>
      <xdr:row>584</xdr:row>
      <xdr:rowOff>0</xdr:rowOff>
    </xdr:from>
    <xdr:ext cx="304800" cy="304800"/>
    <xdr:sp macro="" textlink="">
      <xdr:nvSpPr>
        <xdr:cNvPr id="42" name="Shape 3" descr="Texto Integral disponível">
          <a:extLst>
            <a:ext uri="{FF2B5EF4-FFF2-40B4-BE49-F238E27FC236}">
              <a16:creationId xmlns:a16="http://schemas.microsoft.com/office/drawing/2014/main" id="{2F5A220C-CF39-4BE4-8A48-12EB4CEDB365}"/>
            </a:ext>
          </a:extLst>
        </xdr:cNvPr>
        <xdr:cNvSpPr/>
      </xdr:nvSpPr>
      <xdr:spPr>
        <a:xfrm>
          <a:off x="41833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0</xdr:colOff>
      <xdr:row>584</xdr:row>
      <xdr:rowOff>0</xdr:rowOff>
    </xdr:from>
    <xdr:ext cx="304800" cy="304800"/>
    <xdr:sp macro="" textlink="">
      <xdr:nvSpPr>
        <xdr:cNvPr id="43" name="Shape 3" descr="Texto Integral disponível">
          <a:extLst>
            <a:ext uri="{FF2B5EF4-FFF2-40B4-BE49-F238E27FC236}">
              <a16:creationId xmlns:a16="http://schemas.microsoft.com/office/drawing/2014/main" id="{7E616491-4365-4D33-A651-04B366E27A42}"/>
            </a:ext>
          </a:extLst>
        </xdr:cNvPr>
        <xdr:cNvSpPr/>
      </xdr:nvSpPr>
      <xdr:spPr>
        <a:xfrm>
          <a:off x="41833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0</xdr:colOff>
      <xdr:row>584</xdr:row>
      <xdr:rowOff>0</xdr:rowOff>
    </xdr:from>
    <xdr:ext cx="304800" cy="304800"/>
    <xdr:sp macro="" textlink="">
      <xdr:nvSpPr>
        <xdr:cNvPr id="44" name="Shape 3" descr="Texto Integral disponível">
          <a:extLst>
            <a:ext uri="{FF2B5EF4-FFF2-40B4-BE49-F238E27FC236}">
              <a16:creationId xmlns:a16="http://schemas.microsoft.com/office/drawing/2014/main" id="{1468B4BA-EC2A-4460-8585-F5B46E798439}"/>
            </a:ext>
          </a:extLst>
        </xdr:cNvPr>
        <xdr:cNvSpPr/>
      </xdr:nvSpPr>
      <xdr:spPr>
        <a:xfrm>
          <a:off x="41833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0</xdr:colOff>
      <xdr:row>584</xdr:row>
      <xdr:rowOff>0</xdr:rowOff>
    </xdr:from>
    <xdr:ext cx="304800" cy="304800"/>
    <xdr:sp macro="" textlink="">
      <xdr:nvSpPr>
        <xdr:cNvPr id="45" name="Shape 3" descr="Texto Integral disponível">
          <a:extLst>
            <a:ext uri="{FF2B5EF4-FFF2-40B4-BE49-F238E27FC236}">
              <a16:creationId xmlns:a16="http://schemas.microsoft.com/office/drawing/2014/main" id="{703F12CF-C5B3-45B6-8A3A-2E9A75A28900}"/>
            </a:ext>
          </a:extLst>
        </xdr:cNvPr>
        <xdr:cNvSpPr/>
      </xdr:nvSpPr>
      <xdr:spPr>
        <a:xfrm>
          <a:off x="41833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0</xdr:colOff>
      <xdr:row>584</xdr:row>
      <xdr:rowOff>0</xdr:rowOff>
    </xdr:from>
    <xdr:ext cx="304800" cy="304800"/>
    <xdr:sp macro="" textlink="">
      <xdr:nvSpPr>
        <xdr:cNvPr id="46" name="Shape 3" descr="Texto Integral disponível">
          <a:extLst>
            <a:ext uri="{FF2B5EF4-FFF2-40B4-BE49-F238E27FC236}">
              <a16:creationId xmlns:a16="http://schemas.microsoft.com/office/drawing/2014/main" id="{0E891C16-45C0-4C55-B2AD-D4FC03A2EF69}"/>
            </a:ext>
          </a:extLst>
        </xdr:cNvPr>
        <xdr:cNvSpPr/>
      </xdr:nvSpPr>
      <xdr:spPr>
        <a:xfrm>
          <a:off x="41833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0</xdr:colOff>
      <xdr:row>584</xdr:row>
      <xdr:rowOff>0</xdr:rowOff>
    </xdr:from>
    <xdr:ext cx="304800" cy="304800"/>
    <xdr:sp macro="" textlink="">
      <xdr:nvSpPr>
        <xdr:cNvPr id="47" name="Shape 3" descr="Texto Integral disponível">
          <a:extLst>
            <a:ext uri="{FF2B5EF4-FFF2-40B4-BE49-F238E27FC236}">
              <a16:creationId xmlns:a16="http://schemas.microsoft.com/office/drawing/2014/main" id="{A8330B45-BD72-42DB-ACEF-D3B5FA05F31E}"/>
            </a:ext>
          </a:extLst>
        </xdr:cNvPr>
        <xdr:cNvSpPr/>
      </xdr:nvSpPr>
      <xdr:spPr>
        <a:xfrm>
          <a:off x="41833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0</xdr:colOff>
      <xdr:row>584</xdr:row>
      <xdr:rowOff>0</xdr:rowOff>
    </xdr:from>
    <xdr:ext cx="304800" cy="304800"/>
    <xdr:sp macro="" textlink="">
      <xdr:nvSpPr>
        <xdr:cNvPr id="48" name="Shape 3" descr="Texto Integral disponível">
          <a:extLst>
            <a:ext uri="{FF2B5EF4-FFF2-40B4-BE49-F238E27FC236}">
              <a16:creationId xmlns:a16="http://schemas.microsoft.com/office/drawing/2014/main" id="{DF55E6F6-5CDF-4175-B024-376B09D381A2}"/>
            </a:ext>
          </a:extLst>
        </xdr:cNvPr>
        <xdr:cNvSpPr/>
      </xdr:nvSpPr>
      <xdr:spPr>
        <a:xfrm>
          <a:off x="41833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xdr:col>
      <xdr:colOff>0</xdr:colOff>
      <xdr:row>584</xdr:row>
      <xdr:rowOff>0</xdr:rowOff>
    </xdr:from>
    <xdr:ext cx="304800" cy="304800"/>
    <xdr:sp macro="" textlink="">
      <xdr:nvSpPr>
        <xdr:cNvPr id="54" name="Shape 3" descr="Texto Integral disponível">
          <a:extLst>
            <a:ext uri="{FF2B5EF4-FFF2-40B4-BE49-F238E27FC236}">
              <a16:creationId xmlns:a16="http://schemas.microsoft.com/office/drawing/2014/main" id="{93AB1AF4-5120-4079-B695-F22734308849}"/>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xdr:col>
      <xdr:colOff>0</xdr:colOff>
      <xdr:row>584</xdr:row>
      <xdr:rowOff>0</xdr:rowOff>
    </xdr:from>
    <xdr:ext cx="304800" cy="304800"/>
    <xdr:sp macro="" textlink="">
      <xdr:nvSpPr>
        <xdr:cNvPr id="55" name="Shape 3" descr="Texto Integral disponível">
          <a:extLst>
            <a:ext uri="{FF2B5EF4-FFF2-40B4-BE49-F238E27FC236}">
              <a16:creationId xmlns:a16="http://schemas.microsoft.com/office/drawing/2014/main" id="{A071C932-B809-460F-A75C-E6DC12EE4293}"/>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xdr:col>
      <xdr:colOff>0</xdr:colOff>
      <xdr:row>584</xdr:row>
      <xdr:rowOff>0</xdr:rowOff>
    </xdr:from>
    <xdr:ext cx="304800" cy="304800"/>
    <xdr:sp macro="" textlink="">
      <xdr:nvSpPr>
        <xdr:cNvPr id="56" name="Shape 3" descr="Texto Integral disponível">
          <a:extLst>
            <a:ext uri="{FF2B5EF4-FFF2-40B4-BE49-F238E27FC236}">
              <a16:creationId xmlns:a16="http://schemas.microsoft.com/office/drawing/2014/main" id="{28CB11FA-68FD-4E4F-B1E1-8D1C95B9E761}"/>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xdr:col>
      <xdr:colOff>0</xdr:colOff>
      <xdr:row>584</xdr:row>
      <xdr:rowOff>0</xdr:rowOff>
    </xdr:from>
    <xdr:ext cx="304800" cy="304800"/>
    <xdr:sp macro="" textlink="">
      <xdr:nvSpPr>
        <xdr:cNvPr id="57" name="Shape 3" descr="Texto Integral disponível">
          <a:extLst>
            <a:ext uri="{FF2B5EF4-FFF2-40B4-BE49-F238E27FC236}">
              <a16:creationId xmlns:a16="http://schemas.microsoft.com/office/drawing/2014/main" id="{83328C1E-7A66-465E-9333-40998E4ADAC6}"/>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xdr:col>
      <xdr:colOff>0</xdr:colOff>
      <xdr:row>584</xdr:row>
      <xdr:rowOff>0</xdr:rowOff>
    </xdr:from>
    <xdr:ext cx="304800" cy="304800"/>
    <xdr:sp macro="" textlink="">
      <xdr:nvSpPr>
        <xdr:cNvPr id="58" name="Shape 3" descr="Texto Integral disponível">
          <a:extLst>
            <a:ext uri="{FF2B5EF4-FFF2-40B4-BE49-F238E27FC236}">
              <a16:creationId xmlns:a16="http://schemas.microsoft.com/office/drawing/2014/main" id="{A34440A9-7FC8-46FD-80CA-D5011CD386CB}"/>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xdr:col>
      <xdr:colOff>0</xdr:colOff>
      <xdr:row>584</xdr:row>
      <xdr:rowOff>0</xdr:rowOff>
    </xdr:from>
    <xdr:ext cx="304800" cy="304800"/>
    <xdr:sp macro="" textlink="">
      <xdr:nvSpPr>
        <xdr:cNvPr id="59" name="Shape 3" descr="Texto Integral disponível">
          <a:extLst>
            <a:ext uri="{FF2B5EF4-FFF2-40B4-BE49-F238E27FC236}">
              <a16:creationId xmlns:a16="http://schemas.microsoft.com/office/drawing/2014/main" id="{9615A8D8-76E4-4A97-9FF8-1F0089FD0464}"/>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xdr:col>
      <xdr:colOff>0</xdr:colOff>
      <xdr:row>584</xdr:row>
      <xdr:rowOff>0</xdr:rowOff>
    </xdr:from>
    <xdr:ext cx="304800" cy="304800"/>
    <xdr:sp macro="" textlink="">
      <xdr:nvSpPr>
        <xdr:cNvPr id="60" name="Shape 3" descr="Texto Integral disponível">
          <a:extLst>
            <a:ext uri="{FF2B5EF4-FFF2-40B4-BE49-F238E27FC236}">
              <a16:creationId xmlns:a16="http://schemas.microsoft.com/office/drawing/2014/main" id="{DDD26563-48F0-438A-8C8A-75976C7A0F72}"/>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xdr:col>
      <xdr:colOff>0</xdr:colOff>
      <xdr:row>584</xdr:row>
      <xdr:rowOff>0</xdr:rowOff>
    </xdr:from>
    <xdr:ext cx="304800" cy="304800"/>
    <xdr:sp macro="" textlink="">
      <xdr:nvSpPr>
        <xdr:cNvPr id="61" name="Shape 3" descr="Texto Integral disponível">
          <a:extLst>
            <a:ext uri="{FF2B5EF4-FFF2-40B4-BE49-F238E27FC236}">
              <a16:creationId xmlns:a16="http://schemas.microsoft.com/office/drawing/2014/main" id="{A145C25B-2574-4BF6-9E1D-D91FB68C65F1}"/>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xdr:col>
      <xdr:colOff>0</xdr:colOff>
      <xdr:row>584</xdr:row>
      <xdr:rowOff>0</xdr:rowOff>
    </xdr:from>
    <xdr:ext cx="304800" cy="304800"/>
    <xdr:sp macro="" textlink="">
      <xdr:nvSpPr>
        <xdr:cNvPr id="62" name="Shape 3" descr="Texto Integral disponível">
          <a:extLst>
            <a:ext uri="{FF2B5EF4-FFF2-40B4-BE49-F238E27FC236}">
              <a16:creationId xmlns:a16="http://schemas.microsoft.com/office/drawing/2014/main" id="{9865FAE5-B21E-43A6-9A45-908D5547289D}"/>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xdr:col>
      <xdr:colOff>0</xdr:colOff>
      <xdr:row>584</xdr:row>
      <xdr:rowOff>0</xdr:rowOff>
    </xdr:from>
    <xdr:ext cx="304800" cy="304800"/>
    <xdr:sp macro="" textlink="">
      <xdr:nvSpPr>
        <xdr:cNvPr id="63" name="Shape 3" descr="Texto Integral disponível">
          <a:extLst>
            <a:ext uri="{FF2B5EF4-FFF2-40B4-BE49-F238E27FC236}">
              <a16:creationId xmlns:a16="http://schemas.microsoft.com/office/drawing/2014/main" id="{836B2A7B-59BF-49C4-B4FF-AE775FE2587D}"/>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xdr:col>
      <xdr:colOff>0</xdr:colOff>
      <xdr:row>584</xdr:row>
      <xdr:rowOff>0</xdr:rowOff>
    </xdr:from>
    <xdr:ext cx="304800" cy="304800"/>
    <xdr:sp macro="" textlink="">
      <xdr:nvSpPr>
        <xdr:cNvPr id="64" name="Shape 3" descr="Texto Integral disponível">
          <a:extLst>
            <a:ext uri="{FF2B5EF4-FFF2-40B4-BE49-F238E27FC236}">
              <a16:creationId xmlns:a16="http://schemas.microsoft.com/office/drawing/2014/main" id="{55A53896-DF26-4614-90CB-8F357749F5B7}"/>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xdr:col>
      <xdr:colOff>0</xdr:colOff>
      <xdr:row>584</xdr:row>
      <xdr:rowOff>0</xdr:rowOff>
    </xdr:from>
    <xdr:ext cx="304800" cy="304800"/>
    <xdr:sp macro="" textlink="">
      <xdr:nvSpPr>
        <xdr:cNvPr id="65" name="Shape 3" descr="Texto Integral disponível">
          <a:extLst>
            <a:ext uri="{FF2B5EF4-FFF2-40B4-BE49-F238E27FC236}">
              <a16:creationId xmlns:a16="http://schemas.microsoft.com/office/drawing/2014/main" id="{6219DDE6-B9C4-43ED-B4E1-3159972A1773}"/>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xdr:col>
      <xdr:colOff>0</xdr:colOff>
      <xdr:row>584</xdr:row>
      <xdr:rowOff>0</xdr:rowOff>
    </xdr:from>
    <xdr:ext cx="304800" cy="304800"/>
    <xdr:sp macro="" textlink="">
      <xdr:nvSpPr>
        <xdr:cNvPr id="66" name="Shape 3" descr="Texto Integral disponível">
          <a:extLst>
            <a:ext uri="{FF2B5EF4-FFF2-40B4-BE49-F238E27FC236}">
              <a16:creationId xmlns:a16="http://schemas.microsoft.com/office/drawing/2014/main" id="{076F2A46-3008-4E99-B7BC-01D2DEF33E8C}"/>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xdr:col>
      <xdr:colOff>0</xdr:colOff>
      <xdr:row>584</xdr:row>
      <xdr:rowOff>0</xdr:rowOff>
    </xdr:from>
    <xdr:ext cx="304800" cy="304800"/>
    <xdr:sp macro="" textlink="">
      <xdr:nvSpPr>
        <xdr:cNvPr id="67" name="Shape 3" descr="Texto Integral disponível">
          <a:extLst>
            <a:ext uri="{FF2B5EF4-FFF2-40B4-BE49-F238E27FC236}">
              <a16:creationId xmlns:a16="http://schemas.microsoft.com/office/drawing/2014/main" id="{6912A75A-EBD1-42FC-A8A3-A809E9F46D7F}"/>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xdr:col>
      <xdr:colOff>0</xdr:colOff>
      <xdr:row>584</xdr:row>
      <xdr:rowOff>0</xdr:rowOff>
    </xdr:from>
    <xdr:ext cx="304800" cy="304800"/>
    <xdr:sp macro="" textlink="">
      <xdr:nvSpPr>
        <xdr:cNvPr id="68" name="Shape 3" descr="Texto Integral disponível">
          <a:extLst>
            <a:ext uri="{FF2B5EF4-FFF2-40B4-BE49-F238E27FC236}">
              <a16:creationId xmlns:a16="http://schemas.microsoft.com/office/drawing/2014/main" id="{DA2D3987-F4ED-4912-B1B0-74796A09586A}"/>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xdr:col>
      <xdr:colOff>0</xdr:colOff>
      <xdr:row>584</xdr:row>
      <xdr:rowOff>0</xdr:rowOff>
    </xdr:from>
    <xdr:ext cx="304800" cy="304800"/>
    <xdr:sp macro="" textlink="">
      <xdr:nvSpPr>
        <xdr:cNvPr id="69" name="Shape 3" descr="Texto Integral disponível">
          <a:extLst>
            <a:ext uri="{FF2B5EF4-FFF2-40B4-BE49-F238E27FC236}">
              <a16:creationId xmlns:a16="http://schemas.microsoft.com/office/drawing/2014/main" id="{A2937152-D443-4A42-940B-D101BDCABD1D}"/>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xdr:col>
      <xdr:colOff>0</xdr:colOff>
      <xdr:row>584</xdr:row>
      <xdr:rowOff>0</xdr:rowOff>
    </xdr:from>
    <xdr:ext cx="304800" cy="304800"/>
    <xdr:sp macro="" textlink="">
      <xdr:nvSpPr>
        <xdr:cNvPr id="70" name="Shape 3" descr="Texto Integral disponível">
          <a:extLst>
            <a:ext uri="{FF2B5EF4-FFF2-40B4-BE49-F238E27FC236}">
              <a16:creationId xmlns:a16="http://schemas.microsoft.com/office/drawing/2014/main" id="{CE55D1EE-F066-469E-8B9B-FA0B53EC4E34}"/>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xdr:col>
      <xdr:colOff>0</xdr:colOff>
      <xdr:row>584</xdr:row>
      <xdr:rowOff>0</xdr:rowOff>
    </xdr:from>
    <xdr:ext cx="304800" cy="304800"/>
    <xdr:sp macro="" textlink="">
      <xdr:nvSpPr>
        <xdr:cNvPr id="71" name="Shape 3" descr="Texto Integral disponível">
          <a:extLst>
            <a:ext uri="{FF2B5EF4-FFF2-40B4-BE49-F238E27FC236}">
              <a16:creationId xmlns:a16="http://schemas.microsoft.com/office/drawing/2014/main" id="{A95CFCEF-A77A-4A30-917C-293DDBC858C8}"/>
            </a:ext>
          </a:extLst>
        </xdr:cNvPr>
        <xdr:cNvSpPr/>
      </xdr:nvSpPr>
      <xdr:spPr>
        <a:xfrm>
          <a:off x="475488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xdr:col>
      <xdr:colOff>0</xdr:colOff>
      <xdr:row>585</xdr:row>
      <xdr:rowOff>43543</xdr:rowOff>
    </xdr:from>
    <xdr:ext cx="304800" cy="304800"/>
    <xdr:sp macro="" textlink="">
      <xdr:nvSpPr>
        <xdr:cNvPr id="73" name="Shape 3" descr="Texto Integral disponível">
          <a:extLst>
            <a:ext uri="{FF2B5EF4-FFF2-40B4-BE49-F238E27FC236}">
              <a16:creationId xmlns:a16="http://schemas.microsoft.com/office/drawing/2014/main" id="{02C699B3-F108-420E-BC7B-FFB0C60276D4}"/>
            </a:ext>
          </a:extLst>
        </xdr:cNvPr>
        <xdr:cNvSpPr/>
      </xdr:nvSpPr>
      <xdr:spPr>
        <a:xfrm>
          <a:off x="2738846" y="58621749"/>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80" name="Shape 3" descr="Texto Integral disponível">
          <a:extLst>
            <a:ext uri="{FF2B5EF4-FFF2-40B4-BE49-F238E27FC236}">
              <a16:creationId xmlns:a16="http://schemas.microsoft.com/office/drawing/2014/main" id="{9A47B240-F952-4783-BCE5-4211D5620133}"/>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81" name="Shape 3" descr="Texto Integral disponível">
          <a:extLst>
            <a:ext uri="{FF2B5EF4-FFF2-40B4-BE49-F238E27FC236}">
              <a16:creationId xmlns:a16="http://schemas.microsoft.com/office/drawing/2014/main" id="{A57D14A2-D78C-4183-A017-713A0329593C}"/>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82" name="Shape 3" descr="Texto Integral disponível">
          <a:extLst>
            <a:ext uri="{FF2B5EF4-FFF2-40B4-BE49-F238E27FC236}">
              <a16:creationId xmlns:a16="http://schemas.microsoft.com/office/drawing/2014/main" id="{20D1E3EE-8CFF-4D68-B1C3-BF4EA9CD0F0E}"/>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83" name="Shape 3" descr="Texto Integral disponível">
          <a:extLst>
            <a:ext uri="{FF2B5EF4-FFF2-40B4-BE49-F238E27FC236}">
              <a16:creationId xmlns:a16="http://schemas.microsoft.com/office/drawing/2014/main" id="{2CDF9CBF-C829-4E17-A143-0B068454FC45}"/>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84" name="Shape 3" descr="Texto Integral disponível">
          <a:extLst>
            <a:ext uri="{FF2B5EF4-FFF2-40B4-BE49-F238E27FC236}">
              <a16:creationId xmlns:a16="http://schemas.microsoft.com/office/drawing/2014/main" id="{DF9B8016-6617-4057-9F80-18E7339CD52A}"/>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85" name="Shape 3" descr="Texto Integral disponível">
          <a:extLst>
            <a:ext uri="{FF2B5EF4-FFF2-40B4-BE49-F238E27FC236}">
              <a16:creationId xmlns:a16="http://schemas.microsoft.com/office/drawing/2014/main" id="{C0314412-7C64-49BC-8525-416985D57EF5}"/>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86" name="Shape 3" descr="Texto Integral disponível">
          <a:extLst>
            <a:ext uri="{FF2B5EF4-FFF2-40B4-BE49-F238E27FC236}">
              <a16:creationId xmlns:a16="http://schemas.microsoft.com/office/drawing/2014/main" id="{04795F42-E0F4-4851-B142-08531C8270FD}"/>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87" name="Shape 3" descr="Texto Integral disponível">
          <a:extLst>
            <a:ext uri="{FF2B5EF4-FFF2-40B4-BE49-F238E27FC236}">
              <a16:creationId xmlns:a16="http://schemas.microsoft.com/office/drawing/2014/main" id="{FB334C20-3C1E-4096-9406-A5CD34E408E8}"/>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88" name="Shape 3" descr="Texto Integral disponível">
          <a:extLst>
            <a:ext uri="{FF2B5EF4-FFF2-40B4-BE49-F238E27FC236}">
              <a16:creationId xmlns:a16="http://schemas.microsoft.com/office/drawing/2014/main" id="{FDA022B2-78A9-474D-9CB4-342CD14C04CF}"/>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89" name="Shape 3" descr="Texto Integral disponível">
          <a:extLst>
            <a:ext uri="{FF2B5EF4-FFF2-40B4-BE49-F238E27FC236}">
              <a16:creationId xmlns:a16="http://schemas.microsoft.com/office/drawing/2014/main" id="{C3CBB705-88DC-408F-AD6D-1C4EA2A17C40}"/>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90" name="Shape 3" descr="Texto Integral disponível">
          <a:extLst>
            <a:ext uri="{FF2B5EF4-FFF2-40B4-BE49-F238E27FC236}">
              <a16:creationId xmlns:a16="http://schemas.microsoft.com/office/drawing/2014/main" id="{EBED7A82-6FAD-4015-BBF3-73EA3486AF55}"/>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91" name="Shape 3" descr="Texto Integral disponível">
          <a:extLst>
            <a:ext uri="{FF2B5EF4-FFF2-40B4-BE49-F238E27FC236}">
              <a16:creationId xmlns:a16="http://schemas.microsoft.com/office/drawing/2014/main" id="{FAED9E86-7AC3-41C2-95CA-C942C1397B5B}"/>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92" name="Shape 3" descr="Texto Integral disponível">
          <a:extLst>
            <a:ext uri="{FF2B5EF4-FFF2-40B4-BE49-F238E27FC236}">
              <a16:creationId xmlns:a16="http://schemas.microsoft.com/office/drawing/2014/main" id="{6391DED7-B612-46CF-AFAF-E59A5431CF13}"/>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93" name="Shape 3" descr="Texto Integral disponível">
          <a:extLst>
            <a:ext uri="{FF2B5EF4-FFF2-40B4-BE49-F238E27FC236}">
              <a16:creationId xmlns:a16="http://schemas.microsoft.com/office/drawing/2014/main" id="{4307D7EA-AF40-48F5-8B27-59C52AB3CBEB}"/>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94" name="Shape 3" descr="Texto Integral disponível">
          <a:extLst>
            <a:ext uri="{FF2B5EF4-FFF2-40B4-BE49-F238E27FC236}">
              <a16:creationId xmlns:a16="http://schemas.microsoft.com/office/drawing/2014/main" id="{2B0D614F-DC47-4E10-9295-EC25D399868E}"/>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95" name="Shape 3" descr="Texto Integral disponível">
          <a:extLst>
            <a:ext uri="{FF2B5EF4-FFF2-40B4-BE49-F238E27FC236}">
              <a16:creationId xmlns:a16="http://schemas.microsoft.com/office/drawing/2014/main" id="{092C1FC5-DCA1-43E9-8422-5A3F9A48A5CB}"/>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96" name="Shape 3" descr="Texto Integral disponível">
          <a:extLst>
            <a:ext uri="{FF2B5EF4-FFF2-40B4-BE49-F238E27FC236}">
              <a16:creationId xmlns:a16="http://schemas.microsoft.com/office/drawing/2014/main" id="{2B707493-2575-4A86-982F-02BDDE98ABF1}"/>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97" name="Shape 3" descr="Texto Integral disponível">
          <a:extLst>
            <a:ext uri="{FF2B5EF4-FFF2-40B4-BE49-F238E27FC236}">
              <a16:creationId xmlns:a16="http://schemas.microsoft.com/office/drawing/2014/main" id="{77EB5938-38D7-45B2-AD94-24E0FCD7DF60}"/>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98" name="Shape 3" descr="Texto Integral disponível">
          <a:extLst>
            <a:ext uri="{FF2B5EF4-FFF2-40B4-BE49-F238E27FC236}">
              <a16:creationId xmlns:a16="http://schemas.microsoft.com/office/drawing/2014/main" id="{EA62B1D3-FF31-4112-9758-D782D93CF0D3}"/>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99" name="Shape 3" descr="Texto Integral disponível">
          <a:extLst>
            <a:ext uri="{FF2B5EF4-FFF2-40B4-BE49-F238E27FC236}">
              <a16:creationId xmlns:a16="http://schemas.microsoft.com/office/drawing/2014/main" id="{759C58C5-0890-47F9-9C8E-3932968C49F8}"/>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100" name="Shape 3" descr="Texto Integral disponível">
          <a:extLst>
            <a:ext uri="{FF2B5EF4-FFF2-40B4-BE49-F238E27FC236}">
              <a16:creationId xmlns:a16="http://schemas.microsoft.com/office/drawing/2014/main" id="{952F9D0B-7B7E-413B-9DC1-088F04FC4208}"/>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101" name="Shape 3" descr="Texto Integral disponível">
          <a:extLst>
            <a:ext uri="{FF2B5EF4-FFF2-40B4-BE49-F238E27FC236}">
              <a16:creationId xmlns:a16="http://schemas.microsoft.com/office/drawing/2014/main" id="{A3838D30-CDE8-41DB-B755-9531B99B905D}"/>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102" name="Shape 3" descr="Texto Integral disponível">
          <a:extLst>
            <a:ext uri="{FF2B5EF4-FFF2-40B4-BE49-F238E27FC236}">
              <a16:creationId xmlns:a16="http://schemas.microsoft.com/office/drawing/2014/main" id="{9116364A-A198-41BF-BD7D-700185459B4F}"/>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103" name="Shape 3" descr="Texto Integral disponível">
          <a:extLst>
            <a:ext uri="{FF2B5EF4-FFF2-40B4-BE49-F238E27FC236}">
              <a16:creationId xmlns:a16="http://schemas.microsoft.com/office/drawing/2014/main" id="{132384AF-5AAD-4534-904A-C5E9A4034D24}"/>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104" name="Shape 3" descr="Texto Integral disponível">
          <a:extLst>
            <a:ext uri="{FF2B5EF4-FFF2-40B4-BE49-F238E27FC236}">
              <a16:creationId xmlns:a16="http://schemas.microsoft.com/office/drawing/2014/main" id="{866D3E92-7E6E-4D58-8F38-2EC302771E3B}"/>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0</xdr:colOff>
      <xdr:row>584</xdr:row>
      <xdr:rowOff>0</xdr:rowOff>
    </xdr:from>
    <xdr:ext cx="304800" cy="304800"/>
    <xdr:sp macro="" textlink="">
      <xdr:nvSpPr>
        <xdr:cNvPr id="105" name="Shape 3" descr="Texto Integral disponível">
          <a:extLst>
            <a:ext uri="{FF2B5EF4-FFF2-40B4-BE49-F238E27FC236}">
              <a16:creationId xmlns:a16="http://schemas.microsoft.com/office/drawing/2014/main" id="{98D8EBEC-385A-430B-B12C-D16BF8ECA0A7}"/>
            </a:ext>
          </a:extLst>
        </xdr:cNvPr>
        <xdr:cNvSpPr/>
      </xdr:nvSpPr>
      <xdr:spPr>
        <a:xfrm>
          <a:off x="1163574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06" name="Shape 3" descr="Texto Integral disponível">
          <a:extLst>
            <a:ext uri="{FF2B5EF4-FFF2-40B4-BE49-F238E27FC236}">
              <a16:creationId xmlns:a16="http://schemas.microsoft.com/office/drawing/2014/main" id="{E118C989-5C55-4ED1-BB2E-A426A73AEB56}"/>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07" name="Shape 3" descr="Texto Integral disponível">
          <a:extLst>
            <a:ext uri="{FF2B5EF4-FFF2-40B4-BE49-F238E27FC236}">
              <a16:creationId xmlns:a16="http://schemas.microsoft.com/office/drawing/2014/main" id="{86F414BF-C708-40F6-95BC-63F1756D4F1A}"/>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08" name="Shape 3" descr="Texto Integral disponível">
          <a:extLst>
            <a:ext uri="{FF2B5EF4-FFF2-40B4-BE49-F238E27FC236}">
              <a16:creationId xmlns:a16="http://schemas.microsoft.com/office/drawing/2014/main" id="{2C04754D-6A07-44A5-94BE-969FCAE43B29}"/>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09" name="Shape 3" descr="Texto Integral disponível">
          <a:extLst>
            <a:ext uri="{FF2B5EF4-FFF2-40B4-BE49-F238E27FC236}">
              <a16:creationId xmlns:a16="http://schemas.microsoft.com/office/drawing/2014/main" id="{95093199-B85F-4AAD-8847-D0A244B41D01}"/>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10" name="Shape 3" descr="Texto Integral disponível">
          <a:extLst>
            <a:ext uri="{FF2B5EF4-FFF2-40B4-BE49-F238E27FC236}">
              <a16:creationId xmlns:a16="http://schemas.microsoft.com/office/drawing/2014/main" id="{14813B71-77DA-4184-8A17-E113D0B1CE4C}"/>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11" name="Shape 3" descr="Texto Integral disponível">
          <a:extLst>
            <a:ext uri="{FF2B5EF4-FFF2-40B4-BE49-F238E27FC236}">
              <a16:creationId xmlns:a16="http://schemas.microsoft.com/office/drawing/2014/main" id="{782CE7B7-E9AD-4475-9A72-C28CFFF07634}"/>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12" name="Shape 3" descr="Texto Integral disponível">
          <a:extLst>
            <a:ext uri="{FF2B5EF4-FFF2-40B4-BE49-F238E27FC236}">
              <a16:creationId xmlns:a16="http://schemas.microsoft.com/office/drawing/2014/main" id="{C432CEAF-7068-4214-A036-F16BF12E4791}"/>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13" name="Shape 3" descr="Texto Integral disponível">
          <a:extLst>
            <a:ext uri="{FF2B5EF4-FFF2-40B4-BE49-F238E27FC236}">
              <a16:creationId xmlns:a16="http://schemas.microsoft.com/office/drawing/2014/main" id="{1B6EBF5D-2310-4D1C-8703-3721E1BD42F8}"/>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14" name="Shape 3" descr="Texto Integral disponível">
          <a:extLst>
            <a:ext uri="{FF2B5EF4-FFF2-40B4-BE49-F238E27FC236}">
              <a16:creationId xmlns:a16="http://schemas.microsoft.com/office/drawing/2014/main" id="{128AAFF4-091A-49D8-8966-935C411231F7}"/>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15" name="Shape 3" descr="Texto Integral disponível">
          <a:extLst>
            <a:ext uri="{FF2B5EF4-FFF2-40B4-BE49-F238E27FC236}">
              <a16:creationId xmlns:a16="http://schemas.microsoft.com/office/drawing/2014/main" id="{8CD25223-1A6D-4A8A-B7B1-81278E49E9C0}"/>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16" name="Shape 3" descr="Texto Integral disponível">
          <a:extLst>
            <a:ext uri="{FF2B5EF4-FFF2-40B4-BE49-F238E27FC236}">
              <a16:creationId xmlns:a16="http://schemas.microsoft.com/office/drawing/2014/main" id="{A6D16FEF-C635-4845-881B-F8F484436691}"/>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17" name="Shape 3" descr="Texto Integral disponível">
          <a:extLst>
            <a:ext uri="{FF2B5EF4-FFF2-40B4-BE49-F238E27FC236}">
              <a16:creationId xmlns:a16="http://schemas.microsoft.com/office/drawing/2014/main" id="{449E6351-534B-48A7-B16E-9CE0C5EC5D7B}"/>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18" name="Shape 3" descr="Texto Integral disponível">
          <a:extLst>
            <a:ext uri="{FF2B5EF4-FFF2-40B4-BE49-F238E27FC236}">
              <a16:creationId xmlns:a16="http://schemas.microsoft.com/office/drawing/2014/main" id="{4C9203B1-D7FF-436E-81C5-72EBFBCDABD9}"/>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19" name="Shape 3" descr="Texto Integral disponível">
          <a:extLst>
            <a:ext uri="{FF2B5EF4-FFF2-40B4-BE49-F238E27FC236}">
              <a16:creationId xmlns:a16="http://schemas.microsoft.com/office/drawing/2014/main" id="{146C4090-C3CD-4BC5-83A1-F93DBCBCC3CF}"/>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20" name="Shape 3" descr="Texto Integral disponível">
          <a:extLst>
            <a:ext uri="{FF2B5EF4-FFF2-40B4-BE49-F238E27FC236}">
              <a16:creationId xmlns:a16="http://schemas.microsoft.com/office/drawing/2014/main" id="{FCF1211F-D169-4E76-B915-0FDB89295D17}"/>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21" name="Shape 3" descr="Texto Integral disponível">
          <a:extLst>
            <a:ext uri="{FF2B5EF4-FFF2-40B4-BE49-F238E27FC236}">
              <a16:creationId xmlns:a16="http://schemas.microsoft.com/office/drawing/2014/main" id="{87E07026-19D8-47C5-9505-9B8D6991F6CE}"/>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22" name="Shape 3" descr="Texto Integral disponível">
          <a:extLst>
            <a:ext uri="{FF2B5EF4-FFF2-40B4-BE49-F238E27FC236}">
              <a16:creationId xmlns:a16="http://schemas.microsoft.com/office/drawing/2014/main" id="{222C38B3-78A9-4EF7-8A48-3CBB4F1071A3}"/>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23" name="Shape 3" descr="Texto Integral disponível">
          <a:extLst>
            <a:ext uri="{FF2B5EF4-FFF2-40B4-BE49-F238E27FC236}">
              <a16:creationId xmlns:a16="http://schemas.microsoft.com/office/drawing/2014/main" id="{C19BA5D0-0784-4681-9D40-8E9154C89BB4}"/>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24" name="Shape 3" descr="Texto Integral disponível">
          <a:extLst>
            <a:ext uri="{FF2B5EF4-FFF2-40B4-BE49-F238E27FC236}">
              <a16:creationId xmlns:a16="http://schemas.microsoft.com/office/drawing/2014/main" id="{B1E60A16-30E2-4779-9567-7617A5E36142}"/>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25" name="Shape 3" descr="Texto Integral disponível">
          <a:extLst>
            <a:ext uri="{FF2B5EF4-FFF2-40B4-BE49-F238E27FC236}">
              <a16:creationId xmlns:a16="http://schemas.microsoft.com/office/drawing/2014/main" id="{463951D7-4368-48B0-9A00-9C5E5DD7F0AA}"/>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26" name="Shape 3" descr="Texto Integral disponível">
          <a:extLst>
            <a:ext uri="{FF2B5EF4-FFF2-40B4-BE49-F238E27FC236}">
              <a16:creationId xmlns:a16="http://schemas.microsoft.com/office/drawing/2014/main" id="{8D6A5323-E1E1-4DE0-8B07-28D91FF7379F}"/>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27" name="Shape 3" descr="Texto Integral disponível">
          <a:extLst>
            <a:ext uri="{FF2B5EF4-FFF2-40B4-BE49-F238E27FC236}">
              <a16:creationId xmlns:a16="http://schemas.microsoft.com/office/drawing/2014/main" id="{DF992818-2816-4E3E-B983-683072AEE881}"/>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28" name="Shape 3" descr="Texto Integral disponível">
          <a:extLst>
            <a:ext uri="{FF2B5EF4-FFF2-40B4-BE49-F238E27FC236}">
              <a16:creationId xmlns:a16="http://schemas.microsoft.com/office/drawing/2014/main" id="{DC480796-2B29-4E10-A07A-BA34A6CD3B00}"/>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29" name="Shape 3" descr="Texto Integral disponível">
          <a:extLst>
            <a:ext uri="{FF2B5EF4-FFF2-40B4-BE49-F238E27FC236}">
              <a16:creationId xmlns:a16="http://schemas.microsoft.com/office/drawing/2014/main" id="{E02D9209-8790-4283-AAB9-CA9657C4AC4E}"/>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30" name="Shape 3" descr="Texto Integral disponível">
          <a:extLst>
            <a:ext uri="{FF2B5EF4-FFF2-40B4-BE49-F238E27FC236}">
              <a16:creationId xmlns:a16="http://schemas.microsoft.com/office/drawing/2014/main" id="{8C662097-6045-4592-8175-79BB289EC41E}"/>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0</xdr:colOff>
      <xdr:row>584</xdr:row>
      <xdr:rowOff>0</xdr:rowOff>
    </xdr:from>
    <xdr:ext cx="304800" cy="304800"/>
    <xdr:sp macro="" textlink="">
      <xdr:nvSpPr>
        <xdr:cNvPr id="131" name="Shape 3" descr="Texto Integral disponível">
          <a:extLst>
            <a:ext uri="{FF2B5EF4-FFF2-40B4-BE49-F238E27FC236}">
              <a16:creationId xmlns:a16="http://schemas.microsoft.com/office/drawing/2014/main" id="{7CE1706F-8972-4EA9-A62D-F4E1F9BDAFA3}"/>
            </a:ext>
          </a:extLst>
        </xdr:cNvPr>
        <xdr:cNvSpPr/>
      </xdr:nvSpPr>
      <xdr:spPr>
        <a:xfrm>
          <a:off x="12390120" y="3276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70C5E-084A-4E8A-943C-C001891657D7}">
  <dimension ref="A1:B16"/>
  <sheetViews>
    <sheetView zoomScale="220" zoomScaleNormal="220" workbookViewId="0">
      <selection activeCell="C24" sqref="C24"/>
    </sheetView>
  </sheetViews>
  <sheetFormatPr defaultColWidth="56.5546875" defaultRowHeight="6.75" customHeight="1" x14ac:dyDescent="0.3"/>
  <cols>
    <col min="1" max="1" width="12.6640625" style="1" customWidth="1"/>
    <col min="2" max="16384" width="56.5546875" style="1"/>
  </cols>
  <sheetData>
    <row r="1" spans="1:2" ht="20.25" customHeight="1" x14ac:dyDescent="0.3">
      <c r="A1" s="15" t="s">
        <v>17</v>
      </c>
      <c r="B1" s="15" t="s">
        <v>14</v>
      </c>
    </row>
    <row r="2" spans="1:2" ht="6.75" customHeight="1" x14ac:dyDescent="0.3">
      <c r="A2" s="16" t="s">
        <v>18</v>
      </c>
      <c r="B2" s="16" t="s">
        <v>70</v>
      </c>
    </row>
    <row r="3" spans="1:2" ht="6.75" customHeight="1" x14ac:dyDescent="0.3">
      <c r="A3" s="16" t="s">
        <v>19</v>
      </c>
      <c r="B3" s="16" t="s">
        <v>679</v>
      </c>
    </row>
    <row r="4" spans="1:2" ht="6.75" customHeight="1" x14ac:dyDescent="0.3">
      <c r="A4" s="17" t="s">
        <v>135</v>
      </c>
      <c r="B4" s="17" t="s">
        <v>150</v>
      </c>
    </row>
    <row r="5" spans="1:2" ht="6.75" customHeight="1" x14ac:dyDescent="0.3">
      <c r="A5" s="17" t="s">
        <v>134</v>
      </c>
      <c r="B5" s="17" t="str">
        <f>_xlfn.CONCAT(B4,"Prop")</f>
        <v>NBR.Prop</v>
      </c>
    </row>
    <row r="6" spans="1:2" ht="6.75" customHeight="1" x14ac:dyDescent="0.3">
      <c r="A6" s="17" t="s">
        <v>136</v>
      </c>
      <c r="B6" s="17" t="str">
        <f>_xlfn.CONCAT(B4,"Data")</f>
        <v>NBR.Data</v>
      </c>
    </row>
    <row r="7" spans="1:2" ht="6.75" customHeight="1" x14ac:dyDescent="0.3">
      <c r="A7" s="17" t="s">
        <v>75</v>
      </c>
      <c r="B7" s="17" t="s">
        <v>76</v>
      </c>
    </row>
    <row r="8" spans="1:2" ht="6.75" customHeight="1" x14ac:dyDescent="0.3">
      <c r="A8" s="17" t="s">
        <v>77</v>
      </c>
      <c r="B8" s="17" t="s">
        <v>680</v>
      </c>
    </row>
    <row r="9" spans="1:2" ht="6.75" customHeight="1" x14ac:dyDescent="0.3">
      <c r="A9" s="17" t="s">
        <v>678</v>
      </c>
      <c r="B9" s="17" t="s">
        <v>66</v>
      </c>
    </row>
    <row r="10" spans="1:2" ht="6.75" customHeight="1" x14ac:dyDescent="0.3">
      <c r="A10" s="17" t="s">
        <v>1</v>
      </c>
      <c r="B10" s="17" t="s">
        <v>2</v>
      </c>
    </row>
    <row r="11" spans="1:2" ht="6.75" customHeight="1" x14ac:dyDescent="0.3">
      <c r="A11" s="17" t="s">
        <v>4</v>
      </c>
      <c r="B11" s="17" t="s">
        <v>3</v>
      </c>
    </row>
    <row r="12" spans="1:2" ht="6.75" customHeight="1" x14ac:dyDescent="0.3">
      <c r="A12" s="17" t="s">
        <v>0</v>
      </c>
      <c r="B12" s="17" t="s">
        <v>8</v>
      </c>
    </row>
    <row r="13" spans="1:2" ht="6.75" customHeight="1" x14ac:dyDescent="0.3">
      <c r="A13" s="17" t="s">
        <v>675</v>
      </c>
      <c r="B13" s="17" t="s">
        <v>67</v>
      </c>
    </row>
    <row r="14" spans="1:2" ht="6.75" customHeight="1" x14ac:dyDescent="0.3">
      <c r="A14" s="17" t="s">
        <v>676</v>
      </c>
      <c r="B14" s="17" t="s">
        <v>68</v>
      </c>
    </row>
    <row r="15" spans="1:2" ht="6.75" customHeight="1" x14ac:dyDescent="0.3">
      <c r="A15" s="17" t="s">
        <v>677</v>
      </c>
      <c r="B15" s="17" t="s">
        <v>69</v>
      </c>
    </row>
    <row r="16" spans="1:2" ht="6.75" customHeight="1" x14ac:dyDescent="0.3">
      <c r="A16" s="17" t="s">
        <v>674</v>
      </c>
      <c r="B16" s="17" t="s">
        <v>1208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CF42B-C783-4349-9A5C-FEC66E5FAE0F}">
  <dimension ref="A1:U749"/>
  <sheetViews>
    <sheetView topLeftCell="H1" zoomScale="160" zoomScaleNormal="160" workbookViewId="0">
      <pane ySplit="1" topLeftCell="A416" activePane="bottomLeft" state="frozen"/>
      <selection activeCell="C8" sqref="C8"/>
      <selection pane="bottomLeft" activeCell="G203" sqref="G203"/>
    </sheetView>
  </sheetViews>
  <sheetFormatPr defaultRowHeight="7.8" customHeight="1" x14ac:dyDescent="0.3"/>
  <cols>
    <col min="1" max="1" width="6" bestFit="1" customWidth="1"/>
    <col min="2" max="2" width="8.109375" bestFit="1" customWidth="1"/>
    <col min="3" max="3" width="13.21875" bestFit="1" customWidth="1"/>
    <col min="4" max="4" width="15.6640625" customWidth="1"/>
    <col min="5" max="5" width="16" customWidth="1"/>
    <col min="6" max="6" width="13.44140625" customWidth="1"/>
    <col min="7" max="7" width="18.109375" style="75" customWidth="1"/>
    <col min="8" max="8" width="39.44140625" style="75" customWidth="1"/>
    <col min="9" max="10" width="32.109375" style="75" customWidth="1"/>
    <col min="11" max="11" width="29" style="75" customWidth="1"/>
    <col min="12" max="12" width="23.21875" bestFit="1" customWidth="1"/>
    <col min="13" max="14" width="22.33203125" bestFit="1" customWidth="1"/>
    <col min="15" max="15" width="17.77734375" bestFit="1" customWidth="1"/>
    <col min="16" max="16" width="53.5546875" customWidth="1"/>
    <col min="17" max="17" width="23.44140625" bestFit="1" customWidth="1"/>
    <col min="18" max="18" width="9.33203125" style="38" bestFit="1" customWidth="1"/>
    <col min="19" max="19" width="13.88671875" bestFit="1" customWidth="1"/>
    <col min="20" max="20" width="7.77734375" bestFit="1" customWidth="1"/>
  </cols>
  <sheetData>
    <row r="1" spans="1:20" ht="7.8" customHeight="1" x14ac:dyDescent="0.3">
      <c r="A1" s="12">
        <v>1</v>
      </c>
      <c r="B1" s="5" t="s">
        <v>74</v>
      </c>
      <c r="C1" s="5" t="s">
        <v>82</v>
      </c>
      <c r="D1" s="5" t="s">
        <v>83</v>
      </c>
      <c r="E1" s="5" t="s">
        <v>84</v>
      </c>
      <c r="F1" s="5" t="s">
        <v>85</v>
      </c>
      <c r="G1" s="73" t="s">
        <v>1354</v>
      </c>
      <c r="H1" s="73" t="s">
        <v>1353</v>
      </c>
      <c r="I1" s="73" t="s">
        <v>1352</v>
      </c>
      <c r="J1" s="73" t="s">
        <v>1351</v>
      </c>
      <c r="K1" s="73" t="s">
        <v>1355</v>
      </c>
      <c r="L1" s="8" t="s">
        <v>50</v>
      </c>
      <c r="M1" s="8" t="s">
        <v>132</v>
      </c>
      <c r="N1" s="8" t="s">
        <v>48</v>
      </c>
      <c r="O1" s="8" t="s">
        <v>49</v>
      </c>
      <c r="P1" s="8" t="s">
        <v>71</v>
      </c>
      <c r="Q1" s="8" t="s">
        <v>72</v>
      </c>
      <c r="R1" s="8" t="s">
        <v>412</v>
      </c>
      <c r="S1" s="8" t="s">
        <v>276</v>
      </c>
      <c r="T1" s="5" t="s">
        <v>73</v>
      </c>
    </row>
    <row r="2" spans="1:20" ht="7.8" customHeight="1" x14ac:dyDescent="0.3">
      <c r="A2" s="13">
        <v>2</v>
      </c>
      <c r="B2" s="9" t="s">
        <v>547</v>
      </c>
      <c r="C2" s="9" t="s">
        <v>551</v>
      </c>
      <c r="D2" s="9" t="s">
        <v>559</v>
      </c>
      <c r="E2" s="9" t="s">
        <v>599</v>
      </c>
      <c r="F2" s="9" t="s">
        <v>659</v>
      </c>
      <c r="G2" s="29" t="s">
        <v>152</v>
      </c>
      <c r="H2" s="29" t="s">
        <v>152</v>
      </c>
      <c r="I2" s="29" t="s">
        <v>152</v>
      </c>
      <c r="J2" s="29" t="s">
        <v>152</v>
      </c>
      <c r="K2" s="29" t="s">
        <v>152</v>
      </c>
      <c r="L2" s="7" t="str">
        <f t="shared" ref="L2:L65" si="0">_xlfn.CONCAT("Trata-se de: ", SUBSTITUTE(B2,"1.",""))</f>
        <v>Trata-se de: Termo</v>
      </c>
      <c r="M2" s="7" t="str">
        <f>_xlfn.CONCAT(SUBSTITUTE(C2,"."," ")," ")</f>
        <v xml:space="preserve">Normativo </v>
      </c>
      <c r="N2" s="7" t="str">
        <f>_xlfn.CONCAT(SUBSTITUTE(D2,"."," ")," ")</f>
        <v xml:space="preserve">De Requisito </v>
      </c>
      <c r="O2" s="7" t="str">
        <f>_xlfn.CONCAT(SUBSTITUTE(E2,"."," ")," ")</f>
        <v xml:space="preserve">Programático </v>
      </c>
      <c r="P2" s="7" t="str">
        <f t="shared" ref="P2:P65" si="1">_xlfn.CONCAT(L2," ",M2," ",N2," ",O2," ", SUBSTITUTE(F2, ".", " "),". --- ",Q2)</f>
        <v>Trata-se de: Termo Normativo  De Requisito  Programático  Necessidade Funcional. --- Consultar a Norma 6492-2021 na Seção 3</v>
      </c>
      <c r="Q2" s="7" t="str">
        <f t="shared" ref="Q2:Q33" si="2">_xlfn.CONCAT("Consultar a Norma ",R2," na Seção ",S2)</f>
        <v>Consultar a Norma 6492-2021 na Seção 3</v>
      </c>
      <c r="R2" s="21" t="s">
        <v>596</v>
      </c>
      <c r="S2" s="21">
        <v>3</v>
      </c>
      <c r="T2" s="10" t="str">
        <f t="shared" ref="T2:T65" si="3">_xlfn.CONCAT("key_",A2)</f>
        <v>key_2</v>
      </c>
    </row>
    <row r="3" spans="1:20" ht="7.8" customHeight="1" x14ac:dyDescent="0.3">
      <c r="A3" s="13">
        <v>3</v>
      </c>
      <c r="B3" s="9" t="s">
        <v>547</v>
      </c>
      <c r="C3" s="9" t="s">
        <v>551</v>
      </c>
      <c r="D3" s="9" t="s">
        <v>559</v>
      </c>
      <c r="E3" s="9" t="s">
        <v>599</v>
      </c>
      <c r="F3" s="9" t="s">
        <v>660</v>
      </c>
      <c r="G3" s="29" t="s">
        <v>152</v>
      </c>
      <c r="H3" s="29" t="s">
        <v>152</v>
      </c>
      <c r="I3" s="29" t="s">
        <v>152</v>
      </c>
      <c r="J3" s="29" t="s">
        <v>152</v>
      </c>
      <c r="K3" s="29" t="s">
        <v>152</v>
      </c>
      <c r="L3" s="7" t="str">
        <f t="shared" si="0"/>
        <v>Trata-se de: Termo</v>
      </c>
      <c r="M3" s="7" t="str">
        <f t="shared" ref="M3:M66" si="4">_xlfn.CONCAT("", SUBSTITUTE(C3,"."," ")," ")</f>
        <v xml:space="preserve">Normativo </v>
      </c>
      <c r="N3" s="7" t="str">
        <f t="shared" ref="N3:N66" si="5">_xlfn.CONCAT(SUBSTITUTE(D3,"."," ")," ")</f>
        <v xml:space="preserve">De Requisito </v>
      </c>
      <c r="O3" s="7" t="str">
        <f t="shared" ref="O3:O66" si="6">_xlfn.CONCAT(SUBSTITUTE(E3,"."," ")," ")</f>
        <v xml:space="preserve">Programático </v>
      </c>
      <c r="P3" s="7" t="str">
        <f t="shared" si="1"/>
        <v>Trata-se de: Termo Normativo  De Requisito  Programático  Necessidade Dimensional. --- Consultar a Norma 6492-2021 na Seção 3</v>
      </c>
      <c r="Q3" s="7" t="str">
        <f t="shared" si="2"/>
        <v>Consultar a Norma 6492-2021 na Seção 3</v>
      </c>
      <c r="R3" s="21" t="s">
        <v>596</v>
      </c>
      <c r="S3" s="21">
        <v>3</v>
      </c>
      <c r="T3" s="10" t="str">
        <f t="shared" si="3"/>
        <v>key_3</v>
      </c>
    </row>
    <row r="4" spans="1:20" ht="7.8" customHeight="1" x14ac:dyDescent="0.3">
      <c r="A4" s="13">
        <v>4</v>
      </c>
      <c r="B4" s="9" t="s">
        <v>547</v>
      </c>
      <c r="C4" s="9" t="s">
        <v>551</v>
      </c>
      <c r="D4" s="9" t="s">
        <v>559</v>
      </c>
      <c r="E4" s="9" t="s">
        <v>599</v>
      </c>
      <c r="F4" s="9" t="s">
        <v>661</v>
      </c>
      <c r="G4" s="29" t="s">
        <v>152</v>
      </c>
      <c r="H4" s="29" t="s">
        <v>152</v>
      </c>
      <c r="I4" s="29" t="s">
        <v>152</v>
      </c>
      <c r="J4" s="29" t="s">
        <v>152</v>
      </c>
      <c r="K4" s="29" t="s">
        <v>152</v>
      </c>
      <c r="L4" s="7" t="str">
        <f t="shared" si="0"/>
        <v>Trata-se de: Termo</v>
      </c>
      <c r="M4" s="7" t="str">
        <f t="shared" si="4"/>
        <v xml:space="preserve">Normativo </v>
      </c>
      <c r="N4" s="7" t="str">
        <f t="shared" si="5"/>
        <v xml:space="preserve">De Requisito </v>
      </c>
      <c r="O4" s="7" t="str">
        <f t="shared" si="6"/>
        <v xml:space="preserve">Programático </v>
      </c>
      <c r="P4" s="7" t="str">
        <f t="shared" si="1"/>
        <v>Trata-se de: Termo Normativo  De Requisito  Programático  Necessidade Material. --- Consultar a Norma 6492-2021 na Seção 3</v>
      </c>
      <c r="Q4" s="7" t="str">
        <f t="shared" si="2"/>
        <v>Consultar a Norma 6492-2021 na Seção 3</v>
      </c>
      <c r="R4" s="21" t="s">
        <v>596</v>
      </c>
      <c r="S4" s="21">
        <v>3</v>
      </c>
      <c r="T4" s="10" t="str">
        <f t="shared" si="3"/>
        <v>key_4</v>
      </c>
    </row>
    <row r="5" spans="1:20" ht="7.8" customHeight="1" x14ac:dyDescent="0.3">
      <c r="A5" s="13">
        <v>5</v>
      </c>
      <c r="B5" s="9" t="s">
        <v>547</v>
      </c>
      <c r="C5" s="9" t="s">
        <v>551</v>
      </c>
      <c r="D5" s="9" t="s">
        <v>559</v>
      </c>
      <c r="E5" s="9" t="s">
        <v>599</v>
      </c>
      <c r="F5" s="9" t="s">
        <v>662</v>
      </c>
      <c r="G5" s="29" t="s">
        <v>152</v>
      </c>
      <c r="H5" s="29" t="s">
        <v>152</v>
      </c>
      <c r="I5" s="29" t="s">
        <v>152</v>
      </c>
      <c r="J5" s="29" t="s">
        <v>152</v>
      </c>
      <c r="K5" s="29" t="s">
        <v>152</v>
      </c>
      <c r="L5" s="7" t="str">
        <f t="shared" si="0"/>
        <v>Trata-se de: Termo</v>
      </c>
      <c r="M5" s="7" t="str">
        <f t="shared" si="4"/>
        <v xml:space="preserve">Normativo </v>
      </c>
      <c r="N5" s="7" t="str">
        <f t="shared" si="5"/>
        <v xml:space="preserve">De Requisito </v>
      </c>
      <c r="O5" s="7" t="str">
        <f t="shared" si="6"/>
        <v xml:space="preserve">Programático </v>
      </c>
      <c r="P5" s="7" t="str">
        <f t="shared" si="1"/>
        <v>Trata-se de: Termo Normativo  De Requisito  Programático  Necessidade Térmico. --- Consultar a Norma 6492-2021 na Seção 3</v>
      </c>
      <c r="Q5" s="7" t="str">
        <f t="shared" si="2"/>
        <v>Consultar a Norma 6492-2021 na Seção 3</v>
      </c>
      <c r="R5" s="21" t="s">
        <v>596</v>
      </c>
      <c r="S5" s="21">
        <v>3</v>
      </c>
      <c r="T5" s="10" t="str">
        <f t="shared" si="3"/>
        <v>key_5</v>
      </c>
    </row>
    <row r="6" spans="1:20" ht="7.8" customHeight="1" x14ac:dyDescent="0.3">
      <c r="A6" s="13">
        <v>6</v>
      </c>
      <c r="B6" s="9" t="s">
        <v>547</v>
      </c>
      <c r="C6" s="9" t="s">
        <v>551</v>
      </c>
      <c r="D6" s="9" t="s">
        <v>559</v>
      </c>
      <c r="E6" s="9" t="s">
        <v>599</v>
      </c>
      <c r="F6" s="9" t="s">
        <v>665</v>
      </c>
      <c r="G6" s="29" t="s">
        <v>152</v>
      </c>
      <c r="H6" s="29" t="s">
        <v>152</v>
      </c>
      <c r="I6" s="29" t="s">
        <v>152</v>
      </c>
      <c r="J6" s="29" t="s">
        <v>152</v>
      </c>
      <c r="K6" s="29" t="s">
        <v>152</v>
      </c>
      <c r="L6" s="7" t="str">
        <f t="shared" si="0"/>
        <v>Trata-se de: Termo</v>
      </c>
      <c r="M6" s="7" t="str">
        <f t="shared" si="4"/>
        <v xml:space="preserve">Normativo </v>
      </c>
      <c r="N6" s="7" t="str">
        <f t="shared" si="5"/>
        <v xml:space="preserve">De Requisito </v>
      </c>
      <c r="O6" s="7" t="str">
        <f t="shared" si="6"/>
        <v xml:space="preserve">Programático </v>
      </c>
      <c r="P6" s="7" t="str">
        <f t="shared" si="1"/>
        <v>Trata-se de: Termo Normativo  De Requisito  Programático  Necessidade Mecânica. --- Consultar a Norma 6492-2021 na Seção 3</v>
      </c>
      <c r="Q6" s="7" t="str">
        <f t="shared" si="2"/>
        <v>Consultar a Norma 6492-2021 na Seção 3</v>
      </c>
      <c r="R6" s="21" t="s">
        <v>596</v>
      </c>
      <c r="S6" s="21">
        <v>3</v>
      </c>
      <c r="T6" s="10" t="str">
        <f t="shared" si="3"/>
        <v>key_6</v>
      </c>
    </row>
    <row r="7" spans="1:20" ht="7.8" customHeight="1" x14ac:dyDescent="0.3">
      <c r="A7" s="13">
        <v>7</v>
      </c>
      <c r="B7" s="9" t="s">
        <v>547</v>
      </c>
      <c r="C7" s="9" t="s">
        <v>551</v>
      </c>
      <c r="D7" s="9" t="s">
        <v>559</v>
      </c>
      <c r="E7" s="9" t="s">
        <v>599</v>
      </c>
      <c r="F7" s="9" t="s">
        <v>663</v>
      </c>
      <c r="G7" s="29" t="s">
        <v>152</v>
      </c>
      <c r="H7" s="29" t="s">
        <v>152</v>
      </c>
      <c r="I7" s="29" t="s">
        <v>152</v>
      </c>
      <c r="J7" s="29" t="s">
        <v>152</v>
      </c>
      <c r="K7" s="29" t="s">
        <v>152</v>
      </c>
      <c r="L7" s="7" t="str">
        <f t="shared" si="0"/>
        <v>Trata-se de: Termo</v>
      </c>
      <c r="M7" s="7" t="str">
        <f t="shared" si="4"/>
        <v xml:space="preserve">Normativo </v>
      </c>
      <c r="N7" s="7" t="str">
        <f t="shared" si="5"/>
        <v xml:space="preserve">De Requisito </v>
      </c>
      <c r="O7" s="7" t="str">
        <f t="shared" si="6"/>
        <v xml:space="preserve">Programático </v>
      </c>
      <c r="P7" s="7" t="str">
        <f t="shared" si="1"/>
        <v>Trata-se de: Termo Normativo  De Requisito  Programático  Necessidade Temporal. --- Consultar a Norma 6492-2021 na Seção 3</v>
      </c>
      <c r="Q7" s="7" t="str">
        <f t="shared" si="2"/>
        <v>Consultar a Norma 6492-2021 na Seção 3</v>
      </c>
      <c r="R7" s="21" t="s">
        <v>596</v>
      </c>
      <c r="S7" s="21">
        <v>3</v>
      </c>
      <c r="T7" s="10" t="str">
        <f t="shared" si="3"/>
        <v>key_7</v>
      </c>
    </row>
    <row r="8" spans="1:20" ht="7.8" customHeight="1" x14ac:dyDescent="0.3">
      <c r="A8" s="13">
        <v>8</v>
      </c>
      <c r="B8" s="9" t="s">
        <v>547</v>
      </c>
      <c r="C8" s="9" t="s">
        <v>551</v>
      </c>
      <c r="D8" s="9" t="s">
        <v>559</v>
      </c>
      <c r="E8" s="9" t="s">
        <v>599</v>
      </c>
      <c r="F8" s="9" t="s">
        <v>664</v>
      </c>
      <c r="G8" s="29" t="s">
        <v>152</v>
      </c>
      <c r="H8" s="29" t="s">
        <v>152</v>
      </c>
      <c r="I8" s="29" t="s">
        <v>152</v>
      </c>
      <c r="J8" s="29" t="s">
        <v>152</v>
      </c>
      <c r="K8" s="29" t="s">
        <v>152</v>
      </c>
      <c r="L8" s="7" t="str">
        <f t="shared" si="0"/>
        <v>Trata-se de: Termo</v>
      </c>
      <c r="M8" s="7" t="str">
        <f t="shared" si="4"/>
        <v xml:space="preserve">Normativo </v>
      </c>
      <c r="N8" s="7" t="str">
        <f t="shared" si="5"/>
        <v xml:space="preserve">De Requisito </v>
      </c>
      <c r="O8" s="7" t="str">
        <f t="shared" si="6"/>
        <v xml:space="preserve">Programático </v>
      </c>
      <c r="P8" s="7" t="str">
        <f t="shared" si="1"/>
        <v>Trata-se de: Termo Normativo  De Requisito  Programático  Necessidade Legal. --- Consultar a Norma 6492-2021 na Seção 3</v>
      </c>
      <c r="Q8" s="7" t="str">
        <f t="shared" si="2"/>
        <v>Consultar a Norma 6492-2021 na Seção 3</v>
      </c>
      <c r="R8" s="21" t="s">
        <v>596</v>
      </c>
      <c r="S8" s="21">
        <v>3</v>
      </c>
      <c r="T8" s="10" t="str">
        <f t="shared" si="3"/>
        <v>key_8</v>
      </c>
    </row>
    <row r="9" spans="1:20" ht="7.8" customHeight="1" x14ac:dyDescent="0.3">
      <c r="A9" s="13">
        <v>9</v>
      </c>
      <c r="B9" s="9" t="s">
        <v>547</v>
      </c>
      <c r="C9" s="9" t="s">
        <v>551</v>
      </c>
      <c r="D9" s="9" t="s">
        <v>559</v>
      </c>
      <c r="E9" s="9" t="s">
        <v>599</v>
      </c>
      <c r="F9" s="9" t="s">
        <v>1193</v>
      </c>
      <c r="G9" s="29" t="s">
        <v>152</v>
      </c>
      <c r="H9" s="29" t="s">
        <v>152</v>
      </c>
      <c r="I9" s="29" t="s">
        <v>152</v>
      </c>
      <c r="J9" s="29" t="s">
        <v>152</v>
      </c>
      <c r="K9" s="29" t="s">
        <v>152</v>
      </c>
      <c r="L9" s="7" t="str">
        <f t="shared" si="0"/>
        <v>Trata-se de: Termo</v>
      </c>
      <c r="M9" s="7" t="str">
        <f t="shared" si="4"/>
        <v xml:space="preserve">Normativo </v>
      </c>
      <c r="N9" s="7" t="str">
        <f t="shared" si="5"/>
        <v xml:space="preserve">De Requisito </v>
      </c>
      <c r="O9" s="7" t="str">
        <f t="shared" si="6"/>
        <v xml:space="preserve">Programático </v>
      </c>
      <c r="P9" s="7" t="str">
        <f t="shared" si="1"/>
        <v>Trata-se de: Termo Normativo  De Requisito  Programático  Necessidade Acústica. --- Consultar a Norma 6492-2021 na Seção 3</v>
      </c>
      <c r="Q9" s="7" t="str">
        <f t="shared" si="2"/>
        <v>Consultar a Norma 6492-2021 na Seção 3</v>
      </c>
      <c r="R9" s="21" t="s">
        <v>596</v>
      </c>
      <c r="S9" s="21">
        <v>3</v>
      </c>
      <c r="T9" s="10" t="str">
        <f t="shared" si="3"/>
        <v>key_9</v>
      </c>
    </row>
    <row r="10" spans="1:20" ht="7.8" customHeight="1" x14ac:dyDescent="0.3">
      <c r="A10" s="13">
        <v>10</v>
      </c>
      <c r="B10" s="9" t="s">
        <v>547</v>
      </c>
      <c r="C10" s="9" t="s">
        <v>551</v>
      </c>
      <c r="D10" s="9" t="s">
        <v>559</v>
      </c>
      <c r="E10" s="9" t="s">
        <v>599</v>
      </c>
      <c r="F10" s="9" t="s">
        <v>1192</v>
      </c>
      <c r="G10" s="29" t="s">
        <v>152</v>
      </c>
      <c r="H10" s="29" t="s">
        <v>152</v>
      </c>
      <c r="I10" s="29" t="s">
        <v>152</v>
      </c>
      <c r="J10" s="29" t="s">
        <v>152</v>
      </c>
      <c r="K10" s="29" t="s">
        <v>152</v>
      </c>
      <c r="L10" s="7" t="str">
        <f t="shared" si="0"/>
        <v>Trata-se de: Termo</v>
      </c>
      <c r="M10" s="7" t="str">
        <f t="shared" si="4"/>
        <v xml:space="preserve">Normativo </v>
      </c>
      <c r="N10" s="7" t="str">
        <f t="shared" si="5"/>
        <v xml:space="preserve">De Requisito </v>
      </c>
      <c r="O10" s="7" t="str">
        <f t="shared" si="6"/>
        <v xml:space="preserve">Programático </v>
      </c>
      <c r="P10" s="7" t="str">
        <f t="shared" si="1"/>
        <v>Trata-se de: Termo Normativo  De Requisito  Programático  Necessidade Ambiental. --- Consultar a Norma 6492-2021 na Seção 3</v>
      </c>
      <c r="Q10" s="7" t="str">
        <f t="shared" si="2"/>
        <v>Consultar a Norma 6492-2021 na Seção 3</v>
      </c>
      <c r="R10" s="21" t="s">
        <v>596</v>
      </c>
      <c r="S10" s="21">
        <v>3</v>
      </c>
      <c r="T10" s="10" t="str">
        <f t="shared" si="3"/>
        <v>key_10</v>
      </c>
    </row>
    <row r="11" spans="1:20" ht="7.8" customHeight="1" x14ac:dyDescent="0.3">
      <c r="A11" s="13">
        <v>11</v>
      </c>
      <c r="B11" s="9" t="s">
        <v>547</v>
      </c>
      <c r="C11" s="9" t="s">
        <v>551</v>
      </c>
      <c r="D11" s="9" t="s">
        <v>559</v>
      </c>
      <c r="E11" s="9" t="s">
        <v>599</v>
      </c>
      <c r="F11" s="9" t="s">
        <v>1191</v>
      </c>
      <c r="G11" s="29" t="s">
        <v>152</v>
      </c>
      <c r="H11" s="29" t="s">
        <v>152</v>
      </c>
      <c r="I11" s="29" t="s">
        <v>152</v>
      </c>
      <c r="J11" s="29" t="s">
        <v>152</v>
      </c>
      <c r="K11" s="29" t="s">
        <v>152</v>
      </c>
      <c r="L11" s="7" t="str">
        <f t="shared" si="0"/>
        <v>Trata-se de: Termo</v>
      </c>
      <c r="M11" s="7" t="str">
        <f t="shared" si="4"/>
        <v xml:space="preserve">Normativo </v>
      </c>
      <c r="N11" s="7" t="str">
        <f t="shared" si="5"/>
        <v xml:space="preserve">De Requisito </v>
      </c>
      <c r="O11" s="7" t="str">
        <f t="shared" si="6"/>
        <v xml:space="preserve">Programático </v>
      </c>
      <c r="P11" s="7" t="str">
        <f t="shared" si="1"/>
        <v>Trata-se de: Termo Normativo  De Requisito  Programático  Necessidade Equipamento. --- Consultar a Norma 6492-2021 na Seção 3</v>
      </c>
      <c r="Q11" s="7" t="str">
        <f t="shared" si="2"/>
        <v>Consultar a Norma 6492-2021 na Seção 3</v>
      </c>
      <c r="R11" s="21" t="s">
        <v>596</v>
      </c>
      <c r="S11" s="21">
        <v>3</v>
      </c>
      <c r="T11" s="10" t="str">
        <f t="shared" si="3"/>
        <v>key_11</v>
      </c>
    </row>
    <row r="12" spans="1:20" ht="7.8" customHeight="1" x14ac:dyDescent="0.3">
      <c r="A12" s="13">
        <v>12</v>
      </c>
      <c r="B12" s="9" t="s">
        <v>547</v>
      </c>
      <c r="C12" s="9" t="s">
        <v>551</v>
      </c>
      <c r="D12" s="9" t="s">
        <v>666</v>
      </c>
      <c r="E12" s="9" t="s">
        <v>600</v>
      </c>
      <c r="F12" s="9" t="s">
        <v>5</v>
      </c>
      <c r="G12" s="29" t="s">
        <v>152</v>
      </c>
      <c r="H12" s="29" t="s">
        <v>152</v>
      </c>
      <c r="I12" s="29" t="s">
        <v>152</v>
      </c>
      <c r="J12" s="29" t="s">
        <v>152</v>
      </c>
      <c r="K12" s="29" t="s">
        <v>152</v>
      </c>
      <c r="L12" s="7" t="str">
        <f t="shared" si="0"/>
        <v>Trata-se de: Termo</v>
      </c>
      <c r="M12" s="7" t="str">
        <f t="shared" si="4"/>
        <v xml:space="preserve">Normativo </v>
      </c>
      <c r="N12" s="7" t="str">
        <f t="shared" si="5"/>
        <v xml:space="preserve">De Informação Projetual </v>
      </c>
      <c r="O12" s="7" t="str">
        <f t="shared" si="6"/>
        <v xml:space="preserve">Autoral </v>
      </c>
      <c r="P12" s="7" t="str">
        <f t="shared" si="1"/>
        <v>Trata-se de: Termo Normativo  De Informação Projetual  Autoral  Carimbo. --- Consultar a Norma 6492-2021 na Seção 3</v>
      </c>
      <c r="Q12" s="7" t="str">
        <f t="shared" si="2"/>
        <v>Consultar a Norma 6492-2021 na Seção 3</v>
      </c>
      <c r="R12" s="21" t="s">
        <v>596</v>
      </c>
      <c r="S12" s="21">
        <v>3</v>
      </c>
      <c r="T12" s="10" t="str">
        <f t="shared" si="3"/>
        <v>key_12</v>
      </c>
    </row>
    <row r="13" spans="1:20" ht="7.8" customHeight="1" x14ac:dyDescent="0.3">
      <c r="A13" s="13">
        <v>13</v>
      </c>
      <c r="B13" s="9" t="s">
        <v>547</v>
      </c>
      <c r="C13" s="9" t="s">
        <v>551</v>
      </c>
      <c r="D13" s="9" t="s">
        <v>666</v>
      </c>
      <c r="E13" s="9" t="s">
        <v>600</v>
      </c>
      <c r="F13" s="9" t="s">
        <v>6</v>
      </c>
      <c r="G13" s="29" t="s">
        <v>152</v>
      </c>
      <c r="H13" s="29" t="s">
        <v>152</v>
      </c>
      <c r="I13" s="29" t="s">
        <v>152</v>
      </c>
      <c r="J13" s="29" t="s">
        <v>152</v>
      </c>
      <c r="K13" s="29" t="s">
        <v>152</v>
      </c>
      <c r="L13" s="7" t="str">
        <f t="shared" si="0"/>
        <v>Trata-se de: Termo</v>
      </c>
      <c r="M13" s="7" t="str">
        <f t="shared" si="4"/>
        <v xml:space="preserve">Normativo </v>
      </c>
      <c r="N13" s="7" t="str">
        <f t="shared" si="5"/>
        <v xml:space="preserve">De Informação Projetual </v>
      </c>
      <c r="O13" s="7" t="str">
        <f t="shared" si="6"/>
        <v xml:space="preserve">Autoral </v>
      </c>
      <c r="P13" s="7" t="str">
        <f t="shared" si="1"/>
        <v>Trata-se de: Termo Normativo  De Informação Projetual  Autoral  Selo. --- Consultar a Norma 6492-2021 na Seção 3</v>
      </c>
      <c r="Q13" s="7" t="str">
        <f t="shared" si="2"/>
        <v>Consultar a Norma 6492-2021 na Seção 3</v>
      </c>
      <c r="R13" s="21" t="s">
        <v>596</v>
      </c>
      <c r="S13" s="21">
        <v>3</v>
      </c>
      <c r="T13" s="10" t="str">
        <f t="shared" si="3"/>
        <v>key_13</v>
      </c>
    </row>
    <row r="14" spans="1:20" ht="7.8" customHeight="1" x14ac:dyDescent="0.3">
      <c r="A14" s="13">
        <v>14</v>
      </c>
      <c r="B14" s="9" t="s">
        <v>547</v>
      </c>
      <c r="C14" s="9" t="s">
        <v>551</v>
      </c>
      <c r="D14" s="9" t="s">
        <v>666</v>
      </c>
      <c r="E14" s="9" t="s">
        <v>647</v>
      </c>
      <c r="F14" s="9" t="s">
        <v>7</v>
      </c>
      <c r="G14" s="29" t="s">
        <v>152</v>
      </c>
      <c r="H14" s="29" t="s">
        <v>152</v>
      </c>
      <c r="I14" s="29" t="s">
        <v>152</v>
      </c>
      <c r="J14" s="29" t="s">
        <v>152</v>
      </c>
      <c r="K14" s="29" t="s">
        <v>152</v>
      </c>
      <c r="L14" s="7" t="str">
        <f t="shared" si="0"/>
        <v>Trata-se de: Termo</v>
      </c>
      <c r="M14" s="7" t="str">
        <f t="shared" si="4"/>
        <v xml:space="preserve">Normativo </v>
      </c>
      <c r="N14" s="7" t="str">
        <f t="shared" si="5"/>
        <v xml:space="preserve">De Informação Projetual </v>
      </c>
      <c r="O14" s="7" t="str">
        <f t="shared" si="6"/>
        <v xml:space="preserve">Construtivo </v>
      </c>
      <c r="P14" s="7" t="str">
        <f t="shared" si="1"/>
        <v>Trata-se de: Termo Normativo  De Informação Projetual  Construtivo  Etiqueta. --- Consultar a Norma 6492-2021 na Seção 3</v>
      </c>
      <c r="Q14" s="7" t="str">
        <f t="shared" si="2"/>
        <v>Consultar a Norma 6492-2021 na Seção 3</v>
      </c>
      <c r="R14" s="21" t="s">
        <v>596</v>
      </c>
      <c r="S14" s="21">
        <v>3</v>
      </c>
      <c r="T14" s="10" t="str">
        <f t="shared" si="3"/>
        <v>key_14</v>
      </c>
    </row>
    <row r="15" spans="1:20" ht="7.8" customHeight="1" x14ac:dyDescent="0.3">
      <c r="A15" s="13">
        <v>15</v>
      </c>
      <c r="B15" s="9" t="s">
        <v>547</v>
      </c>
      <c r="C15" s="9" t="s">
        <v>551</v>
      </c>
      <c r="D15" s="9" t="s">
        <v>666</v>
      </c>
      <c r="E15" s="9" t="s">
        <v>601</v>
      </c>
      <c r="F15" s="9" t="s">
        <v>86</v>
      </c>
      <c r="G15" s="29" t="s">
        <v>152</v>
      </c>
      <c r="H15" s="29" t="s">
        <v>152</v>
      </c>
      <c r="I15" s="29" t="s">
        <v>152</v>
      </c>
      <c r="J15" s="29" t="s">
        <v>152</v>
      </c>
      <c r="K15" s="29" t="s">
        <v>152</v>
      </c>
      <c r="L15" s="7" t="str">
        <f t="shared" si="0"/>
        <v>Trata-se de: Termo</v>
      </c>
      <c r="M15" s="7" t="str">
        <f t="shared" si="4"/>
        <v xml:space="preserve">Normativo </v>
      </c>
      <c r="N15" s="7" t="str">
        <f t="shared" si="5"/>
        <v xml:space="preserve">De Informação Projetual </v>
      </c>
      <c r="O15" s="7" t="str">
        <f t="shared" si="6"/>
        <v xml:space="preserve">Dimensional </v>
      </c>
      <c r="P15" s="7" t="str">
        <f t="shared" si="1"/>
        <v>Trata-se de: Termo Normativo  De Informação Projetual  Dimensional  Cota Dimensional. --- Consultar a Norma 6492-2021 na Seção 3</v>
      </c>
      <c r="Q15" s="7" t="str">
        <f t="shared" si="2"/>
        <v>Consultar a Norma 6492-2021 na Seção 3</v>
      </c>
      <c r="R15" s="21" t="s">
        <v>596</v>
      </c>
      <c r="S15" s="21">
        <v>3</v>
      </c>
      <c r="T15" s="10" t="str">
        <f t="shared" si="3"/>
        <v>key_15</v>
      </c>
    </row>
    <row r="16" spans="1:20" ht="7.8" customHeight="1" x14ac:dyDescent="0.3">
      <c r="A16" s="13">
        <v>16</v>
      </c>
      <c r="B16" s="9" t="s">
        <v>547</v>
      </c>
      <c r="C16" s="9" t="s">
        <v>551</v>
      </c>
      <c r="D16" s="9" t="s">
        <v>666</v>
      </c>
      <c r="E16" s="9" t="s">
        <v>601</v>
      </c>
      <c r="F16" s="9" t="s">
        <v>87</v>
      </c>
      <c r="G16" s="29" t="s">
        <v>152</v>
      </c>
      <c r="H16" s="29" t="s">
        <v>152</v>
      </c>
      <c r="I16" s="29" t="s">
        <v>152</v>
      </c>
      <c r="J16" s="29" t="s">
        <v>152</v>
      </c>
      <c r="K16" s="29" t="s">
        <v>152</v>
      </c>
      <c r="L16" s="7" t="str">
        <f t="shared" si="0"/>
        <v>Trata-se de: Termo</v>
      </c>
      <c r="M16" s="7" t="str">
        <f t="shared" si="4"/>
        <v xml:space="preserve">Normativo </v>
      </c>
      <c r="N16" s="7" t="str">
        <f t="shared" si="5"/>
        <v xml:space="preserve">De Informação Projetual </v>
      </c>
      <c r="O16" s="7" t="str">
        <f t="shared" si="6"/>
        <v xml:space="preserve">Dimensional </v>
      </c>
      <c r="P16" s="7" t="str">
        <f t="shared" si="1"/>
        <v>Trata-se de: Termo Normativo  De Informação Projetual  Dimensional  Cota Nível. --- Consultar a Norma 6492-2021 na Seção 3</v>
      </c>
      <c r="Q16" s="7" t="str">
        <f t="shared" si="2"/>
        <v>Consultar a Norma 6492-2021 na Seção 3</v>
      </c>
      <c r="R16" s="21" t="s">
        <v>596</v>
      </c>
      <c r="S16" s="21">
        <v>3</v>
      </c>
      <c r="T16" s="10" t="str">
        <f t="shared" si="3"/>
        <v>key_16</v>
      </c>
    </row>
    <row r="17" spans="1:21" ht="7.8" customHeight="1" x14ac:dyDescent="0.3">
      <c r="A17" s="13">
        <v>17</v>
      </c>
      <c r="B17" s="9" t="s">
        <v>547</v>
      </c>
      <c r="C17" s="9" t="s">
        <v>551</v>
      </c>
      <c r="D17" s="9" t="s">
        <v>666</v>
      </c>
      <c r="E17" s="9" t="s">
        <v>601</v>
      </c>
      <c r="F17" s="9" t="s">
        <v>88</v>
      </c>
      <c r="G17" s="29" t="s">
        <v>152</v>
      </c>
      <c r="H17" s="29" t="s">
        <v>152</v>
      </c>
      <c r="I17" s="29" t="s">
        <v>152</v>
      </c>
      <c r="J17" s="29" t="s">
        <v>152</v>
      </c>
      <c r="K17" s="29" t="s">
        <v>152</v>
      </c>
      <c r="L17" s="7" t="str">
        <f t="shared" si="0"/>
        <v>Trata-se de: Termo</v>
      </c>
      <c r="M17" s="7" t="str">
        <f t="shared" si="4"/>
        <v xml:space="preserve">Normativo </v>
      </c>
      <c r="N17" s="7" t="str">
        <f t="shared" si="5"/>
        <v xml:space="preserve">De Informação Projetual </v>
      </c>
      <c r="O17" s="7" t="str">
        <f t="shared" si="6"/>
        <v xml:space="preserve">Dimensional </v>
      </c>
      <c r="P17" s="7" t="str">
        <f t="shared" si="1"/>
        <v>Trata-se de: Termo Normativo  De Informação Projetual  Dimensional  Cota Acabado. --- Consultar a Norma 6492-2021 na Seção 3</v>
      </c>
      <c r="Q17" s="7" t="str">
        <f t="shared" si="2"/>
        <v>Consultar a Norma 6492-2021 na Seção 3</v>
      </c>
      <c r="R17" s="21" t="s">
        <v>596</v>
      </c>
      <c r="S17" s="21">
        <v>3</v>
      </c>
      <c r="T17" s="10" t="str">
        <f t="shared" si="3"/>
        <v>key_17</v>
      </c>
    </row>
    <row r="18" spans="1:21" ht="7.8" customHeight="1" x14ac:dyDescent="0.3">
      <c r="A18" s="13">
        <v>18</v>
      </c>
      <c r="B18" s="9" t="s">
        <v>547</v>
      </c>
      <c r="C18" s="9" t="s">
        <v>551</v>
      </c>
      <c r="D18" s="9" t="s">
        <v>666</v>
      </c>
      <c r="E18" s="9" t="s">
        <v>601</v>
      </c>
      <c r="F18" s="9" t="s">
        <v>89</v>
      </c>
      <c r="G18" s="29" t="s">
        <v>152</v>
      </c>
      <c r="H18" s="29" t="s">
        <v>152</v>
      </c>
      <c r="I18" s="29" t="s">
        <v>152</v>
      </c>
      <c r="J18" s="29" t="s">
        <v>152</v>
      </c>
      <c r="K18" s="29" t="s">
        <v>152</v>
      </c>
      <c r="L18" s="7" t="str">
        <f t="shared" si="0"/>
        <v>Trata-se de: Termo</v>
      </c>
      <c r="M18" s="7" t="str">
        <f t="shared" si="4"/>
        <v xml:space="preserve">Normativo </v>
      </c>
      <c r="N18" s="7" t="str">
        <f t="shared" si="5"/>
        <v xml:space="preserve">De Informação Projetual </v>
      </c>
      <c r="O18" s="7" t="str">
        <f t="shared" si="6"/>
        <v xml:space="preserve">Dimensional </v>
      </c>
      <c r="P18" s="7" t="str">
        <f t="shared" si="1"/>
        <v>Trata-se de: Termo Normativo  De Informação Projetual  Dimensional  Cota Osso. --- Consultar a Norma 6492-2021 na Seção 3</v>
      </c>
      <c r="Q18" s="7" t="str">
        <f t="shared" si="2"/>
        <v>Consultar a Norma 6492-2021 na Seção 3</v>
      </c>
      <c r="R18" s="21" t="s">
        <v>596</v>
      </c>
      <c r="S18" s="21">
        <v>3</v>
      </c>
      <c r="T18" s="10" t="str">
        <f t="shared" si="3"/>
        <v>key_18</v>
      </c>
    </row>
    <row r="19" spans="1:21" ht="7.8" customHeight="1" x14ac:dyDescent="0.3">
      <c r="A19" s="13">
        <v>19</v>
      </c>
      <c r="B19" s="9" t="s">
        <v>547</v>
      </c>
      <c r="C19" s="9" t="s">
        <v>551</v>
      </c>
      <c r="D19" s="9" t="s">
        <v>666</v>
      </c>
      <c r="E19" s="9" t="s">
        <v>601</v>
      </c>
      <c r="F19" s="9" t="s">
        <v>1207</v>
      </c>
      <c r="G19" s="29" t="s">
        <v>152</v>
      </c>
      <c r="H19" s="29" t="s">
        <v>152</v>
      </c>
      <c r="I19" s="29" t="s">
        <v>152</v>
      </c>
      <c r="J19" s="29" t="s">
        <v>152</v>
      </c>
      <c r="K19" s="29" t="s">
        <v>152</v>
      </c>
      <c r="L19" s="7" t="str">
        <f t="shared" si="0"/>
        <v>Trata-se de: Termo</v>
      </c>
      <c r="M19" s="7" t="str">
        <f t="shared" si="4"/>
        <v xml:space="preserve">Normativo </v>
      </c>
      <c r="N19" s="7" t="str">
        <f t="shared" si="5"/>
        <v xml:space="preserve">De Informação Projetual </v>
      </c>
      <c r="O19" s="7" t="str">
        <f t="shared" si="6"/>
        <v xml:space="preserve">Dimensional </v>
      </c>
      <c r="P19" s="7" t="str">
        <f t="shared" si="1"/>
        <v>Trata-se de: Termo Normativo  De Informação Projetual  Dimensional  Escala Do Desenho. --- Consultar a Norma 6492-2021 na Seção 3</v>
      </c>
      <c r="Q19" s="7" t="str">
        <f t="shared" si="2"/>
        <v>Consultar a Norma 6492-2021 na Seção 3</v>
      </c>
      <c r="R19" s="21" t="s">
        <v>596</v>
      </c>
      <c r="S19" s="21">
        <v>3</v>
      </c>
      <c r="T19" s="10" t="str">
        <f t="shared" si="3"/>
        <v>key_19</v>
      </c>
    </row>
    <row r="20" spans="1:21" s="14" customFormat="1" ht="7.8" customHeight="1" x14ac:dyDescent="0.3">
      <c r="A20" s="13">
        <v>20</v>
      </c>
      <c r="B20" s="9" t="s">
        <v>547</v>
      </c>
      <c r="C20" s="9" t="s">
        <v>551</v>
      </c>
      <c r="D20" s="9" t="s">
        <v>560</v>
      </c>
      <c r="E20" s="25" t="s">
        <v>602</v>
      </c>
      <c r="F20" s="25" t="s">
        <v>558</v>
      </c>
      <c r="G20" s="29" t="s">
        <v>152</v>
      </c>
      <c r="H20" s="29" t="s">
        <v>152</v>
      </c>
      <c r="I20" s="29" t="s">
        <v>152</v>
      </c>
      <c r="J20" s="29" t="s">
        <v>152</v>
      </c>
      <c r="K20" s="29" t="s">
        <v>152</v>
      </c>
      <c r="L20" s="7" t="str">
        <f t="shared" si="0"/>
        <v>Trata-se de: Termo</v>
      </c>
      <c r="M20" s="7" t="str">
        <f t="shared" si="4"/>
        <v xml:space="preserve">Normativo </v>
      </c>
      <c r="N20" s="7" t="str">
        <f t="shared" si="5"/>
        <v xml:space="preserve">De Desenho Técnico </v>
      </c>
      <c r="O20" s="7" t="str">
        <f t="shared" si="6"/>
        <v xml:space="preserve">Seccional </v>
      </c>
      <c r="P20" s="7" t="str">
        <f t="shared" si="1"/>
        <v>Trata-se de: Termo Normativo  De Desenho Técnico  Seccional  Corte Pleno. --- Consultar a Norma 17067-2022 na Seção 3</v>
      </c>
      <c r="Q20" s="7" t="str">
        <f t="shared" si="2"/>
        <v>Consultar a Norma 17067-2022 na Seção 3</v>
      </c>
      <c r="R20" s="21" t="s">
        <v>414</v>
      </c>
      <c r="S20" s="21">
        <v>3</v>
      </c>
      <c r="T20" s="10" t="str">
        <f t="shared" si="3"/>
        <v>key_20</v>
      </c>
      <c r="U20"/>
    </row>
    <row r="21" spans="1:21" s="14" customFormat="1" ht="7.8" customHeight="1" x14ac:dyDescent="0.3">
      <c r="A21" s="13">
        <v>21</v>
      </c>
      <c r="B21" s="9" t="s">
        <v>547</v>
      </c>
      <c r="C21" s="9" t="s">
        <v>551</v>
      </c>
      <c r="D21" s="9" t="s">
        <v>560</v>
      </c>
      <c r="E21" s="25" t="s">
        <v>602</v>
      </c>
      <c r="F21" s="25" t="s">
        <v>398</v>
      </c>
      <c r="G21" s="29" t="s">
        <v>152</v>
      </c>
      <c r="H21" s="29" t="s">
        <v>152</v>
      </c>
      <c r="I21" s="29" t="s">
        <v>152</v>
      </c>
      <c r="J21" s="29" t="s">
        <v>152</v>
      </c>
      <c r="K21" s="29" t="s">
        <v>152</v>
      </c>
      <c r="L21" s="7" t="str">
        <f t="shared" si="0"/>
        <v>Trata-se de: Termo</v>
      </c>
      <c r="M21" s="7" t="str">
        <f t="shared" si="4"/>
        <v xml:space="preserve">Normativo </v>
      </c>
      <c r="N21" s="7" t="str">
        <f t="shared" si="5"/>
        <v xml:space="preserve">De Desenho Técnico </v>
      </c>
      <c r="O21" s="7" t="str">
        <f t="shared" si="6"/>
        <v xml:space="preserve">Seccional </v>
      </c>
      <c r="P21" s="7" t="str">
        <f t="shared" si="1"/>
        <v>Trata-se de: Termo Normativo  De Desenho Técnico  Seccional  Corte Local. --- Consultar a Norma 17067-2022 na Seção 3</v>
      </c>
      <c r="Q21" s="7" t="str">
        <f t="shared" si="2"/>
        <v>Consultar a Norma 17067-2022 na Seção 3</v>
      </c>
      <c r="R21" s="21" t="s">
        <v>414</v>
      </c>
      <c r="S21" s="21">
        <v>3</v>
      </c>
      <c r="T21" s="10" t="str">
        <f t="shared" si="3"/>
        <v>key_21</v>
      </c>
      <c r="U21"/>
    </row>
    <row r="22" spans="1:21" s="14" customFormat="1" ht="7.8" customHeight="1" x14ac:dyDescent="0.3">
      <c r="A22" s="13">
        <v>22</v>
      </c>
      <c r="B22" s="9" t="s">
        <v>547</v>
      </c>
      <c r="C22" s="9" t="s">
        <v>551</v>
      </c>
      <c r="D22" s="9" t="s">
        <v>560</v>
      </c>
      <c r="E22" s="25" t="s">
        <v>602</v>
      </c>
      <c r="F22" s="25" t="s">
        <v>410</v>
      </c>
      <c r="G22" s="29" t="s">
        <v>152</v>
      </c>
      <c r="H22" s="29" t="s">
        <v>152</v>
      </c>
      <c r="I22" s="29" t="s">
        <v>152</v>
      </c>
      <c r="J22" s="29" t="s">
        <v>152</v>
      </c>
      <c r="K22" s="29" t="s">
        <v>152</v>
      </c>
      <c r="L22" s="7" t="str">
        <f t="shared" si="0"/>
        <v>Trata-se de: Termo</v>
      </c>
      <c r="M22" s="7" t="str">
        <f t="shared" si="4"/>
        <v xml:space="preserve">Normativo </v>
      </c>
      <c r="N22" s="7" t="str">
        <f t="shared" si="5"/>
        <v xml:space="preserve">De Desenho Técnico </v>
      </c>
      <c r="O22" s="7" t="str">
        <f t="shared" si="6"/>
        <v xml:space="preserve">Seccional </v>
      </c>
      <c r="P22" s="7" t="str">
        <f t="shared" si="1"/>
        <v>Trata-se de: Termo Normativo  De Desenho Técnico  Seccional  Meio Corte. --- Consultar a Norma 17067-2022 na Seção 3</v>
      </c>
      <c r="Q22" s="7" t="str">
        <f t="shared" si="2"/>
        <v>Consultar a Norma 17067-2022 na Seção 3</v>
      </c>
      <c r="R22" s="21" t="s">
        <v>414</v>
      </c>
      <c r="S22" s="21">
        <v>3</v>
      </c>
      <c r="T22" s="10" t="str">
        <f t="shared" si="3"/>
        <v>key_22</v>
      </c>
      <c r="U22"/>
    </row>
    <row r="23" spans="1:21" s="14" customFormat="1" ht="7.8" customHeight="1" x14ac:dyDescent="0.3">
      <c r="A23" s="13">
        <v>23</v>
      </c>
      <c r="B23" s="9" t="s">
        <v>547</v>
      </c>
      <c r="C23" s="9" t="s">
        <v>551</v>
      </c>
      <c r="D23" s="9" t="s">
        <v>560</v>
      </c>
      <c r="E23" s="25" t="s">
        <v>602</v>
      </c>
      <c r="F23" s="25" t="s">
        <v>1097</v>
      </c>
      <c r="G23" s="29" t="s">
        <v>152</v>
      </c>
      <c r="H23" s="29" t="s">
        <v>152</v>
      </c>
      <c r="I23" s="29" t="s">
        <v>152</v>
      </c>
      <c r="J23" s="29" t="s">
        <v>152</v>
      </c>
      <c r="K23" s="29" t="s">
        <v>152</v>
      </c>
      <c r="L23" s="7" t="str">
        <f t="shared" si="0"/>
        <v>Trata-se de: Termo</v>
      </c>
      <c r="M23" s="7" t="str">
        <f t="shared" si="4"/>
        <v xml:space="preserve">Normativo </v>
      </c>
      <c r="N23" s="7" t="str">
        <f t="shared" si="5"/>
        <v xml:space="preserve">De Desenho Técnico </v>
      </c>
      <c r="O23" s="7" t="str">
        <f t="shared" si="6"/>
        <v xml:space="preserve">Seccional </v>
      </c>
      <c r="P23" s="7" t="str">
        <f t="shared" si="1"/>
        <v>Trata-se de: Termo Normativo  De Desenho Técnico  Seccional  Linha De Corte. --- Consultar a Norma 17067-2022 na Seção 3</v>
      </c>
      <c r="Q23" s="7" t="str">
        <f t="shared" si="2"/>
        <v>Consultar a Norma 17067-2022 na Seção 3</v>
      </c>
      <c r="R23" s="21" t="s">
        <v>414</v>
      </c>
      <c r="S23" s="21">
        <v>3</v>
      </c>
      <c r="T23" s="10" t="str">
        <f t="shared" si="3"/>
        <v>key_23</v>
      </c>
      <c r="U23"/>
    </row>
    <row r="24" spans="1:21" s="14" customFormat="1" ht="7.8" customHeight="1" x14ac:dyDescent="0.3">
      <c r="A24" s="13">
        <v>24</v>
      </c>
      <c r="B24" s="9" t="s">
        <v>547</v>
      </c>
      <c r="C24" s="9" t="s">
        <v>551</v>
      </c>
      <c r="D24" s="9" t="s">
        <v>560</v>
      </c>
      <c r="E24" s="25" t="s">
        <v>602</v>
      </c>
      <c r="F24" s="25" t="s">
        <v>1098</v>
      </c>
      <c r="G24" s="29" t="s">
        <v>152</v>
      </c>
      <c r="H24" s="29" t="s">
        <v>152</v>
      </c>
      <c r="I24" s="29" t="s">
        <v>152</v>
      </c>
      <c r="J24" s="29" t="s">
        <v>152</v>
      </c>
      <c r="K24" s="29" t="s">
        <v>152</v>
      </c>
      <c r="L24" s="7" t="str">
        <f t="shared" si="0"/>
        <v>Trata-se de: Termo</v>
      </c>
      <c r="M24" s="7" t="str">
        <f t="shared" si="4"/>
        <v xml:space="preserve">Normativo </v>
      </c>
      <c r="N24" s="7" t="str">
        <f t="shared" si="5"/>
        <v xml:space="preserve">De Desenho Técnico </v>
      </c>
      <c r="O24" s="7" t="str">
        <f t="shared" si="6"/>
        <v xml:space="preserve">Seccional </v>
      </c>
      <c r="P24" s="7" t="str">
        <f t="shared" si="1"/>
        <v>Trata-se de: Termo Normativo  De Desenho Técnico  Seccional  Plano De Corte. --- Consultar a Norma 17067-2022 na Seção 3</v>
      </c>
      <c r="Q24" s="7" t="str">
        <f t="shared" si="2"/>
        <v>Consultar a Norma 17067-2022 na Seção 3</v>
      </c>
      <c r="R24" s="21" t="s">
        <v>414</v>
      </c>
      <c r="S24" s="21">
        <v>3</v>
      </c>
      <c r="T24" s="10" t="str">
        <f t="shared" si="3"/>
        <v>key_24</v>
      </c>
      <c r="U24"/>
    </row>
    <row r="25" spans="1:21" s="14" customFormat="1" ht="7.8" customHeight="1" x14ac:dyDescent="0.3">
      <c r="A25" s="13">
        <v>25</v>
      </c>
      <c r="B25" s="9" t="s">
        <v>547</v>
      </c>
      <c r="C25" s="9" t="s">
        <v>551</v>
      </c>
      <c r="D25" s="9" t="s">
        <v>560</v>
      </c>
      <c r="E25" s="25" t="s">
        <v>602</v>
      </c>
      <c r="F25" s="25" t="s">
        <v>507</v>
      </c>
      <c r="G25" s="29" t="s">
        <v>152</v>
      </c>
      <c r="H25" s="29" t="s">
        <v>152</v>
      </c>
      <c r="I25" s="29" t="s">
        <v>152</v>
      </c>
      <c r="J25" s="29" t="s">
        <v>152</v>
      </c>
      <c r="K25" s="29" t="s">
        <v>152</v>
      </c>
      <c r="L25" s="7" t="str">
        <f t="shared" si="0"/>
        <v>Trata-se de: Termo</v>
      </c>
      <c r="M25" s="7" t="str">
        <f t="shared" si="4"/>
        <v xml:space="preserve">Normativo </v>
      </c>
      <c r="N25" s="7" t="str">
        <f t="shared" si="5"/>
        <v xml:space="preserve">De Desenho Técnico </v>
      </c>
      <c r="O25" s="7" t="str">
        <f t="shared" si="6"/>
        <v xml:space="preserve">Seccional </v>
      </c>
      <c r="P25" s="7" t="str">
        <f t="shared" si="1"/>
        <v>Trata-se de: Termo Normativo  De Desenho Técnico  Seccional  Seção Total. --- Consultar a Norma 17067-2022 na Seção 3</v>
      </c>
      <c r="Q25" s="7" t="str">
        <f t="shared" si="2"/>
        <v>Consultar a Norma 17067-2022 na Seção 3</v>
      </c>
      <c r="R25" s="21" t="s">
        <v>414</v>
      </c>
      <c r="S25" s="21">
        <v>3</v>
      </c>
      <c r="T25" s="10" t="str">
        <f t="shared" si="3"/>
        <v>key_25</v>
      </c>
      <c r="U25"/>
    </row>
    <row r="26" spans="1:21" s="14" customFormat="1" ht="7.8" customHeight="1" x14ac:dyDescent="0.3">
      <c r="A26" s="13">
        <v>26</v>
      </c>
      <c r="B26" s="9" t="s">
        <v>547</v>
      </c>
      <c r="C26" s="9" t="s">
        <v>551</v>
      </c>
      <c r="D26" s="9" t="s">
        <v>560</v>
      </c>
      <c r="E26" s="25" t="s">
        <v>602</v>
      </c>
      <c r="F26" s="25" t="s">
        <v>404</v>
      </c>
      <c r="G26" s="29" t="s">
        <v>152</v>
      </c>
      <c r="H26" s="29" t="s">
        <v>152</v>
      </c>
      <c r="I26" s="29" t="s">
        <v>152</v>
      </c>
      <c r="J26" s="29" t="s">
        <v>152</v>
      </c>
      <c r="K26" s="29" t="s">
        <v>152</v>
      </c>
      <c r="L26" s="7" t="str">
        <f t="shared" si="0"/>
        <v>Trata-se de: Termo</v>
      </c>
      <c r="M26" s="7" t="str">
        <f t="shared" si="4"/>
        <v xml:space="preserve">Normativo </v>
      </c>
      <c r="N26" s="7" t="str">
        <f t="shared" si="5"/>
        <v xml:space="preserve">De Desenho Técnico </v>
      </c>
      <c r="O26" s="7" t="str">
        <f t="shared" si="6"/>
        <v xml:space="preserve">Seccional </v>
      </c>
      <c r="P26" s="7" t="str">
        <f t="shared" si="1"/>
        <v>Trata-se de: Termo Normativo  De Desenho Técnico  Seccional  Seção Local. --- Consultar a Norma 17067-2022 na Seção 3</v>
      </c>
      <c r="Q26" s="7" t="str">
        <f t="shared" si="2"/>
        <v>Consultar a Norma 17067-2022 na Seção 3</v>
      </c>
      <c r="R26" s="21" t="s">
        <v>414</v>
      </c>
      <c r="S26" s="21">
        <v>3</v>
      </c>
      <c r="T26" s="10" t="str">
        <f t="shared" si="3"/>
        <v>key_26</v>
      </c>
      <c r="U26"/>
    </row>
    <row r="27" spans="1:21" s="14" customFormat="1" ht="7.8" customHeight="1" x14ac:dyDescent="0.3">
      <c r="A27" s="13">
        <v>27</v>
      </c>
      <c r="B27" s="9" t="s">
        <v>547</v>
      </c>
      <c r="C27" s="9" t="s">
        <v>551</v>
      </c>
      <c r="D27" s="9" t="s">
        <v>560</v>
      </c>
      <c r="E27" s="25" t="s">
        <v>602</v>
      </c>
      <c r="F27" s="25" t="s">
        <v>409</v>
      </c>
      <c r="G27" s="29" t="s">
        <v>152</v>
      </c>
      <c r="H27" s="29" t="s">
        <v>152</v>
      </c>
      <c r="I27" s="29" t="s">
        <v>152</v>
      </c>
      <c r="J27" s="29" t="s">
        <v>152</v>
      </c>
      <c r="K27" s="29" t="s">
        <v>152</v>
      </c>
      <c r="L27" s="7" t="str">
        <f t="shared" si="0"/>
        <v>Trata-se de: Termo</v>
      </c>
      <c r="M27" s="7" t="str">
        <f t="shared" si="4"/>
        <v xml:space="preserve">Normativo </v>
      </c>
      <c r="N27" s="7" t="str">
        <f t="shared" si="5"/>
        <v xml:space="preserve">De Desenho Técnico </v>
      </c>
      <c r="O27" s="7" t="str">
        <f t="shared" si="6"/>
        <v xml:space="preserve">Seccional </v>
      </c>
      <c r="P27" s="7" t="str">
        <f t="shared" si="1"/>
        <v>Trata-se de: Termo Normativo  De Desenho Técnico  Seccional  Meia Seção. --- Consultar a Norma 17067-2022 na Seção 3</v>
      </c>
      <c r="Q27" s="7" t="str">
        <f t="shared" si="2"/>
        <v>Consultar a Norma 17067-2022 na Seção 3</v>
      </c>
      <c r="R27" s="21" t="s">
        <v>414</v>
      </c>
      <c r="S27" s="21">
        <v>3</v>
      </c>
      <c r="T27" s="10" t="str">
        <f t="shared" si="3"/>
        <v>key_27</v>
      </c>
      <c r="U27"/>
    </row>
    <row r="28" spans="1:21" s="14" customFormat="1" ht="7.8" customHeight="1" x14ac:dyDescent="0.3">
      <c r="A28" s="13">
        <v>28</v>
      </c>
      <c r="B28" s="9" t="s">
        <v>547</v>
      </c>
      <c r="C28" s="9" t="s">
        <v>551</v>
      </c>
      <c r="D28" s="9" t="s">
        <v>560</v>
      </c>
      <c r="E28" s="25" t="s">
        <v>431</v>
      </c>
      <c r="F28" s="25" t="s">
        <v>13</v>
      </c>
      <c r="G28" s="29" t="s">
        <v>152</v>
      </c>
      <c r="H28" s="29" t="s">
        <v>152</v>
      </c>
      <c r="I28" s="29" t="s">
        <v>152</v>
      </c>
      <c r="J28" s="29" t="s">
        <v>152</v>
      </c>
      <c r="K28" s="29" t="s">
        <v>152</v>
      </c>
      <c r="L28" s="7" t="str">
        <f t="shared" si="0"/>
        <v>Trata-se de: Termo</v>
      </c>
      <c r="M28" s="7" t="str">
        <f t="shared" si="4"/>
        <v xml:space="preserve">Normativo </v>
      </c>
      <c r="N28" s="7" t="str">
        <f t="shared" si="5"/>
        <v xml:space="preserve">De Desenho Técnico </v>
      </c>
      <c r="O28" s="7" t="str">
        <f t="shared" si="6"/>
        <v xml:space="preserve">Vistas </v>
      </c>
      <c r="P28" s="7" t="str">
        <f t="shared" si="1"/>
        <v>Trata-se de: Termo Normativo  De Desenho Técnico  Vistas  Vista. --- Consultar a Norma 17067-2022 na Seção 3</v>
      </c>
      <c r="Q28" s="7" t="str">
        <f t="shared" si="2"/>
        <v>Consultar a Norma 17067-2022 na Seção 3</v>
      </c>
      <c r="R28" s="21" t="s">
        <v>414</v>
      </c>
      <c r="S28" s="21">
        <v>3</v>
      </c>
      <c r="T28" s="10" t="str">
        <f t="shared" si="3"/>
        <v>key_28</v>
      </c>
      <c r="U28"/>
    </row>
    <row r="29" spans="1:21" s="14" customFormat="1" ht="7.8" customHeight="1" x14ac:dyDescent="0.3">
      <c r="A29" s="13">
        <v>29</v>
      </c>
      <c r="B29" s="9" t="s">
        <v>547</v>
      </c>
      <c r="C29" s="9" t="s">
        <v>551</v>
      </c>
      <c r="D29" s="9" t="s">
        <v>560</v>
      </c>
      <c r="E29" s="25" t="s">
        <v>431</v>
      </c>
      <c r="F29" s="25" t="s">
        <v>405</v>
      </c>
      <c r="G29" s="29" t="s">
        <v>152</v>
      </c>
      <c r="H29" s="29" t="s">
        <v>152</v>
      </c>
      <c r="I29" s="29" t="s">
        <v>152</v>
      </c>
      <c r="J29" s="29" t="s">
        <v>152</v>
      </c>
      <c r="K29" s="29" t="s">
        <v>152</v>
      </c>
      <c r="L29" s="7" t="str">
        <f t="shared" si="0"/>
        <v>Trata-se de: Termo</v>
      </c>
      <c r="M29" s="7" t="str">
        <f t="shared" si="4"/>
        <v xml:space="preserve">Normativo </v>
      </c>
      <c r="N29" s="7" t="str">
        <f t="shared" si="5"/>
        <v xml:space="preserve">De Desenho Técnico </v>
      </c>
      <c r="O29" s="7" t="str">
        <f t="shared" si="6"/>
        <v xml:space="preserve">Vistas </v>
      </c>
      <c r="P29" s="7" t="str">
        <f t="shared" si="1"/>
        <v>Trata-se de: Termo Normativo  De Desenho Técnico  Vistas  Vista Explodida. --- Consultar a Norma 17067-2022 na Seção 3</v>
      </c>
      <c r="Q29" s="7" t="str">
        <f t="shared" si="2"/>
        <v>Consultar a Norma 17067-2022 na Seção 3</v>
      </c>
      <c r="R29" s="21" t="s">
        <v>414</v>
      </c>
      <c r="S29" s="21">
        <v>3</v>
      </c>
      <c r="T29" s="10" t="str">
        <f t="shared" si="3"/>
        <v>key_29</v>
      </c>
      <c r="U29"/>
    </row>
    <row r="30" spans="1:21" s="14" customFormat="1" ht="7.8" customHeight="1" x14ac:dyDescent="0.3">
      <c r="A30" s="13">
        <v>30</v>
      </c>
      <c r="B30" s="9" t="s">
        <v>547</v>
      </c>
      <c r="C30" s="9" t="s">
        <v>551</v>
      </c>
      <c r="D30" s="9" t="s">
        <v>560</v>
      </c>
      <c r="E30" s="25" t="s">
        <v>431</v>
      </c>
      <c r="F30" s="25" t="s">
        <v>406</v>
      </c>
      <c r="G30" s="29" t="s">
        <v>152</v>
      </c>
      <c r="H30" s="29" t="s">
        <v>152</v>
      </c>
      <c r="I30" s="29" t="s">
        <v>152</v>
      </c>
      <c r="J30" s="29" t="s">
        <v>152</v>
      </c>
      <c r="K30" s="29" t="s">
        <v>152</v>
      </c>
      <c r="L30" s="7" t="str">
        <f t="shared" si="0"/>
        <v>Trata-se de: Termo</v>
      </c>
      <c r="M30" s="7" t="str">
        <f t="shared" si="4"/>
        <v xml:space="preserve">Normativo </v>
      </c>
      <c r="N30" s="7" t="str">
        <f t="shared" si="5"/>
        <v xml:space="preserve">De Desenho Técnico </v>
      </c>
      <c r="O30" s="7" t="str">
        <f t="shared" si="6"/>
        <v xml:space="preserve">Vistas </v>
      </c>
      <c r="P30" s="7" t="str">
        <f t="shared" si="1"/>
        <v>Trata-se de: Termo Normativo  De Desenho Técnico  Vistas  Vista Interrompida. --- Consultar a Norma 17067-2022 na Seção 3</v>
      </c>
      <c r="Q30" s="7" t="str">
        <f t="shared" si="2"/>
        <v>Consultar a Norma 17067-2022 na Seção 3</v>
      </c>
      <c r="R30" s="21" t="s">
        <v>414</v>
      </c>
      <c r="S30" s="21">
        <v>3</v>
      </c>
      <c r="T30" s="10" t="str">
        <f t="shared" si="3"/>
        <v>key_30</v>
      </c>
      <c r="U30"/>
    </row>
    <row r="31" spans="1:21" s="14" customFormat="1" ht="7.8" customHeight="1" x14ac:dyDescent="0.3">
      <c r="A31" s="13">
        <v>31</v>
      </c>
      <c r="B31" s="9" t="s">
        <v>547</v>
      </c>
      <c r="C31" s="9" t="s">
        <v>551</v>
      </c>
      <c r="D31" s="9" t="s">
        <v>560</v>
      </c>
      <c r="E31" s="25" t="s">
        <v>431</v>
      </c>
      <c r="F31" s="25" t="s">
        <v>407</v>
      </c>
      <c r="G31" s="29" t="s">
        <v>152</v>
      </c>
      <c r="H31" s="29" t="s">
        <v>152</v>
      </c>
      <c r="I31" s="29" t="s">
        <v>152</v>
      </c>
      <c r="J31" s="29" t="s">
        <v>152</v>
      </c>
      <c r="K31" s="29" t="s">
        <v>152</v>
      </c>
      <c r="L31" s="7" t="str">
        <f t="shared" si="0"/>
        <v>Trata-se de: Termo</v>
      </c>
      <c r="M31" s="7" t="str">
        <f t="shared" si="4"/>
        <v xml:space="preserve">Normativo </v>
      </c>
      <c r="N31" s="7" t="str">
        <f t="shared" si="5"/>
        <v xml:space="preserve">De Desenho Técnico </v>
      </c>
      <c r="O31" s="7" t="str">
        <f t="shared" si="6"/>
        <v xml:space="preserve">Vistas </v>
      </c>
      <c r="P31" s="7" t="str">
        <f t="shared" si="1"/>
        <v>Trata-se de: Termo Normativo  De Desenho Técnico  Vistas  Vista Planificada. --- Consultar a Norma 17067-2022 na Seção 3</v>
      </c>
      <c r="Q31" s="7" t="str">
        <f t="shared" si="2"/>
        <v>Consultar a Norma 17067-2022 na Seção 3</v>
      </c>
      <c r="R31" s="21" t="s">
        <v>414</v>
      </c>
      <c r="S31" s="21">
        <v>3</v>
      </c>
      <c r="T31" s="10" t="str">
        <f t="shared" si="3"/>
        <v>key_31</v>
      </c>
      <c r="U31"/>
    </row>
    <row r="32" spans="1:21" s="14" customFormat="1" ht="7.8" customHeight="1" x14ac:dyDescent="0.3">
      <c r="A32" s="13">
        <v>32</v>
      </c>
      <c r="B32" s="9" t="s">
        <v>547</v>
      </c>
      <c r="C32" s="9" t="s">
        <v>551</v>
      </c>
      <c r="D32" s="9" t="s">
        <v>560</v>
      </c>
      <c r="E32" s="25" t="s">
        <v>431</v>
      </c>
      <c r="F32" s="25" t="s">
        <v>408</v>
      </c>
      <c r="G32" s="29" t="s">
        <v>152</v>
      </c>
      <c r="H32" s="29" t="s">
        <v>152</v>
      </c>
      <c r="I32" s="29" t="s">
        <v>152</v>
      </c>
      <c r="J32" s="29" t="s">
        <v>152</v>
      </c>
      <c r="K32" s="29" t="s">
        <v>152</v>
      </c>
      <c r="L32" s="7" t="str">
        <f t="shared" si="0"/>
        <v>Trata-se de: Termo</v>
      </c>
      <c r="M32" s="7" t="str">
        <f t="shared" si="4"/>
        <v xml:space="preserve">Normativo </v>
      </c>
      <c r="N32" s="7" t="str">
        <f t="shared" si="5"/>
        <v xml:space="preserve">De Desenho Técnico </v>
      </c>
      <c r="O32" s="7" t="str">
        <f t="shared" si="6"/>
        <v xml:space="preserve">Vistas </v>
      </c>
      <c r="P32" s="7" t="str">
        <f t="shared" si="1"/>
        <v>Trata-se de: Termo Normativo  De Desenho Técnico  Vistas  Vista Principal. --- Consultar a Norma 17067-2022 na Seção 3</v>
      </c>
      <c r="Q32" s="7" t="str">
        <f t="shared" si="2"/>
        <v>Consultar a Norma 17067-2022 na Seção 3</v>
      </c>
      <c r="R32" s="21" t="s">
        <v>414</v>
      </c>
      <c r="S32" s="21">
        <v>3</v>
      </c>
      <c r="T32" s="10" t="str">
        <f t="shared" si="3"/>
        <v>key_32</v>
      </c>
      <c r="U32"/>
    </row>
    <row r="33" spans="1:21" s="14" customFormat="1" ht="7.8" customHeight="1" x14ac:dyDescent="0.3">
      <c r="A33" s="13">
        <v>33</v>
      </c>
      <c r="B33" s="9" t="s">
        <v>547</v>
      </c>
      <c r="C33" s="9" t="s">
        <v>551</v>
      </c>
      <c r="D33" s="9" t="s">
        <v>560</v>
      </c>
      <c r="E33" s="25" t="s">
        <v>23</v>
      </c>
      <c r="F33" s="25" t="s">
        <v>399</v>
      </c>
      <c r="G33" s="29" t="s">
        <v>152</v>
      </c>
      <c r="H33" s="29" t="s">
        <v>152</v>
      </c>
      <c r="I33" s="29" t="s">
        <v>152</v>
      </c>
      <c r="J33" s="29" t="s">
        <v>152</v>
      </c>
      <c r="K33" s="29" t="s">
        <v>152</v>
      </c>
      <c r="L33" s="7" t="str">
        <f t="shared" si="0"/>
        <v>Trata-se de: Termo</v>
      </c>
      <c r="M33" s="7" t="str">
        <f t="shared" si="4"/>
        <v xml:space="preserve">Normativo </v>
      </c>
      <c r="N33" s="7" t="str">
        <f t="shared" si="5"/>
        <v xml:space="preserve">De Desenho Técnico </v>
      </c>
      <c r="O33" s="7" t="str">
        <f t="shared" si="6"/>
        <v xml:space="preserve">Hachuras </v>
      </c>
      <c r="P33" s="7" t="str">
        <f t="shared" si="1"/>
        <v>Trata-se de: Termo Normativo  De Desenho Técnico  Hachuras  Hachura. --- Consultar a Norma 17067-2022 na Seção 3</v>
      </c>
      <c r="Q33" s="7" t="str">
        <f t="shared" si="2"/>
        <v>Consultar a Norma 17067-2022 na Seção 3</v>
      </c>
      <c r="R33" s="21" t="s">
        <v>414</v>
      </c>
      <c r="S33" s="21">
        <v>3</v>
      </c>
      <c r="T33" s="10" t="str">
        <f t="shared" si="3"/>
        <v>key_33</v>
      </c>
      <c r="U33"/>
    </row>
    <row r="34" spans="1:21" s="14" customFormat="1" ht="7.8" customHeight="1" x14ac:dyDescent="0.3">
      <c r="A34" s="13">
        <v>34</v>
      </c>
      <c r="B34" s="9" t="s">
        <v>547</v>
      </c>
      <c r="C34" s="9" t="s">
        <v>551</v>
      </c>
      <c r="D34" s="9" t="s">
        <v>560</v>
      </c>
      <c r="E34" s="25" t="s">
        <v>603</v>
      </c>
      <c r="F34" s="25" t="s">
        <v>403</v>
      </c>
      <c r="G34" s="29" t="s">
        <v>152</v>
      </c>
      <c r="H34" s="29" t="s">
        <v>152</v>
      </c>
      <c r="I34" s="29" t="s">
        <v>152</v>
      </c>
      <c r="J34" s="29" t="s">
        <v>152</v>
      </c>
      <c r="K34" s="29" t="s">
        <v>152</v>
      </c>
      <c r="L34" s="7" t="str">
        <f t="shared" si="0"/>
        <v>Trata-se de: Termo</v>
      </c>
      <c r="M34" s="7" t="str">
        <f t="shared" si="4"/>
        <v xml:space="preserve">Normativo </v>
      </c>
      <c r="N34" s="7" t="str">
        <f t="shared" si="5"/>
        <v xml:space="preserve">De Desenho Técnico </v>
      </c>
      <c r="O34" s="7" t="str">
        <f t="shared" si="6"/>
        <v xml:space="preserve">Livre </v>
      </c>
      <c r="P34" s="7" t="str">
        <f t="shared" si="1"/>
        <v>Trata-se de: Termo Normativo  De Desenho Técnico  Livre  Representação Pictórica. --- Consultar a Norma 17067-2022 na Seção 3</v>
      </c>
      <c r="Q34" s="7" t="str">
        <f t="shared" ref="Q34:Q65" si="7">_xlfn.CONCAT("Consultar a Norma ",R34," na Seção ",S34)</f>
        <v>Consultar a Norma 17067-2022 na Seção 3</v>
      </c>
      <c r="R34" s="21" t="s">
        <v>414</v>
      </c>
      <c r="S34" s="21">
        <v>3</v>
      </c>
      <c r="T34" s="10" t="str">
        <f t="shared" si="3"/>
        <v>key_34</v>
      </c>
      <c r="U34"/>
    </row>
    <row r="35" spans="1:21" ht="7.8" customHeight="1" x14ac:dyDescent="0.3">
      <c r="A35" s="13">
        <v>35</v>
      </c>
      <c r="B35" s="9" t="s">
        <v>547</v>
      </c>
      <c r="C35" s="9" t="s">
        <v>551</v>
      </c>
      <c r="D35" s="9" t="s">
        <v>560</v>
      </c>
      <c r="E35" s="9" t="s">
        <v>603</v>
      </c>
      <c r="F35" s="9" t="s">
        <v>465</v>
      </c>
      <c r="G35" s="29" t="s">
        <v>152</v>
      </c>
      <c r="H35" s="29" t="s">
        <v>152</v>
      </c>
      <c r="I35" s="29" t="s">
        <v>152</v>
      </c>
      <c r="J35" s="29" t="s">
        <v>152</v>
      </c>
      <c r="K35" s="29" t="s">
        <v>152</v>
      </c>
      <c r="L35" s="7" t="str">
        <f t="shared" si="0"/>
        <v>Trata-se de: Termo</v>
      </c>
      <c r="M35" s="7" t="str">
        <f t="shared" si="4"/>
        <v xml:space="preserve">Normativo </v>
      </c>
      <c r="N35" s="7" t="str">
        <f t="shared" si="5"/>
        <v xml:space="preserve">De Desenho Técnico </v>
      </c>
      <c r="O35" s="7" t="str">
        <f t="shared" si="6"/>
        <v xml:space="preserve">Livre </v>
      </c>
      <c r="P35" s="7" t="str">
        <f t="shared" si="1"/>
        <v>Trata-se de: Termo Normativo  De Desenho Técnico  Livre  Croqui Analógico. --- Consultar a Norma 6492-2021 na Seção 3</v>
      </c>
      <c r="Q35" s="7" t="str">
        <f t="shared" si="7"/>
        <v>Consultar a Norma 6492-2021 na Seção 3</v>
      </c>
      <c r="R35" s="21" t="s">
        <v>596</v>
      </c>
      <c r="S35" s="21">
        <v>3</v>
      </c>
      <c r="T35" s="10" t="str">
        <f t="shared" si="3"/>
        <v>key_35</v>
      </c>
    </row>
    <row r="36" spans="1:21" ht="7.8" customHeight="1" x14ac:dyDescent="0.3">
      <c r="A36" s="13">
        <v>36</v>
      </c>
      <c r="B36" s="9" t="s">
        <v>547</v>
      </c>
      <c r="C36" s="9" t="s">
        <v>551</v>
      </c>
      <c r="D36" s="9" t="s">
        <v>560</v>
      </c>
      <c r="E36" s="9" t="s">
        <v>603</v>
      </c>
      <c r="F36" s="9" t="s">
        <v>337</v>
      </c>
      <c r="G36" s="29" t="s">
        <v>152</v>
      </c>
      <c r="H36" s="29" t="s">
        <v>152</v>
      </c>
      <c r="I36" s="29" t="s">
        <v>152</v>
      </c>
      <c r="J36" s="29" t="s">
        <v>152</v>
      </c>
      <c r="K36" s="29" t="s">
        <v>152</v>
      </c>
      <c r="L36" s="7" t="str">
        <f t="shared" si="0"/>
        <v>Trata-se de: Termo</v>
      </c>
      <c r="M36" s="7" t="str">
        <f t="shared" si="4"/>
        <v xml:space="preserve">Normativo </v>
      </c>
      <c r="N36" s="7" t="str">
        <f t="shared" si="5"/>
        <v xml:space="preserve">De Desenho Técnico </v>
      </c>
      <c r="O36" s="7" t="str">
        <f t="shared" si="6"/>
        <v xml:space="preserve">Livre </v>
      </c>
      <c r="P36" s="7" t="str">
        <f t="shared" si="1"/>
        <v>Trata-se de: Termo Normativo  De Desenho Técnico  Livre  Croqui Digital. --- Consultar a Norma 6492-2021 na Seção 3</v>
      </c>
      <c r="Q36" s="7" t="str">
        <f t="shared" si="7"/>
        <v>Consultar a Norma 6492-2021 na Seção 3</v>
      </c>
      <c r="R36" s="21" t="s">
        <v>596</v>
      </c>
      <c r="S36" s="21">
        <v>3</v>
      </c>
      <c r="T36" s="10" t="str">
        <f t="shared" si="3"/>
        <v>key_36</v>
      </c>
    </row>
    <row r="37" spans="1:21" s="14" customFormat="1" ht="7.8" customHeight="1" x14ac:dyDescent="0.3">
      <c r="A37" s="13">
        <v>37</v>
      </c>
      <c r="B37" s="9" t="s">
        <v>547</v>
      </c>
      <c r="C37" s="9" t="s">
        <v>551</v>
      </c>
      <c r="D37" s="9" t="s">
        <v>560</v>
      </c>
      <c r="E37" s="25" t="s">
        <v>604</v>
      </c>
      <c r="F37" s="25" t="s">
        <v>400</v>
      </c>
      <c r="G37" s="29" t="s">
        <v>152</v>
      </c>
      <c r="H37" s="29" t="s">
        <v>152</v>
      </c>
      <c r="I37" s="29" t="s">
        <v>152</v>
      </c>
      <c r="J37" s="29" t="s">
        <v>152</v>
      </c>
      <c r="K37" s="29" t="s">
        <v>152</v>
      </c>
      <c r="L37" s="7" t="str">
        <f t="shared" si="0"/>
        <v>Trata-se de: Termo</v>
      </c>
      <c r="M37" s="7" t="str">
        <f t="shared" si="4"/>
        <v xml:space="preserve">Normativo </v>
      </c>
      <c r="N37" s="7" t="str">
        <f t="shared" si="5"/>
        <v xml:space="preserve">De Desenho Técnico </v>
      </c>
      <c r="O37" s="7" t="str">
        <f t="shared" si="6"/>
        <v xml:space="preserve">Projeção Cilíndrica </v>
      </c>
      <c r="P37" s="7" t="str">
        <f t="shared" si="1"/>
        <v>Trata-se de: Termo Normativo  De Desenho Técnico  Projeção Cilíndrica  Representação. --- Consultar a Norma 17067-2022 na Seção 3</v>
      </c>
      <c r="Q37" s="7" t="str">
        <f t="shared" si="7"/>
        <v>Consultar a Norma 17067-2022 na Seção 3</v>
      </c>
      <c r="R37" s="21" t="s">
        <v>414</v>
      </c>
      <c r="S37" s="21">
        <v>3</v>
      </c>
      <c r="T37" s="10" t="str">
        <f t="shared" si="3"/>
        <v>key_37</v>
      </c>
      <c r="U37"/>
    </row>
    <row r="38" spans="1:21" s="14" customFormat="1" ht="7.8" customHeight="1" x14ac:dyDescent="0.3">
      <c r="A38" s="13">
        <v>38</v>
      </c>
      <c r="B38" s="9" t="s">
        <v>547</v>
      </c>
      <c r="C38" s="9" t="s">
        <v>551</v>
      </c>
      <c r="D38" s="9" t="s">
        <v>560</v>
      </c>
      <c r="E38" s="25" t="s">
        <v>604</v>
      </c>
      <c r="F38" s="25" t="s">
        <v>401</v>
      </c>
      <c r="G38" s="29" t="s">
        <v>152</v>
      </c>
      <c r="H38" s="29" t="s">
        <v>152</v>
      </c>
      <c r="I38" s="29" t="s">
        <v>152</v>
      </c>
      <c r="J38" s="29" t="s">
        <v>152</v>
      </c>
      <c r="K38" s="29" t="s">
        <v>152</v>
      </c>
      <c r="L38" s="7" t="str">
        <f t="shared" si="0"/>
        <v>Trata-se de: Termo</v>
      </c>
      <c r="M38" s="7" t="str">
        <f t="shared" si="4"/>
        <v xml:space="preserve">Normativo </v>
      </c>
      <c r="N38" s="7" t="str">
        <f t="shared" si="5"/>
        <v xml:space="preserve">De Desenho Técnico </v>
      </c>
      <c r="O38" s="7" t="str">
        <f t="shared" si="6"/>
        <v xml:space="preserve">Projeção Cilíndrica </v>
      </c>
      <c r="P38" s="7" t="str">
        <f t="shared" si="1"/>
        <v>Trata-se de: Termo Normativo  De Desenho Técnico  Projeção Cilíndrica  Representação Ortogonal. --- Consultar a Norma 17067-2022 na Seção 3</v>
      </c>
      <c r="Q38" s="7" t="str">
        <f t="shared" si="7"/>
        <v>Consultar a Norma 17067-2022 na Seção 3</v>
      </c>
      <c r="R38" s="21" t="s">
        <v>414</v>
      </c>
      <c r="S38" s="21">
        <v>3</v>
      </c>
      <c r="T38" s="10" t="str">
        <f t="shared" si="3"/>
        <v>key_38</v>
      </c>
      <c r="U38"/>
    </row>
    <row r="39" spans="1:21" s="14" customFormat="1" ht="7.8" customHeight="1" x14ac:dyDescent="0.3">
      <c r="A39" s="13">
        <v>39</v>
      </c>
      <c r="B39" s="9" t="s">
        <v>547</v>
      </c>
      <c r="C39" s="9" t="s">
        <v>551</v>
      </c>
      <c r="D39" s="9" t="s">
        <v>560</v>
      </c>
      <c r="E39" s="25" t="s">
        <v>604</v>
      </c>
      <c r="F39" s="25" t="s">
        <v>402</v>
      </c>
      <c r="G39" s="29" t="s">
        <v>152</v>
      </c>
      <c r="H39" s="29" t="s">
        <v>152</v>
      </c>
      <c r="I39" s="29" t="s">
        <v>152</v>
      </c>
      <c r="J39" s="29" t="s">
        <v>152</v>
      </c>
      <c r="K39" s="29" t="s">
        <v>152</v>
      </c>
      <c r="L39" s="7" t="str">
        <f t="shared" si="0"/>
        <v>Trata-se de: Termo</v>
      </c>
      <c r="M39" s="7" t="str">
        <f t="shared" si="4"/>
        <v xml:space="preserve">Normativo </v>
      </c>
      <c r="N39" s="7" t="str">
        <f t="shared" si="5"/>
        <v xml:space="preserve">De Desenho Técnico </v>
      </c>
      <c r="O39" s="7" t="str">
        <f t="shared" si="6"/>
        <v xml:space="preserve">Projeção Cilíndrica </v>
      </c>
      <c r="P39" s="7" t="str">
        <f t="shared" si="1"/>
        <v>Trata-se de: Termo Normativo  De Desenho Técnico  Projeção Cilíndrica  Representação Ortográfica. --- Consultar a Norma 17067-2022 na Seção 3</v>
      </c>
      <c r="Q39" s="7" t="str">
        <f t="shared" si="7"/>
        <v>Consultar a Norma 17067-2022 na Seção 3</v>
      </c>
      <c r="R39" s="21" t="s">
        <v>414</v>
      </c>
      <c r="S39" s="21">
        <v>3</v>
      </c>
      <c r="T39" s="10" t="str">
        <f t="shared" si="3"/>
        <v>key_39</v>
      </c>
      <c r="U39"/>
    </row>
    <row r="40" spans="1:21" s="14" customFormat="1" ht="7.8" customHeight="1" x14ac:dyDescent="0.3">
      <c r="A40" s="13">
        <v>40</v>
      </c>
      <c r="B40" s="9" t="s">
        <v>547</v>
      </c>
      <c r="C40" s="9" t="s">
        <v>551</v>
      </c>
      <c r="D40" s="9" t="s">
        <v>560</v>
      </c>
      <c r="E40" s="25" t="s">
        <v>604</v>
      </c>
      <c r="F40" s="25" t="s">
        <v>1099</v>
      </c>
      <c r="G40" s="29" t="s">
        <v>152</v>
      </c>
      <c r="H40" s="29" t="s">
        <v>152</v>
      </c>
      <c r="I40" s="29" t="s">
        <v>152</v>
      </c>
      <c r="J40" s="29" t="s">
        <v>152</v>
      </c>
      <c r="K40" s="29" t="s">
        <v>152</v>
      </c>
      <c r="L40" s="7" t="str">
        <f t="shared" si="0"/>
        <v>Trata-se de: Termo</v>
      </c>
      <c r="M40" s="7" t="str">
        <f t="shared" si="4"/>
        <v xml:space="preserve">Normativo </v>
      </c>
      <c r="N40" s="7" t="str">
        <f t="shared" si="5"/>
        <v xml:space="preserve">De Desenho Técnico </v>
      </c>
      <c r="O40" s="7" t="str">
        <f t="shared" si="6"/>
        <v xml:space="preserve">Projeção Cilíndrica </v>
      </c>
      <c r="P40" s="7" t="str">
        <f t="shared" si="1"/>
        <v>Trata-se de: Termo Normativo  De Desenho Técnico  Projeção Cilíndrica  Plano De Projeção. --- Consultar a Norma 17067-2022 na Seção 3</v>
      </c>
      <c r="Q40" s="7" t="str">
        <f t="shared" si="7"/>
        <v>Consultar a Norma 17067-2022 na Seção 3</v>
      </c>
      <c r="R40" s="21" t="s">
        <v>414</v>
      </c>
      <c r="S40" s="21">
        <v>3</v>
      </c>
      <c r="T40" s="10" t="str">
        <f t="shared" si="3"/>
        <v>key_40</v>
      </c>
      <c r="U40"/>
    </row>
    <row r="41" spans="1:21" s="14" customFormat="1" ht="7.8" customHeight="1" x14ac:dyDescent="0.3">
      <c r="A41" s="13">
        <v>41</v>
      </c>
      <c r="B41" s="9" t="s">
        <v>547</v>
      </c>
      <c r="C41" s="9" t="s">
        <v>551</v>
      </c>
      <c r="D41" s="9" t="s">
        <v>560</v>
      </c>
      <c r="E41" s="25" t="s">
        <v>604</v>
      </c>
      <c r="F41" s="25" t="s">
        <v>411</v>
      </c>
      <c r="G41" s="29" t="s">
        <v>152</v>
      </c>
      <c r="H41" s="29" t="s">
        <v>152</v>
      </c>
      <c r="I41" s="29" t="s">
        <v>152</v>
      </c>
      <c r="J41" s="29" t="s">
        <v>152</v>
      </c>
      <c r="K41" s="29" t="s">
        <v>152</v>
      </c>
      <c r="L41" s="7" t="str">
        <f t="shared" si="0"/>
        <v>Trata-se de: Termo</v>
      </c>
      <c r="M41" s="7" t="str">
        <f t="shared" si="4"/>
        <v xml:space="preserve">Normativo </v>
      </c>
      <c r="N41" s="7" t="str">
        <f t="shared" si="5"/>
        <v xml:space="preserve">De Desenho Técnico </v>
      </c>
      <c r="O41" s="7" t="str">
        <f t="shared" si="6"/>
        <v xml:space="preserve">Projeção Cilíndrica </v>
      </c>
      <c r="P41" s="7" t="str">
        <f t="shared" si="1"/>
        <v>Trata-se de: Termo Normativo  De Desenho Técnico  Projeção Cilíndrica  Projeção Ortogonal. --- Consultar a Norma 17067-2022 na Seção 3</v>
      </c>
      <c r="Q41" s="7" t="str">
        <f t="shared" si="7"/>
        <v>Consultar a Norma 17067-2022 na Seção 3</v>
      </c>
      <c r="R41" s="21" t="s">
        <v>414</v>
      </c>
      <c r="S41" s="21">
        <v>3</v>
      </c>
      <c r="T41" s="10" t="str">
        <f t="shared" si="3"/>
        <v>key_41</v>
      </c>
      <c r="U41"/>
    </row>
    <row r="42" spans="1:21" ht="7.8" customHeight="1" x14ac:dyDescent="0.3">
      <c r="A42" s="13">
        <v>42</v>
      </c>
      <c r="B42" s="9" t="s">
        <v>547</v>
      </c>
      <c r="C42" s="9" t="s">
        <v>551</v>
      </c>
      <c r="D42" s="9" t="s">
        <v>560</v>
      </c>
      <c r="E42" s="25" t="s">
        <v>604</v>
      </c>
      <c r="F42" s="9" t="s">
        <v>275</v>
      </c>
      <c r="G42" s="29" t="s">
        <v>152</v>
      </c>
      <c r="H42" s="29" t="s">
        <v>152</v>
      </c>
      <c r="I42" s="29" t="s">
        <v>152</v>
      </c>
      <c r="J42" s="29" t="s">
        <v>152</v>
      </c>
      <c r="K42" s="29" t="s">
        <v>152</v>
      </c>
      <c r="L42" s="7" t="str">
        <f t="shared" si="0"/>
        <v>Trata-se de: Termo</v>
      </c>
      <c r="M42" s="7" t="str">
        <f t="shared" si="4"/>
        <v xml:space="preserve">Normativo </v>
      </c>
      <c r="N42" s="7" t="str">
        <f t="shared" si="5"/>
        <v xml:space="preserve">De Desenho Técnico </v>
      </c>
      <c r="O42" s="7" t="str">
        <f t="shared" si="6"/>
        <v xml:space="preserve">Projeção Cilíndrica </v>
      </c>
      <c r="P42" s="7" t="str">
        <f t="shared" si="1"/>
        <v>Trata-se de: Termo Normativo  De Desenho Técnico  Projeção Cilíndrica  Planta-Chave. --- Consultar a Norma 6492-2021 na Seção 3</v>
      </c>
      <c r="Q42" s="7" t="str">
        <f t="shared" si="7"/>
        <v>Consultar a Norma 6492-2021 na Seção 3</v>
      </c>
      <c r="R42" s="21" t="s">
        <v>596</v>
      </c>
      <c r="S42" s="21">
        <v>3</v>
      </c>
      <c r="T42" s="10" t="str">
        <f t="shared" si="3"/>
        <v>key_42</v>
      </c>
    </row>
    <row r="43" spans="1:21" ht="7.8" customHeight="1" x14ac:dyDescent="0.3">
      <c r="A43" s="13">
        <v>43</v>
      </c>
      <c r="B43" s="9" t="s">
        <v>547</v>
      </c>
      <c r="C43" s="9" t="s">
        <v>551</v>
      </c>
      <c r="D43" s="9" t="s">
        <v>560</v>
      </c>
      <c r="E43" s="25" t="s">
        <v>604</v>
      </c>
      <c r="F43" s="9" t="s">
        <v>90</v>
      </c>
      <c r="G43" s="29" t="s">
        <v>152</v>
      </c>
      <c r="H43" s="29" t="s">
        <v>152</v>
      </c>
      <c r="I43" s="29" t="s">
        <v>152</v>
      </c>
      <c r="J43" s="29" t="s">
        <v>152</v>
      </c>
      <c r="K43" s="29" t="s">
        <v>152</v>
      </c>
      <c r="L43" s="7" t="str">
        <f t="shared" si="0"/>
        <v>Trata-se de: Termo</v>
      </c>
      <c r="M43" s="7" t="str">
        <f t="shared" si="4"/>
        <v xml:space="preserve">Normativo </v>
      </c>
      <c r="N43" s="7" t="str">
        <f t="shared" si="5"/>
        <v xml:space="preserve">De Desenho Técnico </v>
      </c>
      <c r="O43" s="7" t="str">
        <f t="shared" si="6"/>
        <v xml:space="preserve">Projeção Cilíndrica </v>
      </c>
      <c r="P43" s="7" t="str">
        <f t="shared" si="1"/>
        <v>Trata-se de: Termo Normativo  De Desenho Técnico  Projeção Cilíndrica  Planta Implantação. --- Consultar a Norma 6492-2021 na Seção 3</v>
      </c>
      <c r="Q43" s="7" t="str">
        <f t="shared" si="7"/>
        <v>Consultar a Norma 6492-2021 na Seção 3</v>
      </c>
      <c r="R43" s="21" t="s">
        <v>596</v>
      </c>
      <c r="S43" s="21">
        <v>3</v>
      </c>
      <c r="T43" s="10" t="str">
        <f t="shared" si="3"/>
        <v>key_43</v>
      </c>
    </row>
    <row r="44" spans="1:21" ht="7.8" customHeight="1" x14ac:dyDescent="0.3">
      <c r="A44" s="13">
        <v>44</v>
      </c>
      <c r="B44" s="9" t="s">
        <v>547</v>
      </c>
      <c r="C44" s="9" t="s">
        <v>551</v>
      </c>
      <c r="D44" s="9" t="s">
        <v>560</v>
      </c>
      <c r="E44" s="25" t="s">
        <v>604</v>
      </c>
      <c r="F44" s="9" t="s">
        <v>92</v>
      </c>
      <c r="G44" s="29" t="s">
        <v>152</v>
      </c>
      <c r="H44" s="29" t="s">
        <v>152</v>
      </c>
      <c r="I44" s="29" t="s">
        <v>152</v>
      </c>
      <c r="J44" s="29" t="s">
        <v>152</v>
      </c>
      <c r="K44" s="29" t="s">
        <v>152</v>
      </c>
      <c r="L44" s="7" t="str">
        <f t="shared" si="0"/>
        <v>Trata-se de: Termo</v>
      </c>
      <c r="M44" s="7" t="str">
        <f t="shared" si="4"/>
        <v xml:space="preserve">Normativo </v>
      </c>
      <c r="N44" s="7" t="str">
        <f t="shared" si="5"/>
        <v xml:space="preserve">De Desenho Técnico </v>
      </c>
      <c r="O44" s="7" t="str">
        <f t="shared" si="6"/>
        <v xml:space="preserve">Projeção Cilíndrica </v>
      </c>
      <c r="P44" s="7" t="str">
        <f t="shared" si="1"/>
        <v>Trata-se de: Termo Normativo  De Desenho Técnico  Projeção Cilíndrica  Planta Situação. --- Consultar a Norma 6492-2021 na Seção 3</v>
      </c>
      <c r="Q44" s="7" t="str">
        <f t="shared" si="7"/>
        <v>Consultar a Norma 6492-2021 na Seção 3</v>
      </c>
      <c r="R44" s="21" t="s">
        <v>596</v>
      </c>
      <c r="S44" s="21">
        <v>3</v>
      </c>
      <c r="T44" s="10" t="str">
        <f t="shared" si="3"/>
        <v>key_44</v>
      </c>
    </row>
    <row r="45" spans="1:21" ht="7.8" customHeight="1" x14ac:dyDescent="0.3">
      <c r="A45" s="13">
        <v>45</v>
      </c>
      <c r="B45" s="9" t="s">
        <v>547</v>
      </c>
      <c r="C45" s="9" t="s">
        <v>551</v>
      </c>
      <c r="D45" s="9" t="s">
        <v>560</v>
      </c>
      <c r="E45" s="25" t="s">
        <v>604</v>
      </c>
      <c r="F45" s="9" t="s">
        <v>91</v>
      </c>
      <c r="G45" s="29" t="s">
        <v>152</v>
      </c>
      <c r="H45" s="29" t="s">
        <v>152</v>
      </c>
      <c r="I45" s="29" t="s">
        <v>152</v>
      </c>
      <c r="J45" s="29" t="s">
        <v>152</v>
      </c>
      <c r="K45" s="29" t="s">
        <v>152</v>
      </c>
      <c r="L45" s="7" t="str">
        <f t="shared" si="0"/>
        <v>Trata-se de: Termo</v>
      </c>
      <c r="M45" s="7" t="str">
        <f t="shared" si="4"/>
        <v xml:space="preserve">Normativo </v>
      </c>
      <c r="N45" s="7" t="str">
        <f t="shared" si="5"/>
        <v xml:space="preserve">De Desenho Técnico </v>
      </c>
      <c r="O45" s="7" t="str">
        <f t="shared" si="6"/>
        <v xml:space="preserve">Projeção Cilíndrica </v>
      </c>
      <c r="P45" s="7" t="str">
        <f t="shared" si="1"/>
        <v>Trata-se de: Termo Normativo  De Desenho Técnico  Projeção Cilíndrica  Planta Pavimento. --- Consultar a Norma 6492-2021 na Seção 3</v>
      </c>
      <c r="Q45" s="7" t="str">
        <f t="shared" si="7"/>
        <v>Consultar a Norma 6492-2021 na Seção 3</v>
      </c>
      <c r="R45" s="21" t="s">
        <v>596</v>
      </c>
      <c r="S45" s="21">
        <v>3</v>
      </c>
      <c r="T45" s="10" t="str">
        <f t="shared" si="3"/>
        <v>key_45</v>
      </c>
    </row>
    <row r="46" spans="1:21" ht="7.8" customHeight="1" x14ac:dyDescent="0.3">
      <c r="A46" s="13">
        <v>46</v>
      </c>
      <c r="B46" s="9" t="s">
        <v>547</v>
      </c>
      <c r="C46" s="9" t="s">
        <v>551</v>
      </c>
      <c r="D46" s="9" t="s">
        <v>560</v>
      </c>
      <c r="E46" s="25" t="s">
        <v>604</v>
      </c>
      <c r="F46" s="9" t="s">
        <v>430</v>
      </c>
      <c r="G46" s="29" t="s">
        <v>152</v>
      </c>
      <c r="H46" s="29" t="s">
        <v>152</v>
      </c>
      <c r="I46" s="29" t="s">
        <v>152</v>
      </c>
      <c r="J46" s="29" t="s">
        <v>152</v>
      </c>
      <c r="K46" s="29" t="s">
        <v>152</v>
      </c>
      <c r="L46" s="7" t="str">
        <f t="shared" si="0"/>
        <v>Trata-se de: Termo</v>
      </c>
      <c r="M46" s="7" t="str">
        <f t="shared" si="4"/>
        <v xml:space="preserve">Normativo </v>
      </c>
      <c r="N46" s="7" t="str">
        <f t="shared" si="5"/>
        <v xml:space="preserve">De Desenho Técnico </v>
      </c>
      <c r="O46" s="7" t="str">
        <f t="shared" si="6"/>
        <v xml:space="preserve">Projeção Cilíndrica </v>
      </c>
      <c r="P46" s="7" t="str">
        <f t="shared" si="1"/>
        <v>Trata-se de: Termo Normativo  De Desenho Técnico  Projeção Cilíndrica  Cortes. --- Consultar a Norma 6492-2021 na Seção 3</v>
      </c>
      <c r="Q46" s="7" t="str">
        <f t="shared" si="7"/>
        <v>Consultar a Norma 6492-2021 na Seção 3</v>
      </c>
      <c r="R46" s="21" t="s">
        <v>596</v>
      </c>
      <c r="S46" s="21">
        <v>3</v>
      </c>
      <c r="T46" s="10" t="str">
        <f t="shared" si="3"/>
        <v>key_46</v>
      </c>
    </row>
    <row r="47" spans="1:21" ht="7.8" customHeight="1" x14ac:dyDescent="0.3">
      <c r="A47" s="13">
        <v>47</v>
      </c>
      <c r="B47" s="9" t="s">
        <v>547</v>
      </c>
      <c r="C47" s="9" t="s">
        <v>551</v>
      </c>
      <c r="D47" s="9" t="s">
        <v>560</v>
      </c>
      <c r="E47" s="25" t="s">
        <v>604</v>
      </c>
      <c r="F47" s="9" t="s">
        <v>466</v>
      </c>
      <c r="G47" s="29" t="s">
        <v>152</v>
      </c>
      <c r="H47" s="29" t="s">
        <v>152</v>
      </c>
      <c r="I47" s="29" t="s">
        <v>152</v>
      </c>
      <c r="J47" s="29" t="s">
        <v>152</v>
      </c>
      <c r="K47" s="29" t="s">
        <v>152</v>
      </c>
      <c r="L47" s="7" t="str">
        <f t="shared" si="0"/>
        <v>Trata-se de: Termo</v>
      </c>
      <c r="M47" s="7" t="str">
        <f t="shared" si="4"/>
        <v xml:space="preserve">Normativo </v>
      </c>
      <c r="N47" s="7" t="str">
        <f t="shared" si="5"/>
        <v xml:space="preserve">De Desenho Técnico </v>
      </c>
      <c r="O47" s="7" t="str">
        <f t="shared" si="6"/>
        <v xml:space="preserve">Projeção Cilíndrica </v>
      </c>
      <c r="P47" s="7" t="str">
        <f t="shared" si="1"/>
        <v>Trata-se de: Termo Normativo  De Desenho Técnico  Projeção Cilíndrica  Detalhe Horizontal. --- Consultar a Norma 6492-2021 na Seção 3</v>
      </c>
      <c r="Q47" s="7" t="str">
        <f t="shared" si="7"/>
        <v>Consultar a Norma 6492-2021 na Seção 3</v>
      </c>
      <c r="R47" s="21" t="s">
        <v>596</v>
      </c>
      <c r="S47" s="21">
        <v>3</v>
      </c>
      <c r="T47" s="10" t="str">
        <f t="shared" si="3"/>
        <v>key_47</v>
      </c>
    </row>
    <row r="48" spans="1:21" ht="7.8" customHeight="1" x14ac:dyDescent="0.3">
      <c r="A48" s="13">
        <v>48</v>
      </c>
      <c r="B48" s="9" t="s">
        <v>547</v>
      </c>
      <c r="C48" s="9" t="s">
        <v>551</v>
      </c>
      <c r="D48" s="9" t="s">
        <v>560</v>
      </c>
      <c r="E48" s="25" t="s">
        <v>604</v>
      </c>
      <c r="F48" s="9" t="s">
        <v>467</v>
      </c>
      <c r="G48" s="29" t="s">
        <v>152</v>
      </c>
      <c r="H48" s="29" t="s">
        <v>152</v>
      </c>
      <c r="I48" s="29" t="s">
        <v>152</v>
      </c>
      <c r="J48" s="29" t="s">
        <v>152</v>
      </c>
      <c r="K48" s="29" t="s">
        <v>152</v>
      </c>
      <c r="L48" s="7" t="str">
        <f t="shared" si="0"/>
        <v>Trata-se de: Termo</v>
      </c>
      <c r="M48" s="7" t="str">
        <f t="shared" si="4"/>
        <v xml:space="preserve">Normativo </v>
      </c>
      <c r="N48" s="7" t="str">
        <f t="shared" si="5"/>
        <v xml:space="preserve">De Desenho Técnico </v>
      </c>
      <c r="O48" s="7" t="str">
        <f t="shared" si="6"/>
        <v xml:space="preserve">Projeção Cilíndrica </v>
      </c>
      <c r="P48" s="7" t="str">
        <f t="shared" si="1"/>
        <v>Trata-se de: Termo Normativo  De Desenho Técnico  Projeção Cilíndrica  Detalhe Vertical. --- Consultar a Norma 6492-2021 na Seção 3</v>
      </c>
      <c r="Q48" s="7" t="str">
        <f t="shared" si="7"/>
        <v>Consultar a Norma 6492-2021 na Seção 3</v>
      </c>
      <c r="R48" s="21" t="s">
        <v>596</v>
      </c>
      <c r="S48" s="21">
        <v>3</v>
      </c>
      <c r="T48" s="10" t="str">
        <f t="shared" si="3"/>
        <v>key_48</v>
      </c>
    </row>
    <row r="49" spans="1:20" ht="7.8" customHeight="1" x14ac:dyDescent="0.3">
      <c r="A49" s="13">
        <v>49</v>
      </c>
      <c r="B49" s="9" t="s">
        <v>547</v>
      </c>
      <c r="C49" s="9" t="s">
        <v>551</v>
      </c>
      <c r="D49" s="9" t="s">
        <v>560</v>
      </c>
      <c r="E49" s="25" t="s">
        <v>604</v>
      </c>
      <c r="F49" s="9" t="s">
        <v>10</v>
      </c>
      <c r="G49" s="29" t="s">
        <v>152</v>
      </c>
      <c r="H49" s="29" t="s">
        <v>152</v>
      </c>
      <c r="I49" s="29" t="s">
        <v>152</v>
      </c>
      <c r="J49" s="29" t="s">
        <v>152</v>
      </c>
      <c r="K49" s="29" t="s">
        <v>152</v>
      </c>
      <c r="L49" s="7" t="str">
        <f t="shared" si="0"/>
        <v>Trata-se de: Termo</v>
      </c>
      <c r="M49" s="7" t="str">
        <f t="shared" si="4"/>
        <v xml:space="preserve">Normativo </v>
      </c>
      <c r="N49" s="7" t="str">
        <f t="shared" si="5"/>
        <v xml:space="preserve">De Desenho Técnico </v>
      </c>
      <c r="O49" s="7" t="str">
        <f t="shared" si="6"/>
        <v xml:space="preserve">Projeção Cilíndrica </v>
      </c>
      <c r="P49" s="7" t="str">
        <f t="shared" si="1"/>
        <v>Trata-se de: Termo Normativo  De Desenho Técnico  Projeção Cilíndrica  Fachada. --- Consultar a Norma 6492-2021 na Seção 3</v>
      </c>
      <c r="Q49" s="7" t="str">
        <f t="shared" si="7"/>
        <v>Consultar a Norma 6492-2021 na Seção 3</v>
      </c>
      <c r="R49" s="21" t="s">
        <v>596</v>
      </c>
      <c r="S49" s="21">
        <v>3</v>
      </c>
      <c r="T49" s="10" t="str">
        <f t="shared" si="3"/>
        <v>key_49</v>
      </c>
    </row>
    <row r="50" spans="1:20" ht="7.8" customHeight="1" x14ac:dyDescent="0.3">
      <c r="A50" s="13">
        <v>50</v>
      </c>
      <c r="B50" s="9" t="s">
        <v>547</v>
      </c>
      <c r="C50" s="9" t="s">
        <v>551</v>
      </c>
      <c r="D50" s="9" t="s">
        <v>560</v>
      </c>
      <c r="E50" s="25" t="s">
        <v>604</v>
      </c>
      <c r="F50" s="9" t="s">
        <v>431</v>
      </c>
      <c r="G50" s="29" t="s">
        <v>152</v>
      </c>
      <c r="H50" s="29" t="s">
        <v>152</v>
      </c>
      <c r="I50" s="29" t="s">
        <v>152</v>
      </c>
      <c r="J50" s="29" t="s">
        <v>152</v>
      </c>
      <c r="K50" s="29" t="s">
        <v>152</v>
      </c>
      <c r="L50" s="7" t="str">
        <f t="shared" si="0"/>
        <v>Trata-se de: Termo</v>
      </c>
      <c r="M50" s="7" t="str">
        <f t="shared" si="4"/>
        <v xml:space="preserve">Normativo </v>
      </c>
      <c r="N50" s="7" t="str">
        <f t="shared" si="5"/>
        <v xml:space="preserve">De Desenho Técnico </v>
      </c>
      <c r="O50" s="7" t="str">
        <f t="shared" si="6"/>
        <v xml:space="preserve">Projeção Cilíndrica </v>
      </c>
      <c r="P50" s="7" t="str">
        <f t="shared" si="1"/>
        <v>Trata-se de: Termo Normativo  De Desenho Técnico  Projeção Cilíndrica  Vistas. --- Consultar a Norma 6492-2021 na Seção 3</v>
      </c>
      <c r="Q50" s="7" t="str">
        <f t="shared" si="7"/>
        <v>Consultar a Norma 6492-2021 na Seção 3</v>
      </c>
      <c r="R50" s="21" t="s">
        <v>596</v>
      </c>
      <c r="S50" s="21">
        <v>3</v>
      </c>
      <c r="T50" s="10" t="str">
        <f t="shared" si="3"/>
        <v>key_50</v>
      </c>
    </row>
    <row r="51" spans="1:20" ht="7.8" customHeight="1" x14ac:dyDescent="0.3">
      <c r="A51" s="13">
        <v>51</v>
      </c>
      <c r="B51" s="9" t="s">
        <v>547</v>
      </c>
      <c r="C51" s="9" t="s">
        <v>551</v>
      </c>
      <c r="D51" s="9" t="s">
        <v>560</v>
      </c>
      <c r="E51" s="25" t="s">
        <v>604</v>
      </c>
      <c r="F51" s="9" t="s">
        <v>9</v>
      </c>
      <c r="G51" s="29" t="s">
        <v>152</v>
      </c>
      <c r="H51" s="29" t="s">
        <v>152</v>
      </c>
      <c r="I51" s="29" t="s">
        <v>152</v>
      </c>
      <c r="J51" s="29" t="s">
        <v>152</v>
      </c>
      <c r="K51" s="29" t="s">
        <v>152</v>
      </c>
      <c r="L51" s="7" t="str">
        <f t="shared" si="0"/>
        <v>Trata-se de: Termo</v>
      </c>
      <c r="M51" s="7" t="str">
        <f t="shared" si="4"/>
        <v xml:space="preserve">Normativo </v>
      </c>
      <c r="N51" s="7" t="str">
        <f t="shared" si="5"/>
        <v xml:space="preserve">De Desenho Técnico </v>
      </c>
      <c r="O51" s="7" t="str">
        <f t="shared" si="6"/>
        <v xml:space="preserve">Projeção Cilíndrica </v>
      </c>
      <c r="P51" s="7" t="str">
        <f t="shared" si="1"/>
        <v>Trata-se de: Termo Normativo  De Desenho Técnico  Projeção Cilíndrica  Elevação. --- Consultar a Norma 6492-2021 na Seção 3</v>
      </c>
      <c r="Q51" s="7" t="str">
        <f t="shared" si="7"/>
        <v>Consultar a Norma 6492-2021 na Seção 3</v>
      </c>
      <c r="R51" s="21" t="s">
        <v>596</v>
      </c>
      <c r="S51" s="21">
        <v>3</v>
      </c>
      <c r="T51" s="10" t="str">
        <f t="shared" si="3"/>
        <v>key_51</v>
      </c>
    </row>
    <row r="52" spans="1:20" ht="7.8" customHeight="1" x14ac:dyDescent="0.3">
      <c r="A52" s="13">
        <v>52</v>
      </c>
      <c r="B52" s="9" t="s">
        <v>547</v>
      </c>
      <c r="C52" s="9" t="s">
        <v>551</v>
      </c>
      <c r="D52" s="9" t="s">
        <v>560</v>
      </c>
      <c r="E52" s="25" t="s">
        <v>604</v>
      </c>
      <c r="F52" s="9" t="s">
        <v>555</v>
      </c>
      <c r="G52" s="29" t="s">
        <v>152</v>
      </c>
      <c r="H52" s="29" t="s">
        <v>152</v>
      </c>
      <c r="I52" s="29" t="s">
        <v>152</v>
      </c>
      <c r="J52" s="29" t="s">
        <v>152</v>
      </c>
      <c r="K52" s="29" t="s">
        <v>152</v>
      </c>
      <c r="L52" s="7" t="str">
        <f t="shared" si="0"/>
        <v>Trata-se de: Termo</v>
      </c>
      <c r="M52" s="7" t="str">
        <f t="shared" si="4"/>
        <v xml:space="preserve">Normativo </v>
      </c>
      <c r="N52" s="7" t="str">
        <f t="shared" si="5"/>
        <v xml:space="preserve">De Desenho Técnico </v>
      </c>
      <c r="O52" s="7" t="str">
        <f t="shared" si="6"/>
        <v xml:space="preserve">Projeção Cilíndrica </v>
      </c>
      <c r="P52" s="7" t="str">
        <f t="shared" si="1"/>
        <v>Trata-se de: Termo Normativo  De Desenho Técnico  Projeção Cilíndrica  Axonometria Isometria. --- Consultar a Norma 6492-2021 na Seção 3</v>
      </c>
      <c r="Q52" s="7" t="str">
        <f t="shared" si="7"/>
        <v>Consultar a Norma 6492-2021 na Seção 3</v>
      </c>
      <c r="R52" s="21" t="s">
        <v>596</v>
      </c>
      <c r="S52" s="21">
        <v>3</v>
      </c>
      <c r="T52" s="10" t="str">
        <f t="shared" si="3"/>
        <v>key_52</v>
      </c>
    </row>
    <row r="53" spans="1:20" ht="7.8" customHeight="1" x14ac:dyDescent="0.3">
      <c r="A53" s="13">
        <v>53</v>
      </c>
      <c r="B53" s="9" t="s">
        <v>547</v>
      </c>
      <c r="C53" s="9" t="s">
        <v>551</v>
      </c>
      <c r="D53" s="9" t="s">
        <v>560</v>
      </c>
      <c r="E53" s="25" t="s">
        <v>604</v>
      </c>
      <c r="F53" s="9" t="s">
        <v>556</v>
      </c>
      <c r="G53" s="29" t="s">
        <v>152</v>
      </c>
      <c r="H53" s="29" t="s">
        <v>152</v>
      </c>
      <c r="I53" s="29" t="s">
        <v>152</v>
      </c>
      <c r="J53" s="29" t="s">
        <v>152</v>
      </c>
      <c r="K53" s="29" t="s">
        <v>152</v>
      </c>
      <c r="L53" s="7" t="str">
        <f t="shared" si="0"/>
        <v>Trata-se de: Termo</v>
      </c>
      <c r="M53" s="7" t="str">
        <f t="shared" si="4"/>
        <v xml:space="preserve">Normativo </v>
      </c>
      <c r="N53" s="7" t="str">
        <f t="shared" si="5"/>
        <v xml:space="preserve">De Desenho Técnico </v>
      </c>
      <c r="O53" s="7" t="str">
        <f t="shared" si="6"/>
        <v xml:space="preserve">Projeção Cilíndrica </v>
      </c>
      <c r="P53" s="7" t="str">
        <f t="shared" si="1"/>
        <v>Trata-se de: Termo Normativo  De Desenho Técnico  Projeção Cilíndrica  Axonometria Dimetria. --- Consultar a Norma 6492-2021 na Seção 3</v>
      </c>
      <c r="Q53" s="7" t="str">
        <f t="shared" si="7"/>
        <v>Consultar a Norma 6492-2021 na Seção 3</v>
      </c>
      <c r="R53" s="21" t="s">
        <v>596</v>
      </c>
      <c r="S53" s="21">
        <v>3</v>
      </c>
      <c r="T53" s="10" t="str">
        <f t="shared" si="3"/>
        <v>key_53</v>
      </c>
    </row>
    <row r="54" spans="1:20" ht="7.8" customHeight="1" x14ac:dyDescent="0.3">
      <c r="A54" s="13">
        <v>54</v>
      </c>
      <c r="B54" s="9" t="s">
        <v>547</v>
      </c>
      <c r="C54" s="9" t="s">
        <v>551</v>
      </c>
      <c r="D54" s="9" t="s">
        <v>560</v>
      </c>
      <c r="E54" s="25" t="s">
        <v>604</v>
      </c>
      <c r="F54" s="9" t="s">
        <v>557</v>
      </c>
      <c r="G54" s="29" t="s">
        <v>152</v>
      </c>
      <c r="H54" s="29" t="s">
        <v>152</v>
      </c>
      <c r="I54" s="29" t="s">
        <v>152</v>
      </c>
      <c r="J54" s="29" t="s">
        <v>152</v>
      </c>
      <c r="K54" s="29" t="s">
        <v>152</v>
      </c>
      <c r="L54" s="7" t="str">
        <f t="shared" si="0"/>
        <v>Trata-se de: Termo</v>
      </c>
      <c r="M54" s="7" t="str">
        <f t="shared" si="4"/>
        <v xml:space="preserve">Normativo </v>
      </c>
      <c r="N54" s="7" t="str">
        <f t="shared" si="5"/>
        <v xml:space="preserve">De Desenho Técnico </v>
      </c>
      <c r="O54" s="7" t="str">
        <f t="shared" si="6"/>
        <v xml:space="preserve">Projeção Cilíndrica </v>
      </c>
      <c r="P54" s="7" t="str">
        <f t="shared" si="1"/>
        <v>Trata-se de: Termo Normativo  De Desenho Técnico  Projeção Cilíndrica  Axonometria Trimetria. --- Consultar a Norma 6492-2021 na Seção 3</v>
      </c>
      <c r="Q54" s="7" t="str">
        <f t="shared" si="7"/>
        <v>Consultar a Norma 6492-2021 na Seção 3</v>
      </c>
      <c r="R54" s="21" t="s">
        <v>596</v>
      </c>
      <c r="S54" s="21">
        <v>3</v>
      </c>
      <c r="T54" s="10" t="str">
        <f t="shared" si="3"/>
        <v>key_54</v>
      </c>
    </row>
    <row r="55" spans="1:20" ht="7.8" customHeight="1" x14ac:dyDescent="0.3">
      <c r="A55" s="13">
        <v>55</v>
      </c>
      <c r="B55" s="9" t="s">
        <v>547</v>
      </c>
      <c r="C55" s="9" t="s">
        <v>551</v>
      </c>
      <c r="D55" s="9" t="s">
        <v>560</v>
      </c>
      <c r="E55" s="25" t="s">
        <v>605</v>
      </c>
      <c r="F55" s="9" t="s">
        <v>552</v>
      </c>
      <c r="G55" s="29" t="s">
        <v>152</v>
      </c>
      <c r="H55" s="29" t="s">
        <v>152</v>
      </c>
      <c r="I55" s="29" t="s">
        <v>152</v>
      </c>
      <c r="J55" s="29" t="s">
        <v>152</v>
      </c>
      <c r="K55" s="29" t="s">
        <v>152</v>
      </c>
      <c r="L55" s="7" t="str">
        <f t="shared" si="0"/>
        <v>Trata-se de: Termo</v>
      </c>
      <c r="M55" s="7" t="str">
        <f t="shared" si="4"/>
        <v xml:space="preserve">Normativo </v>
      </c>
      <c r="N55" s="7" t="str">
        <f t="shared" si="5"/>
        <v xml:space="preserve">De Desenho Técnico </v>
      </c>
      <c r="O55" s="7" t="str">
        <f t="shared" si="6"/>
        <v xml:space="preserve">Projeção Cônica </v>
      </c>
      <c r="P55" s="7" t="str">
        <f t="shared" si="1"/>
        <v>Trata-se de: Termo Normativo  De Desenho Técnico  Projeção Cônica  Perspectiva Central 1P Fuga. --- Consultar a Norma 6492-2021 na Seção 3</v>
      </c>
      <c r="Q55" s="7" t="str">
        <f t="shared" si="7"/>
        <v>Consultar a Norma 6492-2021 na Seção 3</v>
      </c>
      <c r="R55" s="21" t="s">
        <v>596</v>
      </c>
      <c r="S55" s="21">
        <v>3</v>
      </c>
      <c r="T55" s="10" t="str">
        <f t="shared" si="3"/>
        <v>key_55</v>
      </c>
    </row>
    <row r="56" spans="1:20" ht="7.8" customHeight="1" x14ac:dyDescent="0.3">
      <c r="A56" s="13">
        <v>56</v>
      </c>
      <c r="B56" s="9" t="s">
        <v>547</v>
      </c>
      <c r="C56" s="9" t="s">
        <v>551</v>
      </c>
      <c r="D56" s="9" t="s">
        <v>560</v>
      </c>
      <c r="E56" s="25" t="s">
        <v>605</v>
      </c>
      <c r="F56" s="9" t="s">
        <v>553</v>
      </c>
      <c r="G56" s="29" t="s">
        <v>152</v>
      </c>
      <c r="H56" s="29" t="s">
        <v>152</v>
      </c>
      <c r="I56" s="29" t="s">
        <v>152</v>
      </c>
      <c r="J56" s="29" t="s">
        <v>152</v>
      </c>
      <c r="K56" s="29" t="s">
        <v>152</v>
      </c>
      <c r="L56" s="7" t="str">
        <f t="shared" si="0"/>
        <v>Trata-se de: Termo</v>
      </c>
      <c r="M56" s="7" t="str">
        <f t="shared" si="4"/>
        <v xml:space="preserve">Normativo </v>
      </c>
      <c r="N56" s="7" t="str">
        <f t="shared" si="5"/>
        <v xml:space="preserve">De Desenho Técnico </v>
      </c>
      <c r="O56" s="7" t="str">
        <f t="shared" si="6"/>
        <v xml:space="preserve">Projeção Cônica </v>
      </c>
      <c r="P56" s="7" t="str">
        <f t="shared" si="1"/>
        <v>Trata-se de: Termo Normativo  De Desenho Técnico  Projeção Cônica  Perspectiva bliqua 2P Fuga. --- Consultar a Norma 6492-2021 na Seção 3</v>
      </c>
      <c r="Q56" s="7" t="str">
        <f t="shared" si="7"/>
        <v>Consultar a Norma 6492-2021 na Seção 3</v>
      </c>
      <c r="R56" s="21" t="s">
        <v>596</v>
      </c>
      <c r="S56" s="21">
        <v>3</v>
      </c>
      <c r="T56" s="10" t="str">
        <f t="shared" si="3"/>
        <v>key_56</v>
      </c>
    </row>
    <row r="57" spans="1:20" ht="7.8" customHeight="1" x14ac:dyDescent="0.3">
      <c r="A57" s="13">
        <v>57</v>
      </c>
      <c r="B57" s="9" t="s">
        <v>547</v>
      </c>
      <c r="C57" s="9" t="s">
        <v>551</v>
      </c>
      <c r="D57" s="9" t="s">
        <v>560</v>
      </c>
      <c r="E57" s="25" t="s">
        <v>605</v>
      </c>
      <c r="F57" s="9" t="s">
        <v>554</v>
      </c>
      <c r="G57" s="29" t="s">
        <v>152</v>
      </c>
      <c r="H57" s="29" t="s">
        <v>152</v>
      </c>
      <c r="I57" s="29" t="s">
        <v>152</v>
      </c>
      <c r="J57" s="29" t="s">
        <v>152</v>
      </c>
      <c r="K57" s="29" t="s">
        <v>152</v>
      </c>
      <c r="L57" s="7" t="str">
        <f t="shared" si="0"/>
        <v>Trata-se de: Termo</v>
      </c>
      <c r="M57" s="7" t="str">
        <f t="shared" si="4"/>
        <v xml:space="preserve">Normativo </v>
      </c>
      <c r="N57" s="7" t="str">
        <f t="shared" si="5"/>
        <v xml:space="preserve">De Desenho Técnico </v>
      </c>
      <c r="O57" s="7" t="str">
        <f t="shared" si="6"/>
        <v xml:space="preserve">Projeção Cônica </v>
      </c>
      <c r="P57" s="7" t="str">
        <f t="shared" si="1"/>
        <v>Trata-se de: Termo Normativo  De Desenho Técnico  Projeção Cônica  Perspectiva Obliqua 3P Fuga. --- Consultar a Norma 6492-2021 na Seção 3</v>
      </c>
      <c r="Q57" s="7" t="str">
        <f t="shared" si="7"/>
        <v>Consultar a Norma 6492-2021 na Seção 3</v>
      </c>
      <c r="R57" s="21" t="s">
        <v>596</v>
      </c>
      <c r="S57" s="21">
        <v>3</v>
      </c>
      <c r="T57" s="10" t="str">
        <f t="shared" si="3"/>
        <v>key_57</v>
      </c>
    </row>
    <row r="58" spans="1:20" ht="7.8" customHeight="1" x14ac:dyDescent="0.3">
      <c r="A58" s="13">
        <v>58</v>
      </c>
      <c r="B58" s="9" t="s">
        <v>547</v>
      </c>
      <c r="C58" s="9" t="s">
        <v>551</v>
      </c>
      <c r="D58" s="9" t="s">
        <v>560</v>
      </c>
      <c r="E58" s="9" t="s">
        <v>569</v>
      </c>
      <c r="F58" s="9" t="s">
        <v>12</v>
      </c>
      <c r="G58" s="29" t="s">
        <v>152</v>
      </c>
      <c r="H58" s="29" t="s">
        <v>152</v>
      </c>
      <c r="I58" s="29" t="s">
        <v>152</v>
      </c>
      <c r="J58" s="29" t="s">
        <v>152</v>
      </c>
      <c r="K58" s="29" t="s">
        <v>152</v>
      </c>
      <c r="L58" s="7" t="str">
        <f t="shared" si="0"/>
        <v>Trata-se de: Termo</v>
      </c>
      <c r="M58" s="7" t="str">
        <f t="shared" si="4"/>
        <v xml:space="preserve">Normativo </v>
      </c>
      <c r="N58" s="7" t="str">
        <f t="shared" si="5"/>
        <v xml:space="preserve">De Desenho Técnico </v>
      </c>
      <c r="O58" s="7" t="str">
        <f t="shared" si="6"/>
        <v xml:space="preserve">Principal </v>
      </c>
      <c r="P58" s="7" t="str">
        <f t="shared" si="1"/>
        <v>Trata-se de: Termo Normativo  De Desenho Técnico  Principal  Prancha. --- Consultar a Norma 6492-2021 na Seção 3</v>
      </c>
      <c r="Q58" s="7" t="str">
        <f t="shared" si="7"/>
        <v>Consultar a Norma 6492-2021 na Seção 3</v>
      </c>
      <c r="R58" s="21" t="s">
        <v>596</v>
      </c>
      <c r="S58" s="21">
        <v>3</v>
      </c>
      <c r="T58" s="10" t="str">
        <f t="shared" si="3"/>
        <v>key_58</v>
      </c>
    </row>
    <row r="59" spans="1:20" ht="7.8" customHeight="1" x14ac:dyDescent="0.3">
      <c r="A59" s="13">
        <v>59</v>
      </c>
      <c r="B59" s="9" t="s">
        <v>547</v>
      </c>
      <c r="C59" s="9" t="s">
        <v>551</v>
      </c>
      <c r="D59" s="9" t="s">
        <v>560</v>
      </c>
      <c r="E59" s="9" t="s">
        <v>1538</v>
      </c>
      <c r="F59" s="9" t="s">
        <v>11</v>
      </c>
      <c r="G59" s="29" t="s">
        <v>152</v>
      </c>
      <c r="H59" s="29" t="s">
        <v>152</v>
      </c>
      <c r="I59" s="29" t="s">
        <v>152</v>
      </c>
      <c r="J59" s="29" t="s">
        <v>152</v>
      </c>
      <c r="K59" s="29" t="s">
        <v>152</v>
      </c>
      <c r="L59" s="7" t="str">
        <f t="shared" si="0"/>
        <v>Trata-se de: Termo</v>
      </c>
      <c r="M59" s="7" t="str">
        <f t="shared" si="4"/>
        <v xml:space="preserve">Normativo </v>
      </c>
      <c r="N59" s="7" t="str">
        <f t="shared" si="5"/>
        <v xml:space="preserve">De Desenho Técnico </v>
      </c>
      <c r="O59" s="7" t="str">
        <f t="shared" si="6"/>
        <v xml:space="preserve">Elemento Complementar </v>
      </c>
      <c r="P59" s="7" t="str">
        <f t="shared" si="1"/>
        <v>Trata-se de: Termo Normativo  De Desenho Técnico  Elemento Complementar  Legenda. --- Consultar a Norma 6492-2021 na Seção 3</v>
      </c>
      <c r="Q59" s="7" t="str">
        <f t="shared" si="7"/>
        <v>Consultar a Norma 6492-2021 na Seção 3</v>
      </c>
      <c r="R59" s="21" t="s">
        <v>596</v>
      </c>
      <c r="S59" s="21">
        <v>3</v>
      </c>
      <c r="T59" s="10" t="str">
        <f t="shared" si="3"/>
        <v>key_59</v>
      </c>
    </row>
    <row r="60" spans="1:20" ht="7.8" customHeight="1" x14ac:dyDescent="0.3">
      <c r="A60" s="13">
        <v>60</v>
      </c>
      <c r="B60" s="9" t="s">
        <v>547</v>
      </c>
      <c r="C60" s="9" t="s">
        <v>551</v>
      </c>
      <c r="D60" s="9" t="s">
        <v>560</v>
      </c>
      <c r="E60" s="9" t="s">
        <v>1538</v>
      </c>
      <c r="F60" s="9" t="s">
        <v>93</v>
      </c>
      <c r="G60" s="29" t="s">
        <v>152</v>
      </c>
      <c r="H60" s="29" t="s">
        <v>152</v>
      </c>
      <c r="I60" s="29" t="s">
        <v>152</v>
      </c>
      <c r="J60" s="29" t="s">
        <v>152</v>
      </c>
      <c r="K60" s="29" t="s">
        <v>152</v>
      </c>
      <c r="L60" s="7" t="str">
        <f t="shared" si="0"/>
        <v>Trata-se de: Termo</v>
      </c>
      <c r="M60" s="7" t="str">
        <f t="shared" si="4"/>
        <v xml:space="preserve">Normativo </v>
      </c>
      <c r="N60" s="7" t="str">
        <f t="shared" si="5"/>
        <v xml:space="preserve">De Desenho Técnico </v>
      </c>
      <c r="O60" s="7" t="str">
        <f t="shared" si="6"/>
        <v xml:space="preserve">Elemento Complementar </v>
      </c>
      <c r="P60" s="7" t="str">
        <f t="shared" si="1"/>
        <v>Trata-se de: Termo Normativo  De Desenho Técnico  Elemento Complementar  Lista Pranchas. --- Consultar a Norma 6492-2021 na Seção 3</v>
      </c>
      <c r="Q60" s="7" t="str">
        <f t="shared" si="7"/>
        <v>Consultar a Norma 6492-2021 na Seção 3</v>
      </c>
      <c r="R60" s="21" t="s">
        <v>596</v>
      </c>
      <c r="S60" s="21">
        <v>3</v>
      </c>
      <c r="T60" s="10" t="str">
        <f t="shared" si="3"/>
        <v>key_60</v>
      </c>
    </row>
    <row r="61" spans="1:20" ht="7.8" customHeight="1" x14ac:dyDescent="0.3">
      <c r="A61" s="13">
        <v>61</v>
      </c>
      <c r="B61" s="9" t="s">
        <v>547</v>
      </c>
      <c r="C61" s="9" t="s">
        <v>551</v>
      </c>
      <c r="D61" s="9" t="s">
        <v>560</v>
      </c>
      <c r="E61" s="9" t="s">
        <v>1538</v>
      </c>
      <c r="F61" s="9" t="s">
        <v>94</v>
      </c>
      <c r="G61" s="29" t="s">
        <v>152</v>
      </c>
      <c r="H61" s="29" t="s">
        <v>152</v>
      </c>
      <c r="I61" s="29" t="s">
        <v>152</v>
      </c>
      <c r="J61" s="29" t="s">
        <v>152</v>
      </c>
      <c r="K61" s="29" t="s">
        <v>152</v>
      </c>
      <c r="L61" s="7" t="str">
        <f t="shared" si="0"/>
        <v>Trata-se de: Termo</v>
      </c>
      <c r="M61" s="7" t="str">
        <f t="shared" si="4"/>
        <v xml:space="preserve">Normativo </v>
      </c>
      <c r="N61" s="7" t="str">
        <f t="shared" si="5"/>
        <v xml:space="preserve">De Desenho Técnico </v>
      </c>
      <c r="O61" s="7" t="str">
        <f t="shared" si="6"/>
        <v xml:space="preserve">Elemento Complementar </v>
      </c>
      <c r="P61" s="7" t="str">
        <f t="shared" si="1"/>
        <v>Trata-se de: Termo Normativo  De Desenho Técnico  Elemento Complementar  Lista Documentos. --- Consultar a Norma 6492-2021 na Seção 3</v>
      </c>
      <c r="Q61" s="7" t="str">
        <f t="shared" si="7"/>
        <v>Consultar a Norma 6492-2021 na Seção 3</v>
      </c>
      <c r="R61" s="21" t="s">
        <v>596</v>
      </c>
      <c r="S61" s="21">
        <v>3</v>
      </c>
      <c r="T61" s="10" t="str">
        <f t="shared" si="3"/>
        <v>key_61</v>
      </c>
    </row>
    <row r="62" spans="1:20" ht="7.8" customHeight="1" x14ac:dyDescent="0.3">
      <c r="A62" s="13">
        <v>62</v>
      </c>
      <c r="B62" s="9" t="s">
        <v>547</v>
      </c>
      <c r="C62" s="9" t="s">
        <v>551</v>
      </c>
      <c r="D62" s="9" t="s">
        <v>560</v>
      </c>
      <c r="E62" s="9" t="s">
        <v>1538</v>
      </c>
      <c r="F62" s="9" t="s">
        <v>273</v>
      </c>
      <c r="G62" s="29" t="s">
        <v>152</v>
      </c>
      <c r="H62" s="29" t="s">
        <v>152</v>
      </c>
      <c r="I62" s="29" t="s">
        <v>152</v>
      </c>
      <c r="J62" s="29" t="s">
        <v>152</v>
      </c>
      <c r="K62" s="29" t="s">
        <v>152</v>
      </c>
      <c r="L62" s="7" t="str">
        <f t="shared" si="0"/>
        <v>Trata-se de: Termo</v>
      </c>
      <c r="M62" s="7" t="str">
        <f t="shared" si="4"/>
        <v xml:space="preserve">Normativo </v>
      </c>
      <c r="N62" s="7" t="str">
        <f t="shared" si="5"/>
        <v xml:space="preserve">De Desenho Técnico </v>
      </c>
      <c r="O62" s="7" t="str">
        <f t="shared" si="6"/>
        <v xml:space="preserve">Elemento Complementar </v>
      </c>
      <c r="P62" s="7" t="str">
        <f t="shared" si="1"/>
        <v>Trata-se de: Termo Normativo  De Desenho Técnico  Elemento Complementar  Quadro Qualitativo. --- Consultar a Norma 6492-2021 na Seção 3</v>
      </c>
      <c r="Q62" s="7" t="str">
        <f t="shared" si="7"/>
        <v>Consultar a Norma 6492-2021 na Seção 3</v>
      </c>
      <c r="R62" s="21" t="s">
        <v>596</v>
      </c>
      <c r="S62" s="21">
        <v>3</v>
      </c>
      <c r="T62" s="10" t="str">
        <f t="shared" si="3"/>
        <v>key_62</v>
      </c>
    </row>
    <row r="63" spans="1:20" ht="7.8" customHeight="1" x14ac:dyDescent="0.3">
      <c r="A63" s="13">
        <v>63</v>
      </c>
      <c r="B63" s="9" t="s">
        <v>547</v>
      </c>
      <c r="C63" s="9" t="s">
        <v>551</v>
      </c>
      <c r="D63" s="9" t="s">
        <v>560</v>
      </c>
      <c r="E63" s="9" t="s">
        <v>1538</v>
      </c>
      <c r="F63" s="9" t="s">
        <v>274</v>
      </c>
      <c r="G63" s="29" t="s">
        <v>152</v>
      </c>
      <c r="H63" s="29" t="s">
        <v>152</v>
      </c>
      <c r="I63" s="29" t="s">
        <v>152</v>
      </c>
      <c r="J63" s="29" t="s">
        <v>152</v>
      </c>
      <c r="K63" s="29" t="s">
        <v>152</v>
      </c>
      <c r="L63" s="7" t="str">
        <f t="shared" si="0"/>
        <v>Trata-se de: Termo</v>
      </c>
      <c r="M63" s="7" t="str">
        <f t="shared" si="4"/>
        <v xml:space="preserve">Normativo </v>
      </c>
      <c r="N63" s="7" t="str">
        <f t="shared" si="5"/>
        <v xml:space="preserve">De Desenho Técnico </v>
      </c>
      <c r="O63" s="7" t="str">
        <f t="shared" si="6"/>
        <v xml:space="preserve">Elemento Complementar </v>
      </c>
      <c r="P63" s="7" t="str">
        <f t="shared" si="1"/>
        <v>Trata-se de: Termo Normativo  De Desenho Técnico  Elemento Complementar  Quadro Quantitativo. --- Consultar a Norma 6492-2021 na Seção 3</v>
      </c>
      <c r="Q63" s="7" t="str">
        <f t="shared" si="7"/>
        <v>Consultar a Norma 6492-2021 na Seção 3</v>
      </c>
      <c r="R63" s="21" t="s">
        <v>596</v>
      </c>
      <c r="S63" s="21">
        <v>3</v>
      </c>
      <c r="T63" s="10" t="str">
        <f t="shared" si="3"/>
        <v>key_63</v>
      </c>
    </row>
    <row r="64" spans="1:20" ht="7.8" customHeight="1" x14ac:dyDescent="0.3">
      <c r="A64" s="13">
        <v>64</v>
      </c>
      <c r="B64" s="9" t="s">
        <v>548</v>
      </c>
      <c r="C64" s="9" t="s">
        <v>1189</v>
      </c>
      <c r="D64" s="9" t="s">
        <v>565</v>
      </c>
      <c r="E64" s="9" t="s">
        <v>599</v>
      </c>
      <c r="F64" s="9" t="s">
        <v>1195</v>
      </c>
      <c r="G64" s="29" t="s">
        <v>152</v>
      </c>
      <c r="H64" s="29" t="s">
        <v>152</v>
      </c>
      <c r="I64" s="29" t="str">
        <f>_xlfn.CONCAT("da.etapa some ",D65)</f>
        <v>da.etapa some Inicial</v>
      </c>
      <c r="J64" s="29" t="str">
        <f>_xlfn.CONCAT("da.fase some ",E65)</f>
        <v>da.fase some Levantamento</v>
      </c>
      <c r="K64" s="29" t="str">
        <f t="shared" ref="K64:K72" si="8">_xlfn.CONCAT("da.fase only ",F64)</f>
        <v>da.fase only Programa.Necessidades</v>
      </c>
      <c r="L64" s="7" t="str">
        <f t="shared" si="0"/>
        <v>Trata-se de: Objeto</v>
      </c>
      <c r="M64" s="7" t="str">
        <f t="shared" si="4"/>
        <v xml:space="preserve">Fase </v>
      </c>
      <c r="N64" s="7" t="str">
        <f t="shared" si="5"/>
        <v xml:space="preserve">Inicial </v>
      </c>
      <c r="O64" s="7" t="str">
        <f t="shared" si="6"/>
        <v xml:space="preserve">Programático </v>
      </c>
      <c r="P64" s="7" t="str">
        <f t="shared" si="1"/>
        <v>Trata-se de: Objeto Fase  Inicial  Programático  Programa Necessidades. --- Consultar a Norma 6492-2021 na Seção 5</v>
      </c>
      <c r="Q64" s="7" t="str">
        <f t="shared" si="7"/>
        <v>Consultar a Norma 6492-2021 na Seção 5</v>
      </c>
      <c r="R64" s="21" t="s">
        <v>596</v>
      </c>
      <c r="S64" s="22">
        <v>5</v>
      </c>
      <c r="T64" s="10" t="str">
        <f t="shared" si="3"/>
        <v>key_64</v>
      </c>
    </row>
    <row r="65" spans="1:20" ht="7.8" customHeight="1" x14ac:dyDescent="0.3">
      <c r="A65" s="13">
        <v>65</v>
      </c>
      <c r="B65" s="9" t="s">
        <v>548</v>
      </c>
      <c r="C65" s="9" t="s">
        <v>1189</v>
      </c>
      <c r="D65" s="9" t="s">
        <v>565</v>
      </c>
      <c r="E65" s="9" t="s">
        <v>612</v>
      </c>
      <c r="F65" s="9" t="s">
        <v>114</v>
      </c>
      <c r="G65" s="29" t="s">
        <v>152</v>
      </c>
      <c r="H65" s="29" t="s">
        <v>152</v>
      </c>
      <c r="I65" s="29" t="s">
        <v>152</v>
      </c>
      <c r="J65" s="29" t="str">
        <f>_xlfn.CONCAT("da.fase some ",E66)</f>
        <v>da.fase some Estudo</v>
      </c>
      <c r="K65" s="29" t="str">
        <f t="shared" si="8"/>
        <v>da.fase only LV.DadosAmbientais</v>
      </c>
      <c r="L65" s="7" t="str">
        <f t="shared" si="0"/>
        <v>Trata-se de: Objeto</v>
      </c>
      <c r="M65" s="7" t="str">
        <f t="shared" si="4"/>
        <v xml:space="preserve">Fase </v>
      </c>
      <c r="N65" s="7" t="str">
        <f t="shared" si="5"/>
        <v xml:space="preserve">Inicial </v>
      </c>
      <c r="O65" s="7" t="str">
        <f t="shared" si="6"/>
        <v xml:space="preserve">Levantamento </v>
      </c>
      <c r="P65" s="7" t="str">
        <f t="shared" si="1"/>
        <v>Trata-se de: Objeto Fase  Inicial  Levantamento  LV DadosAmbientais. --- Consultar a Norma 6492-2021 na Seção 5</v>
      </c>
      <c r="Q65" s="7" t="str">
        <f t="shared" si="7"/>
        <v>Consultar a Norma 6492-2021 na Seção 5</v>
      </c>
      <c r="R65" s="21" t="s">
        <v>596</v>
      </c>
      <c r="S65" s="22">
        <v>5</v>
      </c>
      <c r="T65" s="10" t="str">
        <f t="shared" si="3"/>
        <v>key_65</v>
      </c>
    </row>
    <row r="66" spans="1:20" ht="7.8" customHeight="1" x14ac:dyDescent="0.3">
      <c r="A66" s="13">
        <v>66</v>
      </c>
      <c r="B66" s="9" t="s">
        <v>548</v>
      </c>
      <c r="C66" s="9" t="s">
        <v>1189</v>
      </c>
      <c r="D66" s="9" t="s">
        <v>565</v>
      </c>
      <c r="E66" s="9" t="s">
        <v>613</v>
      </c>
      <c r="F66" s="9" t="s">
        <v>115</v>
      </c>
      <c r="G66" s="29" t="s">
        <v>152</v>
      </c>
      <c r="H66" s="29" t="s">
        <v>152</v>
      </c>
      <c r="I66" s="29" t="s">
        <v>152</v>
      </c>
      <c r="J66" s="29" t="s">
        <v>152</v>
      </c>
      <c r="K66" s="29" t="str">
        <f t="shared" si="8"/>
        <v>da.fase only EP.Preliminar</v>
      </c>
      <c r="L66" s="7" t="str">
        <f t="shared" ref="L66:L130" si="9">_xlfn.CONCAT("Trata-se de: ", SUBSTITUTE(B66,"1.",""))</f>
        <v>Trata-se de: Objeto</v>
      </c>
      <c r="M66" s="7" t="str">
        <f t="shared" si="4"/>
        <v xml:space="preserve">Fase </v>
      </c>
      <c r="N66" s="7" t="str">
        <f t="shared" si="5"/>
        <v xml:space="preserve">Inicial </v>
      </c>
      <c r="O66" s="7" t="str">
        <f t="shared" si="6"/>
        <v xml:space="preserve">Estudo </v>
      </c>
      <c r="P66" s="7" t="str">
        <f t="shared" ref="P66:P130" si="10">_xlfn.CONCAT(L66," ",M66," ",N66," ",O66," ", SUBSTITUTE(F66, ".", " "),". --- ",Q66)</f>
        <v>Trata-se de: Objeto Fase  Inicial  Estudo  EP Preliminar. --- Consultar a Norma 6492-2021 na Seção 5</v>
      </c>
      <c r="Q66" s="7" t="str">
        <f t="shared" ref="Q66:Q97" si="11">_xlfn.CONCAT("Consultar a Norma ",R66," na Seção ",S66)</f>
        <v>Consultar a Norma 6492-2021 na Seção 5</v>
      </c>
      <c r="R66" s="21" t="s">
        <v>596</v>
      </c>
      <c r="S66" s="22">
        <v>5</v>
      </c>
      <c r="T66" s="10" t="str">
        <f t="shared" ref="T66:T130" si="12">_xlfn.CONCAT("key_",A66)</f>
        <v>key_66</v>
      </c>
    </row>
    <row r="67" spans="1:20" ht="7.8" customHeight="1" x14ac:dyDescent="0.3">
      <c r="A67" s="13">
        <v>67</v>
      </c>
      <c r="B67" s="9" t="s">
        <v>548</v>
      </c>
      <c r="C67" s="9" t="s">
        <v>1189</v>
      </c>
      <c r="D67" s="9" t="s">
        <v>565</v>
      </c>
      <c r="E67" s="9" t="s">
        <v>613</v>
      </c>
      <c r="F67" s="9" t="s">
        <v>116</v>
      </c>
      <c r="G67" s="29" t="s">
        <v>152</v>
      </c>
      <c r="H67" s="29" t="s">
        <v>152</v>
      </c>
      <c r="I67" s="29" t="s">
        <v>152</v>
      </c>
      <c r="J67" s="29" t="s">
        <v>152</v>
      </c>
      <c r="K67" s="29" t="str">
        <f t="shared" si="8"/>
        <v>da.fase only EV.Viabilidade</v>
      </c>
      <c r="L67" s="7" t="str">
        <f t="shared" si="9"/>
        <v>Trata-se de: Objeto</v>
      </c>
      <c r="M67" s="7" t="str">
        <f t="shared" ref="M67:M131" si="13">_xlfn.CONCAT("", SUBSTITUTE(C67,"."," ")," ")</f>
        <v xml:space="preserve">Fase </v>
      </c>
      <c r="N67" s="7" t="str">
        <f t="shared" ref="N67:N131" si="14">_xlfn.CONCAT(SUBSTITUTE(D67,"."," ")," ")</f>
        <v xml:space="preserve">Inicial </v>
      </c>
      <c r="O67" s="7" t="str">
        <f t="shared" ref="O67:O131" si="15">_xlfn.CONCAT(SUBSTITUTE(E67,"."," ")," ")</f>
        <v xml:space="preserve">Estudo </v>
      </c>
      <c r="P67" s="7" t="str">
        <f t="shared" si="10"/>
        <v>Trata-se de: Objeto Fase  Inicial  Estudo  EV Viabilidade. --- Consultar a Norma 6492-2021 na Seção 5</v>
      </c>
      <c r="Q67" s="7" t="str">
        <f t="shared" si="11"/>
        <v>Consultar a Norma 6492-2021 na Seção 5</v>
      </c>
      <c r="R67" s="21" t="s">
        <v>596</v>
      </c>
      <c r="S67" s="22">
        <v>5</v>
      </c>
      <c r="T67" s="10" t="str">
        <f t="shared" si="12"/>
        <v>key_67</v>
      </c>
    </row>
    <row r="68" spans="1:20" ht="7.8" customHeight="1" x14ac:dyDescent="0.3">
      <c r="A68" s="13">
        <v>68</v>
      </c>
      <c r="B68" s="9" t="s">
        <v>548</v>
      </c>
      <c r="C68" s="9" t="s">
        <v>1189</v>
      </c>
      <c r="D68" s="9" t="s">
        <v>566</v>
      </c>
      <c r="E68" s="9" t="s">
        <v>614</v>
      </c>
      <c r="F68" s="9" t="s">
        <v>117</v>
      </c>
      <c r="G68" s="29" t="s">
        <v>152</v>
      </c>
      <c r="H68" s="29" t="s">
        <v>152</v>
      </c>
      <c r="I68" s="29" t="str">
        <f>_xlfn.CONCAT("da.etapa some ",D69)</f>
        <v>da.etapa some Legal</v>
      </c>
      <c r="J68" s="29" t="str">
        <f>_xlfn.CONCAT("da.fase some ",E69)</f>
        <v>da.fase some Licenciamento</v>
      </c>
      <c r="K68" s="29" t="str">
        <f t="shared" si="8"/>
        <v>da.fase only PL.Municipal</v>
      </c>
      <c r="L68" s="7" t="str">
        <f t="shared" si="9"/>
        <v>Trata-se de: Objeto</v>
      </c>
      <c r="M68" s="7" t="str">
        <f t="shared" si="13"/>
        <v xml:space="preserve">Fase </v>
      </c>
      <c r="N68" s="7" t="str">
        <f t="shared" si="14"/>
        <v xml:space="preserve">Legal </v>
      </c>
      <c r="O68" s="7" t="str">
        <f t="shared" si="15"/>
        <v xml:space="preserve">Licenciamento </v>
      </c>
      <c r="P68" s="7" t="str">
        <f t="shared" si="10"/>
        <v>Trata-se de: Objeto Fase  Legal  Licenciamento  PL Municipal. --- Consultar a Norma 6492-2021 na Seção 5</v>
      </c>
      <c r="Q68" s="7" t="str">
        <f t="shared" si="11"/>
        <v>Consultar a Norma 6492-2021 na Seção 5</v>
      </c>
      <c r="R68" s="21" t="s">
        <v>596</v>
      </c>
      <c r="S68" s="22">
        <v>5</v>
      </c>
      <c r="T68" s="10" t="str">
        <f t="shared" si="12"/>
        <v>key_68</v>
      </c>
    </row>
    <row r="69" spans="1:20" ht="7.8" customHeight="1" x14ac:dyDescent="0.3">
      <c r="A69" s="13">
        <v>69</v>
      </c>
      <c r="B69" s="9" t="s">
        <v>548</v>
      </c>
      <c r="C69" s="9" t="s">
        <v>1189</v>
      </c>
      <c r="D69" s="9" t="s">
        <v>566</v>
      </c>
      <c r="E69" s="9" t="s">
        <v>614</v>
      </c>
      <c r="F69" s="9" t="s">
        <v>118</v>
      </c>
      <c r="G69" s="29" t="s">
        <v>152</v>
      </c>
      <c r="H69" s="29" t="s">
        <v>152</v>
      </c>
      <c r="I69" s="29" t="s">
        <v>152</v>
      </c>
      <c r="J69" s="29" t="s">
        <v>152</v>
      </c>
      <c r="K69" s="29" t="str">
        <f t="shared" si="8"/>
        <v>da.fase only PL.Bombeiro</v>
      </c>
      <c r="L69" s="7" t="str">
        <f t="shared" si="9"/>
        <v>Trata-se de: Objeto</v>
      </c>
      <c r="M69" s="7" t="str">
        <f t="shared" si="13"/>
        <v xml:space="preserve">Fase </v>
      </c>
      <c r="N69" s="7" t="str">
        <f t="shared" si="14"/>
        <v xml:space="preserve">Legal </v>
      </c>
      <c r="O69" s="7" t="str">
        <f t="shared" si="15"/>
        <v xml:space="preserve">Licenciamento </v>
      </c>
      <c r="P69" s="7" t="str">
        <f t="shared" si="10"/>
        <v>Trata-se de: Objeto Fase  Legal  Licenciamento  PL Bombeiro. --- Consultar a Norma 6492-2021 na Seção 5</v>
      </c>
      <c r="Q69" s="7" t="str">
        <f t="shared" si="11"/>
        <v>Consultar a Norma 6492-2021 na Seção 5</v>
      </c>
      <c r="R69" s="21" t="s">
        <v>596</v>
      </c>
      <c r="S69" s="22">
        <v>5</v>
      </c>
      <c r="T69" s="10" t="str">
        <f t="shared" si="12"/>
        <v>key_69</v>
      </c>
    </row>
    <row r="70" spans="1:20" ht="7.8" customHeight="1" x14ac:dyDescent="0.3">
      <c r="A70" s="13">
        <v>70</v>
      </c>
      <c r="B70" s="9" t="s">
        <v>548</v>
      </c>
      <c r="C70" s="9" t="s">
        <v>1189</v>
      </c>
      <c r="D70" s="9" t="s">
        <v>567</v>
      </c>
      <c r="E70" s="4" t="s">
        <v>615</v>
      </c>
      <c r="F70" s="4" t="s">
        <v>119</v>
      </c>
      <c r="G70" s="29" t="s">
        <v>152</v>
      </c>
      <c r="H70" s="29" t="s">
        <v>152</v>
      </c>
      <c r="I70" s="29" t="str">
        <f>_xlfn.CONCAT("da.etapa some ",D70)</f>
        <v>da.etapa some Criação</v>
      </c>
      <c r="J70" s="29" t="str">
        <f>_xlfn.CONCAT("da.fase some ",E70)</f>
        <v>da.fase some Anteprojeto</v>
      </c>
      <c r="K70" s="29" t="str">
        <f t="shared" si="8"/>
        <v>da.fase only AP.Anteprojeto</v>
      </c>
      <c r="L70" s="7" t="str">
        <f t="shared" si="9"/>
        <v>Trata-se de: Objeto</v>
      </c>
      <c r="M70" s="7" t="str">
        <f t="shared" si="13"/>
        <v xml:space="preserve">Fase </v>
      </c>
      <c r="N70" s="7" t="str">
        <f t="shared" si="14"/>
        <v xml:space="preserve">Criação </v>
      </c>
      <c r="O70" s="7" t="str">
        <f t="shared" si="15"/>
        <v xml:space="preserve">Anteprojeto </v>
      </c>
      <c r="P70" s="7" t="str">
        <f t="shared" si="10"/>
        <v>Trata-se de: Objeto Fase  Criação  Anteprojeto  AP Anteprojeto. --- Consultar a Norma 6492-2021 na Seção 5</v>
      </c>
      <c r="Q70" s="7" t="str">
        <f t="shared" si="11"/>
        <v>Consultar a Norma 6492-2021 na Seção 5</v>
      </c>
      <c r="R70" s="21" t="s">
        <v>596</v>
      </c>
      <c r="S70" s="22">
        <v>5</v>
      </c>
      <c r="T70" s="10" t="str">
        <f t="shared" si="12"/>
        <v>key_70</v>
      </c>
    </row>
    <row r="71" spans="1:20" ht="7.8" customHeight="1" x14ac:dyDescent="0.3">
      <c r="A71" s="13">
        <v>71</v>
      </c>
      <c r="B71" s="9" t="s">
        <v>548</v>
      </c>
      <c r="C71" s="9" t="s">
        <v>1189</v>
      </c>
      <c r="D71" s="9" t="s">
        <v>567</v>
      </c>
      <c r="E71" s="9" t="s">
        <v>616</v>
      </c>
      <c r="F71" s="4" t="s">
        <v>120</v>
      </c>
      <c r="G71" s="29" t="s">
        <v>152</v>
      </c>
      <c r="H71" s="29" t="s">
        <v>152</v>
      </c>
      <c r="I71" s="29" t="s">
        <v>152</v>
      </c>
      <c r="J71" s="29" t="str">
        <f>_xlfn.CONCAT("da.fase some ",E71)</f>
        <v>da.fase some Executivo</v>
      </c>
      <c r="K71" s="29" t="str">
        <f t="shared" si="8"/>
        <v>da.fase only PE.Executivo</v>
      </c>
      <c r="L71" s="7" t="str">
        <f t="shared" si="9"/>
        <v>Trata-se de: Objeto</v>
      </c>
      <c r="M71" s="7" t="str">
        <f t="shared" si="13"/>
        <v xml:space="preserve">Fase </v>
      </c>
      <c r="N71" s="7" t="str">
        <f t="shared" si="14"/>
        <v xml:space="preserve">Criação </v>
      </c>
      <c r="O71" s="7" t="str">
        <f t="shared" si="15"/>
        <v xml:space="preserve">Executivo </v>
      </c>
      <c r="P71" s="7" t="str">
        <f t="shared" si="10"/>
        <v>Trata-se de: Objeto Fase  Criação  Executivo  PE Executivo. --- Consultar a Norma 6492-2021 na Seção 5</v>
      </c>
      <c r="Q71" s="7" t="str">
        <f t="shared" si="11"/>
        <v>Consultar a Norma 6492-2021 na Seção 5</v>
      </c>
      <c r="R71" s="21" t="s">
        <v>596</v>
      </c>
      <c r="S71" s="22">
        <v>5</v>
      </c>
      <c r="T71" s="10" t="str">
        <f t="shared" si="12"/>
        <v>key_71</v>
      </c>
    </row>
    <row r="72" spans="1:20" ht="7.8" customHeight="1" x14ac:dyDescent="0.3">
      <c r="A72" s="13">
        <v>72</v>
      </c>
      <c r="B72" s="9" t="s">
        <v>548</v>
      </c>
      <c r="C72" s="9" t="s">
        <v>1189</v>
      </c>
      <c r="D72" s="9" t="s">
        <v>568</v>
      </c>
      <c r="E72" s="9" t="s">
        <v>617</v>
      </c>
      <c r="F72" s="4" t="s">
        <v>121</v>
      </c>
      <c r="G72" s="29" t="s">
        <v>152</v>
      </c>
      <c r="H72" s="29" t="s">
        <v>152</v>
      </c>
      <c r="I72" s="29" t="str">
        <f>_xlfn.CONCAT("da.etapa some ",D72)</f>
        <v>da.etapa some Final</v>
      </c>
      <c r="J72" s="29" t="str">
        <f>_xlfn.CONCAT("da.fase some ",E72)</f>
        <v>da.fase some AsBuilt</v>
      </c>
      <c r="K72" s="29" t="str">
        <f t="shared" si="8"/>
        <v>da.fase only AB.AsBuilt</v>
      </c>
      <c r="L72" s="7" t="str">
        <f t="shared" si="9"/>
        <v>Trata-se de: Objeto</v>
      </c>
      <c r="M72" s="7" t="str">
        <f t="shared" si="13"/>
        <v xml:space="preserve">Fase </v>
      </c>
      <c r="N72" s="7" t="str">
        <f t="shared" si="14"/>
        <v xml:space="preserve">Final </v>
      </c>
      <c r="O72" s="7" t="str">
        <f t="shared" si="15"/>
        <v xml:space="preserve">AsBuilt </v>
      </c>
      <c r="P72" s="7" t="str">
        <f t="shared" si="10"/>
        <v>Trata-se de: Objeto Fase  Final  AsBuilt  AB AsBuilt. --- Consultar a Norma 6492-2021 na Seção 5</v>
      </c>
      <c r="Q72" s="7" t="str">
        <f t="shared" si="11"/>
        <v>Consultar a Norma 6492-2021 na Seção 5</v>
      </c>
      <c r="R72" s="21" t="s">
        <v>596</v>
      </c>
      <c r="S72" s="22">
        <v>5</v>
      </c>
      <c r="T72" s="10" t="str">
        <f t="shared" si="12"/>
        <v>key_72</v>
      </c>
    </row>
    <row r="73" spans="1:20" ht="7.8" customHeight="1" x14ac:dyDescent="0.3">
      <c r="A73" s="13">
        <v>73</v>
      </c>
      <c r="B73" s="9" t="s">
        <v>548</v>
      </c>
      <c r="C73" s="9" t="s">
        <v>1190</v>
      </c>
      <c r="D73" s="9" t="s">
        <v>569</v>
      </c>
      <c r="E73" s="9" t="s">
        <v>606</v>
      </c>
      <c r="F73" s="9" t="s">
        <v>15</v>
      </c>
      <c r="G73" s="29" t="s">
        <v>152</v>
      </c>
      <c r="H73" s="29" t="s">
        <v>152</v>
      </c>
      <c r="I73" s="29" t="s">
        <v>152</v>
      </c>
      <c r="J73" s="29" t="s">
        <v>152</v>
      </c>
      <c r="K73" s="29" t="str">
        <f>_xlfn.CONCAT("da.disciplina only ",F73, " and ",E73)</f>
        <v>da.disciplina only Arquitetura and Predial</v>
      </c>
      <c r="L73" s="7" t="str">
        <f t="shared" si="9"/>
        <v>Trata-se de: Objeto</v>
      </c>
      <c r="M73" s="7" t="str">
        <f t="shared" si="13"/>
        <v xml:space="preserve">Disciplina </v>
      </c>
      <c r="N73" s="7" t="str">
        <f t="shared" si="14"/>
        <v xml:space="preserve">Principal </v>
      </c>
      <c r="O73" s="7" t="str">
        <f t="shared" si="15"/>
        <v xml:space="preserve">Predial </v>
      </c>
      <c r="P73" s="7" t="str">
        <f t="shared" si="10"/>
        <v>Trata-se de: Objeto Disciplina  Principal  Predial  Arquitetura. --- Consultar a Norma 6492-2021 na Seção 5</v>
      </c>
      <c r="Q73" s="7" t="str">
        <f t="shared" si="11"/>
        <v>Consultar a Norma 6492-2021 na Seção 5</v>
      </c>
      <c r="R73" s="21" t="s">
        <v>596</v>
      </c>
      <c r="S73" s="22">
        <v>5</v>
      </c>
      <c r="T73" s="10" t="str">
        <f t="shared" si="12"/>
        <v>key_73</v>
      </c>
    </row>
    <row r="74" spans="1:20" ht="7.8" customHeight="1" x14ac:dyDescent="0.3">
      <c r="A74" s="13">
        <v>74</v>
      </c>
      <c r="B74" s="9" t="s">
        <v>548</v>
      </c>
      <c r="C74" s="9" t="s">
        <v>1190</v>
      </c>
      <c r="D74" s="9" t="s">
        <v>569</v>
      </c>
      <c r="E74" s="9" t="s">
        <v>606</v>
      </c>
      <c r="F74" s="9" t="s">
        <v>58</v>
      </c>
      <c r="G74" s="29" t="s">
        <v>152</v>
      </c>
      <c r="H74" s="29" t="s">
        <v>152</v>
      </c>
      <c r="I74" s="29" t="s">
        <v>152</v>
      </c>
      <c r="J74" s="29" t="s">
        <v>152</v>
      </c>
      <c r="K74" s="29" t="str">
        <f t="shared" ref="K74:K87" si="16">_xlfn.CONCAT("da.disciplina only ",F74, " and ",E74)</f>
        <v>da.disciplina only Estrutura and Predial</v>
      </c>
      <c r="L74" s="7" t="str">
        <f t="shared" si="9"/>
        <v>Trata-se de: Objeto</v>
      </c>
      <c r="M74" s="7" t="str">
        <f t="shared" si="13"/>
        <v xml:space="preserve">Disciplina </v>
      </c>
      <c r="N74" s="7" t="str">
        <f t="shared" si="14"/>
        <v xml:space="preserve">Principal </v>
      </c>
      <c r="O74" s="7" t="str">
        <f t="shared" si="15"/>
        <v xml:space="preserve">Predial </v>
      </c>
      <c r="P74" s="7" t="str">
        <f t="shared" si="10"/>
        <v>Trata-se de: Objeto Disciplina  Principal  Predial  Estrutura. --- Consultar a Norma 6492-2021 na Seção 5</v>
      </c>
      <c r="Q74" s="7" t="str">
        <f t="shared" si="11"/>
        <v>Consultar a Norma 6492-2021 na Seção 5</v>
      </c>
      <c r="R74" s="21" t="s">
        <v>596</v>
      </c>
      <c r="S74" s="22">
        <v>5</v>
      </c>
      <c r="T74" s="10" t="str">
        <f t="shared" si="12"/>
        <v>key_74</v>
      </c>
    </row>
    <row r="75" spans="1:20" ht="7.8" customHeight="1" x14ac:dyDescent="0.3">
      <c r="A75" s="13">
        <v>75</v>
      </c>
      <c r="B75" s="9" t="s">
        <v>548</v>
      </c>
      <c r="C75" s="9" t="s">
        <v>1190</v>
      </c>
      <c r="D75" s="9" t="s">
        <v>569</v>
      </c>
      <c r="E75" s="9" t="s">
        <v>606</v>
      </c>
      <c r="F75" s="9" t="s">
        <v>1492</v>
      </c>
      <c r="G75" s="29" t="s">
        <v>152</v>
      </c>
      <c r="H75" s="29" t="s">
        <v>152</v>
      </c>
      <c r="I75" s="29" t="s">
        <v>152</v>
      </c>
      <c r="J75" s="29" t="s">
        <v>152</v>
      </c>
      <c r="K75" s="29" t="str">
        <f t="shared" si="16"/>
        <v>da.disciplina only Instalações and Predial</v>
      </c>
      <c r="L75" s="7" t="str">
        <f t="shared" si="9"/>
        <v>Trata-se de: Objeto</v>
      </c>
      <c r="M75" s="7" t="str">
        <f t="shared" si="13"/>
        <v xml:space="preserve">Disciplina </v>
      </c>
      <c r="N75" s="7" t="str">
        <f t="shared" si="14"/>
        <v xml:space="preserve">Principal </v>
      </c>
      <c r="O75" s="7" t="str">
        <f t="shared" si="15"/>
        <v xml:space="preserve">Predial </v>
      </c>
      <c r="P75" s="7" t="str">
        <f t="shared" si="10"/>
        <v>Trata-se de: Objeto Disciplina  Principal  Predial  Instalações. --- Consultar a Norma 6492-2021 na Seção 5</v>
      </c>
      <c r="Q75" s="7" t="str">
        <f t="shared" si="11"/>
        <v>Consultar a Norma 6492-2021 na Seção 5</v>
      </c>
      <c r="R75" s="21" t="s">
        <v>596</v>
      </c>
      <c r="S75" s="22">
        <v>5</v>
      </c>
      <c r="T75" s="10" t="str">
        <f t="shared" si="12"/>
        <v>key_75</v>
      </c>
    </row>
    <row r="76" spans="1:20" ht="7.8" customHeight="1" x14ac:dyDescent="0.3">
      <c r="A76" s="13">
        <v>76</v>
      </c>
      <c r="B76" s="9" t="s">
        <v>548</v>
      </c>
      <c r="C76" s="9" t="s">
        <v>1190</v>
      </c>
      <c r="D76" s="9" t="s">
        <v>569</v>
      </c>
      <c r="E76" s="9" t="s">
        <v>1493</v>
      </c>
      <c r="F76" s="9" t="s">
        <v>1053</v>
      </c>
      <c r="G76" s="29" t="s">
        <v>152</v>
      </c>
      <c r="H76" s="29" t="s">
        <v>152</v>
      </c>
      <c r="I76" s="29" t="s">
        <v>152</v>
      </c>
      <c r="J76" s="29" t="s">
        <v>152</v>
      </c>
      <c r="K76" s="29" t="str">
        <f t="shared" si="16"/>
        <v>da.disciplina only Plano.Diretor and Urbana.Planejamento</v>
      </c>
      <c r="L76" s="7" t="str">
        <f t="shared" si="9"/>
        <v>Trata-se de: Objeto</v>
      </c>
      <c r="M76" s="7" t="str">
        <f t="shared" si="13"/>
        <v xml:space="preserve">Disciplina </v>
      </c>
      <c r="N76" s="7" t="str">
        <f t="shared" si="14"/>
        <v xml:space="preserve">Principal </v>
      </c>
      <c r="O76" s="7" t="str">
        <f t="shared" si="15"/>
        <v xml:space="preserve">Urbana Planejamento </v>
      </c>
      <c r="P76" s="7" t="str">
        <f t="shared" si="10"/>
        <v>Trata-se de: Objeto Disciplina  Principal  Urbana Planejamento  Plano Diretor. --- Consultar a Norma 6492-2021 na Seção 5</v>
      </c>
      <c r="Q76" s="7" t="str">
        <f t="shared" si="11"/>
        <v>Consultar a Norma 6492-2021 na Seção 5</v>
      </c>
      <c r="R76" s="21" t="s">
        <v>596</v>
      </c>
      <c r="S76" s="22">
        <v>5</v>
      </c>
      <c r="T76" s="10" t="str">
        <f t="shared" si="12"/>
        <v>key_76</v>
      </c>
    </row>
    <row r="77" spans="1:20" ht="7.8" customHeight="1" x14ac:dyDescent="0.3">
      <c r="A77" s="13">
        <v>77</v>
      </c>
      <c r="B77" s="9" t="s">
        <v>548</v>
      </c>
      <c r="C77" s="9" t="s">
        <v>1190</v>
      </c>
      <c r="D77" s="9" t="s">
        <v>569</v>
      </c>
      <c r="E77" s="9" t="s">
        <v>1491</v>
      </c>
      <c r="F77" s="9" t="s">
        <v>443</v>
      </c>
      <c r="G77" s="29" t="s">
        <v>152</v>
      </c>
      <c r="H77" s="29" t="s">
        <v>152</v>
      </c>
      <c r="I77" s="29" t="s">
        <v>152</v>
      </c>
      <c r="J77" s="29" t="s">
        <v>152</v>
      </c>
      <c r="K77" s="29" t="str">
        <f t="shared" si="16"/>
        <v>da.disciplina only Rede.Abastecimento and Urbana.Redes</v>
      </c>
      <c r="L77" s="7" t="str">
        <f t="shared" si="9"/>
        <v>Trata-se de: Objeto</v>
      </c>
      <c r="M77" s="7" t="str">
        <f t="shared" si="13"/>
        <v xml:space="preserve">Disciplina </v>
      </c>
      <c r="N77" s="7" t="str">
        <f t="shared" si="14"/>
        <v xml:space="preserve">Principal </v>
      </c>
      <c r="O77" s="7" t="str">
        <f t="shared" si="15"/>
        <v xml:space="preserve">Urbana Redes </v>
      </c>
      <c r="P77" s="7" t="str">
        <f t="shared" si="10"/>
        <v>Trata-se de: Objeto Disciplina  Principal  Urbana Redes  Rede Abastecimento. --- Consultar a Norma 6492-2021 na Seção 5</v>
      </c>
      <c r="Q77" s="7" t="str">
        <f t="shared" si="11"/>
        <v>Consultar a Norma 6492-2021 na Seção 5</v>
      </c>
      <c r="R77" s="21" t="s">
        <v>596</v>
      </c>
      <c r="S77" s="22">
        <v>5</v>
      </c>
      <c r="T77" s="10" t="str">
        <f t="shared" si="12"/>
        <v>key_77</v>
      </c>
    </row>
    <row r="78" spans="1:20" ht="7.8" customHeight="1" x14ac:dyDescent="0.3">
      <c r="A78" s="13">
        <v>78</v>
      </c>
      <c r="B78" s="9" t="s">
        <v>548</v>
      </c>
      <c r="C78" s="9" t="s">
        <v>1190</v>
      </c>
      <c r="D78" s="9" t="s">
        <v>569</v>
      </c>
      <c r="E78" s="9" t="s">
        <v>1491</v>
      </c>
      <c r="F78" s="9" t="s">
        <v>444</v>
      </c>
      <c r="G78" s="29" t="s">
        <v>152</v>
      </c>
      <c r="H78" s="29" t="s">
        <v>152</v>
      </c>
      <c r="I78" s="29" t="s">
        <v>152</v>
      </c>
      <c r="J78" s="29" t="s">
        <v>152</v>
      </c>
      <c r="K78" s="29" t="str">
        <f t="shared" si="16"/>
        <v>da.disciplina only Rede.Pluvial and Urbana.Redes</v>
      </c>
      <c r="L78" s="7" t="str">
        <f t="shared" si="9"/>
        <v>Trata-se de: Objeto</v>
      </c>
      <c r="M78" s="7" t="str">
        <f t="shared" si="13"/>
        <v xml:space="preserve">Disciplina </v>
      </c>
      <c r="N78" s="7" t="str">
        <f t="shared" si="14"/>
        <v xml:space="preserve">Principal </v>
      </c>
      <c r="O78" s="7" t="str">
        <f t="shared" si="15"/>
        <v xml:space="preserve">Urbana Redes </v>
      </c>
      <c r="P78" s="7" t="str">
        <f t="shared" si="10"/>
        <v>Trata-se de: Objeto Disciplina  Principal  Urbana Redes  Rede Pluvial. --- Consultar a Norma 6492-2021 na Seção 5</v>
      </c>
      <c r="Q78" s="7" t="str">
        <f t="shared" si="11"/>
        <v>Consultar a Norma 6492-2021 na Seção 5</v>
      </c>
      <c r="R78" s="21" t="s">
        <v>596</v>
      </c>
      <c r="S78" s="22">
        <v>5</v>
      </c>
      <c r="T78" s="10" t="str">
        <f t="shared" si="12"/>
        <v>key_78</v>
      </c>
    </row>
    <row r="79" spans="1:20" ht="7.8" customHeight="1" x14ac:dyDescent="0.3">
      <c r="A79" s="13">
        <v>79</v>
      </c>
      <c r="B79" s="9" t="s">
        <v>548</v>
      </c>
      <c r="C79" s="9" t="s">
        <v>1190</v>
      </c>
      <c r="D79" s="9" t="s">
        <v>569</v>
      </c>
      <c r="E79" s="9" t="s">
        <v>1491</v>
      </c>
      <c r="F79" s="9" t="s">
        <v>445</v>
      </c>
      <c r="G79" s="29" t="s">
        <v>152</v>
      </c>
      <c r="H79" s="29" t="s">
        <v>152</v>
      </c>
      <c r="I79" s="29" t="s">
        <v>152</v>
      </c>
      <c r="J79" s="29" t="s">
        <v>152</v>
      </c>
      <c r="K79" s="29" t="str">
        <f t="shared" si="16"/>
        <v>da.disciplina only Rede.Esgoto and Urbana.Redes</v>
      </c>
      <c r="L79" s="7" t="str">
        <f t="shared" si="9"/>
        <v>Trata-se de: Objeto</v>
      </c>
      <c r="M79" s="7" t="str">
        <f t="shared" si="13"/>
        <v xml:space="preserve">Disciplina </v>
      </c>
      <c r="N79" s="7" t="str">
        <f t="shared" si="14"/>
        <v xml:space="preserve">Principal </v>
      </c>
      <c r="O79" s="7" t="str">
        <f t="shared" si="15"/>
        <v xml:space="preserve">Urbana Redes </v>
      </c>
      <c r="P79" s="7" t="str">
        <f t="shared" si="10"/>
        <v>Trata-se de: Objeto Disciplina  Principal  Urbana Redes  Rede Esgoto. --- Consultar a Norma 6492-2021 na Seção 5</v>
      </c>
      <c r="Q79" s="7" t="str">
        <f t="shared" si="11"/>
        <v>Consultar a Norma 6492-2021 na Seção 5</v>
      </c>
      <c r="R79" s="21" t="s">
        <v>596</v>
      </c>
      <c r="S79" s="22">
        <v>5</v>
      </c>
      <c r="T79" s="10" t="str">
        <f t="shared" si="12"/>
        <v>key_79</v>
      </c>
    </row>
    <row r="80" spans="1:20" ht="7.8" customHeight="1" x14ac:dyDescent="0.3">
      <c r="A80" s="13">
        <v>80</v>
      </c>
      <c r="B80" s="9" t="s">
        <v>548</v>
      </c>
      <c r="C80" s="9" t="s">
        <v>1190</v>
      </c>
      <c r="D80" s="9" t="s">
        <v>569</v>
      </c>
      <c r="E80" s="9" t="s">
        <v>1491</v>
      </c>
      <c r="F80" s="9" t="s">
        <v>446</v>
      </c>
      <c r="G80" s="29" t="s">
        <v>152</v>
      </c>
      <c r="H80" s="29" t="s">
        <v>152</v>
      </c>
      <c r="I80" s="29" t="s">
        <v>152</v>
      </c>
      <c r="J80" s="29" t="s">
        <v>152</v>
      </c>
      <c r="K80" s="29" t="str">
        <f t="shared" si="16"/>
        <v>da.disciplina only Rede.Alta.Tensão and Urbana.Redes</v>
      </c>
      <c r="L80" s="7" t="str">
        <f t="shared" si="9"/>
        <v>Trata-se de: Objeto</v>
      </c>
      <c r="M80" s="7" t="str">
        <f t="shared" si="13"/>
        <v xml:space="preserve">Disciplina </v>
      </c>
      <c r="N80" s="7" t="str">
        <f t="shared" si="14"/>
        <v xml:space="preserve">Principal </v>
      </c>
      <c r="O80" s="7" t="str">
        <f t="shared" si="15"/>
        <v xml:space="preserve">Urbana Redes </v>
      </c>
      <c r="P80" s="7" t="str">
        <f t="shared" si="10"/>
        <v>Trata-se de: Objeto Disciplina  Principal  Urbana Redes  Rede Alta Tensão. --- Consultar a Norma 6492-2021 na Seção 5</v>
      </c>
      <c r="Q80" s="7" t="str">
        <f t="shared" si="11"/>
        <v>Consultar a Norma 6492-2021 na Seção 5</v>
      </c>
      <c r="R80" s="21" t="s">
        <v>596</v>
      </c>
      <c r="S80" s="22">
        <v>5</v>
      </c>
      <c r="T80" s="10" t="str">
        <f t="shared" si="12"/>
        <v>key_80</v>
      </c>
    </row>
    <row r="81" spans="1:20" ht="7.8" customHeight="1" x14ac:dyDescent="0.3">
      <c r="A81" s="13">
        <v>81</v>
      </c>
      <c r="B81" s="9" t="s">
        <v>548</v>
      </c>
      <c r="C81" s="9" t="s">
        <v>1190</v>
      </c>
      <c r="D81" s="9" t="s">
        <v>569</v>
      </c>
      <c r="E81" s="9" t="s">
        <v>1491</v>
      </c>
      <c r="F81" s="9" t="s">
        <v>447</v>
      </c>
      <c r="G81" s="29" t="s">
        <v>152</v>
      </c>
      <c r="H81" s="29" t="s">
        <v>152</v>
      </c>
      <c r="I81" s="29" t="s">
        <v>152</v>
      </c>
      <c r="J81" s="29" t="s">
        <v>152</v>
      </c>
      <c r="K81" s="29" t="str">
        <f t="shared" si="16"/>
        <v>da.disciplina only Rede.Média.Tensão and Urbana.Redes</v>
      </c>
      <c r="L81" s="7" t="str">
        <f t="shared" si="9"/>
        <v>Trata-se de: Objeto</v>
      </c>
      <c r="M81" s="7" t="str">
        <f t="shared" si="13"/>
        <v xml:space="preserve">Disciplina </v>
      </c>
      <c r="N81" s="7" t="str">
        <f t="shared" si="14"/>
        <v xml:space="preserve">Principal </v>
      </c>
      <c r="O81" s="7" t="str">
        <f t="shared" si="15"/>
        <v xml:space="preserve">Urbana Redes </v>
      </c>
      <c r="P81" s="7" t="str">
        <f t="shared" si="10"/>
        <v>Trata-se de: Objeto Disciplina  Principal  Urbana Redes  Rede Média Tensão. --- Consultar a Norma 6492-2021 na Seção 5</v>
      </c>
      <c r="Q81" s="7" t="str">
        <f t="shared" si="11"/>
        <v>Consultar a Norma 6492-2021 na Seção 5</v>
      </c>
      <c r="R81" s="21" t="s">
        <v>596</v>
      </c>
      <c r="S81" s="22">
        <v>5</v>
      </c>
      <c r="T81" s="10" t="str">
        <f t="shared" si="12"/>
        <v>key_81</v>
      </c>
    </row>
    <row r="82" spans="1:20" ht="7.8" customHeight="1" x14ac:dyDescent="0.3">
      <c r="A82" s="13">
        <v>82</v>
      </c>
      <c r="B82" s="9" t="s">
        <v>548</v>
      </c>
      <c r="C82" s="9" t="s">
        <v>1190</v>
      </c>
      <c r="D82" s="9" t="s">
        <v>569</v>
      </c>
      <c r="E82" s="9" t="s">
        <v>1491</v>
      </c>
      <c r="F82" s="9" t="s">
        <v>448</v>
      </c>
      <c r="G82" s="29" t="s">
        <v>152</v>
      </c>
      <c r="H82" s="29" t="s">
        <v>152</v>
      </c>
      <c r="I82" s="29" t="s">
        <v>152</v>
      </c>
      <c r="J82" s="29" t="s">
        <v>152</v>
      </c>
      <c r="K82" s="29" t="str">
        <f t="shared" si="16"/>
        <v>da.disciplina only Rede.Baixa.Tensão and Urbana.Redes</v>
      </c>
      <c r="L82" s="7" t="str">
        <f t="shared" si="9"/>
        <v>Trata-se de: Objeto</v>
      </c>
      <c r="M82" s="7" t="str">
        <f t="shared" si="13"/>
        <v xml:space="preserve">Disciplina </v>
      </c>
      <c r="N82" s="7" t="str">
        <f t="shared" si="14"/>
        <v xml:space="preserve">Principal </v>
      </c>
      <c r="O82" s="7" t="str">
        <f t="shared" si="15"/>
        <v xml:space="preserve">Urbana Redes </v>
      </c>
      <c r="P82" s="7" t="str">
        <f t="shared" si="10"/>
        <v>Trata-se de: Objeto Disciplina  Principal  Urbana Redes  Rede Baixa Tensão. --- Consultar a Norma 6492-2021 na Seção 5</v>
      </c>
      <c r="Q82" s="7" t="str">
        <f t="shared" si="11"/>
        <v>Consultar a Norma 6492-2021 na Seção 5</v>
      </c>
      <c r="R82" s="21" t="s">
        <v>596</v>
      </c>
      <c r="S82" s="22">
        <v>5</v>
      </c>
      <c r="T82" s="10" t="str">
        <f t="shared" si="12"/>
        <v>key_82</v>
      </c>
    </row>
    <row r="83" spans="1:20" ht="7.8" customHeight="1" x14ac:dyDescent="0.3">
      <c r="A83" s="13">
        <v>83</v>
      </c>
      <c r="B83" s="9" t="s">
        <v>548</v>
      </c>
      <c r="C83" s="9" t="s">
        <v>1190</v>
      </c>
      <c r="D83" s="9" t="s">
        <v>569</v>
      </c>
      <c r="E83" s="9" t="s">
        <v>1491</v>
      </c>
      <c r="F83" s="9" t="s">
        <v>449</v>
      </c>
      <c r="G83" s="29" t="s">
        <v>152</v>
      </c>
      <c r="H83" s="29" t="s">
        <v>152</v>
      </c>
      <c r="I83" s="29" t="s">
        <v>152</v>
      </c>
      <c r="J83" s="29" t="s">
        <v>152</v>
      </c>
      <c r="K83" s="29" t="str">
        <f t="shared" si="16"/>
        <v>da.disciplina only Rede.Dados and Urbana.Redes</v>
      </c>
      <c r="L83" s="7" t="str">
        <f t="shared" si="9"/>
        <v>Trata-se de: Objeto</v>
      </c>
      <c r="M83" s="7" t="str">
        <f t="shared" si="13"/>
        <v xml:space="preserve">Disciplina </v>
      </c>
      <c r="N83" s="7" t="str">
        <f t="shared" si="14"/>
        <v xml:space="preserve">Principal </v>
      </c>
      <c r="O83" s="7" t="str">
        <f t="shared" si="15"/>
        <v xml:space="preserve">Urbana Redes </v>
      </c>
      <c r="P83" s="7" t="str">
        <f t="shared" si="10"/>
        <v>Trata-se de: Objeto Disciplina  Principal  Urbana Redes  Rede Dados. --- Consultar a Norma 6492-2021 na Seção 5</v>
      </c>
      <c r="Q83" s="7" t="str">
        <f t="shared" si="11"/>
        <v>Consultar a Norma 6492-2021 na Seção 5</v>
      </c>
      <c r="R83" s="21" t="s">
        <v>596</v>
      </c>
      <c r="S83" s="22">
        <v>5</v>
      </c>
      <c r="T83" s="10" t="str">
        <f t="shared" si="12"/>
        <v>key_83</v>
      </c>
    </row>
    <row r="84" spans="1:20" ht="7.8" customHeight="1" x14ac:dyDescent="0.3">
      <c r="A84" s="13">
        <v>84</v>
      </c>
      <c r="B84" s="9" t="s">
        <v>548</v>
      </c>
      <c r="C84" s="9" t="s">
        <v>1190</v>
      </c>
      <c r="D84" s="9" t="s">
        <v>569</v>
      </c>
      <c r="E84" s="9" t="s">
        <v>1491</v>
      </c>
      <c r="F84" s="9" t="s">
        <v>450</v>
      </c>
      <c r="G84" s="29" t="s">
        <v>152</v>
      </c>
      <c r="H84" s="29" t="s">
        <v>152</v>
      </c>
      <c r="I84" s="29" t="s">
        <v>152</v>
      </c>
      <c r="J84" s="29" t="s">
        <v>152</v>
      </c>
      <c r="K84" s="29" t="str">
        <f t="shared" si="16"/>
        <v>da.disciplina only Rede.Telefonia and Urbana.Redes</v>
      </c>
      <c r="L84" s="7" t="str">
        <f t="shared" si="9"/>
        <v>Trata-se de: Objeto</v>
      </c>
      <c r="M84" s="7" t="str">
        <f t="shared" si="13"/>
        <v xml:space="preserve">Disciplina </v>
      </c>
      <c r="N84" s="7" t="str">
        <f t="shared" si="14"/>
        <v xml:space="preserve">Principal </v>
      </c>
      <c r="O84" s="7" t="str">
        <f t="shared" si="15"/>
        <v xml:space="preserve">Urbana Redes </v>
      </c>
      <c r="P84" s="7" t="str">
        <f t="shared" si="10"/>
        <v>Trata-se de: Objeto Disciplina  Principal  Urbana Redes  Rede Telefonia. --- Consultar a Norma 6492-2021 na Seção 5</v>
      </c>
      <c r="Q84" s="7" t="str">
        <f t="shared" si="11"/>
        <v>Consultar a Norma 6492-2021 na Seção 5</v>
      </c>
      <c r="R84" s="21" t="s">
        <v>596</v>
      </c>
      <c r="S84" s="22">
        <v>5</v>
      </c>
      <c r="T84" s="10" t="str">
        <f t="shared" si="12"/>
        <v>key_84</v>
      </c>
    </row>
    <row r="85" spans="1:20" ht="7.8" customHeight="1" x14ac:dyDescent="0.3">
      <c r="A85" s="13">
        <v>85</v>
      </c>
      <c r="B85" s="9" t="s">
        <v>548</v>
      </c>
      <c r="C85" s="9" t="s">
        <v>1190</v>
      </c>
      <c r="D85" s="9" t="s">
        <v>570</v>
      </c>
      <c r="E85" s="25" t="s">
        <v>618</v>
      </c>
      <c r="F85" s="9" t="s">
        <v>31</v>
      </c>
      <c r="G85" s="29" t="s">
        <v>152</v>
      </c>
      <c r="H85" s="29" t="s">
        <v>152</v>
      </c>
      <c r="I85" s="29" t="s">
        <v>152</v>
      </c>
      <c r="J85" s="29" t="s">
        <v>152</v>
      </c>
      <c r="K85" s="29" t="str">
        <f t="shared" si="16"/>
        <v>da.disciplina only Superestrutura and Especializada</v>
      </c>
      <c r="L85" s="7" t="str">
        <f t="shared" si="9"/>
        <v>Trata-se de: Objeto</v>
      </c>
      <c r="M85" s="7" t="str">
        <f t="shared" si="13"/>
        <v xml:space="preserve">Disciplina </v>
      </c>
      <c r="N85" s="7" t="str">
        <f t="shared" si="14"/>
        <v xml:space="preserve">Complementar </v>
      </c>
      <c r="O85" s="7" t="str">
        <f t="shared" si="15"/>
        <v xml:space="preserve">Especializada </v>
      </c>
      <c r="P85" s="7" t="str">
        <f t="shared" si="10"/>
        <v>Trata-se de: Objeto Disciplina  Complementar  Especializada  Superestrutura. --- Consultar a Norma 6492-2021 na Seção 5</v>
      </c>
      <c r="Q85" s="7" t="str">
        <f t="shared" si="11"/>
        <v>Consultar a Norma 6492-2021 na Seção 5</v>
      </c>
      <c r="R85" s="21" t="s">
        <v>596</v>
      </c>
      <c r="S85" s="22">
        <v>5</v>
      </c>
      <c r="T85" s="10" t="str">
        <f t="shared" si="12"/>
        <v>key_85</v>
      </c>
    </row>
    <row r="86" spans="1:20" ht="7.8" customHeight="1" x14ac:dyDescent="0.3">
      <c r="A86" s="13">
        <v>86</v>
      </c>
      <c r="B86" s="9" t="s">
        <v>548</v>
      </c>
      <c r="C86" s="9" t="s">
        <v>1190</v>
      </c>
      <c r="D86" s="9" t="s">
        <v>570</v>
      </c>
      <c r="E86" s="25" t="s">
        <v>618</v>
      </c>
      <c r="F86" s="9" t="s">
        <v>32</v>
      </c>
      <c r="G86" s="29" t="s">
        <v>152</v>
      </c>
      <c r="H86" s="29" t="s">
        <v>152</v>
      </c>
      <c r="I86" s="29" t="s">
        <v>152</v>
      </c>
      <c r="J86" s="29" t="s">
        <v>152</v>
      </c>
      <c r="K86" s="29" t="str">
        <f t="shared" si="16"/>
        <v>da.disciplina only Infraestrutura and Especializada</v>
      </c>
      <c r="L86" s="7" t="str">
        <f t="shared" si="9"/>
        <v>Trata-se de: Objeto</v>
      </c>
      <c r="M86" s="7" t="str">
        <f t="shared" si="13"/>
        <v xml:space="preserve">Disciplina </v>
      </c>
      <c r="N86" s="7" t="str">
        <f t="shared" si="14"/>
        <v xml:space="preserve">Complementar </v>
      </c>
      <c r="O86" s="7" t="str">
        <f t="shared" si="15"/>
        <v xml:space="preserve">Especializada </v>
      </c>
      <c r="P86" s="7" t="str">
        <f t="shared" si="10"/>
        <v>Trata-se de: Objeto Disciplina  Complementar  Especializada  Infraestrutura. --- Consultar a Norma 6492-2021 na Seção 5</v>
      </c>
      <c r="Q86" s="7" t="str">
        <f t="shared" si="11"/>
        <v>Consultar a Norma 6492-2021 na Seção 5</v>
      </c>
      <c r="R86" s="21" t="s">
        <v>596</v>
      </c>
      <c r="S86" s="22">
        <v>5</v>
      </c>
      <c r="T86" s="10" t="str">
        <f t="shared" si="12"/>
        <v>key_86</v>
      </c>
    </row>
    <row r="87" spans="1:20" ht="7.8" customHeight="1" x14ac:dyDescent="0.3">
      <c r="A87" s="13">
        <v>87</v>
      </c>
      <c r="B87" s="9" t="s">
        <v>548</v>
      </c>
      <c r="C87" s="9" t="s">
        <v>1190</v>
      </c>
      <c r="D87" s="9" t="s">
        <v>570</v>
      </c>
      <c r="E87" s="25" t="s">
        <v>618</v>
      </c>
      <c r="F87" s="9" t="s">
        <v>16</v>
      </c>
      <c r="G87" s="29" t="s">
        <v>152</v>
      </c>
      <c r="H87" s="29" t="s">
        <v>152</v>
      </c>
      <c r="I87" s="29" t="s">
        <v>152</v>
      </c>
      <c r="J87" s="29" t="s">
        <v>152</v>
      </c>
      <c r="K87" s="29" t="str">
        <f t="shared" si="16"/>
        <v>da.disciplina only Ambiental and Especializada</v>
      </c>
      <c r="L87" s="7" t="str">
        <f t="shared" si="9"/>
        <v>Trata-se de: Objeto</v>
      </c>
      <c r="M87" s="7" t="str">
        <f t="shared" si="13"/>
        <v xml:space="preserve">Disciplina </v>
      </c>
      <c r="N87" s="7" t="str">
        <f t="shared" si="14"/>
        <v xml:space="preserve">Complementar </v>
      </c>
      <c r="O87" s="7" t="str">
        <f t="shared" si="15"/>
        <v xml:space="preserve">Especializada </v>
      </c>
      <c r="P87" s="7" t="str">
        <f t="shared" si="10"/>
        <v>Trata-se de: Objeto Disciplina  Complementar  Especializada  Ambiental. --- Consultar a Norma 6492-2021 na Seção 5</v>
      </c>
      <c r="Q87" s="7" t="str">
        <f t="shared" si="11"/>
        <v>Consultar a Norma 6492-2021 na Seção 5</v>
      </c>
      <c r="R87" s="21" t="s">
        <v>596</v>
      </c>
      <c r="S87" s="22">
        <v>5</v>
      </c>
      <c r="T87" s="10" t="str">
        <f t="shared" si="12"/>
        <v>key_87</v>
      </c>
    </row>
    <row r="88" spans="1:20" ht="7.8" customHeight="1" x14ac:dyDescent="0.3">
      <c r="A88" s="13">
        <v>88</v>
      </c>
      <c r="B88" s="9" t="s">
        <v>548</v>
      </c>
      <c r="C88" s="9" t="s">
        <v>1290</v>
      </c>
      <c r="D88" s="9" t="s">
        <v>594</v>
      </c>
      <c r="E88" s="9" t="s">
        <v>1296</v>
      </c>
      <c r="F88" s="9" t="s">
        <v>619</v>
      </c>
      <c r="G88" s="29" t="s">
        <v>152</v>
      </c>
      <c r="H88" s="29" t="s">
        <v>152</v>
      </c>
      <c r="I88" s="29" t="s">
        <v>152</v>
      </c>
      <c r="J88" s="29" t="s">
        <v>152</v>
      </c>
      <c r="K88" s="29" t="str">
        <f>_xlfn.CONCAT("tem.papel only ",F88," and Desenho")</f>
        <v>tem.papel only Sulfite and Desenho</v>
      </c>
      <c r="L88" s="7" t="str">
        <f t="shared" si="9"/>
        <v>Trata-se de: Objeto</v>
      </c>
      <c r="M88" s="7" t="str">
        <f t="shared" si="13"/>
        <v xml:space="preserve">Folha </v>
      </c>
      <c r="N88" s="7" t="str">
        <f t="shared" si="14"/>
        <v xml:space="preserve">Em Papel </v>
      </c>
      <c r="O88" s="7" t="str">
        <f t="shared" si="15"/>
        <v xml:space="preserve">Papel </v>
      </c>
      <c r="P88" s="7" t="str">
        <f t="shared" si="10"/>
        <v>Trata-se de: Objeto Folha  Em Papel  Papel  Sulfite. --- Consultar a Norma 6492-2021 na Seção 4.2</v>
      </c>
      <c r="Q88" s="7" t="str">
        <f t="shared" si="11"/>
        <v>Consultar a Norma 6492-2021 na Seção 4.2</v>
      </c>
      <c r="R88" s="21" t="s">
        <v>596</v>
      </c>
      <c r="S88" s="21" t="s">
        <v>417</v>
      </c>
      <c r="T88" s="10" t="str">
        <f t="shared" si="12"/>
        <v>key_88</v>
      </c>
    </row>
    <row r="89" spans="1:20" ht="7.8" customHeight="1" x14ac:dyDescent="0.3">
      <c r="A89" s="13">
        <v>89</v>
      </c>
      <c r="B89" s="9" t="s">
        <v>548</v>
      </c>
      <c r="C89" s="9" t="s">
        <v>1290</v>
      </c>
      <c r="D89" s="9" t="s">
        <v>594</v>
      </c>
      <c r="E89" s="9" t="s">
        <v>1296</v>
      </c>
      <c r="F89" s="9" t="s">
        <v>1293</v>
      </c>
      <c r="G89" s="29" t="s">
        <v>152</v>
      </c>
      <c r="H89" s="29" t="s">
        <v>152</v>
      </c>
      <c r="I89" s="29" t="s">
        <v>152</v>
      </c>
      <c r="J89" s="29" t="s">
        <v>152</v>
      </c>
      <c r="K89" s="29" t="str">
        <f t="shared" ref="K89:K95" si="17">_xlfn.CONCAT("tem.papel only ",F89," and Desenho")</f>
        <v>tem.papel only Vegetal and Desenho</v>
      </c>
      <c r="L89" s="7" t="str">
        <f t="shared" si="9"/>
        <v>Trata-se de: Objeto</v>
      </c>
      <c r="M89" s="7" t="str">
        <f t="shared" si="13"/>
        <v xml:space="preserve">Folha </v>
      </c>
      <c r="N89" s="7" t="str">
        <f t="shared" si="14"/>
        <v xml:space="preserve">Em Papel </v>
      </c>
      <c r="O89" s="7" t="str">
        <f t="shared" si="15"/>
        <v xml:space="preserve">Papel </v>
      </c>
      <c r="P89" s="7" t="str">
        <f t="shared" si="10"/>
        <v>Trata-se de: Objeto Folha  Em Papel  Papel  Vegetal. --- Consultar a Norma 6492-2021 na Seção 4.2</v>
      </c>
      <c r="Q89" s="7" t="str">
        <f t="shared" si="11"/>
        <v>Consultar a Norma 6492-2021 na Seção 4.2</v>
      </c>
      <c r="R89" s="21" t="s">
        <v>596</v>
      </c>
      <c r="S89" s="21" t="s">
        <v>417</v>
      </c>
      <c r="T89" s="10" t="str">
        <f t="shared" si="12"/>
        <v>key_89</v>
      </c>
    </row>
    <row r="90" spans="1:20" ht="7.8" customHeight="1" x14ac:dyDescent="0.3">
      <c r="A90" s="13">
        <v>90</v>
      </c>
      <c r="B90" s="9" t="s">
        <v>548</v>
      </c>
      <c r="C90" s="9" t="s">
        <v>1290</v>
      </c>
      <c r="D90" s="9" t="s">
        <v>594</v>
      </c>
      <c r="E90" s="9" t="s">
        <v>1296</v>
      </c>
      <c r="F90" s="9" t="s">
        <v>620</v>
      </c>
      <c r="G90" s="29" t="s">
        <v>152</v>
      </c>
      <c r="H90" s="29" t="s">
        <v>152</v>
      </c>
      <c r="I90" s="29" t="s">
        <v>152</v>
      </c>
      <c r="J90" s="29" t="s">
        <v>152</v>
      </c>
      <c r="K90" s="29" t="str">
        <f t="shared" si="17"/>
        <v>tem.papel only Glossy and Desenho</v>
      </c>
      <c r="L90" s="7" t="str">
        <f t="shared" si="9"/>
        <v>Trata-se de: Objeto</v>
      </c>
      <c r="M90" s="7" t="str">
        <f t="shared" si="13"/>
        <v xml:space="preserve">Folha </v>
      </c>
      <c r="N90" s="7" t="str">
        <f t="shared" si="14"/>
        <v xml:space="preserve">Em Papel </v>
      </c>
      <c r="O90" s="7" t="str">
        <f t="shared" si="15"/>
        <v xml:space="preserve">Papel </v>
      </c>
      <c r="P90" s="7" t="str">
        <f t="shared" si="10"/>
        <v>Trata-se de: Objeto Folha  Em Papel  Papel  Glossy. --- Consultar a Norma 6492-2021 na Seção 4.2</v>
      </c>
      <c r="Q90" s="7" t="str">
        <f t="shared" si="11"/>
        <v>Consultar a Norma 6492-2021 na Seção 4.2</v>
      </c>
      <c r="R90" s="21" t="s">
        <v>596</v>
      </c>
      <c r="S90" s="21" t="s">
        <v>417</v>
      </c>
      <c r="T90" s="10" t="str">
        <f t="shared" si="12"/>
        <v>key_90</v>
      </c>
    </row>
    <row r="91" spans="1:20" ht="7.8" customHeight="1" x14ac:dyDescent="0.3">
      <c r="A91" s="13">
        <v>91</v>
      </c>
      <c r="B91" s="9" t="s">
        <v>548</v>
      </c>
      <c r="C91" s="9" t="s">
        <v>1290</v>
      </c>
      <c r="D91" s="9" t="s">
        <v>1294</v>
      </c>
      <c r="E91" s="9" t="s">
        <v>1295</v>
      </c>
      <c r="F91" s="9" t="s">
        <v>95</v>
      </c>
      <c r="G91" s="29" t="s">
        <v>152</v>
      </c>
      <c r="H91" s="74" t="s">
        <v>152</v>
      </c>
      <c r="I91" s="29" t="s">
        <v>152</v>
      </c>
      <c r="J91" s="29" t="s">
        <v>152</v>
      </c>
      <c r="K91" s="29" t="str">
        <f t="shared" si="17"/>
        <v>tem.papel only 075.gr and Desenho</v>
      </c>
      <c r="L91" s="7" t="str">
        <f t="shared" si="9"/>
        <v>Trata-se de: Objeto</v>
      </c>
      <c r="M91" s="7" t="str">
        <f t="shared" si="13"/>
        <v xml:space="preserve">Folha </v>
      </c>
      <c r="N91" s="7" t="str">
        <f t="shared" si="14"/>
        <v xml:space="preserve">Em Gramatura </v>
      </c>
      <c r="O91" s="7" t="str">
        <f t="shared" si="15"/>
        <v xml:space="preserve">Gramatura </v>
      </c>
      <c r="P91" s="7" t="str">
        <f t="shared" si="10"/>
        <v>Trata-se de: Objeto Folha  Em Gramatura  Gramatura  075 gr. --- Consultar a Norma 6492-2021 na Seção 4.2</v>
      </c>
      <c r="Q91" s="7" t="str">
        <f t="shared" si="11"/>
        <v>Consultar a Norma 6492-2021 na Seção 4.2</v>
      </c>
      <c r="R91" s="21" t="s">
        <v>596</v>
      </c>
      <c r="S91" s="21" t="s">
        <v>417</v>
      </c>
      <c r="T91" s="10" t="str">
        <f t="shared" si="12"/>
        <v>key_91</v>
      </c>
    </row>
    <row r="92" spans="1:20" ht="7.8" customHeight="1" x14ac:dyDescent="0.3">
      <c r="A92" s="13">
        <v>92</v>
      </c>
      <c r="B92" s="9" t="s">
        <v>548</v>
      </c>
      <c r="C92" s="9" t="s">
        <v>1290</v>
      </c>
      <c r="D92" s="9" t="s">
        <v>1294</v>
      </c>
      <c r="E92" s="9" t="s">
        <v>1295</v>
      </c>
      <c r="F92" s="9" t="s">
        <v>96</v>
      </c>
      <c r="G92" s="29" t="s">
        <v>152</v>
      </c>
      <c r="H92" s="29" t="s">
        <v>152</v>
      </c>
      <c r="I92" s="29" t="s">
        <v>152</v>
      </c>
      <c r="J92" s="29" t="s">
        <v>152</v>
      </c>
      <c r="K92" s="29" t="str">
        <f t="shared" si="17"/>
        <v>tem.papel only 090.gr and Desenho</v>
      </c>
      <c r="L92" s="7" t="str">
        <f t="shared" si="9"/>
        <v>Trata-se de: Objeto</v>
      </c>
      <c r="M92" s="7" t="str">
        <f t="shared" si="13"/>
        <v xml:space="preserve">Folha </v>
      </c>
      <c r="N92" s="7" t="str">
        <f t="shared" si="14"/>
        <v xml:space="preserve">Em Gramatura </v>
      </c>
      <c r="O92" s="7" t="str">
        <f t="shared" si="15"/>
        <v xml:space="preserve">Gramatura </v>
      </c>
      <c r="P92" s="7" t="str">
        <f t="shared" si="10"/>
        <v>Trata-se de: Objeto Folha  Em Gramatura  Gramatura  090 gr. --- Consultar a Norma 6492-2021 na Seção 4.2</v>
      </c>
      <c r="Q92" s="7" t="str">
        <f t="shared" si="11"/>
        <v>Consultar a Norma 6492-2021 na Seção 4.2</v>
      </c>
      <c r="R92" s="21" t="s">
        <v>596</v>
      </c>
      <c r="S92" s="21" t="s">
        <v>417</v>
      </c>
      <c r="T92" s="10" t="str">
        <f t="shared" si="12"/>
        <v>key_92</v>
      </c>
    </row>
    <row r="93" spans="1:20" ht="7.8" customHeight="1" x14ac:dyDescent="0.3">
      <c r="A93" s="13">
        <v>93</v>
      </c>
      <c r="B93" s="9" t="s">
        <v>548</v>
      </c>
      <c r="C93" s="9" t="s">
        <v>1290</v>
      </c>
      <c r="D93" s="9" t="s">
        <v>1294</v>
      </c>
      <c r="E93" s="9" t="s">
        <v>1295</v>
      </c>
      <c r="F93" s="9" t="s">
        <v>97</v>
      </c>
      <c r="G93" s="29" t="s">
        <v>152</v>
      </c>
      <c r="H93" s="29" t="s">
        <v>152</v>
      </c>
      <c r="I93" s="29" t="s">
        <v>152</v>
      </c>
      <c r="J93" s="29" t="s">
        <v>152</v>
      </c>
      <c r="K93" s="29" t="str">
        <f t="shared" si="17"/>
        <v>tem.papel only 120.gr and Desenho</v>
      </c>
      <c r="L93" s="7" t="str">
        <f t="shared" si="9"/>
        <v>Trata-se de: Objeto</v>
      </c>
      <c r="M93" s="7" t="str">
        <f t="shared" si="13"/>
        <v xml:space="preserve">Folha </v>
      </c>
      <c r="N93" s="7" t="str">
        <f t="shared" si="14"/>
        <v xml:space="preserve">Em Gramatura </v>
      </c>
      <c r="O93" s="7" t="str">
        <f t="shared" si="15"/>
        <v xml:space="preserve">Gramatura </v>
      </c>
      <c r="P93" s="7" t="str">
        <f t="shared" si="10"/>
        <v>Trata-se de: Objeto Folha  Em Gramatura  Gramatura  120 gr. --- Consultar a Norma 6492-2021 na Seção 4.2</v>
      </c>
      <c r="Q93" s="7" t="str">
        <f t="shared" si="11"/>
        <v>Consultar a Norma 6492-2021 na Seção 4.2</v>
      </c>
      <c r="R93" s="21" t="s">
        <v>596</v>
      </c>
      <c r="S93" s="21" t="s">
        <v>417</v>
      </c>
      <c r="T93" s="10" t="str">
        <f t="shared" si="12"/>
        <v>key_93</v>
      </c>
    </row>
    <row r="94" spans="1:20" ht="7.8" customHeight="1" x14ac:dyDescent="0.3">
      <c r="A94" s="13">
        <v>94</v>
      </c>
      <c r="B94" s="9" t="s">
        <v>548</v>
      </c>
      <c r="C94" s="9" t="s">
        <v>1290</v>
      </c>
      <c r="D94" s="9" t="s">
        <v>1294</v>
      </c>
      <c r="E94" s="9" t="s">
        <v>1295</v>
      </c>
      <c r="F94" s="9" t="s">
        <v>98</v>
      </c>
      <c r="G94" s="29" t="s">
        <v>152</v>
      </c>
      <c r="H94" s="29" t="s">
        <v>152</v>
      </c>
      <c r="I94" s="29" t="s">
        <v>152</v>
      </c>
      <c r="J94" s="29" t="s">
        <v>152</v>
      </c>
      <c r="K94" s="29" t="str">
        <f t="shared" si="17"/>
        <v>tem.papel only 180.gr and Desenho</v>
      </c>
      <c r="L94" s="7" t="str">
        <f t="shared" si="9"/>
        <v>Trata-se de: Objeto</v>
      </c>
      <c r="M94" s="7" t="str">
        <f t="shared" si="13"/>
        <v xml:space="preserve">Folha </v>
      </c>
      <c r="N94" s="7" t="str">
        <f t="shared" si="14"/>
        <v xml:space="preserve">Em Gramatura </v>
      </c>
      <c r="O94" s="7" t="str">
        <f t="shared" si="15"/>
        <v xml:space="preserve">Gramatura </v>
      </c>
      <c r="P94" s="7" t="str">
        <f t="shared" si="10"/>
        <v>Trata-se de: Objeto Folha  Em Gramatura  Gramatura  180 gr. --- Consultar a Norma 6492-2021 na Seção 4.2</v>
      </c>
      <c r="Q94" s="7" t="str">
        <f t="shared" si="11"/>
        <v>Consultar a Norma 6492-2021 na Seção 4.2</v>
      </c>
      <c r="R94" s="21" t="s">
        <v>596</v>
      </c>
      <c r="S94" s="21" t="s">
        <v>417</v>
      </c>
      <c r="T94" s="10" t="str">
        <f t="shared" si="12"/>
        <v>key_94</v>
      </c>
    </row>
    <row r="95" spans="1:20" ht="7.8" customHeight="1" x14ac:dyDescent="0.3">
      <c r="A95" s="13">
        <v>95</v>
      </c>
      <c r="B95" s="9" t="s">
        <v>548</v>
      </c>
      <c r="C95" s="9" t="s">
        <v>1290</v>
      </c>
      <c r="D95" s="9" t="s">
        <v>1294</v>
      </c>
      <c r="E95" s="9" t="s">
        <v>1295</v>
      </c>
      <c r="F95" s="9" t="s">
        <v>99</v>
      </c>
      <c r="G95" s="29" t="s">
        <v>152</v>
      </c>
      <c r="H95" s="29" t="s">
        <v>152</v>
      </c>
      <c r="I95" s="29" t="s">
        <v>152</v>
      </c>
      <c r="J95" s="29" t="s">
        <v>152</v>
      </c>
      <c r="K95" s="29" t="str">
        <f t="shared" si="17"/>
        <v>tem.papel only 200.gr and Desenho</v>
      </c>
      <c r="L95" s="7" t="str">
        <f t="shared" si="9"/>
        <v>Trata-se de: Objeto</v>
      </c>
      <c r="M95" s="7" t="str">
        <f t="shared" si="13"/>
        <v xml:space="preserve">Folha </v>
      </c>
      <c r="N95" s="7" t="str">
        <f t="shared" si="14"/>
        <v xml:space="preserve">Em Gramatura </v>
      </c>
      <c r="O95" s="7" t="str">
        <f t="shared" si="15"/>
        <v xml:space="preserve">Gramatura </v>
      </c>
      <c r="P95" s="7" t="str">
        <f t="shared" si="10"/>
        <v>Trata-se de: Objeto Folha  Em Gramatura  Gramatura  200 gr. --- Consultar a Norma 6492-2021 na Seção 4.2</v>
      </c>
      <c r="Q95" s="7" t="str">
        <f t="shared" si="11"/>
        <v>Consultar a Norma 6492-2021 na Seção 4.2</v>
      </c>
      <c r="R95" s="21" t="s">
        <v>596</v>
      </c>
      <c r="S95" s="21" t="s">
        <v>417</v>
      </c>
      <c r="T95" s="10" t="str">
        <f t="shared" si="12"/>
        <v>key_95</v>
      </c>
    </row>
    <row r="96" spans="1:20" ht="7.8" customHeight="1" x14ac:dyDescent="0.3">
      <c r="A96" s="13">
        <v>96</v>
      </c>
      <c r="B96" s="9" t="s">
        <v>548</v>
      </c>
      <c r="C96" s="9" t="s">
        <v>1290</v>
      </c>
      <c r="D96" s="9" t="s">
        <v>957</v>
      </c>
      <c r="E96" s="9" t="s">
        <v>621</v>
      </c>
      <c r="F96" s="9" t="s">
        <v>26</v>
      </c>
      <c r="G96" s="29" t="s">
        <v>152</v>
      </c>
      <c r="H96" s="29" t="s">
        <v>152</v>
      </c>
      <c r="I96" s="29" t="s">
        <v>152</v>
      </c>
      <c r="J96" s="29" t="s">
        <v>152</v>
      </c>
      <c r="K96" s="29" t="str">
        <f>_xlfn.CONCAT("tem.formato only ",F96, " and Desenho")</f>
        <v>tem.formato only A0 and Desenho</v>
      </c>
      <c r="L96" s="7" t="str">
        <f t="shared" si="9"/>
        <v>Trata-se de: Objeto</v>
      </c>
      <c r="M96" s="7" t="str">
        <f t="shared" si="13"/>
        <v xml:space="preserve">Folha </v>
      </c>
      <c r="N96" s="7" t="str">
        <f t="shared" si="14"/>
        <v xml:space="preserve">Em Formato </v>
      </c>
      <c r="O96" s="7" t="str">
        <f t="shared" si="15"/>
        <v xml:space="preserve">Série ISO A </v>
      </c>
      <c r="P96" s="7" t="str">
        <f t="shared" si="10"/>
        <v>Trata-se de: Objeto Folha  Em Formato  Série ISO A  A0. --- Consultar a Norma 6492-2021 na Seção 4.3</v>
      </c>
      <c r="Q96" s="7" t="str">
        <f t="shared" si="11"/>
        <v>Consultar a Norma 6492-2021 na Seção 4.3</v>
      </c>
      <c r="R96" s="21" t="s">
        <v>596</v>
      </c>
      <c r="S96" s="21" t="s">
        <v>418</v>
      </c>
      <c r="T96" s="10" t="str">
        <f t="shared" si="12"/>
        <v>key_96</v>
      </c>
    </row>
    <row r="97" spans="1:20" ht="7.8" customHeight="1" x14ac:dyDescent="0.3">
      <c r="A97" s="13">
        <v>97</v>
      </c>
      <c r="B97" s="9" t="s">
        <v>548</v>
      </c>
      <c r="C97" s="9" t="s">
        <v>1290</v>
      </c>
      <c r="D97" s="9" t="s">
        <v>957</v>
      </c>
      <c r="E97" s="9" t="s">
        <v>621</v>
      </c>
      <c r="F97" s="9" t="s">
        <v>27</v>
      </c>
      <c r="G97" s="29" t="s">
        <v>152</v>
      </c>
      <c r="H97" s="29" t="s">
        <v>152</v>
      </c>
      <c r="I97" s="29" t="s">
        <v>152</v>
      </c>
      <c r="J97" s="29" t="s">
        <v>152</v>
      </c>
      <c r="K97" s="29" t="str">
        <f t="shared" ref="K97:K101" si="18">_xlfn.CONCAT("tem.formato only ",F97, " and Desenho")</f>
        <v>tem.formato only A1 and Desenho</v>
      </c>
      <c r="L97" s="7" t="str">
        <f t="shared" si="9"/>
        <v>Trata-se de: Objeto</v>
      </c>
      <c r="M97" s="7" t="str">
        <f t="shared" si="13"/>
        <v xml:space="preserve">Folha </v>
      </c>
      <c r="N97" s="7" t="str">
        <f t="shared" si="14"/>
        <v xml:space="preserve">Em Formato </v>
      </c>
      <c r="O97" s="7" t="str">
        <f t="shared" si="15"/>
        <v xml:space="preserve">Série ISO A </v>
      </c>
      <c r="P97" s="7" t="str">
        <f t="shared" si="10"/>
        <v>Trata-se de: Objeto Folha  Em Formato  Série ISO A  A1. --- Consultar a Norma 6492-2021 na Seção 4.3</v>
      </c>
      <c r="Q97" s="7" t="str">
        <f t="shared" si="11"/>
        <v>Consultar a Norma 6492-2021 na Seção 4.3</v>
      </c>
      <c r="R97" s="21" t="s">
        <v>596</v>
      </c>
      <c r="S97" s="21" t="s">
        <v>418</v>
      </c>
      <c r="T97" s="10" t="str">
        <f t="shared" si="12"/>
        <v>key_97</v>
      </c>
    </row>
    <row r="98" spans="1:20" ht="7.8" customHeight="1" x14ac:dyDescent="0.3">
      <c r="A98" s="13">
        <v>98</v>
      </c>
      <c r="B98" s="9" t="s">
        <v>548</v>
      </c>
      <c r="C98" s="9" t="s">
        <v>1290</v>
      </c>
      <c r="D98" s="9" t="s">
        <v>957</v>
      </c>
      <c r="E98" s="9" t="s">
        <v>621</v>
      </c>
      <c r="F98" s="9" t="s">
        <v>28</v>
      </c>
      <c r="G98" s="29" t="s">
        <v>152</v>
      </c>
      <c r="H98" s="29" t="s">
        <v>152</v>
      </c>
      <c r="I98" s="29" t="s">
        <v>152</v>
      </c>
      <c r="J98" s="29" t="s">
        <v>152</v>
      </c>
      <c r="K98" s="29" t="str">
        <f t="shared" si="18"/>
        <v>tem.formato only A2 and Desenho</v>
      </c>
      <c r="L98" s="7" t="str">
        <f t="shared" si="9"/>
        <v>Trata-se de: Objeto</v>
      </c>
      <c r="M98" s="7" t="str">
        <f t="shared" si="13"/>
        <v xml:space="preserve">Folha </v>
      </c>
      <c r="N98" s="7" t="str">
        <f t="shared" si="14"/>
        <v xml:space="preserve">Em Formato </v>
      </c>
      <c r="O98" s="7" t="str">
        <f t="shared" si="15"/>
        <v xml:space="preserve">Série ISO A </v>
      </c>
      <c r="P98" s="7" t="str">
        <f t="shared" si="10"/>
        <v>Trata-se de: Objeto Folha  Em Formato  Série ISO A  A2. --- Consultar a Norma 6492-2021 na Seção 4.3</v>
      </c>
      <c r="Q98" s="7" t="str">
        <f t="shared" ref="Q98:Q101" si="19">_xlfn.CONCAT("Consultar a Norma ",R98," na Seção ",S98)</f>
        <v>Consultar a Norma 6492-2021 na Seção 4.3</v>
      </c>
      <c r="R98" s="21" t="s">
        <v>596</v>
      </c>
      <c r="S98" s="21" t="s">
        <v>418</v>
      </c>
      <c r="T98" s="10" t="str">
        <f t="shared" si="12"/>
        <v>key_98</v>
      </c>
    </row>
    <row r="99" spans="1:20" ht="7.8" customHeight="1" x14ac:dyDescent="0.3">
      <c r="A99" s="13">
        <v>99</v>
      </c>
      <c r="B99" s="9" t="s">
        <v>548</v>
      </c>
      <c r="C99" s="9" t="s">
        <v>1290</v>
      </c>
      <c r="D99" s="9" t="s">
        <v>957</v>
      </c>
      <c r="E99" s="9" t="s">
        <v>621</v>
      </c>
      <c r="F99" s="9" t="s">
        <v>29</v>
      </c>
      <c r="G99" s="29" t="s">
        <v>152</v>
      </c>
      <c r="H99" s="29" t="s">
        <v>152</v>
      </c>
      <c r="I99" s="29" t="s">
        <v>152</v>
      </c>
      <c r="J99" s="29" t="s">
        <v>152</v>
      </c>
      <c r="K99" s="29" t="str">
        <f t="shared" si="18"/>
        <v>tem.formato only A3 and Desenho</v>
      </c>
      <c r="L99" s="7" t="str">
        <f t="shared" si="9"/>
        <v>Trata-se de: Objeto</v>
      </c>
      <c r="M99" s="7" t="str">
        <f t="shared" si="13"/>
        <v xml:space="preserve">Folha </v>
      </c>
      <c r="N99" s="7" t="str">
        <f t="shared" si="14"/>
        <v xml:space="preserve">Em Formato </v>
      </c>
      <c r="O99" s="7" t="str">
        <f t="shared" si="15"/>
        <v xml:space="preserve">Série ISO A </v>
      </c>
      <c r="P99" s="7" t="str">
        <f t="shared" si="10"/>
        <v>Trata-se de: Objeto Folha  Em Formato  Série ISO A  A3. --- Consultar a Norma 6492-2021 na Seção 4.3</v>
      </c>
      <c r="Q99" s="7" t="str">
        <f t="shared" si="19"/>
        <v>Consultar a Norma 6492-2021 na Seção 4.3</v>
      </c>
      <c r="R99" s="21" t="s">
        <v>596</v>
      </c>
      <c r="S99" s="21" t="s">
        <v>418</v>
      </c>
      <c r="T99" s="10" t="str">
        <f t="shared" si="12"/>
        <v>key_99</v>
      </c>
    </row>
    <row r="100" spans="1:20" ht="7.8" customHeight="1" x14ac:dyDescent="0.3">
      <c r="A100" s="13">
        <v>100</v>
      </c>
      <c r="B100" s="9" t="s">
        <v>548</v>
      </c>
      <c r="C100" s="9" t="s">
        <v>1290</v>
      </c>
      <c r="D100" s="9" t="s">
        <v>957</v>
      </c>
      <c r="E100" s="9" t="s">
        <v>621</v>
      </c>
      <c r="F100" s="9" t="s">
        <v>30</v>
      </c>
      <c r="G100" s="29" t="s">
        <v>152</v>
      </c>
      <c r="H100" s="29" t="s">
        <v>152</v>
      </c>
      <c r="I100" s="29" t="s">
        <v>152</v>
      </c>
      <c r="J100" s="29" t="s">
        <v>152</v>
      </c>
      <c r="K100" s="29" t="str">
        <f t="shared" si="18"/>
        <v>tem.formato only A4 and Desenho</v>
      </c>
      <c r="L100" s="7" t="str">
        <f t="shared" si="9"/>
        <v>Trata-se de: Objeto</v>
      </c>
      <c r="M100" s="7" t="str">
        <f t="shared" si="13"/>
        <v xml:space="preserve">Folha </v>
      </c>
      <c r="N100" s="7" t="str">
        <f t="shared" si="14"/>
        <v xml:space="preserve">Em Formato </v>
      </c>
      <c r="O100" s="7" t="str">
        <f t="shared" si="15"/>
        <v xml:space="preserve">Série ISO A </v>
      </c>
      <c r="P100" s="7" t="str">
        <f t="shared" si="10"/>
        <v>Trata-se de: Objeto Folha  Em Formato  Série ISO A  A4. --- Consultar a Norma 6492-2021 na Seção 4.3</v>
      </c>
      <c r="Q100" s="7" t="str">
        <f t="shared" si="19"/>
        <v>Consultar a Norma 6492-2021 na Seção 4.3</v>
      </c>
      <c r="R100" s="21" t="s">
        <v>596</v>
      </c>
      <c r="S100" s="21" t="s">
        <v>418</v>
      </c>
      <c r="T100" s="10" t="str">
        <f t="shared" si="12"/>
        <v>key_100</v>
      </c>
    </row>
    <row r="101" spans="1:20" ht="7.8" customHeight="1" x14ac:dyDescent="0.3">
      <c r="A101" s="13">
        <v>101</v>
      </c>
      <c r="B101" s="9" t="s">
        <v>548</v>
      </c>
      <c r="C101" s="9" t="s">
        <v>1290</v>
      </c>
      <c r="D101" s="9" t="s">
        <v>957</v>
      </c>
      <c r="E101" s="9" t="s">
        <v>621</v>
      </c>
      <c r="F101" s="9" t="s">
        <v>100</v>
      </c>
      <c r="G101" s="29" t="s">
        <v>152</v>
      </c>
      <c r="H101" s="29" t="s">
        <v>152</v>
      </c>
      <c r="I101" s="29" t="s">
        <v>152</v>
      </c>
      <c r="J101" s="29" t="s">
        <v>152</v>
      </c>
      <c r="K101" s="29" t="str">
        <f t="shared" si="18"/>
        <v>tem.formato only A4.Dobrado and Desenho</v>
      </c>
      <c r="L101" s="7" t="str">
        <f t="shared" si="9"/>
        <v>Trata-se de: Objeto</v>
      </c>
      <c r="M101" s="7" t="str">
        <f t="shared" si="13"/>
        <v xml:space="preserve">Folha </v>
      </c>
      <c r="N101" s="7" t="str">
        <f t="shared" si="14"/>
        <v xml:space="preserve">Em Formato </v>
      </c>
      <c r="O101" s="7" t="str">
        <f t="shared" si="15"/>
        <v xml:space="preserve">Série ISO A </v>
      </c>
      <c r="P101" s="7" t="str">
        <f t="shared" si="10"/>
        <v>Trata-se de: Objeto Folha  Em Formato  Série ISO A  A4 Dobrado. --- Consultar a Norma 6492-2021 na Seção 4.4</v>
      </c>
      <c r="Q101" s="7" t="str">
        <f t="shared" si="19"/>
        <v>Consultar a Norma 6492-2021 na Seção 4.4</v>
      </c>
      <c r="R101" s="21" t="s">
        <v>596</v>
      </c>
      <c r="S101" s="21" t="s">
        <v>419</v>
      </c>
      <c r="T101" s="10" t="str">
        <f t="shared" si="12"/>
        <v>key_101</v>
      </c>
    </row>
    <row r="102" spans="1:20" ht="7.8" customHeight="1" x14ac:dyDescent="0.3">
      <c r="A102" s="13">
        <v>102</v>
      </c>
      <c r="B102" s="9" t="s">
        <v>548</v>
      </c>
      <c r="C102" s="9" t="s">
        <v>1290</v>
      </c>
      <c r="D102" s="9" t="s">
        <v>1304</v>
      </c>
      <c r="E102" s="9" t="s">
        <v>1303</v>
      </c>
      <c r="F102" s="9" t="s">
        <v>1302</v>
      </c>
      <c r="G102" s="29" t="s">
        <v>152</v>
      </c>
      <c r="H102" s="29" t="s">
        <v>152</v>
      </c>
      <c r="I102" s="29" t="s">
        <v>152</v>
      </c>
      <c r="J102" s="29" t="s">
        <v>152</v>
      </c>
      <c r="K102" s="29" t="str">
        <f>_xlfn.CONCAT("tem.margens only ",F102, " and Desenho")</f>
        <v>tem.margens only Margens and Desenho</v>
      </c>
      <c r="L102" s="7" t="str">
        <f t="shared" ref="L102" si="20">_xlfn.CONCAT("Trata-se de: ", SUBSTITUTE(B102,"1.",""))</f>
        <v>Trata-se de: Objeto</v>
      </c>
      <c r="M102" s="7" t="str">
        <f t="shared" ref="M102" si="21">_xlfn.CONCAT("", SUBSTITUTE(C102,"."," ")," ")</f>
        <v xml:space="preserve">Folha </v>
      </c>
      <c r="N102" s="7" t="str">
        <f t="shared" ref="N102" si="22">_xlfn.CONCAT(SUBSTITUTE(D102,"."," ")," ")</f>
        <v xml:space="preserve">Com Margens </v>
      </c>
      <c r="O102" s="7" t="str">
        <f t="shared" ref="O102" si="23">_xlfn.CONCAT(SUBSTITUTE(E102,"."," ")," ")</f>
        <v xml:space="preserve">Dimensões </v>
      </c>
      <c r="P102" s="7" t="str">
        <f t="shared" ref="P102" si="24">_xlfn.CONCAT(L102," ",M102," ",N102," ",O102," ", SUBSTITUTE(F102, ".", " "),". --- ",Q102)</f>
        <v>Trata-se de: Objeto Folha  Com Margens  Dimensões  Margens. --- Consultar a Norma 6492-2021 na Seção 4.4</v>
      </c>
      <c r="Q102" s="7" t="str">
        <f t="shared" ref="Q102" si="25">_xlfn.CONCAT("Consultar a Norma ",R102," na Seção ",S102)</f>
        <v>Consultar a Norma 6492-2021 na Seção 4.4</v>
      </c>
      <c r="R102" s="21" t="s">
        <v>596</v>
      </c>
      <c r="S102" s="21" t="s">
        <v>419</v>
      </c>
      <c r="T102" s="10" t="str">
        <f t="shared" ref="T102" si="26">_xlfn.CONCAT("key_",A102)</f>
        <v>key_102</v>
      </c>
    </row>
    <row r="103" spans="1:20" ht="7.8" customHeight="1" x14ac:dyDescent="0.3">
      <c r="A103" s="13">
        <v>103</v>
      </c>
      <c r="B103" s="9" t="s">
        <v>548</v>
      </c>
      <c r="C103" s="42" t="s">
        <v>1031</v>
      </c>
      <c r="D103" s="42" t="s">
        <v>1297</v>
      </c>
      <c r="E103" s="42" t="s">
        <v>955</v>
      </c>
      <c r="F103" s="42" t="s">
        <v>960</v>
      </c>
      <c r="G103" s="74" t="s">
        <v>1299</v>
      </c>
      <c r="H103" s="74" t="s">
        <v>152</v>
      </c>
      <c r="I103" s="74" t="s">
        <v>152</v>
      </c>
      <c r="J103" s="29" t="str">
        <f>_xlfn.CONCAT("em.escala some ",E103, " and Desenho")</f>
        <v>em.escala some Numérico and Desenho</v>
      </c>
      <c r="K103" s="74" t="s">
        <v>1126</v>
      </c>
      <c r="L103" s="7" t="str">
        <f t="shared" si="9"/>
        <v>Trata-se de: Objeto</v>
      </c>
      <c r="M103" s="7" t="str">
        <f t="shared" si="13"/>
        <v xml:space="preserve">Ajuste </v>
      </c>
      <c r="N103" s="7" t="str">
        <f t="shared" si="14"/>
        <v xml:space="preserve">Em Escala </v>
      </c>
      <c r="O103" s="7" t="str">
        <f t="shared" si="15"/>
        <v xml:space="preserve">Numérico </v>
      </c>
      <c r="P103" s="7" t="str">
        <f t="shared" si="10"/>
        <v xml:space="preserve">Trata-se de: Objeto Ajuste  Em Escala  Numérico  Escala 2/1. --- Consultar a Norma 6492-2021 no Anexo  A.3.1 </v>
      </c>
      <c r="Q103" s="7" t="str">
        <f t="shared" ref="Q103:Q134" si="27">_xlfn.CONCAT("Consultar a Norma ",R103," no Anexo ",S103)</f>
        <v xml:space="preserve">Consultar a Norma 6492-2021 no Anexo  A.3.1 </v>
      </c>
      <c r="R103" s="21" t="s">
        <v>596</v>
      </c>
      <c r="S103" s="21" t="s">
        <v>1142</v>
      </c>
      <c r="T103" s="10" t="str">
        <f t="shared" si="12"/>
        <v>key_103</v>
      </c>
    </row>
    <row r="104" spans="1:20" ht="7.8" customHeight="1" x14ac:dyDescent="0.3">
      <c r="A104" s="13">
        <v>104</v>
      </c>
      <c r="B104" s="9" t="s">
        <v>548</v>
      </c>
      <c r="C104" s="42" t="s">
        <v>1031</v>
      </c>
      <c r="D104" s="42" t="s">
        <v>1297</v>
      </c>
      <c r="E104" s="42" t="s">
        <v>955</v>
      </c>
      <c r="F104" s="42" t="s">
        <v>1024</v>
      </c>
      <c r="G104" s="74" t="s">
        <v>152</v>
      </c>
      <c r="H104" s="74" t="s">
        <v>152</v>
      </c>
      <c r="I104" s="74" t="s">
        <v>152</v>
      </c>
      <c r="J104" s="29" t="s">
        <v>152</v>
      </c>
      <c r="K104" s="74" t="s">
        <v>1127</v>
      </c>
      <c r="L104" s="7" t="str">
        <f t="shared" si="9"/>
        <v>Trata-se de: Objeto</v>
      </c>
      <c r="M104" s="7" t="str">
        <f t="shared" si="13"/>
        <v xml:space="preserve">Ajuste </v>
      </c>
      <c r="N104" s="7" t="str">
        <f t="shared" si="14"/>
        <v xml:space="preserve">Em Escala </v>
      </c>
      <c r="O104" s="7" t="str">
        <f t="shared" si="15"/>
        <v xml:space="preserve">Numérico </v>
      </c>
      <c r="P104" s="7" t="str">
        <f t="shared" si="10"/>
        <v xml:space="preserve">Trata-se de: Objeto Ajuste  Em Escala  Numérico  Escala 1/1. --- Consultar a Norma 6492-2021 no Anexo  A.3.1 </v>
      </c>
      <c r="Q104" s="7" t="str">
        <f t="shared" si="27"/>
        <v xml:space="preserve">Consultar a Norma 6492-2021 no Anexo  A.3.1 </v>
      </c>
      <c r="R104" s="21" t="s">
        <v>596</v>
      </c>
      <c r="S104" s="21" t="s">
        <v>1142</v>
      </c>
      <c r="T104" s="10" t="str">
        <f t="shared" si="12"/>
        <v>key_104</v>
      </c>
    </row>
    <row r="105" spans="1:20" ht="7.8" customHeight="1" x14ac:dyDescent="0.3">
      <c r="A105" s="13">
        <v>105</v>
      </c>
      <c r="B105" s="9" t="s">
        <v>548</v>
      </c>
      <c r="C105" s="42" t="s">
        <v>1031</v>
      </c>
      <c r="D105" s="42" t="s">
        <v>1297</v>
      </c>
      <c r="E105" s="42" t="s">
        <v>955</v>
      </c>
      <c r="F105" s="42" t="s">
        <v>961</v>
      </c>
      <c r="G105" s="74" t="s">
        <v>152</v>
      </c>
      <c r="H105" s="74" t="s">
        <v>152</v>
      </c>
      <c r="I105" s="74" t="s">
        <v>152</v>
      </c>
      <c r="J105" s="29" t="s">
        <v>152</v>
      </c>
      <c r="K105" s="74" t="s">
        <v>1128</v>
      </c>
      <c r="L105" s="7" t="str">
        <f t="shared" si="9"/>
        <v>Trata-se de: Objeto</v>
      </c>
      <c r="M105" s="7" t="str">
        <f t="shared" si="13"/>
        <v xml:space="preserve">Ajuste </v>
      </c>
      <c r="N105" s="7" t="str">
        <f t="shared" si="14"/>
        <v xml:space="preserve">Em Escala </v>
      </c>
      <c r="O105" s="7" t="str">
        <f t="shared" si="15"/>
        <v xml:space="preserve">Numérico </v>
      </c>
      <c r="P105" s="7" t="str">
        <f t="shared" si="10"/>
        <v xml:space="preserve">Trata-se de: Objeto Ajuste  Em Escala  Numérico  Escala 1/2. --- Consultar a Norma 6492-2021 no Anexo  A.3.1 </v>
      </c>
      <c r="Q105" s="7" t="str">
        <f t="shared" si="27"/>
        <v xml:space="preserve">Consultar a Norma 6492-2021 no Anexo  A.3.1 </v>
      </c>
      <c r="R105" s="21" t="s">
        <v>596</v>
      </c>
      <c r="S105" s="21" t="s">
        <v>1142</v>
      </c>
      <c r="T105" s="10" t="str">
        <f t="shared" si="12"/>
        <v>key_105</v>
      </c>
    </row>
    <row r="106" spans="1:20" ht="7.8" customHeight="1" x14ac:dyDescent="0.3">
      <c r="A106" s="13">
        <v>106</v>
      </c>
      <c r="B106" s="9" t="s">
        <v>548</v>
      </c>
      <c r="C106" s="42" t="s">
        <v>1031</v>
      </c>
      <c r="D106" s="42" t="s">
        <v>1297</v>
      </c>
      <c r="E106" s="42" t="s">
        <v>955</v>
      </c>
      <c r="F106" s="42" t="s">
        <v>962</v>
      </c>
      <c r="G106" s="74" t="s">
        <v>152</v>
      </c>
      <c r="H106" s="74" t="s">
        <v>152</v>
      </c>
      <c r="I106" s="74" t="s">
        <v>152</v>
      </c>
      <c r="J106" s="29" t="s">
        <v>152</v>
      </c>
      <c r="K106" s="74" t="s">
        <v>1129</v>
      </c>
      <c r="L106" s="7" t="str">
        <f t="shared" si="9"/>
        <v>Trata-se de: Objeto</v>
      </c>
      <c r="M106" s="7" t="str">
        <f t="shared" si="13"/>
        <v xml:space="preserve">Ajuste </v>
      </c>
      <c r="N106" s="7" t="str">
        <f t="shared" si="14"/>
        <v xml:space="preserve">Em Escala </v>
      </c>
      <c r="O106" s="7" t="str">
        <f t="shared" si="15"/>
        <v xml:space="preserve">Numérico </v>
      </c>
      <c r="P106" s="7" t="str">
        <f t="shared" si="10"/>
        <v xml:space="preserve">Trata-se de: Objeto Ajuste  Em Escala  Numérico  Escala 1/5. --- Consultar a Norma 6492-2021 no Anexo  A.3.1 </v>
      </c>
      <c r="Q106" s="7" t="str">
        <f t="shared" si="27"/>
        <v xml:space="preserve">Consultar a Norma 6492-2021 no Anexo  A.3.1 </v>
      </c>
      <c r="R106" s="21" t="s">
        <v>596</v>
      </c>
      <c r="S106" s="21" t="s">
        <v>1142</v>
      </c>
      <c r="T106" s="10" t="str">
        <f t="shared" si="12"/>
        <v>key_106</v>
      </c>
    </row>
    <row r="107" spans="1:20" ht="7.8" customHeight="1" x14ac:dyDescent="0.3">
      <c r="A107" s="13">
        <v>107</v>
      </c>
      <c r="B107" s="9" t="s">
        <v>548</v>
      </c>
      <c r="C107" s="42" t="s">
        <v>1031</v>
      </c>
      <c r="D107" s="42" t="s">
        <v>1297</v>
      </c>
      <c r="E107" s="42" t="s">
        <v>955</v>
      </c>
      <c r="F107" s="42" t="s">
        <v>963</v>
      </c>
      <c r="G107" s="74" t="s">
        <v>152</v>
      </c>
      <c r="H107" s="74" t="s">
        <v>152</v>
      </c>
      <c r="I107" s="74" t="s">
        <v>152</v>
      </c>
      <c r="J107" s="29" t="s">
        <v>152</v>
      </c>
      <c r="K107" s="74" t="s">
        <v>1130</v>
      </c>
      <c r="L107" s="7" t="str">
        <f t="shared" si="9"/>
        <v>Trata-se de: Objeto</v>
      </c>
      <c r="M107" s="7" t="str">
        <f t="shared" si="13"/>
        <v xml:space="preserve">Ajuste </v>
      </c>
      <c r="N107" s="7" t="str">
        <f t="shared" si="14"/>
        <v xml:space="preserve">Em Escala </v>
      </c>
      <c r="O107" s="7" t="str">
        <f t="shared" si="15"/>
        <v xml:space="preserve">Numérico </v>
      </c>
      <c r="P107" s="7" t="str">
        <f t="shared" si="10"/>
        <v xml:space="preserve">Trata-se de: Objeto Ajuste  Em Escala  Numérico  Escala 1/10. --- Consultar a Norma 6492-2021 no Anexo  A.3.1 </v>
      </c>
      <c r="Q107" s="7" t="str">
        <f t="shared" si="27"/>
        <v xml:space="preserve">Consultar a Norma 6492-2021 no Anexo  A.3.1 </v>
      </c>
      <c r="R107" s="21" t="s">
        <v>596</v>
      </c>
      <c r="S107" s="21" t="s">
        <v>1142</v>
      </c>
      <c r="T107" s="10" t="str">
        <f t="shared" si="12"/>
        <v>key_107</v>
      </c>
    </row>
    <row r="108" spans="1:20" ht="7.8" customHeight="1" x14ac:dyDescent="0.3">
      <c r="A108" s="13">
        <v>108</v>
      </c>
      <c r="B108" s="9" t="s">
        <v>548</v>
      </c>
      <c r="C108" s="42" t="s">
        <v>1031</v>
      </c>
      <c r="D108" s="42" t="s">
        <v>1297</v>
      </c>
      <c r="E108" s="42" t="s">
        <v>955</v>
      </c>
      <c r="F108" s="42" t="s">
        <v>964</v>
      </c>
      <c r="G108" s="74" t="s">
        <v>152</v>
      </c>
      <c r="H108" s="74" t="s">
        <v>152</v>
      </c>
      <c r="I108" s="74" t="s">
        <v>152</v>
      </c>
      <c r="J108" s="29" t="s">
        <v>152</v>
      </c>
      <c r="K108" s="74" t="s">
        <v>1131</v>
      </c>
      <c r="L108" s="7" t="str">
        <f t="shared" si="9"/>
        <v>Trata-se de: Objeto</v>
      </c>
      <c r="M108" s="7" t="str">
        <f t="shared" si="13"/>
        <v xml:space="preserve">Ajuste </v>
      </c>
      <c r="N108" s="7" t="str">
        <f t="shared" si="14"/>
        <v xml:space="preserve">Em Escala </v>
      </c>
      <c r="O108" s="7" t="str">
        <f t="shared" si="15"/>
        <v xml:space="preserve">Numérico </v>
      </c>
      <c r="P108" s="7" t="str">
        <f t="shared" si="10"/>
        <v xml:space="preserve">Trata-se de: Objeto Ajuste  Em Escala  Numérico  Escala 1/20. --- Consultar a Norma 6492-2021 no Anexo  A.3.1 </v>
      </c>
      <c r="Q108" s="7" t="str">
        <f t="shared" si="27"/>
        <v xml:space="preserve">Consultar a Norma 6492-2021 no Anexo  A.3.1 </v>
      </c>
      <c r="R108" s="21" t="s">
        <v>596</v>
      </c>
      <c r="S108" s="21" t="s">
        <v>1142</v>
      </c>
      <c r="T108" s="10" t="str">
        <f t="shared" si="12"/>
        <v>key_108</v>
      </c>
    </row>
    <row r="109" spans="1:20" ht="7.8" customHeight="1" x14ac:dyDescent="0.3">
      <c r="A109" s="13">
        <v>109</v>
      </c>
      <c r="B109" s="9" t="s">
        <v>548</v>
      </c>
      <c r="C109" s="42" t="s">
        <v>1031</v>
      </c>
      <c r="D109" s="42" t="s">
        <v>1297</v>
      </c>
      <c r="E109" s="42" t="s">
        <v>955</v>
      </c>
      <c r="F109" s="42" t="s">
        <v>965</v>
      </c>
      <c r="G109" s="74" t="s">
        <v>152</v>
      </c>
      <c r="H109" s="74" t="s">
        <v>152</v>
      </c>
      <c r="I109" s="74" t="s">
        <v>152</v>
      </c>
      <c r="J109" s="29" t="s">
        <v>152</v>
      </c>
      <c r="K109" s="74" t="s">
        <v>1132</v>
      </c>
      <c r="L109" s="7" t="str">
        <f t="shared" si="9"/>
        <v>Trata-se de: Objeto</v>
      </c>
      <c r="M109" s="7" t="str">
        <f t="shared" si="13"/>
        <v xml:space="preserve">Ajuste </v>
      </c>
      <c r="N109" s="7" t="str">
        <f t="shared" si="14"/>
        <v xml:space="preserve">Em Escala </v>
      </c>
      <c r="O109" s="7" t="str">
        <f t="shared" si="15"/>
        <v xml:space="preserve">Numérico </v>
      </c>
      <c r="P109" s="7" t="str">
        <f t="shared" si="10"/>
        <v xml:space="preserve">Trata-se de: Objeto Ajuste  Em Escala  Numérico  Escala 1/25. --- Consultar a Norma 6492-2021 no Anexo  A.3.1 </v>
      </c>
      <c r="Q109" s="7" t="str">
        <f t="shared" si="27"/>
        <v xml:space="preserve">Consultar a Norma 6492-2021 no Anexo  A.3.1 </v>
      </c>
      <c r="R109" s="21" t="s">
        <v>596</v>
      </c>
      <c r="S109" s="21" t="s">
        <v>1142</v>
      </c>
      <c r="T109" s="10" t="str">
        <f t="shared" si="12"/>
        <v>key_109</v>
      </c>
    </row>
    <row r="110" spans="1:20" ht="7.8" customHeight="1" x14ac:dyDescent="0.3">
      <c r="A110" s="13">
        <v>110</v>
      </c>
      <c r="B110" s="9" t="s">
        <v>548</v>
      </c>
      <c r="C110" s="42" t="s">
        <v>1031</v>
      </c>
      <c r="D110" s="42" t="s">
        <v>1297</v>
      </c>
      <c r="E110" s="42" t="s">
        <v>955</v>
      </c>
      <c r="F110" s="42" t="s">
        <v>966</v>
      </c>
      <c r="G110" s="74" t="s">
        <v>152</v>
      </c>
      <c r="H110" s="74" t="s">
        <v>152</v>
      </c>
      <c r="I110" s="74" t="s">
        <v>152</v>
      </c>
      <c r="J110" s="29" t="s">
        <v>152</v>
      </c>
      <c r="K110" s="74" t="s">
        <v>1133</v>
      </c>
      <c r="L110" s="7" t="str">
        <f t="shared" si="9"/>
        <v>Trata-se de: Objeto</v>
      </c>
      <c r="M110" s="7" t="str">
        <f t="shared" si="13"/>
        <v xml:space="preserve">Ajuste </v>
      </c>
      <c r="N110" s="7" t="str">
        <f t="shared" si="14"/>
        <v xml:space="preserve">Em Escala </v>
      </c>
      <c r="O110" s="7" t="str">
        <f t="shared" si="15"/>
        <v xml:space="preserve">Numérico </v>
      </c>
      <c r="P110" s="7" t="str">
        <f t="shared" si="10"/>
        <v xml:space="preserve">Trata-se de: Objeto Ajuste  Em Escala  Numérico  Escala 1/50. --- Consultar a Norma 6492-2021 no Anexo  A.3.1 </v>
      </c>
      <c r="Q110" s="7" t="str">
        <f t="shared" si="27"/>
        <v xml:space="preserve">Consultar a Norma 6492-2021 no Anexo  A.3.1 </v>
      </c>
      <c r="R110" s="21" t="s">
        <v>596</v>
      </c>
      <c r="S110" s="21" t="s">
        <v>1142</v>
      </c>
      <c r="T110" s="10" t="str">
        <f t="shared" si="12"/>
        <v>key_110</v>
      </c>
    </row>
    <row r="111" spans="1:20" ht="7.8" customHeight="1" x14ac:dyDescent="0.3">
      <c r="A111" s="13">
        <v>111</v>
      </c>
      <c r="B111" s="9" t="s">
        <v>548</v>
      </c>
      <c r="C111" s="42" t="s">
        <v>1031</v>
      </c>
      <c r="D111" s="42" t="s">
        <v>1297</v>
      </c>
      <c r="E111" s="42" t="s">
        <v>955</v>
      </c>
      <c r="F111" s="42" t="s">
        <v>967</v>
      </c>
      <c r="G111" s="74" t="s">
        <v>152</v>
      </c>
      <c r="H111" s="74" t="s">
        <v>152</v>
      </c>
      <c r="I111" s="74" t="s">
        <v>152</v>
      </c>
      <c r="J111" s="29" t="s">
        <v>152</v>
      </c>
      <c r="K111" s="74" t="s">
        <v>1134</v>
      </c>
      <c r="L111" s="7" t="str">
        <f t="shared" si="9"/>
        <v>Trata-se de: Objeto</v>
      </c>
      <c r="M111" s="7" t="str">
        <f t="shared" si="13"/>
        <v xml:space="preserve">Ajuste </v>
      </c>
      <c r="N111" s="7" t="str">
        <f t="shared" si="14"/>
        <v xml:space="preserve">Em Escala </v>
      </c>
      <c r="O111" s="7" t="str">
        <f t="shared" si="15"/>
        <v xml:space="preserve">Numérico </v>
      </c>
      <c r="P111" s="7" t="str">
        <f t="shared" si="10"/>
        <v xml:space="preserve">Trata-se de: Objeto Ajuste  Em Escala  Numérico  Escala 1/100. --- Consultar a Norma 6492-2021 no Anexo  A.3.1 </v>
      </c>
      <c r="Q111" s="7" t="str">
        <f t="shared" si="27"/>
        <v xml:space="preserve">Consultar a Norma 6492-2021 no Anexo  A.3.1 </v>
      </c>
      <c r="R111" s="21" t="s">
        <v>596</v>
      </c>
      <c r="S111" s="21" t="s">
        <v>1142</v>
      </c>
      <c r="T111" s="10" t="str">
        <f t="shared" si="12"/>
        <v>key_111</v>
      </c>
    </row>
    <row r="112" spans="1:20" ht="7.8" customHeight="1" x14ac:dyDescent="0.3">
      <c r="A112" s="13">
        <v>112</v>
      </c>
      <c r="B112" s="9" t="s">
        <v>548</v>
      </c>
      <c r="C112" s="42" t="s">
        <v>1031</v>
      </c>
      <c r="D112" s="42" t="s">
        <v>1297</v>
      </c>
      <c r="E112" s="42" t="s">
        <v>955</v>
      </c>
      <c r="F112" s="42" t="s">
        <v>968</v>
      </c>
      <c r="G112" s="74" t="s">
        <v>152</v>
      </c>
      <c r="H112" s="74" t="s">
        <v>152</v>
      </c>
      <c r="I112" s="74" t="s">
        <v>152</v>
      </c>
      <c r="J112" s="29" t="s">
        <v>152</v>
      </c>
      <c r="K112" s="74" t="s">
        <v>1135</v>
      </c>
      <c r="L112" s="7" t="str">
        <f t="shared" si="9"/>
        <v>Trata-se de: Objeto</v>
      </c>
      <c r="M112" s="7" t="str">
        <f t="shared" si="13"/>
        <v xml:space="preserve">Ajuste </v>
      </c>
      <c r="N112" s="7" t="str">
        <f t="shared" si="14"/>
        <v xml:space="preserve">Em Escala </v>
      </c>
      <c r="O112" s="7" t="str">
        <f t="shared" si="15"/>
        <v xml:space="preserve">Numérico </v>
      </c>
      <c r="P112" s="7" t="str">
        <f t="shared" si="10"/>
        <v xml:space="preserve">Trata-se de: Objeto Ajuste  Em Escala  Numérico  Escala 1/150. --- Consultar a Norma 6492-2021 no Anexo  A.3.1 </v>
      </c>
      <c r="Q112" s="7" t="str">
        <f t="shared" si="27"/>
        <v xml:space="preserve">Consultar a Norma 6492-2021 no Anexo  A.3.1 </v>
      </c>
      <c r="R112" s="21" t="s">
        <v>596</v>
      </c>
      <c r="S112" s="21" t="s">
        <v>1142</v>
      </c>
      <c r="T112" s="10" t="str">
        <f t="shared" si="12"/>
        <v>key_112</v>
      </c>
    </row>
    <row r="113" spans="1:20" ht="7.8" customHeight="1" x14ac:dyDescent="0.3">
      <c r="A113" s="13">
        <v>113</v>
      </c>
      <c r="B113" s="9" t="s">
        <v>548</v>
      </c>
      <c r="C113" s="42" t="s">
        <v>1031</v>
      </c>
      <c r="D113" s="42" t="s">
        <v>1297</v>
      </c>
      <c r="E113" s="42" t="s">
        <v>955</v>
      </c>
      <c r="F113" s="42" t="s">
        <v>969</v>
      </c>
      <c r="G113" s="74" t="s">
        <v>152</v>
      </c>
      <c r="H113" s="74" t="s">
        <v>152</v>
      </c>
      <c r="I113" s="74" t="s">
        <v>152</v>
      </c>
      <c r="J113" s="29" t="s">
        <v>152</v>
      </c>
      <c r="K113" s="74" t="s">
        <v>1136</v>
      </c>
      <c r="L113" s="7" t="str">
        <f t="shared" si="9"/>
        <v>Trata-se de: Objeto</v>
      </c>
      <c r="M113" s="7" t="str">
        <f t="shared" si="13"/>
        <v xml:space="preserve">Ajuste </v>
      </c>
      <c r="N113" s="7" t="str">
        <f t="shared" si="14"/>
        <v xml:space="preserve">Em Escala </v>
      </c>
      <c r="O113" s="7" t="str">
        <f t="shared" si="15"/>
        <v xml:space="preserve">Numérico </v>
      </c>
      <c r="P113" s="7" t="str">
        <f t="shared" si="10"/>
        <v xml:space="preserve">Trata-se de: Objeto Ajuste  Em Escala  Numérico  Escala 1/200. --- Consultar a Norma 6492-2021 no Anexo  A.3.1 </v>
      </c>
      <c r="Q113" s="7" t="str">
        <f t="shared" si="27"/>
        <v xml:space="preserve">Consultar a Norma 6492-2021 no Anexo  A.3.1 </v>
      </c>
      <c r="R113" s="21" t="s">
        <v>596</v>
      </c>
      <c r="S113" s="21" t="s">
        <v>1142</v>
      </c>
      <c r="T113" s="10" t="str">
        <f t="shared" si="12"/>
        <v>key_113</v>
      </c>
    </row>
    <row r="114" spans="1:20" ht="7.8" customHeight="1" x14ac:dyDescent="0.3">
      <c r="A114" s="13">
        <v>114</v>
      </c>
      <c r="B114" s="9" t="s">
        <v>548</v>
      </c>
      <c r="C114" s="42" t="s">
        <v>1031</v>
      </c>
      <c r="D114" s="42" t="s">
        <v>1297</v>
      </c>
      <c r="E114" s="42" t="s">
        <v>955</v>
      </c>
      <c r="F114" s="42" t="s">
        <v>970</v>
      </c>
      <c r="G114" s="74" t="s">
        <v>152</v>
      </c>
      <c r="H114" s="74" t="s">
        <v>152</v>
      </c>
      <c r="I114" s="74" t="s">
        <v>152</v>
      </c>
      <c r="J114" s="29" t="s">
        <v>152</v>
      </c>
      <c r="K114" s="74" t="s">
        <v>1137</v>
      </c>
      <c r="L114" s="7" t="str">
        <f t="shared" si="9"/>
        <v>Trata-se de: Objeto</v>
      </c>
      <c r="M114" s="7" t="str">
        <f t="shared" si="13"/>
        <v xml:space="preserve">Ajuste </v>
      </c>
      <c r="N114" s="7" t="str">
        <f t="shared" si="14"/>
        <v xml:space="preserve">Em Escala </v>
      </c>
      <c r="O114" s="7" t="str">
        <f t="shared" si="15"/>
        <v xml:space="preserve">Numérico </v>
      </c>
      <c r="P114" s="7" t="str">
        <f t="shared" si="10"/>
        <v xml:space="preserve">Trata-se de: Objeto Ajuste  Em Escala  Numérico  Escala 1/250. --- Consultar a Norma 6492-2021 no Anexo  A.3.1 </v>
      </c>
      <c r="Q114" s="7" t="str">
        <f t="shared" si="27"/>
        <v xml:space="preserve">Consultar a Norma 6492-2021 no Anexo  A.3.1 </v>
      </c>
      <c r="R114" s="21" t="s">
        <v>596</v>
      </c>
      <c r="S114" s="21" t="s">
        <v>1142</v>
      </c>
      <c r="T114" s="10" t="str">
        <f t="shared" si="12"/>
        <v>key_114</v>
      </c>
    </row>
    <row r="115" spans="1:20" ht="7.8" customHeight="1" x14ac:dyDescent="0.3">
      <c r="A115" s="13">
        <v>115</v>
      </c>
      <c r="B115" s="9" t="s">
        <v>548</v>
      </c>
      <c r="C115" s="42" t="s">
        <v>1031</v>
      </c>
      <c r="D115" s="42" t="s">
        <v>1297</v>
      </c>
      <c r="E115" s="42" t="s">
        <v>955</v>
      </c>
      <c r="F115" s="42" t="s">
        <v>971</v>
      </c>
      <c r="G115" s="74" t="s">
        <v>152</v>
      </c>
      <c r="H115" s="74" t="s">
        <v>152</v>
      </c>
      <c r="I115" s="74" t="s">
        <v>152</v>
      </c>
      <c r="J115" s="29" t="s">
        <v>152</v>
      </c>
      <c r="K115" s="74" t="s">
        <v>1138</v>
      </c>
      <c r="L115" s="7" t="str">
        <f t="shared" si="9"/>
        <v>Trata-se de: Objeto</v>
      </c>
      <c r="M115" s="7" t="str">
        <f t="shared" si="13"/>
        <v xml:space="preserve">Ajuste </v>
      </c>
      <c r="N115" s="7" t="str">
        <f t="shared" si="14"/>
        <v xml:space="preserve">Em Escala </v>
      </c>
      <c r="O115" s="7" t="str">
        <f t="shared" si="15"/>
        <v xml:space="preserve">Numérico </v>
      </c>
      <c r="P115" s="7" t="str">
        <f t="shared" si="10"/>
        <v xml:space="preserve">Trata-se de: Objeto Ajuste  Em Escala  Numérico  Escala 1/500. --- Consultar a Norma 6492-2021 no Anexo  A.3.1 </v>
      </c>
      <c r="Q115" s="7" t="str">
        <f t="shared" si="27"/>
        <v xml:space="preserve">Consultar a Norma 6492-2021 no Anexo  A.3.1 </v>
      </c>
      <c r="R115" s="21" t="s">
        <v>596</v>
      </c>
      <c r="S115" s="21" t="s">
        <v>1142</v>
      </c>
      <c r="T115" s="10" t="str">
        <f t="shared" si="12"/>
        <v>key_115</v>
      </c>
    </row>
    <row r="116" spans="1:20" ht="7.8" customHeight="1" x14ac:dyDescent="0.3">
      <c r="A116" s="13">
        <v>116</v>
      </c>
      <c r="B116" s="9" t="s">
        <v>548</v>
      </c>
      <c r="C116" s="42" t="s">
        <v>1031</v>
      </c>
      <c r="D116" s="42" t="s">
        <v>1297</v>
      </c>
      <c r="E116" s="42" t="s">
        <v>955</v>
      </c>
      <c r="F116" s="42" t="s">
        <v>972</v>
      </c>
      <c r="G116" s="74" t="s">
        <v>152</v>
      </c>
      <c r="H116" s="74" t="s">
        <v>152</v>
      </c>
      <c r="I116" s="74" t="s">
        <v>152</v>
      </c>
      <c r="J116" s="29" t="s">
        <v>152</v>
      </c>
      <c r="K116" s="74" t="s">
        <v>1139</v>
      </c>
      <c r="L116" s="7" t="str">
        <f t="shared" si="9"/>
        <v>Trata-se de: Objeto</v>
      </c>
      <c r="M116" s="7" t="str">
        <f t="shared" si="13"/>
        <v xml:space="preserve">Ajuste </v>
      </c>
      <c r="N116" s="7" t="str">
        <f t="shared" si="14"/>
        <v xml:space="preserve">Em Escala </v>
      </c>
      <c r="O116" s="7" t="str">
        <f t="shared" si="15"/>
        <v xml:space="preserve">Numérico </v>
      </c>
      <c r="P116" s="7" t="str">
        <f t="shared" si="10"/>
        <v xml:space="preserve">Trata-se de: Objeto Ajuste  Em Escala  Numérico  Escala 1/1000. --- Consultar a Norma 6492-2021 no Anexo  A.3.1 </v>
      </c>
      <c r="Q116" s="7" t="str">
        <f t="shared" si="27"/>
        <v xml:space="preserve">Consultar a Norma 6492-2021 no Anexo  A.3.1 </v>
      </c>
      <c r="R116" s="21" t="s">
        <v>596</v>
      </c>
      <c r="S116" s="21" t="s">
        <v>1142</v>
      </c>
      <c r="T116" s="10" t="str">
        <f t="shared" si="12"/>
        <v>key_116</v>
      </c>
    </row>
    <row r="117" spans="1:20" ht="7.8" customHeight="1" x14ac:dyDescent="0.3">
      <c r="A117" s="13">
        <v>117</v>
      </c>
      <c r="B117" s="9" t="s">
        <v>548</v>
      </c>
      <c r="C117" s="42" t="s">
        <v>1031</v>
      </c>
      <c r="D117" s="42" t="s">
        <v>1297</v>
      </c>
      <c r="E117" s="42" t="s">
        <v>956</v>
      </c>
      <c r="F117" s="42" t="s">
        <v>1025</v>
      </c>
      <c r="G117" s="74" t="s">
        <v>152</v>
      </c>
      <c r="H117" s="74" t="s">
        <v>152</v>
      </c>
      <c r="I117" s="74" t="s">
        <v>152</v>
      </c>
      <c r="J117" s="29" t="str">
        <f>_xlfn.CONCAT("em.escala some ",E117, " and Desenho")</f>
        <v>em.escala some Gráfico and Desenho</v>
      </c>
      <c r="K117" s="74" t="s">
        <v>1140</v>
      </c>
      <c r="L117" s="7" t="str">
        <f t="shared" si="9"/>
        <v>Trata-se de: Objeto</v>
      </c>
      <c r="M117" s="7" t="str">
        <f t="shared" si="13"/>
        <v xml:space="preserve">Ajuste </v>
      </c>
      <c r="N117" s="7" t="str">
        <f t="shared" si="14"/>
        <v xml:space="preserve">Em Escala </v>
      </c>
      <c r="O117" s="7" t="str">
        <f t="shared" si="15"/>
        <v xml:space="preserve">Gráfico </v>
      </c>
      <c r="P117" s="7" t="str">
        <f t="shared" si="10"/>
        <v xml:space="preserve">Trata-se de: Objeto Ajuste  Em Escala  Gráfico  Escala 5m. --- Consultar a Norma 6492-2021 no Anexo  A.3.1 </v>
      </c>
      <c r="Q117" s="7" t="str">
        <f t="shared" si="27"/>
        <v xml:space="preserve">Consultar a Norma 6492-2021 no Anexo  A.3.1 </v>
      </c>
      <c r="R117" s="21" t="s">
        <v>596</v>
      </c>
      <c r="S117" s="21" t="s">
        <v>1142</v>
      </c>
      <c r="T117" s="10" t="str">
        <f t="shared" si="12"/>
        <v>key_117</v>
      </c>
    </row>
    <row r="118" spans="1:20" ht="7.8" customHeight="1" x14ac:dyDescent="0.3">
      <c r="A118" s="13">
        <v>118</v>
      </c>
      <c r="B118" s="9" t="s">
        <v>548</v>
      </c>
      <c r="C118" s="42" t="s">
        <v>1031</v>
      </c>
      <c r="D118" s="42" t="s">
        <v>1297</v>
      </c>
      <c r="E118" s="42" t="s">
        <v>956</v>
      </c>
      <c r="F118" s="42" t="s">
        <v>1026</v>
      </c>
      <c r="G118" s="74" t="s">
        <v>152</v>
      </c>
      <c r="H118" s="74" t="s">
        <v>152</v>
      </c>
      <c r="I118" s="74" t="s">
        <v>152</v>
      </c>
      <c r="J118" s="29" t="s">
        <v>152</v>
      </c>
      <c r="K118" s="74" t="s">
        <v>1141</v>
      </c>
      <c r="L118" s="7" t="str">
        <f t="shared" si="9"/>
        <v>Trata-se de: Objeto</v>
      </c>
      <c r="M118" s="7" t="str">
        <f t="shared" si="13"/>
        <v xml:space="preserve">Ajuste </v>
      </c>
      <c r="N118" s="7" t="str">
        <f t="shared" si="14"/>
        <v xml:space="preserve">Em Escala </v>
      </c>
      <c r="O118" s="7" t="str">
        <f t="shared" si="15"/>
        <v xml:space="preserve">Gráfico </v>
      </c>
      <c r="P118" s="7" t="str">
        <f t="shared" si="10"/>
        <v xml:space="preserve">Trata-se de: Objeto Ajuste  Em Escala  Gráfico  Escala 10m. --- Consultar a Norma 6492-2021 no Anexo  A.3.1 </v>
      </c>
      <c r="Q118" s="7" t="str">
        <f t="shared" si="27"/>
        <v xml:space="preserve">Consultar a Norma 6492-2021 no Anexo  A.3.1 </v>
      </c>
      <c r="R118" s="21" t="s">
        <v>596</v>
      </c>
      <c r="S118" s="21" t="s">
        <v>1142</v>
      </c>
      <c r="T118" s="10" t="str">
        <f t="shared" si="12"/>
        <v>key_118</v>
      </c>
    </row>
    <row r="119" spans="1:20" ht="7.8" customHeight="1" x14ac:dyDescent="0.3">
      <c r="A119" s="13">
        <v>119</v>
      </c>
      <c r="B119" s="9" t="s">
        <v>548</v>
      </c>
      <c r="C119" s="9" t="s">
        <v>595</v>
      </c>
      <c r="D119" s="9" t="s">
        <v>597</v>
      </c>
      <c r="E119" s="9" t="s">
        <v>305</v>
      </c>
      <c r="F119" s="9" t="s">
        <v>534</v>
      </c>
      <c r="G119" s="29" t="s">
        <v>152</v>
      </c>
      <c r="H119" s="29" t="s">
        <v>152</v>
      </c>
      <c r="I119" s="29" t="s">
        <v>152</v>
      </c>
      <c r="J119" s="29" t="s">
        <v>152</v>
      </c>
      <c r="K119" s="29" t="s">
        <v>152</v>
      </c>
      <c r="L119" s="7" t="str">
        <f t="shared" si="9"/>
        <v>Trata-se de: Objeto</v>
      </c>
      <c r="M119" s="7" t="str">
        <f t="shared" si="13"/>
        <v xml:space="preserve">Incorporado </v>
      </c>
      <c r="N119" s="7" t="str">
        <f t="shared" si="14"/>
        <v xml:space="preserve">Como BIM </v>
      </c>
      <c r="O119" s="7" t="str">
        <f t="shared" si="15"/>
        <v xml:space="preserve">Elementos </v>
      </c>
      <c r="P119" s="7" t="str">
        <f t="shared" si="10"/>
        <v>Trata-se de: Objeto Incorporado  Como BIM  Elementos  Objeto OST. --- Consultar a Norma 6492-2021 no Anexo  A.5</v>
      </c>
      <c r="Q119" s="7" t="str">
        <f t="shared" si="27"/>
        <v>Consultar a Norma 6492-2021 no Anexo  A.5</v>
      </c>
      <c r="R119" s="21" t="s">
        <v>596</v>
      </c>
      <c r="S119" s="21" t="s">
        <v>423</v>
      </c>
      <c r="T119" s="10" t="str">
        <f t="shared" si="12"/>
        <v>key_119</v>
      </c>
    </row>
    <row r="120" spans="1:20" ht="7.8" customHeight="1" x14ac:dyDescent="0.3">
      <c r="A120" s="13">
        <v>120</v>
      </c>
      <c r="B120" s="9" t="s">
        <v>548</v>
      </c>
      <c r="C120" s="9" t="s">
        <v>595</v>
      </c>
      <c r="D120" s="9" t="s">
        <v>597</v>
      </c>
      <c r="E120" s="9" t="s">
        <v>305</v>
      </c>
      <c r="F120" s="9" t="s">
        <v>533</v>
      </c>
      <c r="G120" s="29" t="s">
        <v>152</v>
      </c>
      <c r="H120" s="29" t="s">
        <v>152</v>
      </c>
      <c r="I120" s="29" t="s">
        <v>152</v>
      </c>
      <c r="J120" s="29" t="s">
        <v>152</v>
      </c>
      <c r="K120" s="29" t="s">
        <v>152</v>
      </c>
      <c r="L120" s="7" t="str">
        <f t="shared" si="9"/>
        <v>Trata-se de: Objeto</v>
      </c>
      <c r="M120" s="7" t="str">
        <f t="shared" si="13"/>
        <v xml:space="preserve">Incorporado </v>
      </c>
      <c r="N120" s="7" t="str">
        <f t="shared" si="14"/>
        <v xml:space="preserve">Como BIM </v>
      </c>
      <c r="O120" s="7" t="str">
        <f t="shared" si="15"/>
        <v xml:space="preserve">Elementos </v>
      </c>
      <c r="P120" s="7" t="str">
        <f t="shared" si="10"/>
        <v>Trata-se de: Objeto Incorporado  Como BIM  Elementos  Objeto IFC. --- Consultar a Norma 6492-2021 no Anexo  A.5</v>
      </c>
      <c r="Q120" s="7" t="str">
        <f t="shared" si="27"/>
        <v>Consultar a Norma 6492-2021 no Anexo  A.5</v>
      </c>
      <c r="R120" s="21" t="s">
        <v>596</v>
      </c>
      <c r="S120" s="21" t="s">
        <v>423</v>
      </c>
      <c r="T120" s="10" t="str">
        <f t="shared" si="12"/>
        <v>key_120</v>
      </c>
    </row>
    <row r="121" spans="1:20" ht="7.8" customHeight="1" x14ac:dyDescent="0.3">
      <c r="A121" s="13">
        <v>121</v>
      </c>
      <c r="B121" s="9" t="s">
        <v>548</v>
      </c>
      <c r="C121" s="9" t="s">
        <v>595</v>
      </c>
      <c r="D121" s="9" t="s">
        <v>1197</v>
      </c>
      <c r="E121" s="9" t="s">
        <v>305</v>
      </c>
      <c r="F121" s="9" t="s">
        <v>1198</v>
      </c>
      <c r="G121" s="29" t="s">
        <v>152</v>
      </c>
      <c r="H121" s="29" t="s">
        <v>152</v>
      </c>
      <c r="I121" s="29" t="s">
        <v>152</v>
      </c>
      <c r="J121" s="29" t="s">
        <v>152</v>
      </c>
      <c r="K121" s="29" t="s">
        <v>152</v>
      </c>
      <c r="L121" s="7" t="str">
        <f t="shared" si="9"/>
        <v>Trata-se de: Objeto</v>
      </c>
      <c r="M121" s="7" t="str">
        <f t="shared" si="13"/>
        <v xml:space="preserve">Incorporado </v>
      </c>
      <c r="N121" s="7" t="str">
        <f t="shared" si="14"/>
        <v xml:space="preserve">Como GIS </v>
      </c>
      <c r="O121" s="7" t="str">
        <f t="shared" si="15"/>
        <v xml:space="preserve">Elementos </v>
      </c>
      <c r="P121" s="7" t="str">
        <f t="shared" si="10"/>
        <v>Trata-se de: Objeto Incorporado  Como GIS  Elementos  Objeto KML. --- Consultar a Norma 6492-2021 no Anexo  A.5</v>
      </c>
      <c r="Q121" s="7" t="str">
        <f t="shared" si="27"/>
        <v>Consultar a Norma 6492-2021 no Anexo  A.5</v>
      </c>
      <c r="R121" s="21" t="s">
        <v>596</v>
      </c>
      <c r="S121" s="21" t="s">
        <v>423</v>
      </c>
      <c r="T121" s="10" t="str">
        <f t="shared" si="12"/>
        <v>key_121</v>
      </c>
    </row>
    <row r="122" spans="1:20" ht="7.8" customHeight="1" x14ac:dyDescent="0.3">
      <c r="A122" s="13">
        <v>122</v>
      </c>
      <c r="B122" s="9" t="s">
        <v>548</v>
      </c>
      <c r="C122" s="9" t="s">
        <v>595</v>
      </c>
      <c r="D122" s="9" t="s">
        <v>1197</v>
      </c>
      <c r="E122" s="9" t="s">
        <v>305</v>
      </c>
      <c r="F122" s="9" t="s">
        <v>1199</v>
      </c>
      <c r="G122" s="29" t="s">
        <v>152</v>
      </c>
      <c r="H122" s="29" t="s">
        <v>152</v>
      </c>
      <c r="I122" s="29" t="s">
        <v>152</v>
      </c>
      <c r="J122" s="29" t="s">
        <v>152</v>
      </c>
      <c r="K122" s="29" t="s">
        <v>152</v>
      </c>
      <c r="L122" s="7" t="str">
        <f t="shared" si="9"/>
        <v>Trata-se de: Objeto</v>
      </c>
      <c r="M122" s="7" t="str">
        <f t="shared" si="13"/>
        <v xml:space="preserve">Incorporado </v>
      </c>
      <c r="N122" s="7" t="str">
        <f t="shared" si="14"/>
        <v xml:space="preserve">Como GIS </v>
      </c>
      <c r="O122" s="7" t="str">
        <f t="shared" si="15"/>
        <v xml:space="preserve">Elementos </v>
      </c>
      <c r="P122" s="7" t="str">
        <f t="shared" si="10"/>
        <v>Trata-se de: Objeto Incorporado  Como GIS  Elementos  Objeto OSM. --- Consultar a Norma 6492-2021 no Anexo  A.5</v>
      </c>
      <c r="Q122" s="7" t="str">
        <f t="shared" si="27"/>
        <v>Consultar a Norma 6492-2021 no Anexo  A.5</v>
      </c>
      <c r="R122" s="21" t="s">
        <v>596</v>
      </c>
      <c r="S122" s="21" t="s">
        <v>423</v>
      </c>
      <c r="T122" s="10" t="str">
        <f t="shared" si="12"/>
        <v>key_122</v>
      </c>
    </row>
    <row r="123" spans="1:20" ht="7.8" customHeight="1" x14ac:dyDescent="0.3">
      <c r="A123" s="13">
        <v>123</v>
      </c>
      <c r="B123" s="9" t="s">
        <v>548</v>
      </c>
      <c r="C123" s="9" t="s">
        <v>595</v>
      </c>
      <c r="D123" s="9" t="s">
        <v>1206</v>
      </c>
      <c r="E123" s="9" t="s">
        <v>305</v>
      </c>
      <c r="F123" s="9" t="s">
        <v>1201</v>
      </c>
      <c r="G123" s="29" t="s">
        <v>152</v>
      </c>
      <c r="H123" s="29" t="s">
        <v>152</v>
      </c>
      <c r="I123" s="29" t="s">
        <v>152</v>
      </c>
      <c r="J123" s="29" t="s">
        <v>152</v>
      </c>
      <c r="K123" s="29" t="s">
        <v>152</v>
      </c>
      <c r="L123" s="7" t="str">
        <f t="shared" si="9"/>
        <v>Trata-se de: Objeto</v>
      </c>
      <c r="M123" s="7" t="str">
        <f t="shared" si="13"/>
        <v xml:space="preserve">Incorporado </v>
      </c>
      <c r="N123" s="7" t="str">
        <f t="shared" si="14"/>
        <v xml:space="preserve">Como Nuv Pontos </v>
      </c>
      <c r="O123" s="7" t="str">
        <f t="shared" si="15"/>
        <v xml:space="preserve">Elementos </v>
      </c>
      <c r="P123" s="7" t="str">
        <f t="shared" si="10"/>
        <v>Trata-se de: Objeto Incorporado  Como Nuv Pontos  Elementos  Objeto TXT. --- Consultar a Norma 6492-2021 no Anexo  A.5</v>
      </c>
      <c r="Q123" s="7" t="str">
        <f t="shared" si="27"/>
        <v>Consultar a Norma 6492-2021 no Anexo  A.5</v>
      </c>
      <c r="R123" s="21" t="s">
        <v>596</v>
      </c>
      <c r="S123" s="21" t="s">
        <v>423</v>
      </c>
      <c r="T123" s="10" t="str">
        <f t="shared" si="12"/>
        <v>key_123</v>
      </c>
    </row>
    <row r="124" spans="1:20" ht="7.8" customHeight="1" x14ac:dyDescent="0.3">
      <c r="A124" s="13">
        <v>124</v>
      </c>
      <c r="B124" s="9" t="s">
        <v>548</v>
      </c>
      <c r="C124" s="9" t="s">
        <v>595</v>
      </c>
      <c r="D124" s="9" t="s">
        <v>1206</v>
      </c>
      <c r="E124" s="9" t="s">
        <v>305</v>
      </c>
      <c r="F124" s="9" t="s">
        <v>1200</v>
      </c>
      <c r="G124" s="29" t="s">
        <v>152</v>
      </c>
      <c r="H124" s="29" t="s">
        <v>152</v>
      </c>
      <c r="I124" s="29" t="s">
        <v>152</v>
      </c>
      <c r="J124" s="29" t="s">
        <v>152</v>
      </c>
      <c r="K124" s="29" t="s">
        <v>152</v>
      </c>
      <c r="L124" s="7" t="str">
        <f t="shared" si="9"/>
        <v>Trata-se de: Objeto</v>
      </c>
      <c r="M124" s="7" t="str">
        <f t="shared" si="13"/>
        <v xml:space="preserve">Incorporado </v>
      </c>
      <c r="N124" s="7" t="str">
        <f t="shared" si="14"/>
        <v xml:space="preserve">Como Nuv Pontos </v>
      </c>
      <c r="O124" s="7" t="str">
        <f t="shared" si="15"/>
        <v xml:space="preserve">Elementos </v>
      </c>
      <c r="P124" s="7" t="str">
        <f t="shared" si="10"/>
        <v>Trata-se de: Objeto Incorporado  Como Nuv Pontos  Elementos  Objeto E57. --- Consultar a Norma 6492-2021 no Anexo  A.5</v>
      </c>
      <c r="Q124" s="7" t="str">
        <f t="shared" si="27"/>
        <v>Consultar a Norma 6492-2021 no Anexo  A.5</v>
      </c>
      <c r="R124" s="21" t="s">
        <v>596</v>
      </c>
      <c r="S124" s="21" t="s">
        <v>423</v>
      </c>
      <c r="T124" s="10" t="str">
        <f t="shared" si="12"/>
        <v>key_124</v>
      </c>
    </row>
    <row r="125" spans="1:20" ht="7.8" customHeight="1" x14ac:dyDescent="0.3">
      <c r="A125" s="13">
        <v>125</v>
      </c>
      <c r="B125" s="9" t="s">
        <v>548</v>
      </c>
      <c r="C125" s="9" t="s">
        <v>595</v>
      </c>
      <c r="D125" s="9" t="s">
        <v>1206</v>
      </c>
      <c r="E125" s="9" t="s">
        <v>305</v>
      </c>
      <c r="F125" s="9" t="s">
        <v>1202</v>
      </c>
      <c r="G125" s="29" t="s">
        <v>152</v>
      </c>
      <c r="H125" s="29" t="s">
        <v>152</v>
      </c>
      <c r="I125" s="29" t="s">
        <v>152</v>
      </c>
      <c r="J125" s="29" t="s">
        <v>152</v>
      </c>
      <c r="K125" s="29" t="s">
        <v>152</v>
      </c>
      <c r="L125" s="7" t="str">
        <f t="shared" si="9"/>
        <v>Trata-se de: Objeto</v>
      </c>
      <c r="M125" s="7" t="str">
        <f t="shared" si="13"/>
        <v xml:space="preserve">Incorporado </v>
      </c>
      <c r="N125" s="7" t="str">
        <f t="shared" si="14"/>
        <v xml:space="preserve">Como Nuv Pontos </v>
      </c>
      <c r="O125" s="7" t="str">
        <f t="shared" si="15"/>
        <v xml:space="preserve">Elementos </v>
      </c>
      <c r="P125" s="7" t="str">
        <f t="shared" si="10"/>
        <v>Trata-se de: Objeto Incorporado  Como Nuv Pontos  Elementos  Objeto LAS. --- Consultar a Norma 6492-2021 no Anexo  A.5</v>
      </c>
      <c r="Q125" s="7" t="str">
        <f t="shared" si="27"/>
        <v>Consultar a Norma 6492-2021 no Anexo  A.5</v>
      </c>
      <c r="R125" s="21" t="s">
        <v>596</v>
      </c>
      <c r="S125" s="21" t="s">
        <v>423</v>
      </c>
      <c r="T125" s="10" t="str">
        <f t="shared" si="12"/>
        <v>key_125</v>
      </c>
    </row>
    <row r="126" spans="1:20" ht="7.8" customHeight="1" x14ac:dyDescent="0.3">
      <c r="A126" s="13">
        <v>126</v>
      </c>
      <c r="B126" s="9" t="s">
        <v>548</v>
      </c>
      <c r="C126" s="9" t="s">
        <v>595</v>
      </c>
      <c r="D126" s="9" t="s">
        <v>1206</v>
      </c>
      <c r="E126" s="9" t="s">
        <v>305</v>
      </c>
      <c r="F126" s="9" t="s">
        <v>1203</v>
      </c>
      <c r="G126" s="29" t="s">
        <v>152</v>
      </c>
      <c r="H126" s="29" t="s">
        <v>152</v>
      </c>
      <c r="I126" s="29" t="s">
        <v>152</v>
      </c>
      <c r="J126" s="29" t="s">
        <v>152</v>
      </c>
      <c r="K126" s="29" t="s">
        <v>152</v>
      </c>
      <c r="L126" s="7" t="str">
        <f t="shared" si="9"/>
        <v>Trata-se de: Objeto</v>
      </c>
      <c r="M126" s="7" t="str">
        <f t="shared" si="13"/>
        <v xml:space="preserve">Incorporado </v>
      </c>
      <c r="N126" s="7" t="str">
        <f t="shared" si="14"/>
        <v xml:space="preserve">Como Nuv Pontos </v>
      </c>
      <c r="O126" s="7" t="str">
        <f t="shared" si="15"/>
        <v xml:space="preserve">Elementos </v>
      </c>
      <c r="P126" s="7" t="str">
        <f t="shared" si="10"/>
        <v>Trata-se de: Objeto Incorporado  Como Nuv Pontos  Elementos  Objeto PTG. --- Consultar a Norma 6492-2021 no Anexo  A.5</v>
      </c>
      <c r="Q126" s="7" t="str">
        <f t="shared" si="27"/>
        <v>Consultar a Norma 6492-2021 no Anexo  A.5</v>
      </c>
      <c r="R126" s="21" t="s">
        <v>596</v>
      </c>
      <c r="S126" s="21" t="s">
        <v>423</v>
      </c>
      <c r="T126" s="10" t="str">
        <f t="shared" si="12"/>
        <v>key_126</v>
      </c>
    </row>
    <row r="127" spans="1:20" ht="7.8" customHeight="1" x14ac:dyDescent="0.3">
      <c r="A127" s="13">
        <v>127</v>
      </c>
      <c r="B127" s="9" t="s">
        <v>548</v>
      </c>
      <c r="C127" s="9" t="s">
        <v>595</v>
      </c>
      <c r="D127" s="9" t="s">
        <v>1206</v>
      </c>
      <c r="E127" s="9" t="s">
        <v>305</v>
      </c>
      <c r="F127" s="9" t="s">
        <v>1204</v>
      </c>
      <c r="G127" s="29" t="s">
        <v>152</v>
      </c>
      <c r="H127" s="29" t="s">
        <v>152</v>
      </c>
      <c r="I127" s="29" t="s">
        <v>152</v>
      </c>
      <c r="J127" s="29" t="s">
        <v>152</v>
      </c>
      <c r="K127" s="29" t="s">
        <v>152</v>
      </c>
      <c r="L127" s="7" t="str">
        <f t="shared" si="9"/>
        <v>Trata-se de: Objeto</v>
      </c>
      <c r="M127" s="7" t="str">
        <f t="shared" si="13"/>
        <v xml:space="preserve">Incorporado </v>
      </c>
      <c r="N127" s="7" t="str">
        <f t="shared" si="14"/>
        <v xml:space="preserve">Como Nuv Pontos </v>
      </c>
      <c r="O127" s="7" t="str">
        <f t="shared" si="15"/>
        <v xml:space="preserve">Elementos </v>
      </c>
      <c r="P127" s="7" t="str">
        <f t="shared" si="10"/>
        <v>Trata-se de: Objeto Incorporado  Como Nuv Pontos  Elementos  Objeto PTS. --- Consultar a Norma 6492-2021 no Anexo  A.5</v>
      </c>
      <c r="Q127" s="7" t="str">
        <f t="shared" si="27"/>
        <v>Consultar a Norma 6492-2021 no Anexo  A.5</v>
      </c>
      <c r="R127" s="21" t="s">
        <v>596</v>
      </c>
      <c r="S127" s="21" t="s">
        <v>423</v>
      </c>
      <c r="T127" s="10" t="str">
        <f t="shared" si="12"/>
        <v>key_127</v>
      </c>
    </row>
    <row r="128" spans="1:20" ht="7.8" customHeight="1" x14ac:dyDescent="0.3">
      <c r="A128" s="13">
        <v>128</v>
      </c>
      <c r="B128" s="9" t="s">
        <v>548</v>
      </c>
      <c r="C128" s="9" t="s">
        <v>595</v>
      </c>
      <c r="D128" s="9" t="s">
        <v>1206</v>
      </c>
      <c r="E128" s="9" t="s">
        <v>305</v>
      </c>
      <c r="F128" s="9" t="s">
        <v>1205</v>
      </c>
      <c r="G128" s="29" t="s">
        <v>152</v>
      </c>
      <c r="H128" s="29" t="s">
        <v>152</v>
      </c>
      <c r="I128" s="29" t="s">
        <v>152</v>
      </c>
      <c r="J128" s="29" t="s">
        <v>152</v>
      </c>
      <c r="K128" s="29" t="s">
        <v>152</v>
      </c>
      <c r="L128" s="7" t="str">
        <f t="shared" si="9"/>
        <v>Trata-se de: Objeto</v>
      </c>
      <c r="M128" s="7" t="str">
        <f t="shared" si="13"/>
        <v xml:space="preserve">Incorporado </v>
      </c>
      <c r="N128" s="7" t="str">
        <f t="shared" si="14"/>
        <v xml:space="preserve">Como Nuv Pontos </v>
      </c>
      <c r="O128" s="7" t="str">
        <f t="shared" si="15"/>
        <v xml:space="preserve">Elementos </v>
      </c>
      <c r="P128" s="7" t="str">
        <f t="shared" si="10"/>
        <v>Trata-se de: Objeto Incorporado  Como Nuv Pontos  Elementos  Objeto PTX. --- Consultar a Norma 6492-2021 no Anexo  A.5</v>
      </c>
      <c r="Q128" s="7" t="str">
        <f t="shared" si="27"/>
        <v>Consultar a Norma 6492-2021 no Anexo  A.5</v>
      </c>
      <c r="R128" s="21" t="s">
        <v>596</v>
      </c>
      <c r="S128" s="21" t="s">
        <v>423</v>
      </c>
      <c r="T128" s="10" t="str">
        <f t="shared" si="12"/>
        <v>key_128</v>
      </c>
    </row>
    <row r="129" spans="1:20" ht="7.8" customHeight="1" x14ac:dyDescent="0.3">
      <c r="A129" s="13">
        <v>129</v>
      </c>
      <c r="B129" s="9" t="s">
        <v>548</v>
      </c>
      <c r="C129" s="9" t="s">
        <v>595</v>
      </c>
      <c r="D129" s="9" t="s">
        <v>598</v>
      </c>
      <c r="E129" s="9" t="s">
        <v>610</v>
      </c>
      <c r="F129" s="9" t="s">
        <v>541</v>
      </c>
      <c r="G129" s="29" t="s">
        <v>152</v>
      </c>
      <c r="H129" s="29" t="s">
        <v>152</v>
      </c>
      <c r="I129" s="29" t="s">
        <v>152</v>
      </c>
      <c r="J129" s="29" t="s">
        <v>152</v>
      </c>
      <c r="K129" s="29" t="s">
        <v>152</v>
      </c>
      <c r="L129" s="7" t="str">
        <f t="shared" si="9"/>
        <v>Trata-se de: Objeto</v>
      </c>
      <c r="M129" s="7" t="str">
        <f t="shared" si="13"/>
        <v xml:space="preserve">Incorporado </v>
      </c>
      <c r="N129" s="7" t="str">
        <f t="shared" si="14"/>
        <v xml:space="preserve">Como CAD </v>
      </c>
      <c r="O129" s="7" t="str">
        <f t="shared" si="15"/>
        <v xml:space="preserve">Entidades </v>
      </c>
      <c r="P129" s="7" t="str">
        <f t="shared" si="10"/>
        <v>Trata-se de: Objeto Incorporado  Como CAD  Entidades  Point. --- Consultar a Norma 6492-2021 no Anexo  A.5</v>
      </c>
      <c r="Q129" s="7" t="str">
        <f t="shared" si="27"/>
        <v>Consultar a Norma 6492-2021 no Anexo  A.5</v>
      </c>
      <c r="R129" s="21" t="s">
        <v>596</v>
      </c>
      <c r="S129" s="21" t="s">
        <v>423</v>
      </c>
      <c r="T129" s="10" t="str">
        <f t="shared" si="12"/>
        <v>key_129</v>
      </c>
    </row>
    <row r="130" spans="1:20" ht="7.8" customHeight="1" x14ac:dyDescent="0.3">
      <c r="A130" s="13">
        <v>130</v>
      </c>
      <c r="B130" s="9" t="s">
        <v>548</v>
      </c>
      <c r="C130" s="9" t="s">
        <v>595</v>
      </c>
      <c r="D130" s="9" t="s">
        <v>598</v>
      </c>
      <c r="E130" s="9" t="s">
        <v>610</v>
      </c>
      <c r="F130" s="9" t="s">
        <v>537</v>
      </c>
      <c r="G130" s="29" t="s">
        <v>152</v>
      </c>
      <c r="H130" s="29" t="s">
        <v>152</v>
      </c>
      <c r="I130" s="29" t="s">
        <v>152</v>
      </c>
      <c r="J130" s="29" t="s">
        <v>152</v>
      </c>
      <c r="K130" s="29" t="s">
        <v>152</v>
      </c>
      <c r="L130" s="7" t="str">
        <f t="shared" si="9"/>
        <v>Trata-se de: Objeto</v>
      </c>
      <c r="M130" s="7" t="str">
        <f t="shared" si="13"/>
        <v xml:space="preserve">Incorporado </v>
      </c>
      <c r="N130" s="7" t="str">
        <f t="shared" si="14"/>
        <v xml:space="preserve">Como CAD </v>
      </c>
      <c r="O130" s="7" t="str">
        <f t="shared" si="15"/>
        <v xml:space="preserve">Entidades </v>
      </c>
      <c r="P130" s="7" t="str">
        <f t="shared" si="10"/>
        <v>Trata-se de: Objeto Incorporado  Como CAD  Entidades  Line. --- Consultar a Norma 6492-2021 no Anexo  A.5</v>
      </c>
      <c r="Q130" s="7" t="str">
        <f t="shared" si="27"/>
        <v>Consultar a Norma 6492-2021 no Anexo  A.5</v>
      </c>
      <c r="R130" s="21" t="s">
        <v>596</v>
      </c>
      <c r="S130" s="21" t="s">
        <v>423</v>
      </c>
      <c r="T130" s="10" t="str">
        <f t="shared" si="12"/>
        <v>key_130</v>
      </c>
    </row>
    <row r="131" spans="1:20" ht="7.8" customHeight="1" x14ac:dyDescent="0.3">
      <c r="A131" s="13">
        <v>131</v>
      </c>
      <c r="B131" s="9" t="s">
        <v>548</v>
      </c>
      <c r="C131" s="9" t="s">
        <v>595</v>
      </c>
      <c r="D131" s="9" t="s">
        <v>598</v>
      </c>
      <c r="E131" s="9" t="s">
        <v>610</v>
      </c>
      <c r="F131" s="9" t="s">
        <v>540</v>
      </c>
      <c r="G131" s="29" t="s">
        <v>152</v>
      </c>
      <c r="H131" s="29" t="s">
        <v>152</v>
      </c>
      <c r="I131" s="29" t="s">
        <v>152</v>
      </c>
      <c r="J131" s="29" t="s">
        <v>152</v>
      </c>
      <c r="K131" s="29" t="s">
        <v>152</v>
      </c>
      <c r="L131" s="7" t="str">
        <f t="shared" ref="L131:L194" si="28">_xlfn.CONCAT("Trata-se de: ", SUBSTITUTE(B131,"1.",""))</f>
        <v>Trata-se de: Objeto</v>
      </c>
      <c r="M131" s="7" t="str">
        <f t="shared" si="13"/>
        <v xml:space="preserve">Incorporado </v>
      </c>
      <c r="N131" s="7" t="str">
        <f t="shared" si="14"/>
        <v xml:space="preserve">Como CAD </v>
      </c>
      <c r="O131" s="7" t="str">
        <f t="shared" si="15"/>
        <v xml:space="preserve">Entidades </v>
      </c>
      <c r="P131" s="7" t="str">
        <f t="shared" ref="P131:P194" si="29">_xlfn.CONCAT(L131," ",M131," ",N131," ",O131," ", SUBSTITUTE(F131, ".", " "),". --- ",Q131)</f>
        <v>Trata-se de: Objeto Incorporado  Como CAD  Entidades  Pline. --- Consultar a Norma 6492-2021 no Anexo  A.5</v>
      </c>
      <c r="Q131" s="7" t="str">
        <f t="shared" si="27"/>
        <v>Consultar a Norma 6492-2021 no Anexo  A.5</v>
      </c>
      <c r="R131" s="21" t="s">
        <v>596</v>
      </c>
      <c r="S131" s="21" t="s">
        <v>423</v>
      </c>
      <c r="T131" s="10" t="str">
        <f t="shared" ref="T131:T194" si="30">_xlfn.CONCAT("key_",A131)</f>
        <v>key_131</v>
      </c>
    </row>
    <row r="132" spans="1:20" ht="7.8" customHeight="1" x14ac:dyDescent="0.3">
      <c r="A132" s="13">
        <v>132</v>
      </c>
      <c r="B132" s="9" t="s">
        <v>548</v>
      </c>
      <c r="C132" s="9" t="s">
        <v>595</v>
      </c>
      <c r="D132" s="9" t="s">
        <v>598</v>
      </c>
      <c r="E132" s="9" t="s">
        <v>610</v>
      </c>
      <c r="F132" s="9" t="s">
        <v>539</v>
      </c>
      <c r="G132" s="29" t="s">
        <v>152</v>
      </c>
      <c r="H132" s="29" t="s">
        <v>152</v>
      </c>
      <c r="I132" s="29" t="s">
        <v>152</v>
      </c>
      <c r="J132" s="29" t="s">
        <v>152</v>
      </c>
      <c r="K132" s="29" t="s">
        <v>152</v>
      </c>
      <c r="L132" s="7" t="str">
        <f t="shared" si="28"/>
        <v>Trata-se de: Objeto</v>
      </c>
      <c r="M132" s="7" t="str">
        <f t="shared" ref="M132:M195" si="31">_xlfn.CONCAT("", SUBSTITUTE(C132,"."," ")," ")</f>
        <v xml:space="preserve">Incorporado </v>
      </c>
      <c r="N132" s="7" t="str">
        <f t="shared" ref="N132:N195" si="32">_xlfn.CONCAT(SUBSTITUTE(D132,"."," ")," ")</f>
        <v xml:space="preserve">Como CAD </v>
      </c>
      <c r="O132" s="7" t="str">
        <f t="shared" ref="O132:O195" si="33">_xlfn.CONCAT(SUBSTITUTE(E132,"."," ")," ")</f>
        <v xml:space="preserve">Entidades </v>
      </c>
      <c r="P132" s="7" t="str">
        <f t="shared" si="29"/>
        <v>Trata-se de: Objeto Incorporado  Como CAD  Entidades  Arc. --- Consultar a Norma 6492-2021 no Anexo  A.5</v>
      </c>
      <c r="Q132" s="7" t="str">
        <f t="shared" si="27"/>
        <v>Consultar a Norma 6492-2021 no Anexo  A.5</v>
      </c>
      <c r="R132" s="21" t="s">
        <v>596</v>
      </c>
      <c r="S132" s="21" t="s">
        <v>423</v>
      </c>
      <c r="T132" s="10" t="str">
        <f t="shared" si="30"/>
        <v>key_132</v>
      </c>
    </row>
    <row r="133" spans="1:20" ht="7.8" customHeight="1" x14ac:dyDescent="0.3">
      <c r="A133" s="13">
        <v>133</v>
      </c>
      <c r="B133" s="9" t="s">
        <v>548</v>
      </c>
      <c r="C133" s="9" t="s">
        <v>595</v>
      </c>
      <c r="D133" s="9" t="s">
        <v>598</v>
      </c>
      <c r="E133" s="9" t="s">
        <v>610</v>
      </c>
      <c r="F133" s="9" t="s">
        <v>538</v>
      </c>
      <c r="G133" s="29" t="s">
        <v>152</v>
      </c>
      <c r="H133" s="29" t="s">
        <v>152</v>
      </c>
      <c r="I133" s="29" t="s">
        <v>152</v>
      </c>
      <c r="J133" s="29" t="s">
        <v>152</v>
      </c>
      <c r="K133" s="29" t="s">
        <v>152</v>
      </c>
      <c r="L133" s="7" t="str">
        <f t="shared" si="28"/>
        <v>Trata-se de: Objeto</v>
      </c>
      <c r="M133" s="7" t="str">
        <f t="shared" si="31"/>
        <v xml:space="preserve">Incorporado </v>
      </c>
      <c r="N133" s="7" t="str">
        <f t="shared" si="32"/>
        <v xml:space="preserve">Como CAD </v>
      </c>
      <c r="O133" s="7" t="str">
        <f t="shared" si="33"/>
        <v xml:space="preserve">Entidades </v>
      </c>
      <c r="P133" s="7" t="str">
        <f t="shared" si="29"/>
        <v>Trata-se de: Objeto Incorporado  Como CAD  Entidades  Circle. --- Consultar a Norma 6492-2021 no Anexo  A.5</v>
      </c>
      <c r="Q133" s="7" t="str">
        <f t="shared" si="27"/>
        <v>Consultar a Norma 6492-2021 no Anexo  A.5</v>
      </c>
      <c r="R133" s="21" t="s">
        <v>596</v>
      </c>
      <c r="S133" s="21" t="s">
        <v>423</v>
      </c>
      <c r="T133" s="10" t="str">
        <f t="shared" si="30"/>
        <v>key_133</v>
      </c>
    </row>
    <row r="134" spans="1:20" ht="7.8" customHeight="1" x14ac:dyDescent="0.3">
      <c r="A134" s="13">
        <v>134</v>
      </c>
      <c r="B134" s="9" t="s">
        <v>548</v>
      </c>
      <c r="C134" s="9" t="s">
        <v>595</v>
      </c>
      <c r="D134" s="9" t="s">
        <v>598</v>
      </c>
      <c r="E134" s="9" t="s">
        <v>610</v>
      </c>
      <c r="F134" s="9" t="s">
        <v>542</v>
      </c>
      <c r="G134" s="29" t="s">
        <v>152</v>
      </c>
      <c r="H134" s="29" t="s">
        <v>152</v>
      </c>
      <c r="I134" s="29" t="s">
        <v>152</v>
      </c>
      <c r="J134" s="29" t="s">
        <v>152</v>
      </c>
      <c r="K134" s="29" t="s">
        <v>152</v>
      </c>
      <c r="L134" s="7" t="str">
        <f t="shared" si="28"/>
        <v>Trata-se de: Objeto</v>
      </c>
      <c r="M134" s="7" t="str">
        <f t="shared" si="31"/>
        <v xml:space="preserve">Incorporado </v>
      </c>
      <c r="N134" s="7" t="str">
        <f t="shared" si="32"/>
        <v xml:space="preserve">Como CAD </v>
      </c>
      <c r="O134" s="7" t="str">
        <f t="shared" si="33"/>
        <v xml:space="preserve">Entidades </v>
      </c>
      <c r="P134" s="7" t="str">
        <f t="shared" si="29"/>
        <v>Trata-se de: Objeto Incorporado  Como CAD  Entidades  Insert. --- Consultar a Norma 6492-2021 no Anexo  A.5</v>
      </c>
      <c r="Q134" s="7" t="str">
        <f t="shared" si="27"/>
        <v>Consultar a Norma 6492-2021 no Anexo  A.5</v>
      </c>
      <c r="R134" s="21" t="s">
        <v>596</v>
      </c>
      <c r="S134" s="21" t="s">
        <v>423</v>
      </c>
      <c r="T134" s="10" t="str">
        <f t="shared" si="30"/>
        <v>key_134</v>
      </c>
    </row>
    <row r="135" spans="1:20" ht="7.8" customHeight="1" x14ac:dyDescent="0.3">
      <c r="A135" s="13">
        <v>135</v>
      </c>
      <c r="B135" s="9" t="s">
        <v>548</v>
      </c>
      <c r="C135" s="9" t="s">
        <v>595</v>
      </c>
      <c r="D135" s="9" t="s">
        <v>598</v>
      </c>
      <c r="E135" s="9" t="s">
        <v>610</v>
      </c>
      <c r="F135" s="9" t="s">
        <v>543</v>
      </c>
      <c r="G135" s="29" t="s">
        <v>152</v>
      </c>
      <c r="H135" s="29" t="s">
        <v>152</v>
      </c>
      <c r="I135" s="29" t="s">
        <v>152</v>
      </c>
      <c r="J135" s="29" t="s">
        <v>152</v>
      </c>
      <c r="K135" s="29" t="s">
        <v>152</v>
      </c>
      <c r="L135" s="7" t="str">
        <f t="shared" si="28"/>
        <v>Trata-se de: Objeto</v>
      </c>
      <c r="M135" s="7" t="str">
        <f t="shared" si="31"/>
        <v xml:space="preserve">Incorporado </v>
      </c>
      <c r="N135" s="7" t="str">
        <f t="shared" si="32"/>
        <v xml:space="preserve">Como CAD </v>
      </c>
      <c r="O135" s="7" t="str">
        <f t="shared" si="33"/>
        <v xml:space="preserve">Entidades </v>
      </c>
      <c r="P135" s="7" t="str">
        <f t="shared" si="29"/>
        <v>Trata-se de: Objeto Incorporado  Como CAD  Entidades  BlockReference. --- Consultar a Norma 6492-2021 no Anexo  A.5</v>
      </c>
      <c r="Q135" s="7" t="str">
        <f t="shared" ref="Q135:Q166" si="34">_xlfn.CONCAT("Consultar a Norma ",R135," no Anexo ",S135)</f>
        <v>Consultar a Norma 6492-2021 no Anexo  A.5</v>
      </c>
      <c r="R135" s="21" t="s">
        <v>596</v>
      </c>
      <c r="S135" s="21" t="s">
        <v>423</v>
      </c>
      <c r="T135" s="10" t="str">
        <f t="shared" si="30"/>
        <v>key_135</v>
      </c>
    </row>
    <row r="136" spans="1:20" ht="7.8" customHeight="1" x14ac:dyDescent="0.3">
      <c r="A136" s="13">
        <v>136</v>
      </c>
      <c r="B136" s="9" t="s">
        <v>548</v>
      </c>
      <c r="C136" s="9" t="s">
        <v>595</v>
      </c>
      <c r="D136" s="9" t="s">
        <v>598</v>
      </c>
      <c r="E136" s="9" t="s">
        <v>611</v>
      </c>
      <c r="F136" s="9" t="s">
        <v>544</v>
      </c>
      <c r="G136" s="29" t="s">
        <v>152</v>
      </c>
      <c r="H136" s="29" t="s">
        <v>152</v>
      </c>
      <c r="I136" s="29" t="s">
        <v>152</v>
      </c>
      <c r="J136" s="29" t="s">
        <v>152</v>
      </c>
      <c r="K136" s="29" t="s">
        <v>152</v>
      </c>
      <c r="L136" s="7" t="str">
        <f t="shared" si="28"/>
        <v>Trata-se de: Objeto</v>
      </c>
      <c r="M136" s="7" t="str">
        <f t="shared" si="31"/>
        <v xml:space="preserve">Incorporado </v>
      </c>
      <c r="N136" s="7" t="str">
        <f t="shared" si="32"/>
        <v xml:space="preserve">Como CAD </v>
      </c>
      <c r="O136" s="7" t="str">
        <f t="shared" si="33"/>
        <v xml:space="preserve">Tabelas </v>
      </c>
      <c r="P136" s="7" t="str">
        <f t="shared" si="29"/>
        <v>Trata-se de: Objeto Incorporado  Como CAD  Tabelas  Blocks. --- Consultar a Norma 6492-2021 no Anexo  A.5</v>
      </c>
      <c r="Q136" s="7" t="str">
        <f t="shared" si="34"/>
        <v>Consultar a Norma 6492-2021 no Anexo  A.5</v>
      </c>
      <c r="R136" s="21" t="s">
        <v>596</v>
      </c>
      <c r="S136" s="21" t="s">
        <v>423</v>
      </c>
      <c r="T136" s="10" t="str">
        <f t="shared" si="30"/>
        <v>key_136</v>
      </c>
    </row>
    <row r="137" spans="1:20" ht="7.8" customHeight="1" x14ac:dyDescent="0.3">
      <c r="A137" s="13">
        <v>137</v>
      </c>
      <c r="B137" s="9" t="s">
        <v>548</v>
      </c>
      <c r="C137" s="9" t="s">
        <v>595</v>
      </c>
      <c r="D137" s="9" t="s">
        <v>598</v>
      </c>
      <c r="E137" s="9" t="s">
        <v>611</v>
      </c>
      <c r="F137" s="9" t="s">
        <v>545</v>
      </c>
      <c r="G137" s="29" t="s">
        <v>152</v>
      </c>
      <c r="H137" s="29" t="s">
        <v>152</v>
      </c>
      <c r="I137" s="29" t="s">
        <v>152</v>
      </c>
      <c r="J137" s="29" t="s">
        <v>152</v>
      </c>
      <c r="K137" s="29" t="s">
        <v>152</v>
      </c>
      <c r="L137" s="7" t="str">
        <f t="shared" si="28"/>
        <v>Trata-se de: Objeto</v>
      </c>
      <c r="M137" s="7" t="str">
        <f t="shared" si="31"/>
        <v xml:space="preserve">Incorporado </v>
      </c>
      <c r="N137" s="7" t="str">
        <f t="shared" si="32"/>
        <v xml:space="preserve">Como CAD </v>
      </c>
      <c r="O137" s="7" t="str">
        <f t="shared" si="33"/>
        <v xml:space="preserve">Tabelas </v>
      </c>
      <c r="P137" s="7" t="str">
        <f t="shared" si="29"/>
        <v>Trata-se de: Objeto Incorporado  Como CAD  Tabelas  Layers. --- Consultar a Norma 6492-2021 no Anexo  A.5</v>
      </c>
      <c r="Q137" s="7" t="str">
        <f t="shared" si="34"/>
        <v>Consultar a Norma 6492-2021 no Anexo  A.5</v>
      </c>
      <c r="R137" s="21" t="s">
        <v>596</v>
      </c>
      <c r="S137" s="21" t="s">
        <v>423</v>
      </c>
      <c r="T137" s="10" t="str">
        <f t="shared" si="30"/>
        <v>key_137</v>
      </c>
    </row>
    <row r="138" spans="1:20" ht="7.8" customHeight="1" x14ac:dyDescent="0.3">
      <c r="A138" s="13">
        <v>138</v>
      </c>
      <c r="B138" s="9" t="s">
        <v>548</v>
      </c>
      <c r="C138" s="9" t="s">
        <v>595</v>
      </c>
      <c r="D138" s="9" t="s">
        <v>598</v>
      </c>
      <c r="E138" s="9" t="s">
        <v>611</v>
      </c>
      <c r="F138" s="9" t="s">
        <v>546</v>
      </c>
      <c r="G138" s="29" t="s">
        <v>152</v>
      </c>
      <c r="H138" s="29" t="s">
        <v>152</v>
      </c>
      <c r="I138" s="29" t="s">
        <v>152</v>
      </c>
      <c r="J138" s="29" t="s">
        <v>152</v>
      </c>
      <c r="K138" s="29" t="s">
        <v>152</v>
      </c>
      <c r="L138" s="7" t="str">
        <f t="shared" si="28"/>
        <v>Trata-se de: Objeto</v>
      </c>
      <c r="M138" s="7" t="str">
        <f t="shared" si="31"/>
        <v xml:space="preserve">Incorporado </v>
      </c>
      <c r="N138" s="7" t="str">
        <f t="shared" si="32"/>
        <v xml:space="preserve">Como CAD </v>
      </c>
      <c r="O138" s="7" t="str">
        <f t="shared" si="33"/>
        <v xml:space="preserve">Tabelas </v>
      </c>
      <c r="P138" s="7" t="str">
        <f t="shared" si="29"/>
        <v>Trata-se de: Objeto Incorporado  Como CAD  Tabelas  Estilos. --- Consultar a Norma 6492-2021 no Anexo  A.5</v>
      </c>
      <c r="Q138" s="7" t="str">
        <f t="shared" si="34"/>
        <v>Consultar a Norma 6492-2021 no Anexo  A.5</v>
      </c>
      <c r="R138" s="21" t="s">
        <v>596</v>
      </c>
      <c r="S138" s="21" t="s">
        <v>423</v>
      </c>
      <c r="T138" s="10" t="str">
        <f t="shared" si="30"/>
        <v>key_138</v>
      </c>
    </row>
    <row r="139" spans="1:20" ht="7.8" customHeight="1" x14ac:dyDescent="0.3">
      <c r="A139" s="13">
        <v>139</v>
      </c>
      <c r="B139" s="9" t="s">
        <v>548</v>
      </c>
      <c r="C139" s="9" t="s">
        <v>1322</v>
      </c>
      <c r="D139" s="9" t="s">
        <v>631</v>
      </c>
      <c r="E139" s="9" t="s">
        <v>1196</v>
      </c>
      <c r="F139" s="9" t="s">
        <v>79</v>
      </c>
      <c r="G139" s="29" t="s">
        <v>152</v>
      </c>
      <c r="H139" s="29" t="s">
        <v>152</v>
      </c>
      <c r="I139" s="29" t="s">
        <v>152</v>
      </c>
      <c r="J139" s="29" t="s">
        <v>152</v>
      </c>
      <c r="K139" s="29" t="s">
        <v>152</v>
      </c>
      <c r="L139" s="7" t="str">
        <f t="shared" si="28"/>
        <v>Trata-se de: Objeto</v>
      </c>
      <c r="M139" s="7" t="str">
        <f t="shared" si="31"/>
        <v xml:space="preserve">Geográfico </v>
      </c>
      <c r="N139" s="7" t="str">
        <f t="shared" si="32"/>
        <v xml:space="preserve">Localização </v>
      </c>
      <c r="O139" s="7" t="str">
        <f t="shared" si="33"/>
        <v xml:space="preserve">Geo Ponto </v>
      </c>
      <c r="P139" s="7" t="str">
        <f t="shared" si="29"/>
        <v>Trata-se de: Objeto Geográfico  Localização  Geo Ponto  Absoluta. --- Consultar a Norma 6492-2021 no Anexo  A.4***</v>
      </c>
      <c r="Q139" s="7" t="str">
        <f t="shared" si="34"/>
        <v>Consultar a Norma 6492-2021 no Anexo  A.4***</v>
      </c>
      <c r="R139" s="21" t="s">
        <v>596</v>
      </c>
      <c r="S139" s="21" t="s">
        <v>279</v>
      </c>
      <c r="T139" s="10" t="str">
        <f t="shared" si="30"/>
        <v>key_139</v>
      </c>
    </row>
    <row r="140" spans="1:20" ht="7.8" customHeight="1" x14ac:dyDescent="0.3">
      <c r="A140" s="13">
        <v>140</v>
      </c>
      <c r="B140" s="9" t="s">
        <v>548</v>
      </c>
      <c r="C140" s="9" t="s">
        <v>1322</v>
      </c>
      <c r="D140" s="9" t="s">
        <v>631</v>
      </c>
      <c r="E140" s="9" t="s">
        <v>1196</v>
      </c>
      <c r="F140" s="9" t="s">
        <v>81</v>
      </c>
      <c r="G140" s="29" t="s">
        <v>152</v>
      </c>
      <c r="H140" s="29" t="s">
        <v>152</v>
      </c>
      <c r="I140" s="29" t="s">
        <v>152</v>
      </c>
      <c r="J140" s="29" t="s">
        <v>152</v>
      </c>
      <c r="K140" s="29" t="s">
        <v>152</v>
      </c>
      <c r="L140" s="7" t="str">
        <f t="shared" si="28"/>
        <v>Trata-se de: Objeto</v>
      </c>
      <c r="M140" s="7" t="str">
        <f t="shared" si="31"/>
        <v xml:space="preserve">Geográfico </v>
      </c>
      <c r="N140" s="7" t="str">
        <f t="shared" si="32"/>
        <v xml:space="preserve">Localização </v>
      </c>
      <c r="O140" s="7" t="str">
        <f t="shared" si="33"/>
        <v xml:space="preserve">Geo Ponto </v>
      </c>
      <c r="P140" s="7" t="str">
        <f t="shared" si="29"/>
        <v>Trata-se de: Objeto Geográfico  Localização  Geo Ponto  Project. --- Consultar a Norma 6492-2021 no Anexo  A.4***</v>
      </c>
      <c r="Q140" s="7" t="str">
        <f t="shared" si="34"/>
        <v>Consultar a Norma 6492-2021 no Anexo  A.4***</v>
      </c>
      <c r="R140" s="21" t="s">
        <v>596</v>
      </c>
      <c r="S140" s="21" t="s">
        <v>279</v>
      </c>
      <c r="T140" s="10" t="str">
        <f t="shared" si="30"/>
        <v>key_140</v>
      </c>
    </row>
    <row r="141" spans="1:20" ht="7.8" customHeight="1" x14ac:dyDescent="0.3">
      <c r="A141" s="13">
        <v>141</v>
      </c>
      <c r="B141" s="9" t="s">
        <v>548</v>
      </c>
      <c r="C141" s="9" t="s">
        <v>1322</v>
      </c>
      <c r="D141" s="9" t="s">
        <v>631</v>
      </c>
      <c r="E141" s="9" t="s">
        <v>1196</v>
      </c>
      <c r="F141" s="9" t="s">
        <v>80</v>
      </c>
      <c r="G141" s="29" t="s">
        <v>152</v>
      </c>
      <c r="H141" s="29" t="s">
        <v>152</v>
      </c>
      <c r="I141" s="29" t="s">
        <v>152</v>
      </c>
      <c r="J141" s="29" t="s">
        <v>152</v>
      </c>
      <c r="K141" s="29" t="s">
        <v>152</v>
      </c>
      <c r="L141" s="7" t="str">
        <f t="shared" si="28"/>
        <v>Trata-se de: Objeto</v>
      </c>
      <c r="M141" s="7" t="str">
        <f t="shared" si="31"/>
        <v xml:space="preserve">Geográfico </v>
      </c>
      <c r="N141" s="7" t="str">
        <f t="shared" si="32"/>
        <v xml:space="preserve">Localização </v>
      </c>
      <c r="O141" s="7" t="str">
        <f t="shared" si="33"/>
        <v xml:space="preserve">Geo Ponto </v>
      </c>
      <c r="P141" s="7" t="str">
        <f t="shared" si="29"/>
        <v>Trata-se de: Objeto Geográfico  Localização  Geo Ponto  Topográfica. --- Consultar a Norma 6492-2021 no Anexo  A.4***</v>
      </c>
      <c r="Q141" s="7" t="str">
        <f t="shared" si="34"/>
        <v>Consultar a Norma 6492-2021 no Anexo  A.4***</v>
      </c>
      <c r="R141" s="21" t="s">
        <v>596</v>
      </c>
      <c r="S141" s="21" t="s">
        <v>279</v>
      </c>
      <c r="T141" s="10" t="str">
        <f t="shared" si="30"/>
        <v>key_141</v>
      </c>
    </row>
    <row r="142" spans="1:20" ht="7.8" customHeight="1" x14ac:dyDescent="0.3">
      <c r="A142" s="13">
        <v>142</v>
      </c>
      <c r="B142" s="9" t="s">
        <v>548</v>
      </c>
      <c r="C142" s="9" t="s">
        <v>1322</v>
      </c>
      <c r="D142" s="9" t="s">
        <v>1339</v>
      </c>
      <c r="E142" s="9" t="s">
        <v>1343</v>
      </c>
      <c r="F142" s="9" t="s">
        <v>1241</v>
      </c>
      <c r="G142" s="29" t="s">
        <v>152</v>
      </c>
      <c r="H142" s="29" t="s">
        <v>152</v>
      </c>
      <c r="I142" s="29" t="s">
        <v>152</v>
      </c>
      <c r="J142" s="29" t="s">
        <v>152</v>
      </c>
      <c r="K142" s="29" t="s">
        <v>152</v>
      </c>
      <c r="L142" s="7" t="str">
        <f t="shared" si="28"/>
        <v>Trata-se de: Objeto</v>
      </c>
      <c r="M142" s="7" t="str">
        <f t="shared" si="31"/>
        <v xml:space="preserve">Geográfico </v>
      </c>
      <c r="N142" s="7" t="str">
        <f t="shared" si="32"/>
        <v xml:space="preserve">Límite </v>
      </c>
      <c r="O142" s="7" t="str">
        <f t="shared" si="33"/>
        <v xml:space="preserve">Fronteira Federal </v>
      </c>
      <c r="P142" s="7" t="str">
        <f t="shared" si="29"/>
        <v>Trata-se de: Objeto Geográfico  Límite  Fronteira Federal  País. --- Consultar a Norma 6492-2021 no Anexo  A.4</v>
      </c>
      <c r="Q142" s="7" t="str">
        <f t="shared" si="34"/>
        <v>Consultar a Norma 6492-2021 no Anexo  A.4</v>
      </c>
      <c r="R142" s="21" t="s">
        <v>596</v>
      </c>
      <c r="S142" s="21" t="s">
        <v>422</v>
      </c>
      <c r="T142" s="10" t="str">
        <f t="shared" si="30"/>
        <v>key_142</v>
      </c>
    </row>
    <row r="143" spans="1:20" ht="7.8" customHeight="1" x14ac:dyDescent="0.3">
      <c r="A143" s="13">
        <v>143</v>
      </c>
      <c r="B143" s="9" t="s">
        <v>548</v>
      </c>
      <c r="C143" s="9" t="s">
        <v>1322</v>
      </c>
      <c r="D143" s="9" t="s">
        <v>1339</v>
      </c>
      <c r="E143" s="9" t="s">
        <v>1344</v>
      </c>
      <c r="F143" s="9" t="s">
        <v>1239</v>
      </c>
      <c r="G143" s="29" t="s">
        <v>152</v>
      </c>
      <c r="H143" s="29" t="s">
        <v>152</v>
      </c>
      <c r="I143" s="29" t="s">
        <v>152</v>
      </c>
      <c r="J143" s="29" t="s">
        <v>152</v>
      </c>
      <c r="K143" s="29" t="str">
        <f xml:space="preserve"> _xlfn.CONCAT("dentro.de some ",  E142, " and ", F143)</f>
        <v>dentro.de some Fronteira.Federal and Estado</v>
      </c>
      <c r="L143" s="7" t="str">
        <f t="shared" si="28"/>
        <v>Trata-se de: Objeto</v>
      </c>
      <c r="M143" s="7" t="str">
        <f t="shared" si="31"/>
        <v xml:space="preserve">Geográfico </v>
      </c>
      <c r="N143" s="7" t="str">
        <f t="shared" si="32"/>
        <v xml:space="preserve">Límite </v>
      </c>
      <c r="O143" s="7" t="str">
        <f t="shared" si="33"/>
        <v xml:space="preserve">Fronteira Estadual </v>
      </c>
      <c r="P143" s="7" t="str">
        <f t="shared" si="29"/>
        <v>Trata-se de: Objeto Geográfico  Límite  Fronteira Estadual  Estado. --- Consultar a Norma 6492-2021 no Anexo  A.4</v>
      </c>
      <c r="Q143" s="7" t="str">
        <f t="shared" si="34"/>
        <v>Consultar a Norma 6492-2021 no Anexo  A.4</v>
      </c>
      <c r="R143" s="21" t="s">
        <v>596</v>
      </c>
      <c r="S143" s="21" t="s">
        <v>422</v>
      </c>
      <c r="T143" s="10" t="str">
        <f t="shared" si="30"/>
        <v>key_143</v>
      </c>
    </row>
    <row r="144" spans="1:20" ht="7.8" customHeight="1" x14ac:dyDescent="0.3">
      <c r="A144" s="13">
        <v>144</v>
      </c>
      <c r="B144" s="9" t="s">
        <v>548</v>
      </c>
      <c r="C144" s="9" t="s">
        <v>1322</v>
      </c>
      <c r="D144" s="9" t="s">
        <v>1339</v>
      </c>
      <c r="E144" s="9" t="s">
        <v>1345</v>
      </c>
      <c r="F144" s="9" t="s">
        <v>1240</v>
      </c>
      <c r="G144" s="29" t="s">
        <v>152</v>
      </c>
      <c r="H144" s="29" t="s">
        <v>152</v>
      </c>
      <c r="I144" s="29" t="s">
        <v>152</v>
      </c>
      <c r="J144" s="29" t="s">
        <v>152</v>
      </c>
      <c r="K144" s="29" t="str">
        <f xml:space="preserve"> _xlfn.CONCAT("dentro.de some ",  E143, " and ", F144)</f>
        <v>dentro.de some Fronteira.Estadual and Município</v>
      </c>
      <c r="L144" s="7" t="str">
        <f t="shared" si="28"/>
        <v>Trata-se de: Objeto</v>
      </c>
      <c r="M144" s="7" t="str">
        <f t="shared" si="31"/>
        <v xml:space="preserve">Geográfico </v>
      </c>
      <c r="N144" s="7" t="str">
        <f t="shared" si="32"/>
        <v xml:space="preserve">Límite </v>
      </c>
      <c r="O144" s="7" t="str">
        <f t="shared" si="33"/>
        <v xml:space="preserve">Fronteira Municipal </v>
      </c>
      <c r="P144" s="7" t="str">
        <f t="shared" si="29"/>
        <v>Trata-se de: Objeto Geográfico  Límite  Fronteira Municipal  Município. --- Consultar a Norma 6492-2021 no Anexo  A.4</v>
      </c>
      <c r="Q144" s="7" t="str">
        <f t="shared" si="34"/>
        <v>Consultar a Norma 6492-2021 no Anexo  A.4</v>
      </c>
      <c r="R144" s="21" t="s">
        <v>596</v>
      </c>
      <c r="S144" s="21" t="s">
        <v>422</v>
      </c>
      <c r="T144" s="10" t="str">
        <f t="shared" si="30"/>
        <v>key_144</v>
      </c>
    </row>
    <row r="145" spans="1:20" ht="7.8" customHeight="1" x14ac:dyDescent="0.3">
      <c r="A145" s="13">
        <v>145</v>
      </c>
      <c r="B145" s="9" t="s">
        <v>548</v>
      </c>
      <c r="C145" s="9" t="s">
        <v>1322</v>
      </c>
      <c r="D145" s="9" t="s">
        <v>1339</v>
      </c>
      <c r="E145" s="9" t="s">
        <v>1347</v>
      </c>
      <c r="F145" s="9" t="s">
        <v>1348</v>
      </c>
      <c r="G145" s="29" t="s">
        <v>152</v>
      </c>
      <c r="H145" s="29" t="s">
        <v>152</v>
      </c>
      <c r="I145" s="29" t="s">
        <v>152</v>
      </c>
      <c r="J145" s="29" t="s">
        <v>152</v>
      </c>
      <c r="K145" s="29" t="str">
        <f t="shared" ref="K145:K153" si="35" xml:space="preserve"> _xlfn.CONCAT("dentro.de some ",  E144, " and ", F145)</f>
        <v>dentro.de some Fronteira.Municipal and Area.de.Planejamento</v>
      </c>
      <c r="L145" s="7" t="str">
        <f t="shared" si="28"/>
        <v>Trata-se de: Objeto</v>
      </c>
      <c r="M145" s="7" t="str">
        <f t="shared" si="31"/>
        <v xml:space="preserve">Geográfico </v>
      </c>
      <c r="N145" s="7" t="str">
        <f t="shared" si="32"/>
        <v xml:space="preserve">Límite </v>
      </c>
      <c r="O145" s="7" t="str">
        <f t="shared" si="33"/>
        <v xml:space="preserve">Região Municipal </v>
      </c>
      <c r="P145" s="7" t="str">
        <f t="shared" si="29"/>
        <v>Trata-se de: Objeto Geográfico  Límite  Região Municipal  Area de Planejamento. --- Consultar a Norma 6492-2021 no Anexo  A.4</v>
      </c>
      <c r="Q145" s="7" t="str">
        <f t="shared" si="34"/>
        <v>Consultar a Norma 6492-2021 no Anexo  A.4</v>
      </c>
      <c r="R145" s="21" t="s">
        <v>596</v>
      </c>
      <c r="S145" s="21" t="s">
        <v>422</v>
      </c>
      <c r="T145" s="10" t="str">
        <f t="shared" si="30"/>
        <v>key_145</v>
      </c>
    </row>
    <row r="146" spans="1:20" ht="7.8" customHeight="1" x14ac:dyDescent="0.3">
      <c r="A146" s="13">
        <v>146</v>
      </c>
      <c r="B146" s="9" t="s">
        <v>548</v>
      </c>
      <c r="C146" s="9" t="s">
        <v>1322</v>
      </c>
      <c r="D146" s="9" t="s">
        <v>1339</v>
      </c>
      <c r="E146" s="9" t="s">
        <v>1347</v>
      </c>
      <c r="F146" s="9" t="s">
        <v>485</v>
      </c>
      <c r="G146" s="29" t="s">
        <v>152</v>
      </c>
      <c r="H146" s="29" t="s">
        <v>152</v>
      </c>
      <c r="I146" s="29" t="s">
        <v>152</v>
      </c>
      <c r="J146" s="29" t="s">
        <v>152</v>
      </c>
      <c r="K146" s="29" t="str">
        <f t="shared" si="35"/>
        <v>dentro.de some Região.Municipal and Zona.Administrativa</v>
      </c>
      <c r="L146" s="7" t="str">
        <f t="shared" si="28"/>
        <v>Trata-se de: Objeto</v>
      </c>
      <c r="M146" s="7" t="str">
        <f t="shared" si="31"/>
        <v xml:space="preserve">Geográfico </v>
      </c>
      <c r="N146" s="7" t="str">
        <f t="shared" si="32"/>
        <v xml:space="preserve">Límite </v>
      </c>
      <c r="O146" s="7" t="str">
        <f t="shared" si="33"/>
        <v xml:space="preserve">Região Municipal </v>
      </c>
      <c r="P146" s="7" t="str">
        <f t="shared" si="29"/>
        <v>Trata-se de: Objeto Geográfico  Límite  Região Municipal  Zona Administrativa. --- Consultar a Norma 6492-2021 no Anexo  A.4</v>
      </c>
      <c r="Q146" s="7" t="str">
        <f t="shared" si="34"/>
        <v>Consultar a Norma 6492-2021 no Anexo  A.4</v>
      </c>
      <c r="R146" s="21" t="s">
        <v>596</v>
      </c>
      <c r="S146" s="21" t="s">
        <v>422</v>
      </c>
      <c r="T146" s="10" t="str">
        <f t="shared" si="30"/>
        <v>key_146</v>
      </c>
    </row>
    <row r="147" spans="1:20" ht="7.8" customHeight="1" x14ac:dyDescent="0.3">
      <c r="A147" s="13">
        <v>147</v>
      </c>
      <c r="B147" s="9" t="s">
        <v>548</v>
      </c>
      <c r="C147" s="9" t="s">
        <v>1322</v>
      </c>
      <c r="D147" s="9" t="s">
        <v>1339</v>
      </c>
      <c r="E147" s="9" t="s">
        <v>1342</v>
      </c>
      <c r="F147" s="9" t="s">
        <v>392</v>
      </c>
      <c r="G147" s="29" t="s">
        <v>152</v>
      </c>
      <c r="H147" s="29" t="s">
        <v>152</v>
      </c>
      <c r="I147" s="29" t="s">
        <v>152</v>
      </c>
      <c r="J147" s="29" t="s">
        <v>152</v>
      </c>
      <c r="K147" s="29" t="str">
        <f t="shared" si="35"/>
        <v>dentro.de some Região.Municipal and Bairro</v>
      </c>
      <c r="L147" s="7" t="str">
        <f t="shared" si="28"/>
        <v>Trata-se de: Objeto</v>
      </c>
      <c r="M147" s="7" t="str">
        <f t="shared" si="31"/>
        <v xml:space="preserve">Geográfico </v>
      </c>
      <c r="N147" s="7" t="str">
        <f t="shared" si="32"/>
        <v xml:space="preserve">Límite </v>
      </c>
      <c r="O147" s="7" t="str">
        <f t="shared" si="33"/>
        <v xml:space="preserve">Perímetro Municipal </v>
      </c>
      <c r="P147" s="7" t="str">
        <f t="shared" si="29"/>
        <v>Trata-se de: Objeto Geográfico  Límite  Perímetro Municipal  Bairro. --- Consultar a Norma 6492-2021 no Anexo  A.4</v>
      </c>
      <c r="Q147" s="7" t="str">
        <f t="shared" si="34"/>
        <v>Consultar a Norma 6492-2021 no Anexo  A.4</v>
      </c>
      <c r="R147" s="21" t="s">
        <v>596</v>
      </c>
      <c r="S147" s="21" t="s">
        <v>422</v>
      </c>
      <c r="T147" s="10" t="str">
        <f t="shared" si="30"/>
        <v>key_147</v>
      </c>
    </row>
    <row r="148" spans="1:20" ht="7.8" customHeight="1" x14ac:dyDescent="0.3">
      <c r="A148" s="13">
        <v>148</v>
      </c>
      <c r="B148" s="9" t="s">
        <v>548</v>
      </c>
      <c r="C148" s="9" t="s">
        <v>1322</v>
      </c>
      <c r="D148" s="9" t="s">
        <v>1339</v>
      </c>
      <c r="E148" s="9" t="s">
        <v>1341</v>
      </c>
      <c r="F148" s="9" t="s">
        <v>389</v>
      </c>
      <c r="G148" s="29" t="s">
        <v>152</v>
      </c>
      <c r="H148" s="29" t="s">
        <v>152</v>
      </c>
      <c r="I148" s="29" t="s">
        <v>152</v>
      </c>
      <c r="J148" s="29" t="s">
        <v>152</v>
      </c>
      <c r="K148" s="29" t="str">
        <f t="shared" si="35"/>
        <v>dentro.de some Perímetro.Municipal and Quadra</v>
      </c>
      <c r="L148" s="7" t="str">
        <f t="shared" si="28"/>
        <v>Trata-se de: Objeto</v>
      </c>
      <c r="M148" s="7" t="str">
        <f t="shared" si="31"/>
        <v xml:space="preserve">Geográfico </v>
      </c>
      <c r="N148" s="7" t="str">
        <f t="shared" si="32"/>
        <v xml:space="preserve">Límite </v>
      </c>
      <c r="O148" s="7" t="str">
        <f t="shared" si="33"/>
        <v xml:space="preserve">Perímetro Barrial </v>
      </c>
      <c r="P148" s="7" t="str">
        <f t="shared" si="29"/>
        <v>Trata-se de: Objeto Geográfico  Límite  Perímetro Barrial  Quadra. --- Consultar a Norma 6492-2021 no Anexo  A.4</v>
      </c>
      <c r="Q148" s="7" t="str">
        <f t="shared" si="34"/>
        <v>Consultar a Norma 6492-2021 no Anexo  A.4</v>
      </c>
      <c r="R148" s="21" t="s">
        <v>596</v>
      </c>
      <c r="S148" s="21" t="s">
        <v>422</v>
      </c>
      <c r="T148" s="10" t="str">
        <f t="shared" si="30"/>
        <v>key_148</v>
      </c>
    </row>
    <row r="149" spans="1:20" ht="7.8" customHeight="1" x14ac:dyDescent="0.3">
      <c r="A149" s="13">
        <v>149</v>
      </c>
      <c r="B149" s="9" t="s">
        <v>548</v>
      </c>
      <c r="C149" s="9" t="s">
        <v>1322</v>
      </c>
      <c r="D149" s="9" t="s">
        <v>1339</v>
      </c>
      <c r="E149" s="9" t="s">
        <v>1349</v>
      </c>
      <c r="F149" s="9" t="s">
        <v>25</v>
      </c>
      <c r="G149" s="29" t="s">
        <v>152</v>
      </c>
      <c r="H149" s="29" t="s">
        <v>152</v>
      </c>
      <c r="I149" s="29" t="s">
        <v>152</v>
      </c>
      <c r="J149" s="29" t="s">
        <v>152</v>
      </c>
      <c r="K149" s="29" t="str">
        <f t="shared" si="35"/>
        <v>dentro.de some Perímetro.Barrial and Lote</v>
      </c>
      <c r="L149" s="7" t="str">
        <f t="shared" si="28"/>
        <v>Trata-se de: Objeto</v>
      </c>
      <c r="M149" s="7" t="str">
        <f t="shared" si="31"/>
        <v xml:space="preserve">Geográfico </v>
      </c>
      <c r="N149" s="7" t="str">
        <f t="shared" si="32"/>
        <v xml:space="preserve">Límite </v>
      </c>
      <c r="O149" s="7" t="str">
        <f t="shared" si="33"/>
        <v xml:space="preserve">Contorno Predial </v>
      </c>
      <c r="P149" s="7" t="str">
        <f t="shared" si="29"/>
        <v>Trata-se de: Objeto Geográfico  Límite  Contorno Predial  Lote. --- Consultar a Norma 6492-2021 no Anexo  A.4</v>
      </c>
      <c r="Q149" s="7" t="str">
        <f t="shared" si="34"/>
        <v>Consultar a Norma 6492-2021 no Anexo  A.4</v>
      </c>
      <c r="R149" s="21" t="s">
        <v>596</v>
      </c>
      <c r="S149" s="21" t="s">
        <v>422</v>
      </c>
      <c r="T149" s="10" t="str">
        <f t="shared" si="30"/>
        <v>key_149</v>
      </c>
    </row>
    <row r="150" spans="1:20" ht="7.8" customHeight="1" x14ac:dyDescent="0.3">
      <c r="A150" s="13">
        <v>150</v>
      </c>
      <c r="B150" s="9" t="s">
        <v>548</v>
      </c>
      <c r="C150" s="9" t="s">
        <v>1322</v>
      </c>
      <c r="D150" s="9" t="s">
        <v>1339</v>
      </c>
      <c r="E150" s="9" t="s">
        <v>1349</v>
      </c>
      <c r="F150" s="9" t="s">
        <v>671</v>
      </c>
      <c r="G150" s="29" t="s">
        <v>152</v>
      </c>
      <c r="H150" s="29" t="s">
        <v>152</v>
      </c>
      <c r="I150" s="29" t="s">
        <v>152</v>
      </c>
      <c r="J150" s="29" t="s">
        <v>152</v>
      </c>
      <c r="K150" s="29" t="str">
        <f t="shared" si="35"/>
        <v>dentro.de some Contorno.Predial and Prédio</v>
      </c>
      <c r="L150" s="7" t="str">
        <f t="shared" si="28"/>
        <v>Trata-se de: Objeto</v>
      </c>
      <c r="M150" s="7" t="str">
        <f t="shared" si="31"/>
        <v xml:space="preserve">Geográfico </v>
      </c>
      <c r="N150" s="7" t="str">
        <f t="shared" si="32"/>
        <v xml:space="preserve">Límite </v>
      </c>
      <c r="O150" s="7" t="str">
        <f t="shared" si="33"/>
        <v xml:space="preserve">Contorno Predial </v>
      </c>
      <c r="P150" s="7" t="str">
        <f t="shared" si="29"/>
        <v>Trata-se de: Objeto Geográfico  Límite  Contorno Predial  Prédio. --- Consultar a Norma 6492-2021 no Anexo  A.4</v>
      </c>
      <c r="Q150" s="7" t="str">
        <f t="shared" si="34"/>
        <v>Consultar a Norma 6492-2021 no Anexo  A.4</v>
      </c>
      <c r="R150" s="21" t="s">
        <v>596</v>
      </c>
      <c r="S150" s="21" t="s">
        <v>422</v>
      </c>
      <c r="T150" s="10" t="str">
        <f t="shared" si="30"/>
        <v>key_150</v>
      </c>
    </row>
    <row r="151" spans="1:20" ht="7.8" customHeight="1" x14ac:dyDescent="0.3">
      <c r="A151" s="13">
        <v>151</v>
      </c>
      <c r="B151" s="9" t="s">
        <v>548</v>
      </c>
      <c r="C151" s="9" t="s">
        <v>1322</v>
      </c>
      <c r="D151" s="9" t="s">
        <v>1339</v>
      </c>
      <c r="E151" s="9" t="s">
        <v>1350</v>
      </c>
      <c r="F151" s="9" t="s">
        <v>951</v>
      </c>
      <c r="G151" s="29" t="s">
        <v>152</v>
      </c>
      <c r="H151" s="29" t="s">
        <v>152</v>
      </c>
      <c r="I151" s="29" t="s">
        <v>152</v>
      </c>
      <c r="J151" s="29" t="s">
        <v>152</v>
      </c>
      <c r="K151" s="29" t="str">
        <f t="shared" si="35"/>
        <v>dentro.de some Contorno.Predial and Ambiente</v>
      </c>
      <c r="L151" s="7" t="str">
        <f t="shared" si="28"/>
        <v>Trata-se de: Objeto</v>
      </c>
      <c r="M151" s="7" t="str">
        <f t="shared" si="31"/>
        <v xml:space="preserve">Geográfico </v>
      </c>
      <c r="N151" s="7" t="str">
        <f t="shared" si="32"/>
        <v xml:space="preserve">Límite </v>
      </c>
      <c r="O151" s="7" t="str">
        <f t="shared" si="33"/>
        <v xml:space="preserve">Contorno Espacial </v>
      </c>
      <c r="P151" s="7" t="str">
        <f t="shared" si="29"/>
        <v>Trata-se de: Objeto Geográfico  Límite  Contorno Espacial  Ambiente. --- Consultar a Norma 6492-2021 no Anexo  A.4</v>
      </c>
      <c r="Q151" s="7" t="str">
        <f t="shared" si="34"/>
        <v>Consultar a Norma 6492-2021 no Anexo  A.4</v>
      </c>
      <c r="R151" s="21" t="s">
        <v>596</v>
      </c>
      <c r="S151" s="21" t="s">
        <v>422</v>
      </c>
      <c r="T151" s="10" t="str">
        <f t="shared" si="30"/>
        <v>key_151</v>
      </c>
    </row>
    <row r="152" spans="1:20" ht="7.8" customHeight="1" x14ac:dyDescent="0.3">
      <c r="A152" s="13">
        <v>152</v>
      </c>
      <c r="B152" s="9" t="s">
        <v>548</v>
      </c>
      <c r="C152" s="9" t="s">
        <v>1322</v>
      </c>
      <c r="D152" s="9" t="s">
        <v>1339</v>
      </c>
      <c r="E152" s="9" t="s">
        <v>1349</v>
      </c>
      <c r="F152" s="9" t="s">
        <v>394</v>
      </c>
      <c r="G152" s="29" t="s">
        <v>152</v>
      </c>
      <c r="H152" s="29" t="s">
        <v>152</v>
      </c>
      <c r="I152" s="29" t="s">
        <v>152</v>
      </c>
      <c r="J152" s="29" t="s">
        <v>152</v>
      </c>
      <c r="K152" s="29" t="str">
        <f t="shared" si="35"/>
        <v>dentro.de some Contorno.Espacial and Edícula</v>
      </c>
      <c r="L152" s="7" t="str">
        <f t="shared" si="28"/>
        <v>Trata-se de: Objeto</v>
      </c>
      <c r="M152" s="7" t="str">
        <f t="shared" si="31"/>
        <v xml:space="preserve">Geográfico </v>
      </c>
      <c r="N152" s="7" t="str">
        <f t="shared" si="32"/>
        <v xml:space="preserve">Límite </v>
      </c>
      <c r="O152" s="7" t="str">
        <f t="shared" si="33"/>
        <v xml:space="preserve">Contorno Predial </v>
      </c>
      <c r="P152" s="7" t="str">
        <f t="shared" si="29"/>
        <v>Trata-se de: Objeto Geográfico  Límite  Contorno Predial  Edícula. --- Consultar a Norma 6492-2021 no Anexo  A.4</v>
      </c>
      <c r="Q152" s="7" t="str">
        <f t="shared" si="34"/>
        <v>Consultar a Norma 6492-2021 no Anexo  A.4</v>
      </c>
      <c r="R152" s="21" t="s">
        <v>596</v>
      </c>
      <c r="S152" s="21" t="s">
        <v>422</v>
      </c>
      <c r="T152" s="10" t="str">
        <f t="shared" si="30"/>
        <v>key_152</v>
      </c>
    </row>
    <row r="153" spans="1:20" ht="7.8" customHeight="1" x14ac:dyDescent="0.3">
      <c r="A153" s="13">
        <v>153</v>
      </c>
      <c r="B153" s="9" t="s">
        <v>548</v>
      </c>
      <c r="C153" s="9" t="s">
        <v>1322</v>
      </c>
      <c r="D153" s="9" t="s">
        <v>1339</v>
      </c>
      <c r="E153" s="9" t="s">
        <v>1349</v>
      </c>
      <c r="F153" s="9" t="s">
        <v>391</v>
      </c>
      <c r="G153" s="29" t="s">
        <v>152</v>
      </c>
      <c r="H153" s="29" t="s">
        <v>152</v>
      </c>
      <c r="I153" s="29" t="s">
        <v>152</v>
      </c>
      <c r="J153" s="29" t="s">
        <v>152</v>
      </c>
      <c r="K153" s="29" t="str">
        <f t="shared" si="35"/>
        <v>dentro.de some Contorno.Predial and Bloco</v>
      </c>
      <c r="L153" s="7" t="str">
        <f t="shared" si="28"/>
        <v>Trata-se de: Objeto</v>
      </c>
      <c r="M153" s="7" t="str">
        <f t="shared" si="31"/>
        <v xml:space="preserve">Geográfico </v>
      </c>
      <c r="N153" s="7" t="str">
        <f t="shared" si="32"/>
        <v xml:space="preserve">Límite </v>
      </c>
      <c r="O153" s="7" t="str">
        <f t="shared" si="33"/>
        <v xml:space="preserve">Contorno Predial </v>
      </c>
      <c r="P153" s="7" t="str">
        <f t="shared" si="29"/>
        <v>Trata-se de: Objeto Geográfico  Límite  Contorno Predial  Bloco. --- Consultar a Norma 6492-2021 no Anexo  A.4</v>
      </c>
      <c r="Q153" s="7" t="str">
        <f t="shared" si="34"/>
        <v>Consultar a Norma 6492-2021 no Anexo  A.4</v>
      </c>
      <c r="R153" s="21" t="s">
        <v>596</v>
      </c>
      <c r="S153" s="21" t="s">
        <v>422</v>
      </c>
      <c r="T153" s="10" t="str">
        <f t="shared" si="30"/>
        <v>key_153</v>
      </c>
    </row>
    <row r="154" spans="1:20" ht="7.8" customHeight="1" x14ac:dyDescent="0.3">
      <c r="A154" s="13">
        <v>154</v>
      </c>
      <c r="B154" s="9" t="s">
        <v>548</v>
      </c>
      <c r="C154" s="9" t="s">
        <v>1322</v>
      </c>
      <c r="D154" s="9" t="s">
        <v>1339</v>
      </c>
      <c r="E154" s="9" t="s">
        <v>1346</v>
      </c>
      <c r="F154" s="9" t="s">
        <v>390</v>
      </c>
      <c r="G154" s="29" t="s">
        <v>152</v>
      </c>
      <c r="H154" s="29" t="s">
        <v>152</v>
      </c>
      <c r="I154" s="29" t="s">
        <v>152</v>
      </c>
      <c r="J154" s="29" t="s">
        <v>152</v>
      </c>
      <c r="K154" s="29" t="str">
        <f xml:space="preserve"> _xlfn.CONCAT("dentro.de some ",  E154, " and ", F154)</f>
        <v>dentro.de some Grupo.Funcional and Setor</v>
      </c>
      <c r="L154" s="7" t="str">
        <f t="shared" si="28"/>
        <v>Trata-se de: Objeto</v>
      </c>
      <c r="M154" s="7" t="str">
        <f t="shared" si="31"/>
        <v xml:space="preserve">Geográfico </v>
      </c>
      <c r="N154" s="7" t="str">
        <f t="shared" si="32"/>
        <v xml:space="preserve">Límite </v>
      </c>
      <c r="O154" s="7" t="str">
        <f t="shared" si="33"/>
        <v xml:space="preserve">Grupo Funcional </v>
      </c>
      <c r="P154" s="7" t="str">
        <f t="shared" si="29"/>
        <v>Trata-se de: Objeto Geográfico  Límite  Grupo Funcional  Setor. --- Consultar a Norma 6492-2021 no Anexo  A.4</v>
      </c>
      <c r="Q154" s="7" t="str">
        <f t="shared" si="34"/>
        <v>Consultar a Norma 6492-2021 no Anexo  A.4</v>
      </c>
      <c r="R154" s="21" t="s">
        <v>596</v>
      </c>
      <c r="S154" s="21" t="s">
        <v>422</v>
      </c>
      <c r="T154" s="10" t="str">
        <f t="shared" si="30"/>
        <v>key_154</v>
      </c>
    </row>
    <row r="155" spans="1:20" ht="7.8" customHeight="1" x14ac:dyDescent="0.3">
      <c r="A155" s="13">
        <v>155</v>
      </c>
      <c r="B155" s="9" t="s">
        <v>548</v>
      </c>
      <c r="C155" s="9" t="s">
        <v>1322</v>
      </c>
      <c r="D155" s="9" t="s">
        <v>1339</v>
      </c>
      <c r="E155" s="9" t="s">
        <v>1346</v>
      </c>
      <c r="F155" s="9" t="s">
        <v>393</v>
      </c>
      <c r="G155" s="29" t="s">
        <v>152</v>
      </c>
      <c r="H155" s="29" t="s">
        <v>152</v>
      </c>
      <c r="I155" s="29" t="s">
        <v>152</v>
      </c>
      <c r="J155" s="29" t="s">
        <v>152</v>
      </c>
      <c r="K155" s="29" t="str">
        <f xml:space="preserve"> _xlfn.CONCAT("dentro.de some ",  E154, " and ", F155)</f>
        <v>dentro.de some Grupo.Funcional and Divisão</v>
      </c>
      <c r="L155" s="7" t="str">
        <f t="shared" si="28"/>
        <v>Trata-se de: Objeto</v>
      </c>
      <c r="M155" s="7" t="str">
        <f t="shared" si="31"/>
        <v xml:space="preserve">Geográfico </v>
      </c>
      <c r="N155" s="7" t="str">
        <f t="shared" si="32"/>
        <v xml:space="preserve">Límite </v>
      </c>
      <c r="O155" s="7" t="str">
        <f t="shared" si="33"/>
        <v xml:space="preserve">Grupo Funcional </v>
      </c>
      <c r="P155" s="7" t="str">
        <f t="shared" si="29"/>
        <v>Trata-se de: Objeto Geográfico  Límite  Grupo Funcional  Divisão. --- Consultar a Norma 6492-2021 no Anexo  A.4</v>
      </c>
      <c r="Q155" s="7" t="str">
        <f t="shared" si="34"/>
        <v>Consultar a Norma 6492-2021 no Anexo  A.4</v>
      </c>
      <c r="R155" s="21" t="s">
        <v>596</v>
      </c>
      <c r="S155" s="21" t="s">
        <v>422</v>
      </c>
      <c r="T155" s="10" t="str">
        <f t="shared" si="30"/>
        <v>key_155</v>
      </c>
    </row>
    <row r="156" spans="1:20" ht="7.8" customHeight="1" x14ac:dyDescent="0.3">
      <c r="A156" s="13">
        <v>156</v>
      </c>
      <c r="B156" s="9" t="s">
        <v>548</v>
      </c>
      <c r="C156" s="9" t="s">
        <v>646</v>
      </c>
      <c r="D156" s="9" t="s">
        <v>1117</v>
      </c>
      <c r="E156" s="9" t="s">
        <v>632</v>
      </c>
      <c r="F156" s="9" t="s">
        <v>33</v>
      </c>
      <c r="G156" s="29" t="s">
        <v>152</v>
      </c>
      <c r="H156" s="29" t="s">
        <v>152</v>
      </c>
      <c r="I156" s="29" t="s">
        <v>152</v>
      </c>
      <c r="J156" s="29" t="s">
        <v>152</v>
      </c>
      <c r="K156" s="29" t="s">
        <v>152</v>
      </c>
      <c r="L156" s="7" t="str">
        <f t="shared" si="28"/>
        <v>Trata-se de: Objeto</v>
      </c>
      <c r="M156" s="7" t="str">
        <f t="shared" si="31"/>
        <v xml:space="preserve">Geométrico </v>
      </c>
      <c r="N156" s="7" t="str">
        <f t="shared" si="32"/>
        <v xml:space="preserve">Curva Fechada </v>
      </c>
      <c r="O156" s="7" t="str">
        <f t="shared" si="33"/>
        <v xml:space="preserve">Geratriz </v>
      </c>
      <c r="P156" s="7" t="str">
        <f t="shared" si="29"/>
        <v>Trata-se de: Objeto Geométrico  Curva Fechada  Geratriz  Circular. --- Consultar a Norma 6492-2021 no Anexo  A.4</v>
      </c>
      <c r="Q156" s="7" t="str">
        <f t="shared" si="34"/>
        <v>Consultar a Norma 6492-2021 no Anexo  A.4</v>
      </c>
      <c r="R156" s="21" t="s">
        <v>596</v>
      </c>
      <c r="S156" s="21" t="s">
        <v>422</v>
      </c>
      <c r="T156" s="10" t="str">
        <f t="shared" si="30"/>
        <v>key_156</v>
      </c>
    </row>
    <row r="157" spans="1:20" ht="7.8" customHeight="1" x14ac:dyDescent="0.3">
      <c r="A157" s="13">
        <v>157</v>
      </c>
      <c r="B157" s="9" t="s">
        <v>548</v>
      </c>
      <c r="C157" s="9" t="s">
        <v>646</v>
      </c>
      <c r="D157" s="9" t="s">
        <v>1117</v>
      </c>
      <c r="E157" s="9" t="s">
        <v>632</v>
      </c>
      <c r="F157" s="9" t="s">
        <v>35</v>
      </c>
      <c r="G157" s="29" t="s">
        <v>152</v>
      </c>
      <c r="H157" s="29" t="s">
        <v>152</v>
      </c>
      <c r="I157" s="29" t="s">
        <v>152</v>
      </c>
      <c r="J157" s="29" t="s">
        <v>152</v>
      </c>
      <c r="K157" s="29" t="s">
        <v>152</v>
      </c>
      <c r="L157" s="7" t="str">
        <f t="shared" si="28"/>
        <v>Trata-se de: Objeto</v>
      </c>
      <c r="M157" s="7" t="str">
        <f t="shared" si="31"/>
        <v xml:space="preserve">Geométrico </v>
      </c>
      <c r="N157" s="7" t="str">
        <f t="shared" si="32"/>
        <v xml:space="preserve">Curva Fechada </v>
      </c>
      <c r="O157" s="7" t="str">
        <f t="shared" si="33"/>
        <v xml:space="preserve">Geratriz </v>
      </c>
      <c r="P157" s="7" t="str">
        <f t="shared" si="29"/>
        <v>Trata-se de: Objeto Geométrico  Curva Fechada  Geratriz  Regular. --- Consultar a Norma 6492-2021 no Anexo  A.4</v>
      </c>
      <c r="Q157" s="7" t="str">
        <f t="shared" si="34"/>
        <v>Consultar a Norma 6492-2021 no Anexo  A.4</v>
      </c>
      <c r="R157" s="21" t="s">
        <v>596</v>
      </c>
      <c r="S157" s="21" t="s">
        <v>422</v>
      </c>
      <c r="T157" s="10" t="str">
        <f t="shared" si="30"/>
        <v>key_157</v>
      </c>
    </row>
    <row r="158" spans="1:20" ht="7.8" customHeight="1" x14ac:dyDescent="0.3">
      <c r="A158" s="13">
        <v>158</v>
      </c>
      <c r="B158" s="9" t="s">
        <v>548</v>
      </c>
      <c r="C158" s="9" t="s">
        <v>646</v>
      </c>
      <c r="D158" s="9" t="s">
        <v>1117</v>
      </c>
      <c r="E158" s="9" t="s">
        <v>632</v>
      </c>
      <c r="F158" s="9" t="s">
        <v>34</v>
      </c>
      <c r="G158" s="29" t="s">
        <v>152</v>
      </c>
      <c r="H158" s="29" t="s">
        <v>152</v>
      </c>
      <c r="I158" s="29" t="s">
        <v>152</v>
      </c>
      <c r="J158" s="29" t="s">
        <v>152</v>
      </c>
      <c r="K158" s="29" t="s">
        <v>152</v>
      </c>
      <c r="L158" s="7" t="str">
        <f t="shared" si="28"/>
        <v>Trata-se de: Objeto</v>
      </c>
      <c r="M158" s="7" t="str">
        <f t="shared" si="31"/>
        <v xml:space="preserve">Geométrico </v>
      </c>
      <c r="N158" s="7" t="str">
        <f t="shared" si="32"/>
        <v xml:space="preserve">Curva Fechada </v>
      </c>
      <c r="O158" s="7" t="str">
        <f t="shared" si="33"/>
        <v xml:space="preserve">Geratriz </v>
      </c>
      <c r="P158" s="7" t="str">
        <f t="shared" si="29"/>
        <v>Trata-se de: Objeto Geométrico  Curva Fechada  Geratriz  Irregular. --- Consultar a Norma 6492-2021 no Anexo  A.4</v>
      </c>
      <c r="Q158" s="7" t="str">
        <f t="shared" si="34"/>
        <v>Consultar a Norma 6492-2021 no Anexo  A.4</v>
      </c>
      <c r="R158" s="21" t="s">
        <v>596</v>
      </c>
      <c r="S158" s="21" t="s">
        <v>422</v>
      </c>
      <c r="T158" s="10" t="str">
        <f t="shared" si="30"/>
        <v>key_158</v>
      </c>
    </row>
    <row r="159" spans="1:20" ht="7.8" customHeight="1" x14ac:dyDescent="0.3">
      <c r="A159" s="13">
        <v>159</v>
      </c>
      <c r="B159" s="9" t="s">
        <v>548</v>
      </c>
      <c r="C159" s="9" t="s">
        <v>646</v>
      </c>
      <c r="D159" s="9" t="s">
        <v>1117</v>
      </c>
      <c r="E159" s="9" t="s">
        <v>632</v>
      </c>
      <c r="F159" s="9" t="s">
        <v>36</v>
      </c>
      <c r="G159" s="29" t="s">
        <v>152</v>
      </c>
      <c r="H159" s="29" t="s">
        <v>152</v>
      </c>
      <c r="I159" s="29" t="s">
        <v>152</v>
      </c>
      <c r="J159" s="29" t="s">
        <v>152</v>
      </c>
      <c r="K159" s="29" t="s">
        <v>152</v>
      </c>
      <c r="L159" s="7" t="str">
        <f t="shared" si="28"/>
        <v>Trata-se de: Objeto</v>
      </c>
      <c r="M159" s="7" t="str">
        <f t="shared" si="31"/>
        <v xml:space="preserve">Geométrico </v>
      </c>
      <c r="N159" s="7" t="str">
        <f t="shared" si="32"/>
        <v xml:space="preserve">Curva Fechada </v>
      </c>
      <c r="O159" s="7" t="str">
        <f t="shared" si="33"/>
        <v xml:space="preserve">Geratriz </v>
      </c>
      <c r="P159" s="7" t="str">
        <f t="shared" si="29"/>
        <v>Trata-se de: Objeto Geométrico  Curva Fechada  Geratriz  SeçãoPlana. --- Consultar a Norma 6492-2021 no Anexo  A.4</v>
      </c>
      <c r="Q159" s="7" t="str">
        <f t="shared" si="34"/>
        <v>Consultar a Norma 6492-2021 no Anexo  A.4</v>
      </c>
      <c r="R159" s="21" t="s">
        <v>596</v>
      </c>
      <c r="S159" s="21" t="s">
        <v>422</v>
      </c>
      <c r="T159" s="10" t="str">
        <f t="shared" si="30"/>
        <v>key_159</v>
      </c>
    </row>
    <row r="160" spans="1:20" ht="7.8" customHeight="1" x14ac:dyDescent="0.3">
      <c r="A160" s="13">
        <v>160</v>
      </c>
      <c r="B160" s="9" t="s">
        <v>548</v>
      </c>
      <c r="C160" s="9" t="s">
        <v>646</v>
      </c>
      <c r="D160" s="9" t="s">
        <v>1118</v>
      </c>
      <c r="E160" s="9" t="s">
        <v>633</v>
      </c>
      <c r="F160" s="9" t="s">
        <v>484</v>
      </c>
      <c r="G160" s="29" t="s">
        <v>152</v>
      </c>
      <c r="H160" s="29" t="s">
        <v>152</v>
      </c>
      <c r="I160" s="29" t="s">
        <v>152</v>
      </c>
      <c r="J160" s="29" t="s">
        <v>152</v>
      </c>
      <c r="K160" s="29" t="s">
        <v>152</v>
      </c>
      <c r="L160" s="7" t="str">
        <f t="shared" si="28"/>
        <v>Trata-se de: Objeto</v>
      </c>
      <c r="M160" s="7" t="str">
        <f t="shared" si="31"/>
        <v xml:space="preserve">Geométrico </v>
      </c>
      <c r="N160" s="7" t="str">
        <f t="shared" si="32"/>
        <v xml:space="preserve">Curva Aberta </v>
      </c>
      <c r="O160" s="7" t="str">
        <f t="shared" si="33"/>
        <v xml:space="preserve">Diretriz </v>
      </c>
      <c r="P160" s="7" t="str">
        <f t="shared" si="29"/>
        <v>Trata-se de: Objeto Geométrico  Curva Aberta  Diretriz  Segmento. --- Consultar a Norma 6492-2021 no Anexo  A.4</v>
      </c>
      <c r="Q160" s="7" t="str">
        <f t="shared" si="34"/>
        <v>Consultar a Norma 6492-2021 no Anexo  A.4</v>
      </c>
      <c r="R160" s="21" t="s">
        <v>596</v>
      </c>
      <c r="S160" s="21" t="s">
        <v>422</v>
      </c>
      <c r="T160" s="10" t="str">
        <f t="shared" si="30"/>
        <v>key_160</v>
      </c>
    </row>
    <row r="161" spans="1:20" ht="7.8" customHeight="1" x14ac:dyDescent="0.3">
      <c r="A161" s="13">
        <v>161</v>
      </c>
      <c r="B161" s="9" t="s">
        <v>548</v>
      </c>
      <c r="C161" s="9" t="s">
        <v>646</v>
      </c>
      <c r="D161" s="9" t="s">
        <v>1118</v>
      </c>
      <c r="E161" s="9" t="s">
        <v>633</v>
      </c>
      <c r="F161" s="9" t="s">
        <v>63</v>
      </c>
      <c r="G161" s="29" t="s">
        <v>152</v>
      </c>
      <c r="H161" s="29" t="s">
        <v>152</v>
      </c>
      <c r="I161" s="29" t="s">
        <v>152</v>
      </c>
      <c r="J161" s="29" t="s">
        <v>152</v>
      </c>
      <c r="K161" s="29" t="s">
        <v>152</v>
      </c>
      <c r="L161" s="7" t="str">
        <f t="shared" si="28"/>
        <v>Trata-se de: Objeto</v>
      </c>
      <c r="M161" s="7" t="str">
        <f t="shared" si="31"/>
        <v xml:space="preserve">Geométrico </v>
      </c>
      <c r="N161" s="7" t="str">
        <f t="shared" si="32"/>
        <v xml:space="preserve">Curva Aberta </v>
      </c>
      <c r="O161" s="7" t="str">
        <f t="shared" si="33"/>
        <v xml:space="preserve">Diretriz </v>
      </c>
      <c r="P161" s="7" t="str">
        <f t="shared" si="29"/>
        <v>Trata-se de: Objeto Geométrico  Curva Aberta  Diretriz  Poligonal. --- Consultar a Norma 6492-2021 no Anexo  A.4</v>
      </c>
      <c r="Q161" s="7" t="str">
        <f t="shared" si="34"/>
        <v>Consultar a Norma 6492-2021 no Anexo  A.4</v>
      </c>
      <c r="R161" s="21" t="s">
        <v>596</v>
      </c>
      <c r="S161" s="21" t="s">
        <v>422</v>
      </c>
      <c r="T161" s="10" t="str">
        <f t="shared" si="30"/>
        <v>key_161</v>
      </c>
    </row>
    <row r="162" spans="1:20" ht="7.8" customHeight="1" x14ac:dyDescent="0.3">
      <c r="A162" s="13">
        <v>162</v>
      </c>
      <c r="B162" s="9" t="s">
        <v>548</v>
      </c>
      <c r="C162" s="9" t="s">
        <v>646</v>
      </c>
      <c r="D162" s="9" t="s">
        <v>1119</v>
      </c>
      <c r="E162" s="9" t="s">
        <v>1120</v>
      </c>
      <c r="F162" s="9" t="s">
        <v>1121</v>
      </c>
      <c r="G162" s="29" t="s">
        <v>152</v>
      </c>
      <c r="H162" s="29" t="s">
        <v>152</v>
      </c>
      <c r="I162" s="29" t="s">
        <v>152</v>
      </c>
      <c r="J162" s="29" t="s">
        <v>152</v>
      </c>
      <c r="K162" s="29" t="s">
        <v>152</v>
      </c>
      <c r="L162" s="7" t="str">
        <f t="shared" si="28"/>
        <v>Trata-se de: Objeto</v>
      </c>
      <c r="M162" s="7" t="str">
        <f t="shared" si="31"/>
        <v xml:space="preserve">Geométrico </v>
      </c>
      <c r="N162" s="7" t="str">
        <f t="shared" si="32"/>
        <v xml:space="preserve">Poliédrico </v>
      </c>
      <c r="O162" s="7" t="str">
        <f t="shared" si="33"/>
        <v xml:space="preserve">Massa </v>
      </c>
      <c r="P162" s="7" t="str">
        <f t="shared" si="29"/>
        <v>Trata-se de: Objeto Geométrico  Poliédrico  Massa  De Predio. --- Consultar a Norma 6492-2021 no Anexo  A.4</v>
      </c>
      <c r="Q162" s="7" t="str">
        <f t="shared" si="34"/>
        <v>Consultar a Norma 6492-2021 no Anexo  A.4</v>
      </c>
      <c r="R162" s="21" t="s">
        <v>596</v>
      </c>
      <c r="S162" s="21" t="s">
        <v>422</v>
      </c>
      <c r="T162" s="10" t="str">
        <f t="shared" si="30"/>
        <v>key_162</v>
      </c>
    </row>
    <row r="163" spans="1:20" ht="7.8" customHeight="1" x14ac:dyDescent="0.3">
      <c r="A163" s="13">
        <v>163</v>
      </c>
      <c r="B163" s="9" t="s">
        <v>548</v>
      </c>
      <c r="C163" s="9" t="s">
        <v>646</v>
      </c>
      <c r="D163" s="9" t="s">
        <v>1119</v>
      </c>
      <c r="E163" s="9" t="s">
        <v>1120</v>
      </c>
      <c r="F163" s="9" t="s">
        <v>1122</v>
      </c>
      <c r="G163" s="29" t="s">
        <v>152</v>
      </c>
      <c r="H163" s="29" t="s">
        <v>152</v>
      </c>
      <c r="I163" s="29" t="s">
        <v>152</v>
      </c>
      <c r="J163" s="29" t="s">
        <v>152</v>
      </c>
      <c r="K163" s="29" t="s">
        <v>152</v>
      </c>
      <c r="L163" s="7" t="str">
        <f t="shared" si="28"/>
        <v>Trata-se de: Objeto</v>
      </c>
      <c r="M163" s="7" t="str">
        <f t="shared" si="31"/>
        <v xml:space="preserve">Geométrico </v>
      </c>
      <c r="N163" s="7" t="str">
        <f t="shared" si="32"/>
        <v xml:space="preserve">Poliédrico </v>
      </c>
      <c r="O163" s="7" t="str">
        <f t="shared" si="33"/>
        <v xml:space="preserve">Massa </v>
      </c>
      <c r="P163" s="7" t="str">
        <f t="shared" si="29"/>
        <v>Trata-se de: Objeto Geométrico  Poliédrico  Massa  De Componente. --- Consultar a Norma 6492-2021 no Anexo  A.4</v>
      </c>
      <c r="Q163" s="7" t="str">
        <f t="shared" si="34"/>
        <v>Consultar a Norma 6492-2021 no Anexo  A.4</v>
      </c>
      <c r="R163" s="21" t="s">
        <v>596</v>
      </c>
      <c r="S163" s="21" t="s">
        <v>422</v>
      </c>
      <c r="T163" s="10" t="str">
        <f t="shared" si="30"/>
        <v>key_163</v>
      </c>
    </row>
    <row r="164" spans="1:20" ht="7.8" customHeight="1" x14ac:dyDescent="0.3">
      <c r="A164" s="13">
        <v>164</v>
      </c>
      <c r="B164" s="9" t="s">
        <v>548</v>
      </c>
      <c r="C164" s="9" t="s">
        <v>1116</v>
      </c>
      <c r="D164" s="9" t="s">
        <v>571</v>
      </c>
      <c r="E164" s="9" t="s">
        <v>673</v>
      </c>
      <c r="F164" s="9" t="s">
        <v>395</v>
      </c>
      <c r="G164" s="29" t="s">
        <v>152</v>
      </c>
      <c r="H164" s="29" t="s">
        <v>152</v>
      </c>
      <c r="I164" s="29" t="s">
        <v>152</v>
      </c>
      <c r="J164" s="29" t="s">
        <v>152</v>
      </c>
      <c r="K164" s="29" t="s">
        <v>152</v>
      </c>
      <c r="L164" s="7" t="str">
        <f t="shared" si="28"/>
        <v>Trata-se de: Objeto</v>
      </c>
      <c r="M164" s="7" t="str">
        <f t="shared" si="31"/>
        <v xml:space="preserve">Referenciado </v>
      </c>
      <c r="N164" s="7" t="str">
        <f t="shared" si="32"/>
        <v xml:space="preserve">Com Plano Horizontal </v>
      </c>
      <c r="O164" s="7" t="str">
        <f t="shared" si="33"/>
        <v xml:space="preserve">Em Andar </v>
      </c>
      <c r="P164" s="7" t="str">
        <f t="shared" si="29"/>
        <v>Trata-se de: Objeto Referenciado  Com Plano Horizontal  Em Andar  Acabado. --- Consultar a Norma 6492-2021 no Anexo  A.6</v>
      </c>
      <c r="Q164" s="7" t="str">
        <f t="shared" si="34"/>
        <v>Consultar a Norma 6492-2021 no Anexo  A.6</v>
      </c>
      <c r="R164" s="21" t="s">
        <v>596</v>
      </c>
      <c r="S164" s="21" t="s">
        <v>424</v>
      </c>
      <c r="T164" s="10" t="str">
        <f t="shared" si="30"/>
        <v>key_164</v>
      </c>
    </row>
    <row r="165" spans="1:20" ht="7.8" customHeight="1" x14ac:dyDescent="0.3">
      <c r="A165" s="13">
        <v>165</v>
      </c>
      <c r="B165" s="9" t="s">
        <v>548</v>
      </c>
      <c r="C165" s="9" t="s">
        <v>1116</v>
      </c>
      <c r="D165" s="9" t="s">
        <v>571</v>
      </c>
      <c r="E165" s="9" t="s">
        <v>673</v>
      </c>
      <c r="F165" s="9" t="s">
        <v>342</v>
      </c>
      <c r="G165" s="29" t="s">
        <v>152</v>
      </c>
      <c r="H165" s="29" t="s">
        <v>152</v>
      </c>
      <c r="I165" s="29" t="s">
        <v>152</v>
      </c>
      <c r="J165" s="29" t="s">
        <v>152</v>
      </c>
      <c r="K165" s="29" t="s">
        <v>152</v>
      </c>
      <c r="L165" s="7" t="str">
        <f t="shared" si="28"/>
        <v>Trata-se de: Objeto</v>
      </c>
      <c r="M165" s="7" t="str">
        <f t="shared" si="31"/>
        <v xml:space="preserve">Referenciado </v>
      </c>
      <c r="N165" s="7" t="str">
        <f t="shared" si="32"/>
        <v xml:space="preserve">Com Plano Horizontal </v>
      </c>
      <c r="O165" s="7" t="str">
        <f t="shared" si="33"/>
        <v xml:space="preserve">Em Andar </v>
      </c>
      <c r="P165" s="7" t="str">
        <f t="shared" si="29"/>
        <v>Trata-se de: Objeto Referenciado  Com Plano Horizontal  Em Andar  Pav Acesso. --- Consultar a Norma 6492-2021 no Anexo  A.4</v>
      </c>
      <c r="Q165" s="7" t="str">
        <f t="shared" si="34"/>
        <v>Consultar a Norma 6492-2021 no Anexo  A.4</v>
      </c>
      <c r="R165" s="21" t="s">
        <v>596</v>
      </c>
      <c r="S165" s="21" t="s">
        <v>422</v>
      </c>
      <c r="T165" s="10" t="str">
        <f t="shared" si="30"/>
        <v>key_165</v>
      </c>
    </row>
    <row r="166" spans="1:20" ht="7.8" customHeight="1" x14ac:dyDescent="0.3">
      <c r="A166" s="13">
        <v>166</v>
      </c>
      <c r="B166" s="9" t="s">
        <v>548</v>
      </c>
      <c r="C166" s="9" t="s">
        <v>1116</v>
      </c>
      <c r="D166" s="9" t="s">
        <v>571</v>
      </c>
      <c r="E166" s="9" t="s">
        <v>673</v>
      </c>
      <c r="F166" s="9" t="s">
        <v>468</v>
      </c>
      <c r="G166" s="29" t="s">
        <v>152</v>
      </c>
      <c r="H166" s="29" t="s">
        <v>152</v>
      </c>
      <c r="I166" s="29" t="s">
        <v>152</v>
      </c>
      <c r="J166" s="29" t="s">
        <v>152</v>
      </c>
      <c r="K166" s="29" t="s">
        <v>152</v>
      </c>
      <c r="L166" s="7" t="str">
        <f t="shared" si="28"/>
        <v>Trata-se de: Objeto</v>
      </c>
      <c r="M166" s="7" t="str">
        <f t="shared" si="31"/>
        <v xml:space="preserve">Referenciado </v>
      </c>
      <c r="N166" s="7" t="str">
        <f t="shared" si="32"/>
        <v xml:space="preserve">Com Plano Horizontal </v>
      </c>
      <c r="O166" s="7" t="str">
        <f t="shared" si="33"/>
        <v xml:space="preserve">Em Andar </v>
      </c>
      <c r="P166" s="7" t="str">
        <f t="shared" si="29"/>
        <v>Trata-se de: Objeto Referenciado  Com Plano Horizontal  Em Andar  Pav Térreo Acabado. --- Consultar a Norma 6492-2021 no Anexo  A.4</v>
      </c>
      <c r="Q166" s="7" t="str">
        <f t="shared" si="34"/>
        <v>Consultar a Norma 6492-2021 no Anexo  A.4</v>
      </c>
      <c r="R166" s="21" t="s">
        <v>596</v>
      </c>
      <c r="S166" s="21" t="s">
        <v>422</v>
      </c>
      <c r="T166" s="10" t="str">
        <f t="shared" si="30"/>
        <v>key_166</v>
      </c>
    </row>
    <row r="167" spans="1:20" ht="7.8" customHeight="1" x14ac:dyDescent="0.3">
      <c r="A167" s="13">
        <v>167</v>
      </c>
      <c r="B167" s="9" t="s">
        <v>548</v>
      </c>
      <c r="C167" s="9" t="s">
        <v>1116</v>
      </c>
      <c r="D167" s="9" t="s">
        <v>571</v>
      </c>
      <c r="E167" s="9" t="s">
        <v>673</v>
      </c>
      <c r="F167" s="9" t="s">
        <v>469</v>
      </c>
      <c r="G167" s="29" t="s">
        <v>152</v>
      </c>
      <c r="H167" s="29" t="s">
        <v>152</v>
      </c>
      <c r="I167" s="29" t="s">
        <v>152</v>
      </c>
      <c r="J167" s="29" t="s">
        <v>152</v>
      </c>
      <c r="K167" s="29" t="s">
        <v>152</v>
      </c>
      <c r="L167" s="7" t="str">
        <f t="shared" si="28"/>
        <v>Trata-se de: Objeto</v>
      </c>
      <c r="M167" s="7" t="str">
        <f t="shared" si="31"/>
        <v xml:space="preserve">Referenciado </v>
      </c>
      <c r="N167" s="7" t="str">
        <f t="shared" si="32"/>
        <v xml:space="preserve">Com Plano Horizontal </v>
      </c>
      <c r="O167" s="7" t="str">
        <f t="shared" si="33"/>
        <v xml:space="preserve">Em Andar </v>
      </c>
      <c r="P167" s="7" t="str">
        <f t="shared" si="29"/>
        <v>Trata-se de: Objeto Referenciado  Com Plano Horizontal  Em Andar  Pav Técnico Acabado. --- Consultar a Norma 6492-2021 no Anexo  A.4</v>
      </c>
      <c r="Q167" s="7" t="str">
        <f t="shared" ref="Q167:Q198" si="36">_xlfn.CONCAT("Consultar a Norma ",R167," no Anexo ",S167)</f>
        <v>Consultar a Norma 6492-2021 no Anexo  A.4</v>
      </c>
      <c r="R167" s="21" t="s">
        <v>596</v>
      </c>
      <c r="S167" s="21" t="s">
        <v>422</v>
      </c>
      <c r="T167" s="10" t="str">
        <f t="shared" si="30"/>
        <v>key_167</v>
      </c>
    </row>
    <row r="168" spans="1:20" ht="7.8" customHeight="1" x14ac:dyDescent="0.3">
      <c r="A168" s="13">
        <v>168</v>
      </c>
      <c r="B168" s="9" t="s">
        <v>548</v>
      </c>
      <c r="C168" s="9" t="s">
        <v>1116</v>
      </c>
      <c r="D168" s="9" t="s">
        <v>571</v>
      </c>
      <c r="E168" s="9" t="s">
        <v>673</v>
      </c>
      <c r="F168" s="9" t="s">
        <v>470</v>
      </c>
      <c r="G168" s="29" t="s">
        <v>152</v>
      </c>
      <c r="H168" s="29" t="s">
        <v>152</v>
      </c>
      <c r="I168" s="29" t="s">
        <v>152</v>
      </c>
      <c r="J168" s="29" t="s">
        <v>152</v>
      </c>
      <c r="K168" s="29" t="s">
        <v>152</v>
      </c>
      <c r="L168" s="7" t="str">
        <f t="shared" si="28"/>
        <v>Trata-se de: Objeto</v>
      </c>
      <c r="M168" s="7" t="str">
        <f t="shared" si="31"/>
        <v xml:space="preserve">Referenciado </v>
      </c>
      <c r="N168" s="7" t="str">
        <f t="shared" si="32"/>
        <v xml:space="preserve">Com Plano Horizontal </v>
      </c>
      <c r="O168" s="7" t="str">
        <f t="shared" si="33"/>
        <v xml:space="preserve">Em Andar </v>
      </c>
      <c r="P168" s="7" t="str">
        <f t="shared" si="29"/>
        <v>Trata-se de: Objeto Referenciado  Com Plano Horizontal  Em Andar  Pav Tipo Acabado. --- Consultar a Norma 6492-2021 no Anexo  A.4</v>
      </c>
      <c r="Q168" s="7" t="str">
        <f t="shared" si="36"/>
        <v>Consultar a Norma 6492-2021 no Anexo  A.4</v>
      </c>
      <c r="R168" s="21" t="s">
        <v>596</v>
      </c>
      <c r="S168" s="21" t="s">
        <v>422</v>
      </c>
      <c r="T168" s="10" t="str">
        <f t="shared" si="30"/>
        <v>key_168</v>
      </c>
    </row>
    <row r="169" spans="1:20" ht="7.8" customHeight="1" x14ac:dyDescent="0.3">
      <c r="A169" s="13">
        <v>169</v>
      </c>
      <c r="B169" s="9" t="s">
        <v>548</v>
      </c>
      <c r="C169" s="9" t="s">
        <v>1116</v>
      </c>
      <c r="D169" s="9" t="s">
        <v>571</v>
      </c>
      <c r="E169" s="9" t="s">
        <v>673</v>
      </c>
      <c r="F169" s="9" t="s">
        <v>471</v>
      </c>
      <c r="G169" s="29" t="s">
        <v>152</v>
      </c>
      <c r="H169" s="29" t="s">
        <v>152</v>
      </c>
      <c r="I169" s="29" t="s">
        <v>152</v>
      </c>
      <c r="J169" s="29" t="s">
        <v>152</v>
      </c>
      <c r="K169" s="29" t="s">
        <v>152</v>
      </c>
      <c r="L169" s="7" t="str">
        <f t="shared" si="28"/>
        <v>Trata-se de: Objeto</v>
      </c>
      <c r="M169" s="7" t="str">
        <f t="shared" si="31"/>
        <v xml:space="preserve">Referenciado </v>
      </c>
      <c r="N169" s="7" t="str">
        <f t="shared" si="32"/>
        <v xml:space="preserve">Com Plano Horizontal </v>
      </c>
      <c r="O169" s="7" t="str">
        <f t="shared" si="33"/>
        <v xml:space="preserve">Em Andar </v>
      </c>
      <c r="P169" s="7" t="str">
        <f t="shared" si="29"/>
        <v>Trata-se de: Objeto Referenciado  Com Plano Horizontal  Em Andar  Pav Parcial Acabado. --- Consultar a Norma 6492-2021 no Anexo  A.4</v>
      </c>
      <c r="Q169" s="7" t="str">
        <f t="shared" si="36"/>
        <v>Consultar a Norma 6492-2021 no Anexo  A.4</v>
      </c>
      <c r="R169" s="21" t="s">
        <v>596</v>
      </c>
      <c r="S169" s="21" t="s">
        <v>422</v>
      </c>
      <c r="T169" s="10" t="str">
        <f t="shared" si="30"/>
        <v>key_169</v>
      </c>
    </row>
    <row r="170" spans="1:20" ht="7.8" customHeight="1" x14ac:dyDescent="0.3">
      <c r="A170" s="13">
        <v>170</v>
      </c>
      <c r="B170" s="9" t="s">
        <v>548</v>
      </c>
      <c r="C170" s="9" t="s">
        <v>1116</v>
      </c>
      <c r="D170" s="9" t="s">
        <v>571</v>
      </c>
      <c r="E170" s="9" t="s">
        <v>673</v>
      </c>
      <c r="F170" s="9" t="s">
        <v>472</v>
      </c>
      <c r="G170" s="29" t="s">
        <v>152</v>
      </c>
      <c r="H170" s="29" t="s">
        <v>152</v>
      </c>
      <c r="I170" s="29" t="s">
        <v>152</v>
      </c>
      <c r="J170" s="29" t="s">
        <v>152</v>
      </c>
      <c r="K170" s="29" t="s">
        <v>152</v>
      </c>
      <c r="L170" s="7" t="str">
        <f t="shared" si="28"/>
        <v>Trata-se de: Objeto</v>
      </c>
      <c r="M170" s="7" t="str">
        <f t="shared" si="31"/>
        <v xml:space="preserve">Referenciado </v>
      </c>
      <c r="N170" s="7" t="str">
        <f t="shared" si="32"/>
        <v xml:space="preserve">Com Plano Horizontal </v>
      </c>
      <c r="O170" s="7" t="str">
        <f t="shared" si="33"/>
        <v xml:space="preserve">Em Andar </v>
      </c>
      <c r="P170" s="7" t="str">
        <f t="shared" si="29"/>
        <v>Trata-se de: Objeto Referenciado  Com Plano Horizontal  Em Andar  Pav Cobertura Acabado. --- Consultar a Norma 6492-2021 no Anexo  A.4</v>
      </c>
      <c r="Q170" s="7" t="str">
        <f t="shared" si="36"/>
        <v>Consultar a Norma 6492-2021 no Anexo  A.4</v>
      </c>
      <c r="R170" s="21" t="s">
        <v>596</v>
      </c>
      <c r="S170" s="21" t="s">
        <v>422</v>
      </c>
      <c r="T170" s="10" t="str">
        <f t="shared" si="30"/>
        <v>key_170</v>
      </c>
    </row>
    <row r="171" spans="1:20" ht="7.8" customHeight="1" x14ac:dyDescent="0.3">
      <c r="A171" s="13">
        <v>171</v>
      </c>
      <c r="B171" s="9" t="s">
        <v>548</v>
      </c>
      <c r="C171" s="9" t="s">
        <v>1116</v>
      </c>
      <c r="D171" s="9" t="s">
        <v>571</v>
      </c>
      <c r="E171" s="9" t="s">
        <v>673</v>
      </c>
      <c r="F171" s="9" t="s">
        <v>473</v>
      </c>
      <c r="G171" s="29" t="s">
        <v>152</v>
      </c>
      <c r="H171" s="29" t="s">
        <v>152</v>
      </c>
      <c r="I171" s="29" t="s">
        <v>152</v>
      </c>
      <c r="J171" s="29" t="s">
        <v>152</v>
      </c>
      <c r="K171" s="29" t="s">
        <v>152</v>
      </c>
      <c r="L171" s="7" t="str">
        <f t="shared" si="28"/>
        <v>Trata-se de: Objeto</v>
      </c>
      <c r="M171" s="7" t="str">
        <f t="shared" si="31"/>
        <v xml:space="preserve">Referenciado </v>
      </c>
      <c r="N171" s="7" t="str">
        <f t="shared" si="32"/>
        <v xml:space="preserve">Com Plano Horizontal </v>
      </c>
      <c r="O171" s="7" t="str">
        <f t="shared" si="33"/>
        <v xml:space="preserve">Em Andar </v>
      </c>
      <c r="P171" s="7" t="str">
        <f t="shared" si="29"/>
        <v>Trata-se de: Objeto Referenciado  Com Plano Horizontal  Em Andar  Pav Subsolo Acabado. --- Consultar a Norma 6492-2021 no Anexo  A.4</v>
      </c>
      <c r="Q171" s="7" t="str">
        <f t="shared" si="36"/>
        <v>Consultar a Norma 6492-2021 no Anexo  A.4</v>
      </c>
      <c r="R171" s="21" t="s">
        <v>596</v>
      </c>
      <c r="S171" s="21" t="s">
        <v>422</v>
      </c>
      <c r="T171" s="10" t="str">
        <f t="shared" si="30"/>
        <v>key_171</v>
      </c>
    </row>
    <row r="172" spans="1:20" ht="7.8" customHeight="1" x14ac:dyDescent="0.3">
      <c r="A172" s="13">
        <v>172</v>
      </c>
      <c r="B172" s="9" t="s">
        <v>548</v>
      </c>
      <c r="C172" s="9" t="s">
        <v>1116</v>
      </c>
      <c r="D172" s="9" t="s">
        <v>571</v>
      </c>
      <c r="E172" s="9" t="s">
        <v>673</v>
      </c>
      <c r="F172" s="9" t="s">
        <v>396</v>
      </c>
      <c r="G172" s="29" t="s">
        <v>152</v>
      </c>
      <c r="H172" s="29" t="s">
        <v>152</v>
      </c>
      <c r="I172" s="29" t="s">
        <v>152</v>
      </c>
      <c r="J172" s="29" t="s">
        <v>152</v>
      </c>
      <c r="K172" s="29" t="s">
        <v>152</v>
      </c>
      <c r="L172" s="7" t="str">
        <f t="shared" si="28"/>
        <v>Trata-se de: Objeto</v>
      </c>
      <c r="M172" s="7" t="str">
        <f t="shared" si="31"/>
        <v xml:space="preserve">Referenciado </v>
      </c>
      <c r="N172" s="7" t="str">
        <f t="shared" si="32"/>
        <v xml:space="preserve">Com Plano Horizontal </v>
      </c>
      <c r="O172" s="7" t="str">
        <f t="shared" si="33"/>
        <v xml:space="preserve">Em Andar </v>
      </c>
      <c r="P172" s="7" t="str">
        <f t="shared" si="29"/>
        <v>Trata-se de: Objeto Referenciado  Com Plano Horizontal  Em Andar  Osso. --- Consultar a Norma 6492-2021 no Anexo  A.6</v>
      </c>
      <c r="Q172" s="7" t="str">
        <f t="shared" si="36"/>
        <v>Consultar a Norma 6492-2021 no Anexo  A.6</v>
      </c>
      <c r="R172" s="21" t="s">
        <v>596</v>
      </c>
      <c r="S172" s="21" t="s">
        <v>424</v>
      </c>
      <c r="T172" s="10" t="str">
        <f t="shared" si="30"/>
        <v>key_172</v>
      </c>
    </row>
    <row r="173" spans="1:20" ht="7.8" customHeight="1" x14ac:dyDescent="0.3">
      <c r="A173" s="13">
        <v>173</v>
      </c>
      <c r="B173" s="9" t="s">
        <v>548</v>
      </c>
      <c r="C173" s="9" t="s">
        <v>1116</v>
      </c>
      <c r="D173" s="9" t="s">
        <v>571</v>
      </c>
      <c r="E173" s="9" t="s">
        <v>673</v>
      </c>
      <c r="F173" s="9" t="s">
        <v>474</v>
      </c>
      <c r="G173" s="29" t="s">
        <v>152</v>
      </c>
      <c r="H173" s="29" t="s">
        <v>152</v>
      </c>
      <c r="I173" s="29" t="s">
        <v>152</v>
      </c>
      <c r="J173" s="29" t="s">
        <v>152</v>
      </c>
      <c r="K173" s="29" t="s">
        <v>152</v>
      </c>
      <c r="L173" s="7" t="str">
        <f t="shared" si="28"/>
        <v>Trata-se de: Objeto</v>
      </c>
      <c r="M173" s="7" t="str">
        <f t="shared" si="31"/>
        <v xml:space="preserve">Referenciado </v>
      </c>
      <c r="N173" s="7" t="str">
        <f t="shared" si="32"/>
        <v xml:space="preserve">Com Plano Horizontal </v>
      </c>
      <c r="O173" s="7" t="str">
        <f t="shared" si="33"/>
        <v xml:space="preserve">Em Andar </v>
      </c>
      <c r="P173" s="7" t="str">
        <f t="shared" si="29"/>
        <v>Trata-se de: Objeto Referenciado  Com Plano Horizontal  Em Andar  Pav Acesso Osso. --- Consultar a Norma 6492-2021 no Anexo  A.4</v>
      </c>
      <c r="Q173" s="7" t="str">
        <f t="shared" si="36"/>
        <v>Consultar a Norma 6492-2021 no Anexo  A.4</v>
      </c>
      <c r="R173" s="21" t="s">
        <v>596</v>
      </c>
      <c r="S173" s="21" t="s">
        <v>422</v>
      </c>
      <c r="T173" s="10" t="str">
        <f t="shared" si="30"/>
        <v>key_173</v>
      </c>
    </row>
    <row r="174" spans="1:20" ht="7.8" customHeight="1" x14ac:dyDescent="0.3">
      <c r="A174" s="13">
        <v>174</v>
      </c>
      <c r="B174" s="9" t="s">
        <v>548</v>
      </c>
      <c r="C174" s="9" t="s">
        <v>1116</v>
      </c>
      <c r="D174" s="9" t="s">
        <v>571</v>
      </c>
      <c r="E174" s="9" t="s">
        <v>673</v>
      </c>
      <c r="F174" s="9" t="s">
        <v>475</v>
      </c>
      <c r="G174" s="29" t="s">
        <v>152</v>
      </c>
      <c r="H174" s="29" t="s">
        <v>152</v>
      </c>
      <c r="I174" s="29" t="s">
        <v>152</v>
      </c>
      <c r="J174" s="29" t="s">
        <v>152</v>
      </c>
      <c r="K174" s="29" t="s">
        <v>152</v>
      </c>
      <c r="L174" s="7" t="str">
        <f t="shared" si="28"/>
        <v>Trata-se de: Objeto</v>
      </c>
      <c r="M174" s="7" t="str">
        <f t="shared" si="31"/>
        <v xml:space="preserve">Referenciado </v>
      </c>
      <c r="N174" s="7" t="str">
        <f t="shared" si="32"/>
        <v xml:space="preserve">Com Plano Horizontal </v>
      </c>
      <c r="O174" s="7" t="str">
        <f t="shared" si="33"/>
        <v xml:space="preserve">Em Andar </v>
      </c>
      <c r="P174" s="7" t="str">
        <f t="shared" si="29"/>
        <v>Trata-se de: Objeto Referenciado  Com Plano Horizontal  Em Andar  Pav Térreo Osso. --- Consultar a Norma 6492-2021 no Anexo  A.4</v>
      </c>
      <c r="Q174" s="7" t="str">
        <f t="shared" si="36"/>
        <v>Consultar a Norma 6492-2021 no Anexo  A.4</v>
      </c>
      <c r="R174" s="21" t="s">
        <v>596</v>
      </c>
      <c r="S174" s="21" t="s">
        <v>422</v>
      </c>
      <c r="T174" s="10" t="str">
        <f t="shared" si="30"/>
        <v>key_174</v>
      </c>
    </row>
    <row r="175" spans="1:20" ht="7.8" customHeight="1" x14ac:dyDescent="0.3">
      <c r="A175" s="13">
        <v>175</v>
      </c>
      <c r="B175" s="9" t="s">
        <v>548</v>
      </c>
      <c r="C175" s="9" t="s">
        <v>1116</v>
      </c>
      <c r="D175" s="9" t="s">
        <v>571</v>
      </c>
      <c r="E175" s="9" t="s">
        <v>673</v>
      </c>
      <c r="F175" s="9" t="s">
        <v>476</v>
      </c>
      <c r="G175" s="29" t="s">
        <v>152</v>
      </c>
      <c r="H175" s="29" t="s">
        <v>152</v>
      </c>
      <c r="I175" s="29" t="s">
        <v>152</v>
      </c>
      <c r="J175" s="29" t="s">
        <v>152</v>
      </c>
      <c r="K175" s="29" t="s">
        <v>152</v>
      </c>
      <c r="L175" s="7" t="str">
        <f t="shared" si="28"/>
        <v>Trata-se de: Objeto</v>
      </c>
      <c r="M175" s="7" t="str">
        <f t="shared" si="31"/>
        <v xml:space="preserve">Referenciado </v>
      </c>
      <c r="N175" s="7" t="str">
        <f t="shared" si="32"/>
        <v xml:space="preserve">Com Plano Horizontal </v>
      </c>
      <c r="O175" s="7" t="str">
        <f t="shared" si="33"/>
        <v xml:space="preserve">Em Andar </v>
      </c>
      <c r="P175" s="7" t="str">
        <f t="shared" si="29"/>
        <v>Trata-se de: Objeto Referenciado  Com Plano Horizontal  Em Andar  Pav Técnico Osso. --- Consultar a Norma 6492-2021 no Anexo  A.4</v>
      </c>
      <c r="Q175" s="7" t="str">
        <f t="shared" si="36"/>
        <v>Consultar a Norma 6492-2021 no Anexo  A.4</v>
      </c>
      <c r="R175" s="21" t="s">
        <v>596</v>
      </c>
      <c r="S175" s="21" t="s">
        <v>422</v>
      </c>
      <c r="T175" s="10" t="str">
        <f t="shared" si="30"/>
        <v>key_175</v>
      </c>
    </row>
    <row r="176" spans="1:20" ht="7.8" customHeight="1" x14ac:dyDescent="0.3">
      <c r="A176" s="13">
        <v>176</v>
      </c>
      <c r="B176" s="9" t="s">
        <v>548</v>
      </c>
      <c r="C176" s="9" t="s">
        <v>1116</v>
      </c>
      <c r="D176" s="9" t="s">
        <v>571</v>
      </c>
      <c r="E176" s="9" t="s">
        <v>673</v>
      </c>
      <c r="F176" s="9" t="s">
        <v>477</v>
      </c>
      <c r="G176" s="29" t="s">
        <v>152</v>
      </c>
      <c r="H176" s="29" t="s">
        <v>152</v>
      </c>
      <c r="I176" s="29" t="s">
        <v>152</v>
      </c>
      <c r="J176" s="29" t="s">
        <v>152</v>
      </c>
      <c r="K176" s="29" t="s">
        <v>152</v>
      </c>
      <c r="L176" s="7" t="str">
        <f t="shared" si="28"/>
        <v>Trata-se de: Objeto</v>
      </c>
      <c r="M176" s="7" t="str">
        <f t="shared" si="31"/>
        <v xml:space="preserve">Referenciado </v>
      </c>
      <c r="N176" s="7" t="str">
        <f t="shared" si="32"/>
        <v xml:space="preserve">Com Plano Horizontal </v>
      </c>
      <c r="O176" s="7" t="str">
        <f t="shared" si="33"/>
        <v xml:space="preserve">Em Andar </v>
      </c>
      <c r="P176" s="7" t="str">
        <f t="shared" si="29"/>
        <v>Trata-se de: Objeto Referenciado  Com Plano Horizontal  Em Andar  Pav Tipo Osso. --- Consultar a Norma 6492-2021 no Anexo  A.4</v>
      </c>
      <c r="Q176" s="7" t="str">
        <f t="shared" si="36"/>
        <v>Consultar a Norma 6492-2021 no Anexo  A.4</v>
      </c>
      <c r="R176" s="21" t="s">
        <v>596</v>
      </c>
      <c r="S176" s="21" t="s">
        <v>422</v>
      </c>
      <c r="T176" s="10" t="str">
        <f t="shared" si="30"/>
        <v>key_176</v>
      </c>
    </row>
    <row r="177" spans="1:20" ht="7.8" customHeight="1" x14ac:dyDescent="0.3">
      <c r="A177" s="13">
        <v>177</v>
      </c>
      <c r="B177" s="9" t="s">
        <v>548</v>
      </c>
      <c r="C177" s="9" t="s">
        <v>1116</v>
      </c>
      <c r="D177" s="9" t="s">
        <v>571</v>
      </c>
      <c r="E177" s="9" t="s">
        <v>673</v>
      </c>
      <c r="F177" s="9" t="s">
        <v>478</v>
      </c>
      <c r="G177" s="29" t="s">
        <v>152</v>
      </c>
      <c r="H177" s="29" t="s">
        <v>152</v>
      </c>
      <c r="I177" s="29" t="s">
        <v>152</v>
      </c>
      <c r="J177" s="29" t="s">
        <v>152</v>
      </c>
      <c r="K177" s="29" t="s">
        <v>152</v>
      </c>
      <c r="L177" s="7" t="str">
        <f t="shared" si="28"/>
        <v>Trata-se de: Objeto</v>
      </c>
      <c r="M177" s="7" t="str">
        <f t="shared" si="31"/>
        <v xml:space="preserve">Referenciado </v>
      </c>
      <c r="N177" s="7" t="str">
        <f t="shared" si="32"/>
        <v xml:space="preserve">Com Plano Horizontal </v>
      </c>
      <c r="O177" s="7" t="str">
        <f t="shared" si="33"/>
        <v xml:space="preserve">Em Andar </v>
      </c>
      <c r="P177" s="7" t="str">
        <f t="shared" si="29"/>
        <v>Trata-se de: Objeto Referenciado  Com Plano Horizontal  Em Andar  Pav Parcial Osso. --- Consultar a Norma 6492-2021 no Anexo  A.4</v>
      </c>
      <c r="Q177" s="7" t="str">
        <f t="shared" si="36"/>
        <v>Consultar a Norma 6492-2021 no Anexo  A.4</v>
      </c>
      <c r="R177" s="21" t="s">
        <v>596</v>
      </c>
      <c r="S177" s="21" t="s">
        <v>422</v>
      </c>
      <c r="T177" s="10" t="str">
        <f t="shared" si="30"/>
        <v>key_177</v>
      </c>
    </row>
    <row r="178" spans="1:20" ht="7.8" customHeight="1" x14ac:dyDescent="0.3">
      <c r="A178" s="13">
        <v>178</v>
      </c>
      <c r="B178" s="9" t="s">
        <v>548</v>
      </c>
      <c r="C178" s="9" t="s">
        <v>1116</v>
      </c>
      <c r="D178" s="9" t="s">
        <v>571</v>
      </c>
      <c r="E178" s="9" t="s">
        <v>673</v>
      </c>
      <c r="F178" s="9" t="s">
        <v>479</v>
      </c>
      <c r="G178" s="29" t="s">
        <v>152</v>
      </c>
      <c r="H178" s="29" t="s">
        <v>152</v>
      </c>
      <c r="I178" s="29" t="s">
        <v>152</v>
      </c>
      <c r="J178" s="29" t="s">
        <v>152</v>
      </c>
      <c r="K178" s="29" t="s">
        <v>152</v>
      </c>
      <c r="L178" s="7" t="str">
        <f t="shared" si="28"/>
        <v>Trata-se de: Objeto</v>
      </c>
      <c r="M178" s="7" t="str">
        <f t="shared" si="31"/>
        <v xml:space="preserve">Referenciado </v>
      </c>
      <c r="N178" s="7" t="str">
        <f t="shared" si="32"/>
        <v xml:space="preserve">Com Plano Horizontal </v>
      </c>
      <c r="O178" s="7" t="str">
        <f t="shared" si="33"/>
        <v xml:space="preserve">Em Andar </v>
      </c>
      <c r="P178" s="7" t="str">
        <f t="shared" si="29"/>
        <v>Trata-se de: Objeto Referenciado  Com Plano Horizontal  Em Andar  Pav Cobertura Osso. --- Consultar a Norma 6492-2021 no Anexo  A.4</v>
      </c>
      <c r="Q178" s="7" t="str">
        <f t="shared" si="36"/>
        <v>Consultar a Norma 6492-2021 no Anexo  A.4</v>
      </c>
      <c r="R178" s="21" t="s">
        <v>596</v>
      </c>
      <c r="S178" s="21" t="s">
        <v>422</v>
      </c>
      <c r="T178" s="10" t="str">
        <f t="shared" si="30"/>
        <v>key_178</v>
      </c>
    </row>
    <row r="179" spans="1:20" ht="7.8" customHeight="1" x14ac:dyDescent="0.3">
      <c r="A179" s="13">
        <v>179</v>
      </c>
      <c r="B179" s="9" t="s">
        <v>548</v>
      </c>
      <c r="C179" s="9" t="s">
        <v>1116</v>
      </c>
      <c r="D179" s="9" t="s">
        <v>571</v>
      </c>
      <c r="E179" s="9" t="s">
        <v>673</v>
      </c>
      <c r="F179" s="9" t="s">
        <v>480</v>
      </c>
      <c r="G179" s="29" t="s">
        <v>152</v>
      </c>
      <c r="H179" s="29" t="s">
        <v>152</v>
      </c>
      <c r="I179" s="29" t="s">
        <v>152</v>
      </c>
      <c r="J179" s="29" t="s">
        <v>152</v>
      </c>
      <c r="K179" s="29" t="s">
        <v>152</v>
      </c>
      <c r="L179" s="7" t="str">
        <f t="shared" si="28"/>
        <v>Trata-se de: Objeto</v>
      </c>
      <c r="M179" s="7" t="str">
        <f t="shared" si="31"/>
        <v xml:space="preserve">Referenciado </v>
      </c>
      <c r="N179" s="7" t="str">
        <f t="shared" si="32"/>
        <v xml:space="preserve">Com Plano Horizontal </v>
      </c>
      <c r="O179" s="7" t="str">
        <f t="shared" si="33"/>
        <v xml:space="preserve">Em Andar </v>
      </c>
      <c r="P179" s="7" t="str">
        <f t="shared" si="29"/>
        <v>Trata-se de: Objeto Referenciado  Com Plano Horizontal  Em Andar  Pav Subsolo Osso. --- Consultar a Norma 6492-2021 no Anexo  A.4</v>
      </c>
      <c r="Q179" s="7" t="str">
        <f t="shared" si="36"/>
        <v>Consultar a Norma 6492-2021 no Anexo  A.4</v>
      </c>
      <c r="R179" s="21" t="s">
        <v>596</v>
      </c>
      <c r="S179" s="21" t="s">
        <v>422</v>
      </c>
      <c r="T179" s="10" t="str">
        <f t="shared" si="30"/>
        <v>key_179</v>
      </c>
    </row>
    <row r="180" spans="1:20" ht="7.8" customHeight="1" x14ac:dyDescent="0.3">
      <c r="A180" s="13">
        <v>180</v>
      </c>
      <c r="B180" s="9" t="s">
        <v>548</v>
      </c>
      <c r="C180" s="9" t="s">
        <v>1116</v>
      </c>
      <c r="D180" s="9" t="s">
        <v>572</v>
      </c>
      <c r="E180" s="9" t="s">
        <v>634</v>
      </c>
      <c r="F180" s="9" t="s">
        <v>483</v>
      </c>
      <c r="G180" s="29" t="s">
        <v>152</v>
      </c>
      <c r="H180" s="29" t="s">
        <v>152</v>
      </c>
      <c r="I180" s="29" t="s">
        <v>152</v>
      </c>
      <c r="J180" s="29" t="s">
        <v>152</v>
      </c>
      <c r="K180" s="29" t="s">
        <v>152</v>
      </c>
      <c r="L180" s="7" t="str">
        <f t="shared" si="28"/>
        <v>Trata-se de: Objeto</v>
      </c>
      <c r="M180" s="7" t="str">
        <f t="shared" si="31"/>
        <v xml:space="preserve">Referenciado </v>
      </c>
      <c r="N180" s="7" t="str">
        <f t="shared" si="32"/>
        <v xml:space="preserve">Com Plano Vertical </v>
      </c>
      <c r="O180" s="7" t="str">
        <f t="shared" si="33"/>
        <v xml:space="preserve">Eixo Formal </v>
      </c>
      <c r="P180" s="7" t="str">
        <f t="shared" si="29"/>
        <v>Trata-se de: Objeto Referenciado  Com Plano Vertical  Eixo Formal  Local. --- Consultar a Norma 6492-2021 no Anexo  A.4</v>
      </c>
      <c r="Q180" s="7" t="str">
        <f t="shared" si="36"/>
        <v>Consultar a Norma 6492-2021 no Anexo  A.4</v>
      </c>
      <c r="R180" s="21" t="s">
        <v>596</v>
      </c>
      <c r="S180" s="21" t="s">
        <v>422</v>
      </c>
      <c r="T180" s="10" t="str">
        <f t="shared" si="30"/>
        <v>key_180</v>
      </c>
    </row>
    <row r="181" spans="1:20" ht="7.8" customHeight="1" x14ac:dyDescent="0.3">
      <c r="A181" s="13">
        <v>181</v>
      </c>
      <c r="B181" s="9" t="s">
        <v>548</v>
      </c>
      <c r="C181" s="9" t="s">
        <v>1116</v>
      </c>
      <c r="D181" s="9" t="s">
        <v>572</v>
      </c>
      <c r="E181" s="9" t="s">
        <v>634</v>
      </c>
      <c r="F181" s="9" t="s">
        <v>482</v>
      </c>
      <c r="G181" s="29" t="s">
        <v>152</v>
      </c>
      <c r="H181" s="29" t="s">
        <v>152</v>
      </c>
      <c r="I181" s="29" t="s">
        <v>152</v>
      </c>
      <c r="J181" s="29" t="s">
        <v>152</v>
      </c>
      <c r="K181" s="29" t="s">
        <v>152</v>
      </c>
      <c r="L181" s="7" t="str">
        <f t="shared" si="28"/>
        <v>Trata-se de: Objeto</v>
      </c>
      <c r="M181" s="7" t="str">
        <f t="shared" si="31"/>
        <v xml:space="preserve">Referenciado </v>
      </c>
      <c r="N181" s="7" t="str">
        <f t="shared" si="32"/>
        <v xml:space="preserve">Com Plano Vertical </v>
      </c>
      <c r="O181" s="7" t="str">
        <f t="shared" si="33"/>
        <v xml:space="preserve">Eixo Formal </v>
      </c>
      <c r="P181" s="7" t="str">
        <f t="shared" si="29"/>
        <v>Trata-se de: Objeto Referenciado  Com Plano Vertical  Eixo Formal  Auxiliar. --- Consultar a Norma 6492-2021 no Anexo  A.6</v>
      </c>
      <c r="Q181" s="7" t="str">
        <f t="shared" si="36"/>
        <v>Consultar a Norma 6492-2021 no Anexo  A.6</v>
      </c>
      <c r="R181" s="21" t="s">
        <v>596</v>
      </c>
      <c r="S181" s="21" t="s">
        <v>424</v>
      </c>
      <c r="T181" s="10" t="str">
        <f t="shared" si="30"/>
        <v>key_181</v>
      </c>
    </row>
    <row r="182" spans="1:20" ht="7.8" customHeight="1" x14ac:dyDescent="0.3">
      <c r="A182" s="13">
        <v>182</v>
      </c>
      <c r="B182" s="9" t="s">
        <v>548</v>
      </c>
      <c r="C182" s="9" t="s">
        <v>1116</v>
      </c>
      <c r="D182" s="9" t="s">
        <v>572</v>
      </c>
      <c r="E182" s="9" t="s">
        <v>634</v>
      </c>
      <c r="F182" s="9" t="s">
        <v>481</v>
      </c>
      <c r="G182" s="29" t="s">
        <v>152</v>
      </c>
      <c r="H182" s="29" t="s">
        <v>152</v>
      </c>
      <c r="I182" s="29" t="s">
        <v>152</v>
      </c>
      <c r="J182" s="29" t="s">
        <v>152</v>
      </c>
      <c r="K182" s="29" t="s">
        <v>152</v>
      </c>
      <c r="L182" s="7" t="str">
        <f t="shared" si="28"/>
        <v>Trata-se de: Objeto</v>
      </c>
      <c r="M182" s="7" t="str">
        <f t="shared" si="31"/>
        <v xml:space="preserve">Referenciado </v>
      </c>
      <c r="N182" s="7" t="str">
        <f t="shared" si="32"/>
        <v xml:space="preserve">Com Plano Vertical </v>
      </c>
      <c r="O182" s="7" t="str">
        <f t="shared" si="33"/>
        <v xml:space="preserve">Eixo Formal </v>
      </c>
      <c r="P182" s="7" t="str">
        <f t="shared" si="29"/>
        <v>Trata-se de: Objeto Referenciado  Com Plano Vertical  Eixo Formal  Simetria. --- Consultar a Norma 6492-2021 no Anexo  A.6</v>
      </c>
      <c r="Q182" s="7" t="str">
        <f t="shared" si="36"/>
        <v>Consultar a Norma 6492-2021 no Anexo  A.6</v>
      </c>
      <c r="R182" s="21" t="s">
        <v>596</v>
      </c>
      <c r="S182" s="21" t="s">
        <v>424</v>
      </c>
      <c r="T182" s="10" t="str">
        <f t="shared" si="30"/>
        <v>key_182</v>
      </c>
    </row>
    <row r="183" spans="1:20" ht="7.8" customHeight="1" x14ac:dyDescent="0.3">
      <c r="A183" s="13">
        <v>183</v>
      </c>
      <c r="B183" s="9" t="s">
        <v>548</v>
      </c>
      <c r="C183" s="9" t="s">
        <v>1116</v>
      </c>
      <c r="D183" s="9" t="s">
        <v>572</v>
      </c>
      <c r="E183" s="9" t="s">
        <v>635</v>
      </c>
      <c r="F183" s="9" t="s">
        <v>340</v>
      </c>
      <c r="G183" s="29" t="s">
        <v>152</v>
      </c>
      <c r="H183" s="29" t="s">
        <v>152</v>
      </c>
      <c r="I183" s="29" t="s">
        <v>152</v>
      </c>
      <c r="J183" s="29" t="s">
        <v>152</v>
      </c>
      <c r="K183" s="29" t="s">
        <v>152</v>
      </c>
      <c r="L183" s="7" t="str">
        <f t="shared" si="28"/>
        <v>Trata-se de: Objeto</v>
      </c>
      <c r="M183" s="7" t="str">
        <f t="shared" si="31"/>
        <v xml:space="preserve">Referenciado </v>
      </c>
      <c r="N183" s="7" t="str">
        <f t="shared" si="32"/>
        <v xml:space="preserve">Com Plano Vertical </v>
      </c>
      <c r="O183" s="7" t="str">
        <f t="shared" si="33"/>
        <v xml:space="preserve">Eixo Arquitetônico </v>
      </c>
      <c r="P183" s="7" t="str">
        <f t="shared" si="29"/>
        <v>Trata-se de: Objeto Referenciado  Com Plano Vertical  Eixo Arquitetônico  A Longitudinal. --- Consultar a Norma 6492-2021 no Anexo  A.6</v>
      </c>
      <c r="Q183" s="7" t="str">
        <f t="shared" si="36"/>
        <v>Consultar a Norma 6492-2021 no Anexo  A.6</v>
      </c>
      <c r="R183" s="21" t="s">
        <v>596</v>
      </c>
      <c r="S183" s="21" t="s">
        <v>424</v>
      </c>
      <c r="T183" s="10" t="str">
        <f t="shared" si="30"/>
        <v>key_183</v>
      </c>
    </row>
    <row r="184" spans="1:20" ht="7.8" customHeight="1" x14ac:dyDescent="0.3">
      <c r="A184" s="13">
        <v>184</v>
      </c>
      <c r="B184" s="9" t="s">
        <v>548</v>
      </c>
      <c r="C184" s="9" t="s">
        <v>1116</v>
      </c>
      <c r="D184" s="9" t="s">
        <v>572</v>
      </c>
      <c r="E184" s="9" t="s">
        <v>635</v>
      </c>
      <c r="F184" s="9" t="s">
        <v>341</v>
      </c>
      <c r="G184" s="29" t="s">
        <v>152</v>
      </c>
      <c r="H184" s="29" t="s">
        <v>152</v>
      </c>
      <c r="I184" s="29" t="s">
        <v>152</v>
      </c>
      <c r="J184" s="29" t="s">
        <v>152</v>
      </c>
      <c r="K184" s="29" t="s">
        <v>152</v>
      </c>
      <c r="L184" s="7" t="str">
        <f t="shared" si="28"/>
        <v>Trata-se de: Objeto</v>
      </c>
      <c r="M184" s="7" t="str">
        <f t="shared" si="31"/>
        <v xml:space="preserve">Referenciado </v>
      </c>
      <c r="N184" s="7" t="str">
        <f t="shared" si="32"/>
        <v xml:space="preserve">Com Plano Vertical </v>
      </c>
      <c r="O184" s="7" t="str">
        <f t="shared" si="33"/>
        <v xml:space="preserve">Eixo Arquitetônico </v>
      </c>
      <c r="P184" s="7" t="str">
        <f t="shared" si="29"/>
        <v>Trata-se de: Objeto Referenciado  Com Plano Vertical  Eixo Arquitetônico  A Transversal. --- Consultar a Norma 6492-2021 no Anexo  A.6</v>
      </c>
      <c r="Q184" s="7" t="str">
        <f t="shared" si="36"/>
        <v>Consultar a Norma 6492-2021 no Anexo  A.6</v>
      </c>
      <c r="R184" s="21" t="s">
        <v>596</v>
      </c>
      <c r="S184" s="21" t="s">
        <v>424</v>
      </c>
      <c r="T184" s="10" t="str">
        <f t="shared" si="30"/>
        <v>key_184</v>
      </c>
    </row>
    <row r="185" spans="1:20" ht="7.8" customHeight="1" x14ac:dyDescent="0.3">
      <c r="A185" s="13">
        <v>185</v>
      </c>
      <c r="B185" s="9" t="s">
        <v>548</v>
      </c>
      <c r="C185" s="9" t="s">
        <v>1116</v>
      </c>
      <c r="D185" s="9" t="s">
        <v>572</v>
      </c>
      <c r="E185" s="9" t="s">
        <v>636</v>
      </c>
      <c r="F185" s="9" t="s">
        <v>338</v>
      </c>
      <c r="G185" s="29" t="s">
        <v>152</v>
      </c>
      <c r="H185" s="29" t="s">
        <v>152</v>
      </c>
      <c r="I185" s="29" t="s">
        <v>152</v>
      </c>
      <c r="J185" s="29" t="s">
        <v>152</v>
      </c>
      <c r="K185" s="29" t="s">
        <v>152</v>
      </c>
      <c r="L185" s="7" t="str">
        <f t="shared" si="28"/>
        <v>Trata-se de: Objeto</v>
      </c>
      <c r="M185" s="7" t="str">
        <f t="shared" si="31"/>
        <v xml:space="preserve">Referenciado </v>
      </c>
      <c r="N185" s="7" t="str">
        <f t="shared" si="32"/>
        <v xml:space="preserve">Com Plano Vertical </v>
      </c>
      <c r="O185" s="7" t="str">
        <f t="shared" si="33"/>
        <v xml:space="preserve">Eixo Estrutural </v>
      </c>
      <c r="P185" s="7" t="str">
        <f t="shared" si="29"/>
        <v>Trata-se de: Objeto Referenciado  Com Plano Vertical  Eixo Estrutural  E Longitudinal. --- Consultar a Norma 6492-2021 no Anexo  A.6</v>
      </c>
      <c r="Q185" s="7" t="str">
        <f t="shared" si="36"/>
        <v>Consultar a Norma 6492-2021 no Anexo  A.6</v>
      </c>
      <c r="R185" s="21" t="s">
        <v>596</v>
      </c>
      <c r="S185" s="21" t="s">
        <v>424</v>
      </c>
      <c r="T185" s="10" t="str">
        <f t="shared" si="30"/>
        <v>key_185</v>
      </c>
    </row>
    <row r="186" spans="1:20" ht="7.8" customHeight="1" x14ac:dyDescent="0.3">
      <c r="A186" s="13">
        <v>186</v>
      </c>
      <c r="B186" s="9" t="s">
        <v>548</v>
      </c>
      <c r="C186" s="9" t="s">
        <v>1116</v>
      </c>
      <c r="D186" s="9" t="s">
        <v>572</v>
      </c>
      <c r="E186" s="9" t="s">
        <v>636</v>
      </c>
      <c r="F186" s="9" t="s">
        <v>339</v>
      </c>
      <c r="G186" s="29" t="s">
        <v>152</v>
      </c>
      <c r="H186" s="29" t="s">
        <v>152</v>
      </c>
      <c r="I186" s="29" t="s">
        <v>152</v>
      </c>
      <c r="J186" s="29" t="s">
        <v>152</v>
      </c>
      <c r="K186" s="29" t="s">
        <v>152</v>
      </c>
      <c r="L186" s="7" t="str">
        <f t="shared" si="28"/>
        <v>Trata-se de: Objeto</v>
      </c>
      <c r="M186" s="7" t="str">
        <f t="shared" si="31"/>
        <v xml:space="preserve">Referenciado </v>
      </c>
      <c r="N186" s="7" t="str">
        <f t="shared" si="32"/>
        <v xml:space="preserve">Com Plano Vertical </v>
      </c>
      <c r="O186" s="7" t="str">
        <f t="shared" si="33"/>
        <v xml:space="preserve">Eixo Estrutural </v>
      </c>
      <c r="P186" s="7" t="str">
        <f t="shared" si="29"/>
        <v>Trata-se de: Objeto Referenciado  Com Plano Vertical  Eixo Estrutural  E Transversal. --- Consultar a Norma 6492-2021 no Anexo  A.6</v>
      </c>
      <c r="Q186" s="7" t="str">
        <f t="shared" si="36"/>
        <v>Consultar a Norma 6492-2021 no Anexo  A.6</v>
      </c>
      <c r="R186" s="21" t="s">
        <v>596</v>
      </c>
      <c r="S186" s="21" t="s">
        <v>424</v>
      </c>
      <c r="T186" s="10" t="str">
        <f t="shared" si="30"/>
        <v>key_186</v>
      </c>
    </row>
    <row r="187" spans="1:20" ht="7.8" customHeight="1" x14ac:dyDescent="0.3">
      <c r="A187" s="13">
        <v>187</v>
      </c>
      <c r="B187" s="9" t="s">
        <v>548</v>
      </c>
      <c r="C187" s="9" t="s">
        <v>550</v>
      </c>
      <c r="D187" s="9" t="s">
        <v>573</v>
      </c>
      <c r="E187" s="9" t="s">
        <v>637</v>
      </c>
      <c r="F187" s="9" t="s">
        <v>441</v>
      </c>
      <c r="G187" s="29" t="s">
        <v>152</v>
      </c>
      <c r="H187" s="29" t="s">
        <v>152</v>
      </c>
      <c r="I187" s="29" t="s">
        <v>152</v>
      </c>
      <c r="J187" s="29" t="s">
        <v>152</v>
      </c>
      <c r="K187" s="29" t="s">
        <v>152</v>
      </c>
      <c r="L187" s="7" t="str">
        <f t="shared" si="28"/>
        <v>Trata-se de: Objeto</v>
      </c>
      <c r="M187" s="7" t="str">
        <f t="shared" si="31"/>
        <v xml:space="preserve">Informado </v>
      </c>
      <c r="N187" s="7" t="str">
        <f t="shared" si="32"/>
        <v xml:space="preserve">Com Título </v>
      </c>
      <c r="O187" s="7" t="str">
        <f t="shared" si="33"/>
        <v xml:space="preserve">Títulos Desenho </v>
      </c>
      <c r="P187" s="7" t="str">
        <f t="shared" si="29"/>
        <v>Trata-se de: Objeto Informado  Com Título  Títulos Desenho  Título Geral. --- Consultar a Norma 6492-2021 no Anexo  A.7</v>
      </c>
      <c r="Q187" s="7" t="str">
        <f t="shared" si="36"/>
        <v>Consultar a Norma 6492-2021 no Anexo  A.7</v>
      </c>
      <c r="R187" s="21" t="s">
        <v>596</v>
      </c>
      <c r="S187" s="21" t="s">
        <v>425</v>
      </c>
      <c r="T187" s="10" t="str">
        <f t="shared" si="30"/>
        <v>key_187</v>
      </c>
    </row>
    <row r="188" spans="1:20" ht="7.8" customHeight="1" x14ac:dyDescent="0.3">
      <c r="A188" s="13">
        <v>188</v>
      </c>
      <c r="B188" s="9" t="s">
        <v>548</v>
      </c>
      <c r="C188" s="9" t="s">
        <v>550</v>
      </c>
      <c r="D188" s="9" t="s">
        <v>573</v>
      </c>
      <c r="E188" s="9" t="s">
        <v>637</v>
      </c>
      <c r="F188" s="9" t="s">
        <v>442</v>
      </c>
      <c r="G188" s="29" t="s">
        <v>152</v>
      </c>
      <c r="H188" s="29" t="s">
        <v>152</v>
      </c>
      <c r="I188" s="29" t="s">
        <v>152</v>
      </c>
      <c r="J188" s="29" t="s">
        <v>152</v>
      </c>
      <c r="K188" s="29" t="s">
        <v>152</v>
      </c>
      <c r="L188" s="7" t="str">
        <f t="shared" si="28"/>
        <v>Trata-se de: Objeto</v>
      </c>
      <c r="M188" s="7" t="str">
        <f t="shared" si="31"/>
        <v xml:space="preserve">Informado </v>
      </c>
      <c r="N188" s="7" t="str">
        <f t="shared" si="32"/>
        <v xml:space="preserve">Com Título </v>
      </c>
      <c r="O188" s="7" t="str">
        <f t="shared" si="33"/>
        <v xml:space="preserve">Títulos Desenho </v>
      </c>
      <c r="P188" s="7" t="str">
        <f t="shared" si="29"/>
        <v>Trata-se de: Objeto Informado  Com Título  Títulos Desenho  Título Detalhe. --- Consultar a Norma 6492-2021 no Anexo  A.7</v>
      </c>
      <c r="Q188" s="7" t="str">
        <f t="shared" si="36"/>
        <v>Consultar a Norma 6492-2021 no Anexo  A.7</v>
      </c>
      <c r="R188" s="21" t="s">
        <v>596</v>
      </c>
      <c r="S188" s="21" t="s">
        <v>425</v>
      </c>
      <c r="T188" s="10" t="str">
        <f t="shared" si="30"/>
        <v>key_188</v>
      </c>
    </row>
    <row r="189" spans="1:20" ht="7.8" customHeight="1" x14ac:dyDescent="0.3">
      <c r="A189" s="13">
        <v>189</v>
      </c>
      <c r="B189" s="9" t="s">
        <v>548</v>
      </c>
      <c r="C189" s="9" t="s">
        <v>550</v>
      </c>
      <c r="D189" s="9" t="s">
        <v>574</v>
      </c>
      <c r="E189" s="9" t="s">
        <v>1238</v>
      </c>
      <c r="F189" s="9" t="s">
        <v>271</v>
      </c>
      <c r="G189" s="29" t="s">
        <v>152</v>
      </c>
      <c r="H189" s="29" t="s">
        <v>152</v>
      </c>
      <c r="I189" s="29" t="s">
        <v>152</v>
      </c>
      <c r="J189" s="29" t="s">
        <v>152</v>
      </c>
      <c r="K189" s="29" t="s">
        <v>152</v>
      </c>
      <c r="L189" s="7" t="str">
        <f t="shared" si="28"/>
        <v>Trata-se de: Objeto</v>
      </c>
      <c r="M189" s="7" t="str">
        <f t="shared" si="31"/>
        <v xml:space="preserve">Informado </v>
      </c>
      <c r="N189" s="7" t="str">
        <f t="shared" si="32"/>
        <v xml:space="preserve">Com Tag </v>
      </c>
      <c r="O189" s="7" t="str">
        <f t="shared" si="33"/>
        <v xml:space="preserve">Tag Esquadrias </v>
      </c>
      <c r="P189" s="7" t="str">
        <f t="shared" si="29"/>
        <v>Trata-se de: Objeto Informado  Com Tag  Tag Esquadrias  Tag Porta. --- Consultar a Norma 6492-2021 no Anexo  A.8</v>
      </c>
      <c r="Q189" s="7" t="str">
        <f t="shared" si="36"/>
        <v>Consultar a Norma 6492-2021 no Anexo  A.8</v>
      </c>
      <c r="R189" s="21" t="s">
        <v>596</v>
      </c>
      <c r="S189" s="21" t="s">
        <v>426</v>
      </c>
      <c r="T189" s="10" t="str">
        <f t="shared" si="30"/>
        <v>key_189</v>
      </c>
    </row>
    <row r="190" spans="1:20" ht="7.8" customHeight="1" x14ac:dyDescent="0.3">
      <c r="A190" s="13">
        <v>190</v>
      </c>
      <c r="B190" s="9" t="s">
        <v>548</v>
      </c>
      <c r="C190" s="9" t="s">
        <v>550</v>
      </c>
      <c r="D190" s="9" t="s">
        <v>574</v>
      </c>
      <c r="E190" s="9" t="s">
        <v>1238</v>
      </c>
      <c r="F190" s="9" t="s">
        <v>272</v>
      </c>
      <c r="G190" s="29" t="s">
        <v>152</v>
      </c>
      <c r="H190" s="29" t="s">
        <v>152</v>
      </c>
      <c r="I190" s="29" t="s">
        <v>152</v>
      </c>
      <c r="J190" s="29" t="s">
        <v>152</v>
      </c>
      <c r="K190" s="29" t="s">
        <v>152</v>
      </c>
      <c r="L190" s="7" t="str">
        <f t="shared" si="28"/>
        <v>Trata-se de: Objeto</v>
      </c>
      <c r="M190" s="7" t="str">
        <f t="shared" si="31"/>
        <v xml:space="preserve">Informado </v>
      </c>
      <c r="N190" s="7" t="str">
        <f t="shared" si="32"/>
        <v xml:space="preserve">Com Tag </v>
      </c>
      <c r="O190" s="7" t="str">
        <f t="shared" si="33"/>
        <v xml:space="preserve">Tag Esquadrias </v>
      </c>
      <c r="P190" s="7" t="str">
        <f t="shared" si="29"/>
        <v>Trata-se de: Objeto Informado  Com Tag  Tag Esquadrias  Tag Janela. --- Consultar a Norma 6492-2021 no Anexo  A.8</v>
      </c>
      <c r="Q190" s="7" t="str">
        <f t="shared" si="36"/>
        <v>Consultar a Norma 6492-2021 no Anexo  A.8</v>
      </c>
      <c r="R190" s="21" t="s">
        <v>596</v>
      </c>
      <c r="S190" s="21" t="s">
        <v>426</v>
      </c>
      <c r="T190" s="10" t="str">
        <f t="shared" si="30"/>
        <v>key_190</v>
      </c>
    </row>
    <row r="191" spans="1:20" ht="7.8" customHeight="1" x14ac:dyDescent="0.3">
      <c r="A191" s="13">
        <v>191</v>
      </c>
      <c r="B191" s="9" t="s">
        <v>548</v>
      </c>
      <c r="C191" s="9" t="s">
        <v>550</v>
      </c>
      <c r="D191" s="9" t="s">
        <v>575</v>
      </c>
      <c r="E191" s="9" t="s">
        <v>638</v>
      </c>
      <c r="F191" s="9" t="s">
        <v>1095</v>
      </c>
      <c r="G191" s="29" t="s">
        <v>152</v>
      </c>
      <c r="H191" s="29" t="s">
        <v>152</v>
      </c>
      <c r="I191" s="29" t="s">
        <v>152</v>
      </c>
      <c r="J191" s="29" t="s">
        <v>152</v>
      </c>
      <c r="K191" s="29" t="s">
        <v>152</v>
      </c>
      <c r="L191" s="7" t="str">
        <f t="shared" si="28"/>
        <v>Trata-se de: Objeto</v>
      </c>
      <c r="M191" s="7" t="str">
        <f t="shared" si="31"/>
        <v xml:space="preserve">Informado </v>
      </c>
      <c r="N191" s="7" t="str">
        <f t="shared" si="32"/>
        <v xml:space="preserve">Por Legendas </v>
      </c>
      <c r="O191" s="7" t="str">
        <f t="shared" si="33"/>
        <v xml:space="preserve">Legendas Esquadrias </v>
      </c>
      <c r="P191" s="7" t="str">
        <f t="shared" si="29"/>
        <v>Trata-se de: Objeto Informado  Por Legendas  Legendas Esquadrias  Legenda De Portas. --- Consultar a Norma 6492-2021 no Anexo  A.9</v>
      </c>
      <c r="Q191" s="7" t="str">
        <f t="shared" si="36"/>
        <v>Consultar a Norma 6492-2021 no Anexo  A.9</v>
      </c>
      <c r="R191" s="21" t="s">
        <v>596</v>
      </c>
      <c r="S191" s="21" t="s">
        <v>429</v>
      </c>
      <c r="T191" s="10" t="str">
        <f t="shared" si="30"/>
        <v>key_191</v>
      </c>
    </row>
    <row r="192" spans="1:20" ht="7.8" customHeight="1" x14ac:dyDescent="0.3">
      <c r="A192" s="13">
        <v>192</v>
      </c>
      <c r="B192" s="9" t="s">
        <v>548</v>
      </c>
      <c r="C192" s="9" t="s">
        <v>550</v>
      </c>
      <c r="D192" s="9" t="s">
        <v>575</v>
      </c>
      <c r="E192" s="9" t="s">
        <v>638</v>
      </c>
      <c r="F192" s="9" t="s">
        <v>1096</v>
      </c>
      <c r="G192" s="29" t="s">
        <v>152</v>
      </c>
      <c r="H192" s="29" t="s">
        <v>152</v>
      </c>
      <c r="I192" s="29" t="s">
        <v>152</v>
      </c>
      <c r="J192" s="29" t="s">
        <v>152</v>
      </c>
      <c r="K192" s="29" t="s">
        <v>152</v>
      </c>
      <c r="L192" s="7" t="str">
        <f t="shared" si="28"/>
        <v>Trata-se de: Objeto</v>
      </c>
      <c r="M192" s="7" t="str">
        <f t="shared" si="31"/>
        <v xml:space="preserve">Informado </v>
      </c>
      <c r="N192" s="7" t="str">
        <f t="shared" si="32"/>
        <v xml:space="preserve">Por Legendas </v>
      </c>
      <c r="O192" s="7" t="str">
        <f t="shared" si="33"/>
        <v xml:space="preserve">Legendas Esquadrias </v>
      </c>
      <c r="P192" s="7" t="str">
        <f t="shared" si="29"/>
        <v>Trata-se de: Objeto Informado  Por Legendas  Legendas Esquadrias  Legenda De Janelas. --- Consultar a Norma 6492-2021 no Anexo  A.9</v>
      </c>
      <c r="Q192" s="7" t="str">
        <f t="shared" si="36"/>
        <v>Consultar a Norma 6492-2021 no Anexo  A.9</v>
      </c>
      <c r="R192" s="21" t="s">
        <v>596</v>
      </c>
      <c r="S192" s="21" t="s">
        <v>429</v>
      </c>
      <c r="T192" s="10" t="str">
        <f t="shared" si="30"/>
        <v>key_192</v>
      </c>
    </row>
    <row r="193" spans="1:20" ht="7.8" customHeight="1" x14ac:dyDescent="0.3">
      <c r="A193" s="13">
        <v>193</v>
      </c>
      <c r="B193" s="9" t="s">
        <v>548</v>
      </c>
      <c r="C193" s="9" t="s">
        <v>550</v>
      </c>
      <c r="D193" s="9" t="s">
        <v>575</v>
      </c>
      <c r="E193" s="9" t="s">
        <v>639</v>
      </c>
      <c r="F193" s="9" t="s">
        <v>1100</v>
      </c>
      <c r="G193" s="29" t="s">
        <v>152</v>
      </c>
      <c r="H193" s="29" t="s">
        <v>152</v>
      </c>
      <c r="I193" s="29" t="s">
        <v>152</v>
      </c>
      <c r="J193" s="29" t="s">
        <v>152</v>
      </c>
      <c r="K193" s="29" t="s">
        <v>152</v>
      </c>
      <c r="L193" s="7" t="str">
        <f t="shared" si="28"/>
        <v>Trata-se de: Objeto</v>
      </c>
      <c r="M193" s="7" t="str">
        <f t="shared" si="31"/>
        <v xml:space="preserve">Informado </v>
      </c>
      <c r="N193" s="7" t="str">
        <f t="shared" si="32"/>
        <v xml:space="preserve">Por Legendas </v>
      </c>
      <c r="O193" s="7" t="str">
        <f t="shared" si="33"/>
        <v xml:space="preserve">Legendas Acabamentos </v>
      </c>
      <c r="P193" s="7" t="str">
        <f t="shared" si="29"/>
        <v>Trata-se de: Objeto Informado  Por Legendas  Legendas Acabamentos  Legenda De Pisos. --- Consultar a Norma 6492-2021 no Anexo  A.9</v>
      </c>
      <c r="Q193" s="7" t="str">
        <f t="shared" si="36"/>
        <v>Consultar a Norma 6492-2021 no Anexo  A.9</v>
      </c>
      <c r="R193" s="21" t="s">
        <v>596</v>
      </c>
      <c r="S193" s="21" t="s">
        <v>429</v>
      </c>
      <c r="T193" s="10" t="str">
        <f t="shared" si="30"/>
        <v>key_193</v>
      </c>
    </row>
    <row r="194" spans="1:20" ht="7.8" customHeight="1" x14ac:dyDescent="0.3">
      <c r="A194" s="13">
        <v>194</v>
      </c>
      <c r="B194" s="9" t="s">
        <v>548</v>
      </c>
      <c r="C194" s="9" t="s">
        <v>550</v>
      </c>
      <c r="D194" s="9" t="s">
        <v>575</v>
      </c>
      <c r="E194" s="9" t="s">
        <v>639</v>
      </c>
      <c r="F194" s="9" t="s">
        <v>1101</v>
      </c>
      <c r="G194" s="29" t="s">
        <v>152</v>
      </c>
      <c r="H194" s="29" t="s">
        <v>152</v>
      </c>
      <c r="I194" s="29" t="s">
        <v>152</v>
      </c>
      <c r="J194" s="29" t="s">
        <v>152</v>
      </c>
      <c r="K194" s="29" t="s">
        <v>152</v>
      </c>
      <c r="L194" s="7" t="str">
        <f t="shared" si="28"/>
        <v>Trata-se de: Objeto</v>
      </c>
      <c r="M194" s="7" t="str">
        <f t="shared" si="31"/>
        <v xml:space="preserve">Informado </v>
      </c>
      <c r="N194" s="7" t="str">
        <f t="shared" si="32"/>
        <v xml:space="preserve">Por Legendas </v>
      </c>
      <c r="O194" s="7" t="str">
        <f t="shared" si="33"/>
        <v xml:space="preserve">Legendas Acabamentos </v>
      </c>
      <c r="P194" s="7" t="str">
        <f t="shared" si="29"/>
        <v>Trata-se de: Objeto Informado  Por Legendas  Legendas Acabamentos  Legenda De Paredes. --- Consultar a Norma 6492-2021 no Anexo  A.9</v>
      </c>
      <c r="Q194" s="7" t="str">
        <f t="shared" si="36"/>
        <v>Consultar a Norma 6492-2021 no Anexo  A.9</v>
      </c>
      <c r="R194" s="21" t="s">
        <v>596</v>
      </c>
      <c r="S194" s="21" t="s">
        <v>429</v>
      </c>
      <c r="T194" s="10" t="str">
        <f t="shared" si="30"/>
        <v>key_194</v>
      </c>
    </row>
    <row r="195" spans="1:20" ht="7.8" customHeight="1" x14ac:dyDescent="0.3">
      <c r="A195" s="13">
        <v>195</v>
      </c>
      <c r="B195" s="9" t="s">
        <v>548</v>
      </c>
      <c r="C195" s="9" t="s">
        <v>550</v>
      </c>
      <c r="D195" s="9" t="s">
        <v>575</v>
      </c>
      <c r="E195" s="9" t="s">
        <v>639</v>
      </c>
      <c r="F195" s="9" t="s">
        <v>1102</v>
      </c>
      <c r="G195" s="29" t="s">
        <v>152</v>
      </c>
      <c r="H195" s="29" t="s">
        <v>152</v>
      </c>
      <c r="I195" s="29" t="s">
        <v>152</v>
      </c>
      <c r="J195" s="29" t="s">
        <v>152</v>
      </c>
      <c r="K195" s="29" t="s">
        <v>152</v>
      </c>
      <c r="L195" s="7" t="str">
        <f t="shared" ref="L195:L258" si="37">_xlfn.CONCAT("Trata-se de: ", SUBSTITUTE(B195,"1.",""))</f>
        <v>Trata-se de: Objeto</v>
      </c>
      <c r="M195" s="7" t="str">
        <f t="shared" si="31"/>
        <v xml:space="preserve">Informado </v>
      </c>
      <c r="N195" s="7" t="str">
        <f t="shared" si="32"/>
        <v xml:space="preserve">Por Legendas </v>
      </c>
      <c r="O195" s="7" t="str">
        <f t="shared" si="33"/>
        <v xml:space="preserve">Legendas Acabamentos </v>
      </c>
      <c r="P195" s="7" t="str">
        <f t="shared" ref="P195:P258" si="38">_xlfn.CONCAT(L195," ",M195," ",N195," ",O195," ", SUBSTITUTE(F195, ".", " "),". --- ",Q195)</f>
        <v>Trata-se de: Objeto Informado  Por Legendas  Legendas Acabamentos  Legenda De Tetos. --- Consultar a Norma 6492-2021 no Anexo  A.9</v>
      </c>
      <c r="Q195" s="7" t="str">
        <f t="shared" si="36"/>
        <v>Consultar a Norma 6492-2021 no Anexo  A.9</v>
      </c>
      <c r="R195" s="21" t="s">
        <v>596</v>
      </c>
      <c r="S195" s="21" t="s">
        <v>429</v>
      </c>
      <c r="T195" s="10" t="str">
        <f t="shared" ref="T195:T258" si="39">_xlfn.CONCAT("key_",A195)</f>
        <v>key_195</v>
      </c>
    </row>
    <row r="196" spans="1:20" ht="7.8" customHeight="1" x14ac:dyDescent="0.3">
      <c r="A196" s="13">
        <v>196</v>
      </c>
      <c r="B196" s="9" t="s">
        <v>548</v>
      </c>
      <c r="C196" s="9" t="s">
        <v>550</v>
      </c>
      <c r="D196" s="9" t="s">
        <v>575</v>
      </c>
      <c r="E196" s="9" t="s">
        <v>640</v>
      </c>
      <c r="F196" s="9" t="s">
        <v>1103</v>
      </c>
      <c r="G196" s="29" t="s">
        <v>152</v>
      </c>
      <c r="H196" s="29" t="s">
        <v>152</v>
      </c>
      <c r="I196" s="29" t="s">
        <v>152</v>
      </c>
      <c r="J196" s="29" t="s">
        <v>152</v>
      </c>
      <c r="K196" s="29" t="s">
        <v>152</v>
      </c>
      <c r="L196" s="7" t="str">
        <f t="shared" si="37"/>
        <v>Trata-se de: Objeto</v>
      </c>
      <c r="M196" s="7" t="str">
        <f t="shared" ref="M196:M259" si="40">_xlfn.CONCAT("", SUBSTITUTE(C196,"."," ")," ")</f>
        <v xml:space="preserve">Informado </v>
      </c>
      <c r="N196" s="7" t="str">
        <f t="shared" ref="N196:N259" si="41">_xlfn.CONCAT(SUBSTITUTE(D196,"."," ")," ")</f>
        <v xml:space="preserve">Por Legendas </v>
      </c>
      <c r="O196" s="7" t="str">
        <f t="shared" ref="O196:O259" si="42">_xlfn.CONCAT(SUBSTITUTE(E196,"."," ")," ")</f>
        <v xml:space="preserve">Legendas Areas </v>
      </c>
      <c r="P196" s="7" t="str">
        <f t="shared" si="38"/>
        <v>Trata-se de: Objeto Informado  Por Legendas  Legendas Areas  Legenda De Areas. --- Consultar a Norma 6492-2021 no Anexo  A.9</v>
      </c>
      <c r="Q196" s="7" t="str">
        <f t="shared" si="36"/>
        <v>Consultar a Norma 6492-2021 no Anexo  A.9</v>
      </c>
      <c r="R196" s="21" t="s">
        <v>596</v>
      </c>
      <c r="S196" s="21" t="s">
        <v>429</v>
      </c>
      <c r="T196" s="10" t="str">
        <f t="shared" si="39"/>
        <v>key_196</v>
      </c>
    </row>
    <row r="197" spans="1:20" ht="7.8" customHeight="1" x14ac:dyDescent="0.3">
      <c r="A197" s="13">
        <v>197</v>
      </c>
      <c r="B197" s="9" t="s">
        <v>548</v>
      </c>
      <c r="C197" s="9" t="s">
        <v>550</v>
      </c>
      <c r="D197" s="9" t="s">
        <v>576</v>
      </c>
      <c r="E197" s="9" t="s">
        <v>641</v>
      </c>
      <c r="F197" s="9" t="s">
        <v>1104</v>
      </c>
      <c r="G197" s="29" t="s">
        <v>152</v>
      </c>
      <c r="H197" s="29" t="s">
        <v>152</v>
      </c>
      <c r="I197" s="29" t="s">
        <v>152</v>
      </c>
      <c r="J197" s="29" t="s">
        <v>152</v>
      </c>
      <c r="K197" s="29" t="s">
        <v>152</v>
      </c>
      <c r="L197" s="7" t="str">
        <f t="shared" si="37"/>
        <v>Trata-se de: Objeto</v>
      </c>
      <c r="M197" s="7" t="str">
        <f t="shared" si="40"/>
        <v xml:space="preserve">Informado </v>
      </c>
      <c r="N197" s="7" t="str">
        <f t="shared" si="41"/>
        <v xml:space="preserve">Por Quadros </v>
      </c>
      <c r="O197" s="7" t="str">
        <f t="shared" si="42"/>
        <v xml:space="preserve">Quadros Esquadrias </v>
      </c>
      <c r="P197" s="7" t="str">
        <f t="shared" si="38"/>
        <v>Trata-se de: Objeto Informado  Por Quadros  Quadros Esquadrias  Quadro De Portas. --- Consultar a Norma 6492-2021 no Anexo  A.9</v>
      </c>
      <c r="Q197" s="7" t="str">
        <f t="shared" si="36"/>
        <v>Consultar a Norma 6492-2021 no Anexo  A.9</v>
      </c>
      <c r="R197" s="21" t="s">
        <v>596</v>
      </c>
      <c r="S197" s="21" t="s">
        <v>429</v>
      </c>
      <c r="T197" s="10" t="str">
        <f t="shared" si="39"/>
        <v>key_197</v>
      </c>
    </row>
    <row r="198" spans="1:20" ht="7.8" customHeight="1" x14ac:dyDescent="0.3">
      <c r="A198" s="13">
        <v>198</v>
      </c>
      <c r="B198" s="9" t="s">
        <v>548</v>
      </c>
      <c r="C198" s="9" t="s">
        <v>550</v>
      </c>
      <c r="D198" s="9" t="s">
        <v>576</v>
      </c>
      <c r="E198" s="9" t="s">
        <v>641</v>
      </c>
      <c r="F198" s="9" t="s">
        <v>1105</v>
      </c>
      <c r="G198" s="29" t="s">
        <v>152</v>
      </c>
      <c r="H198" s="29" t="s">
        <v>152</v>
      </c>
      <c r="I198" s="29" t="s">
        <v>152</v>
      </c>
      <c r="J198" s="29" t="s">
        <v>152</v>
      </c>
      <c r="K198" s="29" t="s">
        <v>152</v>
      </c>
      <c r="L198" s="7" t="str">
        <f t="shared" si="37"/>
        <v>Trata-se de: Objeto</v>
      </c>
      <c r="M198" s="7" t="str">
        <f t="shared" si="40"/>
        <v xml:space="preserve">Informado </v>
      </c>
      <c r="N198" s="7" t="str">
        <f t="shared" si="41"/>
        <v xml:space="preserve">Por Quadros </v>
      </c>
      <c r="O198" s="7" t="str">
        <f t="shared" si="42"/>
        <v xml:space="preserve">Quadros Esquadrias </v>
      </c>
      <c r="P198" s="7" t="str">
        <f t="shared" si="38"/>
        <v>Trata-se de: Objeto Informado  Por Quadros  Quadros Esquadrias  Quadro De Janelas. --- Consultar a Norma 6492-2021 no Anexo  A.9</v>
      </c>
      <c r="Q198" s="7" t="str">
        <f t="shared" si="36"/>
        <v>Consultar a Norma 6492-2021 no Anexo  A.9</v>
      </c>
      <c r="R198" s="21" t="s">
        <v>596</v>
      </c>
      <c r="S198" s="21" t="s">
        <v>429</v>
      </c>
      <c r="T198" s="10" t="str">
        <f t="shared" si="39"/>
        <v>key_198</v>
      </c>
    </row>
    <row r="199" spans="1:20" ht="7.8" customHeight="1" x14ac:dyDescent="0.3">
      <c r="A199" s="13">
        <v>199</v>
      </c>
      <c r="B199" s="9" t="s">
        <v>548</v>
      </c>
      <c r="C199" s="9" t="s">
        <v>550</v>
      </c>
      <c r="D199" s="9" t="s">
        <v>576</v>
      </c>
      <c r="E199" s="9" t="s">
        <v>642</v>
      </c>
      <c r="F199" s="9" t="s">
        <v>1106</v>
      </c>
      <c r="G199" s="29" t="s">
        <v>152</v>
      </c>
      <c r="H199" s="29" t="s">
        <v>152</v>
      </c>
      <c r="I199" s="29" t="s">
        <v>152</v>
      </c>
      <c r="J199" s="29" t="s">
        <v>152</v>
      </c>
      <c r="K199" s="29" t="s">
        <v>152</v>
      </c>
      <c r="L199" s="7" t="str">
        <f t="shared" si="37"/>
        <v>Trata-se de: Objeto</v>
      </c>
      <c r="M199" s="7" t="str">
        <f t="shared" si="40"/>
        <v xml:space="preserve">Informado </v>
      </c>
      <c r="N199" s="7" t="str">
        <f t="shared" si="41"/>
        <v xml:space="preserve">Por Quadros </v>
      </c>
      <c r="O199" s="7" t="str">
        <f t="shared" si="42"/>
        <v xml:space="preserve">Quadros Acabamentos </v>
      </c>
      <c r="P199" s="7" t="str">
        <f t="shared" si="38"/>
        <v>Trata-se de: Objeto Informado  Por Quadros  Quadros Acabamentos  Quadro De Pisos. --- Consultar a Norma 6492-2021 no Anexo  A.9</v>
      </c>
      <c r="Q199" s="7" t="str">
        <f t="shared" ref="Q199:Q230" si="43">_xlfn.CONCAT("Consultar a Norma ",R199," no Anexo ",S199)</f>
        <v>Consultar a Norma 6492-2021 no Anexo  A.9</v>
      </c>
      <c r="R199" s="21" t="s">
        <v>596</v>
      </c>
      <c r="S199" s="21" t="s">
        <v>429</v>
      </c>
      <c r="T199" s="10" t="str">
        <f t="shared" si="39"/>
        <v>key_199</v>
      </c>
    </row>
    <row r="200" spans="1:20" ht="7.8" customHeight="1" x14ac:dyDescent="0.3">
      <c r="A200" s="13">
        <v>200</v>
      </c>
      <c r="B200" s="9" t="s">
        <v>548</v>
      </c>
      <c r="C200" s="9" t="s">
        <v>550</v>
      </c>
      <c r="D200" s="9" t="s">
        <v>576</v>
      </c>
      <c r="E200" s="9" t="s">
        <v>642</v>
      </c>
      <c r="F200" s="9" t="s">
        <v>1107</v>
      </c>
      <c r="G200" s="29" t="s">
        <v>152</v>
      </c>
      <c r="H200" s="29" t="s">
        <v>152</v>
      </c>
      <c r="I200" s="29" t="s">
        <v>152</v>
      </c>
      <c r="J200" s="29" t="s">
        <v>152</v>
      </c>
      <c r="K200" s="29" t="s">
        <v>152</v>
      </c>
      <c r="L200" s="7" t="str">
        <f t="shared" si="37"/>
        <v>Trata-se de: Objeto</v>
      </c>
      <c r="M200" s="7" t="str">
        <f t="shared" si="40"/>
        <v xml:space="preserve">Informado </v>
      </c>
      <c r="N200" s="7" t="str">
        <f t="shared" si="41"/>
        <v xml:space="preserve">Por Quadros </v>
      </c>
      <c r="O200" s="7" t="str">
        <f t="shared" si="42"/>
        <v xml:space="preserve">Quadros Acabamentos </v>
      </c>
      <c r="P200" s="7" t="str">
        <f t="shared" si="38"/>
        <v>Trata-se de: Objeto Informado  Por Quadros  Quadros Acabamentos  Quadro De Vedações. --- Consultar a Norma 6492-2021 no Anexo  A.9</v>
      </c>
      <c r="Q200" s="7" t="str">
        <f t="shared" si="43"/>
        <v>Consultar a Norma 6492-2021 no Anexo  A.9</v>
      </c>
      <c r="R200" s="21" t="s">
        <v>596</v>
      </c>
      <c r="S200" s="21" t="s">
        <v>429</v>
      </c>
      <c r="T200" s="10" t="str">
        <f t="shared" si="39"/>
        <v>key_200</v>
      </c>
    </row>
    <row r="201" spans="1:20" ht="7.8" customHeight="1" x14ac:dyDescent="0.3">
      <c r="A201" s="13">
        <v>201</v>
      </c>
      <c r="B201" s="9" t="s">
        <v>548</v>
      </c>
      <c r="C201" s="9" t="s">
        <v>550</v>
      </c>
      <c r="D201" s="9" t="s">
        <v>576</v>
      </c>
      <c r="E201" s="9" t="s">
        <v>642</v>
      </c>
      <c r="F201" s="9" t="s">
        <v>1108</v>
      </c>
      <c r="G201" s="29" t="s">
        <v>152</v>
      </c>
      <c r="H201" s="29" t="s">
        <v>152</v>
      </c>
      <c r="I201" s="29" t="s">
        <v>152</v>
      </c>
      <c r="J201" s="29" t="s">
        <v>152</v>
      </c>
      <c r="K201" s="29" t="s">
        <v>152</v>
      </c>
      <c r="L201" s="7" t="str">
        <f t="shared" si="37"/>
        <v>Trata-se de: Objeto</v>
      </c>
      <c r="M201" s="7" t="str">
        <f t="shared" si="40"/>
        <v xml:space="preserve">Informado </v>
      </c>
      <c r="N201" s="7" t="str">
        <f t="shared" si="41"/>
        <v xml:space="preserve">Por Quadros </v>
      </c>
      <c r="O201" s="7" t="str">
        <f t="shared" si="42"/>
        <v xml:space="preserve">Quadros Acabamentos </v>
      </c>
      <c r="P201" s="7" t="str">
        <f t="shared" si="38"/>
        <v>Trata-se de: Objeto Informado  Por Quadros  Quadros Acabamentos  Quadro De Tetos. --- Consultar a Norma 6492-2021 no Anexo  A.9</v>
      </c>
      <c r="Q201" s="7" t="str">
        <f t="shared" si="43"/>
        <v>Consultar a Norma 6492-2021 no Anexo  A.9</v>
      </c>
      <c r="R201" s="21" t="s">
        <v>596</v>
      </c>
      <c r="S201" s="21" t="s">
        <v>429</v>
      </c>
      <c r="T201" s="10" t="str">
        <f t="shared" si="39"/>
        <v>key_201</v>
      </c>
    </row>
    <row r="202" spans="1:20" ht="7.8" customHeight="1" x14ac:dyDescent="0.3">
      <c r="A202" s="13">
        <v>202</v>
      </c>
      <c r="B202" s="9" t="s">
        <v>548</v>
      </c>
      <c r="C202" s="9" t="s">
        <v>550</v>
      </c>
      <c r="D202" s="9" t="s">
        <v>576</v>
      </c>
      <c r="E202" s="9" t="s">
        <v>643</v>
      </c>
      <c r="F202" s="9" t="s">
        <v>1109</v>
      </c>
      <c r="G202" s="29" t="s">
        <v>152</v>
      </c>
      <c r="H202" s="29" t="s">
        <v>152</v>
      </c>
      <c r="I202" s="29" t="s">
        <v>152</v>
      </c>
      <c r="J202" s="29" t="s">
        <v>152</v>
      </c>
      <c r="K202" s="29" t="s">
        <v>152</v>
      </c>
      <c r="L202" s="7" t="str">
        <f t="shared" si="37"/>
        <v>Trata-se de: Objeto</v>
      </c>
      <c r="M202" s="7" t="str">
        <f t="shared" si="40"/>
        <v xml:space="preserve">Informado </v>
      </c>
      <c r="N202" s="7" t="str">
        <f t="shared" si="41"/>
        <v xml:space="preserve">Por Quadros </v>
      </c>
      <c r="O202" s="7" t="str">
        <f t="shared" si="42"/>
        <v xml:space="preserve">Quadros Areas </v>
      </c>
      <c r="P202" s="7" t="str">
        <f t="shared" si="38"/>
        <v>Trata-se de: Objeto Informado  Por Quadros  Quadros Areas  Quadro De Areas. --- Consultar a Norma 6492-2021 no Anexo  A.9</v>
      </c>
      <c r="Q202" s="7" t="str">
        <f t="shared" si="43"/>
        <v>Consultar a Norma 6492-2021 no Anexo  A.9</v>
      </c>
      <c r="R202" s="21" t="s">
        <v>596</v>
      </c>
      <c r="S202" s="21" t="s">
        <v>429</v>
      </c>
      <c r="T202" s="10" t="str">
        <f t="shared" si="39"/>
        <v>key_202</v>
      </c>
    </row>
    <row r="203" spans="1:20" ht="7.8" customHeight="1" x14ac:dyDescent="0.3">
      <c r="A203" s="13">
        <v>203</v>
      </c>
      <c r="B203" s="9" t="s">
        <v>548</v>
      </c>
      <c r="C203" s="9" t="s">
        <v>549</v>
      </c>
      <c r="D203" s="9" t="s">
        <v>561</v>
      </c>
      <c r="E203" s="9" t="s">
        <v>607</v>
      </c>
      <c r="F203" s="9" t="s">
        <v>1032</v>
      </c>
      <c r="G203" s="72" t="str">
        <f>_xlfn.CONCAT("em.escala some ",C203)</f>
        <v>em.escala some Desenhado</v>
      </c>
      <c r="H203" s="29" t="s">
        <v>152</v>
      </c>
      <c r="I203" s="29" t="s">
        <v>152</v>
      </c>
      <c r="J203" s="29" t="s">
        <v>152</v>
      </c>
      <c r="K203" s="29" t="s">
        <v>152</v>
      </c>
      <c r="L203" s="7" t="str">
        <f t="shared" si="37"/>
        <v>Trata-se de: Objeto</v>
      </c>
      <c r="M203" s="7" t="str">
        <f t="shared" si="40"/>
        <v xml:space="preserve">Desenhado </v>
      </c>
      <c r="N203" s="7" t="str">
        <f t="shared" si="41"/>
        <v xml:space="preserve">Como Contorno </v>
      </c>
      <c r="O203" s="7" t="str">
        <f t="shared" si="42"/>
        <v xml:space="preserve">Aresta </v>
      </c>
      <c r="P203" s="7" t="str">
        <f t="shared" si="38"/>
        <v xml:space="preserve">Trata-se de: Objeto Desenhado  Como Contorno  Aresta  Linha Secante. --- Consultar a Norma 6492-2021 no Anexo  A.4 </v>
      </c>
      <c r="Q203" s="7" t="str">
        <f t="shared" si="43"/>
        <v xml:space="preserve">Consultar a Norma 6492-2021 no Anexo  A.4 </v>
      </c>
      <c r="R203" s="21" t="s">
        <v>596</v>
      </c>
      <c r="S203" s="21" t="s">
        <v>428</v>
      </c>
      <c r="T203" s="10" t="str">
        <f t="shared" si="39"/>
        <v>key_203</v>
      </c>
    </row>
    <row r="204" spans="1:20" ht="7.8" customHeight="1" x14ac:dyDescent="0.3">
      <c r="A204" s="13">
        <v>204</v>
      </c>
      <c r="B204" s="9" t="s">
        <v>548</v>
      </c>
      <c r="C204" s="9" t="s">
        <v>549</v>
      </c>
      <c r="D204" s="9" t="s">
        <v>561</v>
      </c>
      <c r="E204" s="9" t="s">
        <v>607</v>
      </c>
      <c r="F204" s="9" t="s">
        <v>1033</v>
      </c>
      <c r="G204" s="29" t="s">
        <v>152</v>
      </c>
      <c r="H204" s="29" t="s">
        <v>152</v>
      </c>
      <c r="I204" s="29" t="s">
        <v>152</v>
      </c>
      <c r="J204" s="29" t="s">
        <v>152</v>
      </c>
      <c r="K204" s="29" t="s">
        <v>152</v>
      </c>
      <c r="L204" s="7" t="str">
        <f t="shared" si="37"/>
        <v>Trata-se de: Objeto</v>
      </c>
      <c r="M204" s="7" t="str">
        <f t="shared" si="40"/>
        <v xml:space="preserve">Desenhado </v>
      </c>
      <c r="N204" s="7" t="str">
        <f t="shared" si="41"/>
        <v xml:space="preserve">Como Contorno </v>
      </c>
      <c r="O204" s="7" t="str">
        <f t="shared" si="42"/>
        <v xml:space="preserve">Aresta </v>
      </c>
      <c r="P204" s="7" t="str">
        <f t="shared" si="38"/>
        <v xml:space="preserve">Trata-se de: Objeto Desenhado  Como Contorno  Aresta  Linha Projeta Além. --- Consultar a Norma 6492-2021 no Anexo  A.4 </v>
      </c>
      <c r="Q204" s="7" t="str">
        <f t="shared" si="43"/>
        <v xml:space="preserve">Consultar a Norma 6492-2021 no Anexo  A.4 </v>
      </c>
      <c r="R204" s="21" t="s">
        <v>596</v>
      </c>
      <c r="S204" s="21" t="s">
        <v>428</v>
      </c>
      <c r="T204" s="10" t="str">
        <f t="shared" si="39"/>
        <v>key_204</v>
      </c>
    </row>
    <row r="205" spans="1:20" ht="7.8" customHeight="1" x14ac:dyDescent="0.3">
      <c r="A205" s="13">
        <v>205</v>
      </c>
      <c r="B205" s="9" t="s">
        <v>548</v>
      </c>
      <c r="C205" s="9" t="s">
        <v>549</v>
      </c>
      <c r="D205" s="9" t="s">
        <v>561</v>
      </c>
      <c r="E205" s="9" t="s">
        <v>607</v>
      </c>
      <c r="F205" s="9" t="s">
        <v>1034</v>
      </c>
      <c r="G205" s="29" t="s">
        <v>152</v>
      </c>
      <c r="H205" s="29" t="s">
        <v>152</v>
      </c>
      <c r="I205" s="29" t="s">
        <v>152</v>
      </c>
      <c r="J205" s="29" t="s">
        <v>152</v>
      </c>
      <c r="K205" s="29" t="s">
        <v>152</v>
      </c>
      <c r="L205" s="7" t="str">
        <f t="shared" si="37"/>
        <v>Trata-se de: Objeto</v>
      </c>
      <c r="M205" s="7" t="str">
        <f t="shared" si="40"/>
        <v xml:space="preserve">Desenhado </v>
      </c>
      <c r="N205" s="7" t="str">
        <f t="shared" si="41"/>
        <v xml:space="preserve">Como Contorno </v>
      </c>
      <c r="O205" s="7" t="str">
        <f t="shared" si="42"/>
        <v xml:space="preserve">Aresta </v>
      </c>
      <c r="P205" s="7" t="str">
        <f t="shared" si="38"/>
        <v xml:space="preserve">Trata-se de: Objeto Desenhado  Como Contorno  Aresta  Linha Projeta Aquem. --- Consultar a Norma 6492-2021 no Anexo  A.4 </v>
      </c>
      <c r="Q205" s="7" t="str">
        <f t="shared" si="43"/>
        <v xml:space="preserve">Consultar a Norma 6492-2021 no Anexo  A.4 </v>
      </c>
      <c r="R205" s="21" t="s">
        <v>596</v>
      </c>
      <c r="S205" s="21" t="s">
        <v>428</v>
      </c>
      <c r="T205" s="10" t="str">
        <f t="shared" si="39"/>
        <v>key_205</v>
      </c>
    </row>
    <row r="206" spans="1:20" ht="7.8" customHeight="1" x14ac:dyDescent="0.3">
      <c r="A206" s="13">
        <v>206</v>
      </c>
      <c r="B206" s="9" t="s">
        <v>548</v>
      </c>
      <c r="C206" s="9" t="s">
        <v>549</v>
      </c>
      <c r="D206" s="9" t="s">
        <v>562</v>
      </c>
      <c r="E206" s="9" t="s">
        <v>608</v>
      </c>
      <c r="F206" s="9" t="s">
        <v>1035</v>
      </c>
      <c r="G206" s="29" t="s">
        <v>152</v>
      </c>
      <c r="H206" s="29" t="s">
        <v>152</v>
      </c>
      <c r="I206" s="29" t="s">
        <v>152</v>
      </c>
      <c r="J206" s="29" t="s">
        <v>152</v>
      </c>
      <c r="K206" s="29" t="s">
        <v>152</v>
      </c>
      <c r="L206" s="7" t="str">
        <f t="shared" si="37"/>
        <v>Trata-se de: Objeto</v>
      </c>
      <c r="M206" s="7" t="str">
        <f t="shared" si="40"/>
        <v xml:space="preserve">Desenhado </v>
      </c>
      <c r="N206" s="7" t="str">
        <f t="shared" si="41"/>
        <v xml:space="preserve">Como Vazio </v>
      </c>
      <c r="O206" s="7" t="str">
        <f t="shared" si="42"/>
        <v xml:space="preserve">Diagonal </v>
      </c>
      <c r="P206" s="7" t="str">
        <f t="shared" si="38"/>
        <v xml:space="preserve">Trata-se de: Objeto Desenhado  Como Vazio  Diagonal  Linha Vazio. --- Consultar a Norma 6492-2021 no Anexo  A.4 </v>
      </c>
      <c r="Q206" s="7" t="str">
        <f t="shared" si="43"/>
        <v xml:space="preserve">Consultar a Norma 6492-2021 no Anexo  A.4 </v>
      </c>
      <c r="R206" s="21" t="s">
        <v>596</v>
      </c>
      <c r="S206" s="21" t="s">
        <v>428</v>
      </c>
      <c r="T206" s="10" t="str">
        <f t="shared" si="39"/>
        <v>key_206</v>
      </c>
    </row>
    <row r="207" spans="1:20" ht="7.8" customHeight="1" x14ac:dyDescent="0.3">
      <c r="A207" s="13">
        <v>207</v>
      </c>
      <c r="B207" s="9" t="s">
        <v>548</v>
      </c>
      <c r="C207" s="9" t="s">
        <v>549</v>
      </c>
      <c r="D207" s="9" t="s">
        <v>562</v>
      </c>
      <c r="E207" s="9" t="s">
        <v>608</v>
      </c>
      <c r="F207" s="9" t="s">
        <v>1036</v>
      </c>
      <c r="G207" s="29" t="s">
        <v>152</v>
      </c>
      <c r="H207" s="29" t="s">
        <v>152</v>
      </c>
      <c r="I207" s="29" t="s">
        <v>152</v>
      </c>
      <c r="J207" s="29" t="s">
        <v>152</v>
      </c>
      <c r="K207" s="29" t="s">
        <v>152</v>
      </c>
      <c r="L207" s="7" t="str">
        <f t="shared" si="37"/>
        <v>Trata-se de: Objeto</v>
      </c>
      <c r="M207" s="7" t="str">
        <f t="shared" si="40"/>
        <v xml:space="preserve">Desenhado </v>
      </c>
      <c r="N207" s="7" t="str">
        <f t="shared" si="41"/>
        <v xml:space="preserve">Como Vazio </v>
      </c>
      <c r="O207" s="7" t="str">
        <f t="shared" si="42"/>
        <v xml:space="preserve">Diagonal </v>
      </c>
      <c r="P207" s="7" t="str">
        <f t="shared" si="38"/>
        <v xml:space="preserve">Trata-se de: Objeto Desenhado  Como Vazio  Diagonal  Linha Shaft. --- Consultar a Norma 6492-2021 no Anexo  A.4 </v>
      </c>
      <c r="Q207" s="7" t="str">
        <f t="shared" si="43"/>
        <v xml:space="preserve">Consultar a Norma 6492-2021 no Anexo  A.4 </v>
      </c>
      <c r="R207" s="21" t="s">
        <v>596</v>
      </c>
      <c r="S207" s="21" t="s">
        <v>428</v>
      </c>
      <c r="T207" s="10" t="str">
        <f t="shared" si="39"/>
        <v>key_207</v>
      </c>
    </row>
    <row r="208" spans="1:20" ht="7.8" customHeight="1" x14ac:dyDescent="0.3">
      <c r="A208" s="13">
        <v>208</v>
      </c>
      <c r="B208" s="9" t="s">
        <v>548</v>
      </c>
      <c r="C208" s="9" t="s">
        <v>549</v>
      </c>
      <c r="D208" s="9" t="s">
        <v>562</v>
      </c>
      <c r="E208" s="9" t="s">
        <v>608</v>
      </c>
      <c r="F208" s="9" t="s">
        <v>1037</v>
      </c>
      <c r="G208" s="29" t="s">
        <v>152</v>
      </c>
      <c r="H208" s="29" t="s">
        <v>152</v>
      </c>
      <c r="I208" s="29" t="s">
        <v>152</v>
      </c>
      <c r="J208" s="29" t="s">
        <v>152</v>
      </c>
      <c r="K208" s="29" t="s">
        <v>152</v>
      </c>
      <c r="L208" s="7" t="str">
        <f t="shared" si="37"/>
        <v>Trata-se de: Objeto</v>
      </c>
      <c r="M208" s="7" t="str">
        <f t="shared" si="40"/>
        <v xml:space="preserve">Desenhado </v>
      </c>
      <c r="N208" s="7" t="str">
        <f t="shared" si="41"/>
        <v xml:space="preserve">Como Vazio </v>
      </c>
      <c r="O208" s="7" t="str">
        <f t="shared" si="42"/>
        <v xml:space="preserve">Diagonal </v>
      </c>
      <c r="P208" s="7" t="str">
        <f t="shared" si="38"/>
        <v xml:space="preserve">Trata-se de: Objeto Desenhado  Como Vazio  Diagonal  Linha Plenum. --- Consultar a Norma 6492-2021 no Anexo  A.4 </v>
      </c>
      <c r="Q208" s="7" t="str">
        <f t="shared" si="43"/>
        <v xml:space="preserve">Consultar a Norma 6492-2021 no Anexo  A.4 </v>
      </c>
      <c r="R208" s="21" t="s">
        <v>596</v>
      </c>
      <c r="S208" s="21" t="s">
        <v>428</v>
      </c>
      <c r="T208" s="10" t="str">
        <f t="shared" si="39"/>
        <v>key_208</v>
      </c>
    </row>
    <row r="209" spans="1:20" ht="7.8" customHeight="1" x14ac:dyDescent="0.3">
      <c r="A209" s="13">
        <v>209</v>
      </c>
      <c r="B209" s="9" t="s">
        <v>548</v>
      </c>
      <c r="C209" s="9" t="s">
        <v>549</v>
      </c>
      <c r="D209" s="9" t="s">
        <v>563</v>
      </c>
      <c r="E209" s="9" t="s">
        <v>1300</v>
      </c>
      <c r="F209" s="9" t="s">
        <v>536</v>
      </c>
      <c r="G209" s="29" t="s">
        <v>152</v>
      </c>
      <c r="H209" s="29" t="s">
        <v>152</v>
      </c>
      <c r="I209" s="29" t="s">
        <v>152</v>
      </c>
      <c r="J209" s="29" t="s">
        <v>152</v>
      </c>
      <c r="K209" s="29" t="s">
        <v>152</v>
      </c>
      <c r="L209" s="7" t="str">
        <f t="shared" ref="L209" si="44">_xlfn.CONCAT("Trata-se de: ", SUBSTITUTE(B209,"1.",""))</f>
        <v>Trata-se de: Objeto</v>
      </c>
      <c r="M209" s="7" t="str">
        <f t="shared" ref="M209" si="45">_xlfn.CONCAT("", SUBSTITUTE(C209,"."," ")," ")</f>
        <v xml:space="preserve">Desenhado </v>
      </c>
      <c r="N209" s="7" t="str">
        <f t="shared" ref="N209" si="46">_xlfn.CONCAT(SUBSTITUTE(D209,"."," ")," ")</f>
        <v xml:space="preserve">Como Movimento </v>
      </c>
      <c r="O209" s="7" t="str">
        <f t="shared" ref="O209" si="47">_xlfn.CONCAT(SUBSTITUTE(E209,"."," ")," ")</f>
        <v xml:space="preserve">De Translação </v>
      </c>
      <c r="P209" s="7" t="str">
        <f t="shared" ref="P209" si="48">_xlfn.CONCAT(L209," ",M209," ",N209," ",O209," ", SUBSTITUTE(F209, ".", " "),". --- ",Q209)</f>
        <v xml:space="preserve">Trata-se de: Objeto Desenhado  Como Movimento  De Translação  Deslocamento. --- Consultar a Norma 6492-2021 no Anexo  A.4 </v>
      </c>
      <c r="Q209" s="7" t="str">
        <f t="shared" ref="Q209" si="49">_xlfn.CONCAT("Consultar a Norma ",R209," no Anexo ",S209)</f>
        <v xml:space="preserve">Consultar a Norma 6492-2021 no Anexo  A.4 </v>
      </c>
      <c r="R209" s="21" t="s">
        <v>596</v>
      </c>
      <c r="S209" s="21" t="s">
        <v>428</v>
      </c>
      <c r="T209" s="10" t="str">
        <f t="shared" ref="T209" si="50">_xlfn.CONCAT("key_",A209)</f>
        <v>key_209</v>
      </c>
    </row>
    <row r="210" spans="1:20" ht="7.8" customHeight="1" x14ac:dyDescent="0.3">
      <c r="A210" s="13">
        <v>210</v>
      </c>
      <c r="B210" s="9" t="s">
        <v>548</v>
      </c>
      <c r="C210" s="9" t="s">
        <v>549</v>
      </c>
      <c r="D210" s="9" t="s">
        <v>563</v>
      </c>
      <c r="E210" s="9" t="s">
        <v>1301</v>
      </c>
      <c r="F210" s="9" t="s">
        <v>535</v>
      </c>
      <c r="G210" s="29" t="s">
        <v>152</v>
      </c>
      <c r="H210" s="29" t="s">
        <v>152</v>
      </c>
      <c r="I210" s="29" t="s">
        <v>152</v>
      </c>
      <c r="J210" s="29" t="s">
        <v>152</v>
      </c>
      <c r="K210" s="29" t="s">
        <v>152</v>
      </c>
      <c r="L210" s="7" t="str">
        <f t="shared" si="37"/>
        <v>Trata-se de: Objeto</v>
      </c>
      <c r="M210" s="7" t="str">
        <f t="shared" si="40"/>
        <v xml:space="preserve">Desenhado </v>
      </c>
      <c r="N210" s="7" t="str">
        <f t="shared" si="41"/>
        <v xml:space="preserve">Como Movimento </v>
      </c>
      <c r="O210" s="7" t="str">
        <f t="shared" si="42"/>
        <v xml:space="preserve">De Rotação </v>
      </c>
      <c r="P210" s="7" t="str">
        <f t="shared" si="38"/>
        <v xml:space="preserve">Trata-se de: Objeto Desenhado  Como Movimento  De Rotação  Giro. --- Consultar a Norma 6492-2021 no Anexo  A.4 </v>
      </c>
      <c r="Q210" s="7" t="str">
        <f t="shared" si="43"/>
        <v xml:space="preserve">Consultar a Norma 6492-2021 no Anexo  A.4 </v>
      </c>
      <c r="R210" s="21" t="s">
        <v>596</v>
      </c>
      <c r="S210" s="21" t="s">
        <v>428</v>
      </c>
      <c r="T210" s="10" t="str">
        <f t="shared" si="39"/>
        <v>key_210</v>
      </c>
    </row>
    <row r="211" spans="1:20" ht="7.8" customHeight="1" x14ac:dyDescent="0.3">
      <c r="A211" s="13">
        <v>211</v>
      </c>
      <c r="B211" s="9" t="s">
        <v>548</v>
      </c>
      <c r="C211" s="9" t="s">
        <v>549</v>
      </c>
      <c r="D211" s="9" t="s">
        <v>564</v>
      </c>
      <c r="E211" s="9" t="s">
        <v>609</v>
      </c>
      <c r="F211" s="9" t="s">
        <v>1084</v>
      </c>
      <c r="G211" s="29" t="s">
        <v>152</v>
      </c>
      <c r="H211" s="29" t="s">
        <v>152</v>
      </c>
      <c r="I211" s="29" t="s">
        <v>152</v>
      </c>
      <c r="J211" s="29" t="s">
        <v>152</v>
      </c>
      <c r="K211" s="29" t="s">
        <v>152</v>
      </c>
      <c r="L211" s="7" t="str">
        <f t="shared" si="37"/>
        <v>Trata-se de: Objeto</v>
      </c>
      <c r="M211" s="7" t="str">
        <f t="shared" si="40"/>
        <v xml:space="preserve">Desenhado </v>
      </c>
      <c r="N211" s="7" t="str">
        <f t="shared" si="41"/>
        <v xml:space="preserve">Como Cota </v>
      </c>
      <c r="O211" s="7" t="str">
        <f t="shared" si="42"/>
        <v xml:space="preserve">Lineal </v>
      </c>
      <c r="P211" s="7" t="str">
        <f t="shared" si="38"/>
        <v>Trata-se de: Objeto Desenhado  Como Cota  Lineal  Cota Linha De. --- Consultar a Norma 6492-2021 no Anexo  A.5</v>
      </c>
      <c r="Q211" s="7" t="str">
        <f t="shared" si="43"/>
        <v>Consultar a Norma 6492-2021 no Anexo  A.5</v>
      </c>
      <c r="R211" s="21" t="s">
        <v>596</v>
      </c>
      <c r="S211" s="21" t="s">
        <v>423</v>
      </c>
      <c r="T211" s="10" t="str">
        <f t="shared" si="39"/>
        <v>key_211</v>
      </c>
    </row>
    <row r="212" spans="1:20" ht="7.8" customHeight="1" x14ac:dyDescent="0.3">
      <c r="A212" s="13">
        <v>212</v>
      </c>
      <c r="B212" s="9" t="s">
        <v>548</v>
      </c>
      <c r="C212" s="9" t="s">
        <v>549</v>
      </c>
      <c r="D212" s="9" t="s">
        <v>564</v>
      </c>
      <c r="E212" s="9" t="s">
        <v>609</v>
      </c>
      <c r="F212" s="9" t="s">
        <v>487</v>
      </c>
      <c r="G212" s="29" t="s">
        <v>152</v>
      </c>
      <c r="H212" s="29" t="s">
        <v>152</v>
      </c>
      <c r="I212" s="29" t="s">
        <v>152</v>
      </c>
      <c r="J212" s="29" t="s">
        <v>152</v>
      </c>
      <c r="K212" s="29" t="s">
        <v>152</v>
      </c>
      <c r="L212" s="7" t="str">
        <f t="shared" si="37"/>
        <v>Trata-se de: Objeto</v>
      </c>
      <c r="M212" s="7" t="str">
        <f t="shared" si="40"/>
        <v xml:space="preserve">Desenhado </v>
      </c>
      <c r="N212" s="7" t="str">
        <f t="shared" si="41"/>
        <v xml:space="preserve">Como Cota </v>
      </c>
      <c r="O212" s="7" t="str">
        <f t="shared" si="42"/>
        <v xml:space="preserve">Lineal </v>
      </c>
      <c r="P212" s="7" t="str">
        <f t="shared" si="38"/>
        <v>Trata-se de: Objeto Desenhado  Como Cota  Lineal  Cota Extensão. --- Consultar a Norma 6492-2021 no Anexo  A.5</v>
      </c>
      <c r="Q212" s="7" t="str">
        <f t="shared" si="43"/>
        <v>Consultar a Norma 6492-2021 no Anexo  A.5</v>
      </c>
      <c r="R212" s="21" t="s">
        <v>596</v>
      </c>
      <c r="S212" s="21" t="s">
        <v>423</v>
      </c>
      <c r="T212" s="10" t="str">
        <f t="shared" si="39"/>
        <v>key_212</v>
      </c>
    </row>
    <row r="213" spans="1:20" ht="7.8" customHeight="1" x14ac:dyDescent="0.3">
      <c r="A213" s="13">
        <v>213</v>
      </c>
      <c r="B213" s="9" t="s">
        <v>548</v>
      </c>
      <c r="C213" s="9" t="s">
        <v>549</v>
      </c>
      <c r="D213" s="9" t="s">
        <v>564</v>
      </c>
      <c r="E213" s="9" t="s">
        <v>609</v>
      </c>
      <c r="F213" s="9" t="s">
        <v>130</v>
      </c>
      <c r="G213" s="29" t="s">
        <v>152</v>
      </c>
      <c r="H213" s="29" t="s">
        <v>152</v>
      </c>
      <c r="I213" s="29" t="s">
        <v>152</v>
      </c>
      <c r="J213" s="29" t="s">
        <v>152</v>
      </c>
      <c r="K213" s="29" t="s">
        <v>152</v>
      </c>
      <c r="L213" s="7" t="str">
        <f t="shared" si="37"/>
        <v>Trata-se de: Objeto</v>
      </c>
      <c r="M213" s="7" t="str">
        <f t="shared" si="40"/>
        <v xml:space="preserve">Desenhado </v>
      </c>
      <c r="N213" s="7" t="str">
        <f t="shared" si="41"/>
        <v xml:space="preserve">Como Cota </v>
      </c>
      <c r="O213" s="7" t="str">
        <f t="shared" si="42"/>
        <v xml:space="preserve">Lineal </v>
      </c>
      <c r="P213" s="7" t="str">
        <f t="shared" si="38"/>
        <v>Trata-se de: Objeto Desenhado  Como Cota  Lineal  Cota Chamada. --- Consultar a Norma 6492-2021 no Anexo  A.5</v>
      </c>
      <c r="Q213" s="7" t="str">
        <f t="shared" si="43"/>
        <v>Consultar a Norma 6492-2021 no Anexo  A.5</v>
      </c>
      <c r="R213" s="21" t="s">
        <v>596</v>
      </c>
      <c r="S213" s="21" t="s">
        <v>423</v>
      </c>
      <c r="T213" s="10" t="str">
        <f t="shared" si="39"/>
        <v>key_213</v>
      </c>
    </row>
    <row r="214" spans="1:20" ht="7.8" customHeight="1" x14ac:dyDescent="0.3">
      <c r="A214" s="13">
        <v>214</v>
      </c>
      <c r="B214" s="9" t="s">
        <v>548</v>
      </c>
      <c r="C214" s="9" t="s">
        <v>549</v>
      </c>
      <c r="D214" s="9" t="s">
        <v>564</v>
      </c>
      <c r="E214" s="9" t="s">
        <v>609</v>
      </c>
      <c r="F214" s="9" t="s">
        <v>131</v>
      </c>
      <c r="G214" s="29" t="s">
        <v>152</v>
      </c>
      <c r="H214" s="29" t="s">
        <v>152</v>
      </c>
      <c r="I214" s="29" t="s">
        <v>152</v>
      </c>
      <c r="J214" s="29" t="s">
        <v>152</v>
      </c>
      <c r="K214" s="29" t="s">
        <v>152</v>
      </c>
      <c r="L214" s="7" t="str">
        <f t="shared" si="37"/>
        <v>Trata-se de: Objeto</v>
      </c>
      <c r="M214" s="7" t="str">
        <f t="shared" si="40"/>
        <v xml:space="preserve">Desenhado </v>
      </c>
      <c r="N214" s="7" t="str">
        <f t="shared" si="41"/>
        <v xml:space="preserve">Como Cota </v>
      </c>
      <c r="O214" s="7" t="str">
        <f t="shared" si="42"/>
        <v xml:space="preserve">Lineal </v>
      </c>
      <c r="P214" s="7" t="str">
        <f t="shared" si="38"/>
        <v>Trata-se de: Objeto Desenhado  Como Cota  Lineal  Cota Cifra. --- Consultar a Norma 6492-2021 no Anexo  A.5</v>
      </c>
      <c r="Q214" s="7" t="str">
        <f t="shared" si="43"/>
        <v>Consultar a Norma 6492-2021 no Anexo  A.5</v>
      </c>
      <c r="R214" s="21" t="s">
        <v>596</v>
      </c>
      <c r="S214" s="21" t="s">
        <v>423</v>
      </c>
      <c r="T214" s="10" t="str">
        <f t="shared" si="39"/>
        <v>key_214</v>
      </c>
    </row>
    <row r="215" spans="1:20" ht="7.8" customHeight="1" x14ac:dyDescent="0.3">
      <c r="A215" s="13">
        <v>215</v>
      </c>
      <c r="B215" s="9" t="s">
        <v>548</v>
      </c>
      <c r="C215" s="9" t="s">
        <v>952</v>
      </c>
      <c r="D215" s="9" t="s">
        <v>1020</v>
      </c>
      <c r="E215" s="9" t="s">
        <v>1111</v>
      </c>
      <c r="F215" s="9" t="s">
        <v>20</v>
      </c>
      <c r="G215" s="29" t="s">
        <v>152</v>
      </c>
      <c r="H215" s="29" t="s">
        <v>152</v>
      </c>
      <c r="I215" s="29" t="s">
        <v>152</v>
      </c>
      <c r="J215" s="29" t="str">
        <f>_xlfn.CONCAT("tipo.de.linha some ",E215)</f>
        <v>tipo.de.linha some Tipo.De.Linha</v>
      </c>
      <c r="K215" s="29" t="str">
        <f t="shared" ref="K215:K220" si="51">_xlfn.CONCAT("tipo.de.linha only ",F215)</f>
        <v>tipo.de.linha only Contínua</v>
      </c>
      <c r="L215" s="7" t="str">
        <f t="shared" si="37"/>
        <v>Trata-se de: Objeto</v>
      </c>
      <c r="M215" s="7" t="str">
        <f t="shared" si="40"/>
        <v xml:space="preserve">Estilizador </v>
      </c>
      <c r="N215" s="7" t="str">
        <f t="shared" si="41"/>
        <v xml:space="preserve">De Linhas </v>
      </c>
      <c r="O215" s="7" t="str">
        <f t="shared" si="42"/>
        <v xml:space="preserve">Tipo De Linha </v>
      </c>
      <c r="P215" s="7" t="str">
        <f t="shared" si="38"/>
        <v>Trata-se de: Objeto Estilizador  De Linhas  Tipo De Linha  Contínua. --- Consultar a Norma 6492-2021 no Anexo  A.1.2</v>
      </c>
      <c r="Q215" s="7" t="str">
        <f t="shared" si="43"/>
        <v>Consultar a Norma 6492-2021 no Anexo  A.1.2</v>
      </c>
      <c r="R215" s="21" t="s">
        <v>596</v>
      </c>
      <c r="S215" s="21" t="s">
        <v>420</v>
      </c>
      <c r="T215" s="10" t="str">
        <f t="shared" si="39"/>
        <v>key_215</v>
      </c>
    </row>
    <row r="216" spans="1:20" ht="7.8" customHeight="1" x14ac:dyDescent="0.3">
      <c r="A216" s="13">
        <v>216</v>
      </c>
      <c r="B216" s="9" t="s">
        <v>548</v>
      </c>
      <c r="C216" s="9" t="s">
        <v>952</v>
      </c>
      <c r="D216" s="9" t="s">
        <v>1020</v>
      </c>
      <c r="E216" s="9" t="s">
        <v>1111</v>
      </c>
      <c r="F216" s="9" t="s">
        <v>24</v>
      </c>
      <c r="G216" s="29" t="s">
        <v>152</v>
      </c>
      <c r="H216" s="29" t="s">
        <v>152</v>
      </c>
      <c r="I216" s="29" t="s">
        <v>152</v>
      </c>
      <c r="J216" s="29" t="s">
        <v>152</v>
      </c>
      <c r="K216" s="29" t="str">
        <f t="shared" si="51"/>
        <v>tipo.de.linha only Tracejada</v>
      </c>
      <c r="L216" s="7" t="str">
        <f t="shared" si="37"/>
        <v>Trata-se de: Objeto</v>
      </c>
      <c r="M216" s="7" t="str">
        <f t="shared" si="40"/>
        <v xml:space="preserve">Estilizador </v>
      </c>
      <c r="N216" s="7" t="str">
        <f t="shared" si="41"/>
        <v xml:space="preserve">De Linhas </v>
      </c>
      <c r="O216" s="7" t="str">
        <f t="shared" si="42"/>
        <v xml:space="preserve">Tipo De Linha </v>
      </c>
      <c r="P216" s="7" t="str">
        <f t="shared" si="38"/>
        <v>Trata-se de: Objeto Estilizador  De Linhas  Tipo De Linha  Tracejada. --- Consultar a Norma 6492-2021 no Anexo  A.1.2</v>
      </c>
      <c r="Q216" s="7" t="str">
        <f t="shared" si="43"/>
        <v>Consultar a Norma 6492-2021 no Anexo  A.1.2</v>
      </c>
      <c r="R216" s="21" t="s">
        <v>596</v>
      </c>
      <c r="S216" s="21" t="s">
        <v>420</v>
      </c>
      <c r="T216" s="10" t="str">
        <f t="shared" si="39"/>
        <v>key_216</v>
      </c>
    </row>
    <row r="217" spans="1:20" ht="7.8" customHeight="1" x14ac:dyDescent="0.3">
      <c r="A217" s="13">
        <v>217</v>
      </c>
      <c r="B217" s="9" t="s">
        <v>548</v>
      </c>
      <c r="C217" s="9" t="s">
        <v>952</v>
      </c>
      <c r="D217" s="9" t="s">
        <v>1020</v>
      </c>
      <c r="E217" s="9" t="s">
        <v>1111</v>
      </c>
      <c r="F217" s="9" t="s">
        <v>434</v>
      </c>
      <c r="G217" s="29" t="s">
        <v>152</v>
      </c>
      <c r="H217" s="29" t="s">
        <v>152</v>
      </c>
      <c r="I217" s="29" t="s">
        <v>152</v>
      </c>
      <c r="J217" s="29" t="s">
        <v>152</v>
      </c>
      <c r="K217" s="29" t="str">
        <f t="shared" si="51"/>
        <v>tipo.de.linha only Traço.Ponto</v>
      </c>
      <c r="L217" s="7" t="str">
        <f t="shared" si="37"/>
        <v>Trata-se de: Objeto</v>
      </c>
      <c r="M217" s="7" t="str">
        <f t="shared" si="40"/>
        <v xml:space="preserve">Estilizador </v>
      </c>
      <c r="N217" s="7" t="str">
        <f t="shared" si="41"/>
        <v xml:space="preserve">De Linhas </v>
      </c>
      <c r="O217" s="7" t="str">
        <f t="shared" si="42"/>
        <v xml:space="preserve">Tipo De Linha </v>
      </c>
      <c r="P217" s="7" t="str">
        <f t="shared" si="38"/>
        <v>Trata-se de: Objeto Estilizador  De Linhas  Tipo De Linha  Traço Ponto. --- Consultar a Norma 6492-2021 no Anexo  A.1.2</v>
      </c>
      <c r="Q217" s="7" t="str">
        <f t="shared" si="43"/>
        <v>Consultar a Norma 6492-2021 no Anexo  A.1.2</v>
      </c>
      <c r="R217" s="21" t="s">
        <v>596</v>
      </c>
      <c r="S217" s="21" t="s">
        <v>420</v>
      </c>
      <c r="T217" s="10" t="str">
        <f t="shared" si="39"/>
        <v>key_217</v>
      </c>
    </row>
    <row r="218" spans="1:20" ht="7.8" customHeight="1" x14ac:dyDescent="0.3">
      <c r="A218" s="13">
        <v>218</v>
      </c>
      <c r="B218" s="9" t="s">
        <v>548</v>
      </c>
      <c r="C218" s="9" t="s">
        <v>952</v>
      </c>
      <c r="D218" s="9" t="s">
        <v>1020</v>
      </c>
      <c r="E218" s="9" t="s">
        <v>1111</v>
      </c>
      <c r="F218" s="4" t="s">
        <v>1082</v>
      </c>
      <c r="G218" s="29" t="s">
        <v>152</v>
      </c>
      <c r="H218" s="29" t="s">
        <v>152</v>
      </c>
      <c r="I218" s="29" t="s">
        <v>152</v>
      </c>
      <c r="J218" s="29" t="s">
        <v>152</v>
      </c>
      <c r="K218" s="29" t="str">
        <f t="shared" si="51"/>
        <v>tipo.de.linha only Traço.2.Pontos</v>
      </c>
      <c r="L218" s="7" t="str">
        <f t="shared" si="37"/>
        <v>Trata-se de: Objeto</v>
      </c>
      <c r="M218" s="7" t="str">
        <f t="shared" si="40"/>
        <v xml:space="preserve">Estilizador </v>
      </c>
      <c r="N218" s="7" t="str">
        <f t="shared" si="41"/>
        <v xml:space="preserve">De Linhas </v>
      </c>
      <c r="O218" s="7" t="str">
        <f t="shared" si="42"/>
        <v xml:space="preserve">Tipo De Linha </v>
      </c>
      <c r="P218" s="7" t="str">
        <f t="shared" si="38"/>
        <v>Trata-se de: Objeto Estilizador  De Linhas  Tipo De Linha  Traço 2 Pontos. --- Consultar a Norma 6492-2021 no Anexo  A.1.2</v>
      </c>
      <c r="Q218" s="7" t="str">
        <f t="shared" si="43"/>
        <v>Consultar a Norma 6492-2021 no Anexo  A.1.2</v>
      </c>
      <c r="R218" s="21" t="s">
        <v>596</v>
      </c>
      <c r="S218" s="21" t="s">
        <v>420</v>
      </c>
      <c r="T218" s="10" t="str">
        <f t="shared" si="39"/>
        <v>key_218</v>
      </c>
    </row>
    <row r="219" spans="1:20" ht="7.8" customHeight="1" x14ac:dyDescent="0.3">
      <c r="A219" s="13">
        <v>219</v>
      </c>
      <c r="B219" s="9" t="s">
        <v>548</v>
      </c>
      <c r="C219" s="9" t="s">
        <v>952</v>
      </c>
      <c r="D219" s="9" t="s">
        <v>1020</v>
      </c>
      <c r="E219" s="9" t="s">
        <v>1111</v>
      </c>
      <c r="F219" s="4" t="s">
        <v>435</v>
      </c>
      <c r="G219" s="29" t="s">
        <v>152</v>
      </c>
      <c r="H219" s="29" t="s">
        <v>152</v>
      </c>
      <c r="I219" s="29" t="s">
        <v>152</v>
      </c>
      <c r="J219" s="29" t="s">
        <v>152</v>
      </c>
      <c r="K219" s="29" t="str">
        <f t="shared" si="51"/>
        <v>tipo.de.linha only TraçoLongo.Ponto</v>
      </c>
      <c r="L219" s="7" t="str">
        <f t="shared" si="37"/>
        <v>Trata-se de: Objeto</v>
      </c>
      <c r="M219" s="7" t="str">
        <f t="shared" si="40"/>
        <v xml:space="preserve">Estilizador </v>
      </c>
      <c r="N219" s="7" t="str">
        <f t="shared" si="41"/>
        <v xml:space="preserve">De Linhas </v>
      </c>
      <c r="O219" s="7" t="str">
        <f t="shared" si="42"/>
        <v xml:space="preserve">Tipo De Linha </v>
      </c>
      <c r="P219" s="7" t="str">
        <f t="shared" si="38"/>
        <v>Trata-se de: Objeto Estilizador  De Linhas  Tipo De Linha  TraçoLongo Ponto. --- Consultar a Norma 6492-2021 no Anexo  A.1.2</v>
      </c>
      <c r="Q219" s="7" t="str">
        <f t="shared" si="43"/>
        <v>Consultar a Norma 6492-2021 no Anexo  A.1.2</v>
      </c>
      <c r="R219" s="21" t="s">
        <v>596</v>
      </c>
      <c r="S219" s="21" t="s">
        <v>420</v>
      </c>
      <c r="T219" s="10" t="str">
        <f t="shared" si="39"/>
        <v>key_219</v>
      </c>
    </row>
    <row r="220" spans="1:20" ht="7.8" customHeight="1" x14ac:dyDescent="0.3">
      <c r="A220" s="13">
        <v>220</v>
      </c>
      <c r="B220" s="9" t="s">
        <v>548</v>
      </c>
      <c r="C220" s="9" t="s">
        <v>952</v>
      </c>
      <c r="D220" s="9" t="s">
        <v>1020</v>
      </c>
      <c r="E220" s="9" t="s">
        <v>1111</v>
      </c>
      <c r="F220" s="9" t="s">
        <v>78</v>
      </c>
      <c r="G220" s="29" t="s">
        <v>152</v>
      </c>
      <c r="H220" s="29" t="s">
        <v>152</v>
      </c>
      <c r="I220" s="29" t="s">
        <v>152</v>
      </c>
      <c r="J220" s="29" t="s">
        <v>152</v>
      </c>
      <c r="K220" s="29" t="str">
        <f t="shared" si="51"/>
        <v>tipo.de.linha only Zigue-Zague</v>
      </c>
      <c r="L220" s="7" t="str">
        <f t="shared" si="37"/>
        <v>Trata-se de: Objeto</v>
      </c>
      <c r="M220" s="7" t="str">
        <f t="shared" si="40"/>
        <v xml:space="preserve">Estilizador </v>
      </c>
      <c r="N220" s="7" t="str">
        <f t="shared" si="41"/>
        <v xml:space="preserve">De Linhas </v>
      </c>
      <c r="O220" s="7" t="str">
        <f t="shared" si="42"/>
        <v xml:space="preserve">Tipo De Linha </v>
      </c>
      <c r="P220" s="7" t="str">
        <f t="shared" si="38"/>
        <v>Trata-se de: Objeto Estilizador  De Linhas  Tipo De Linha  Zigue-Zague. --- Consultar a Norma 6492-2021 no Anexo  A.1.2</v>
      </c>
      <c r="Q220" s="7" t="str">
        <f t="shared" si="43"/>
        <v>Consultar a Norma 6492-2021 no Anexo  A.1.2</v>
      </c>
      <c r="R220" s="21" t="s">
        <v>596</v>
      </c>
      <c r="S220" s="21" t="s">
        <v>420</v>
      </c>
      <c r="T220" s="10" t="str">
        <f t="shared" si="39"/>
        <v>key_220</v>
      </c>
    </row>
    <row r="221" spans="1:20" ht="7.8" customHeight="1" x14ac:dyDescent="0.3">
      <c r="A221" s="13">
        <v>221</v>
      </c>
      <c r="B221" s="9" t="s">
        <v>548</v>
      </c>
      <c r="C221" s="9" t="s">
        <v>952</v>
      </c>
      <c r="D221" s="9" t="s">
        <v>1020</v>
      </c>
      <c r="E221" s="11" t="s">
        <v>1112</v>
      </c>
      <c r="F221" s="11" t="s">
        <v>51</v>
      </c>
      <c r="G221" s="29" t="s">
        <v>152</v>
      </c>
      <c r="H221" s="29" t="s">
        <v>152</v>
      </c>
      <c r="I221" s="29" t="s">
        <v>152</v>
      </c>
      <c r="J221" s="29" t="str">
        <f>_xlfn.CONCAT("grupo.de.linha some ",E221)</f>
        <v>grupo.de.linha some Grupo.De.Linha</v>
      </c>
      <c r="K221" s="29" t="str">
        <f>_xlfn.CONCAT("grupo.de.linha only ",F221)</f>
        <v>grupo.de.linha only Grupo025</v>
      </c>
      <c r="L221" s="7" t="str">
        <f t="shared" si="37"/>
        <v>Trata-se de: Objeto</v>
      </c>
      <c r="M221" s="7" t="str">
        <f t="shared" si="40"/>
        <v xml:space="preserve">Estilizador </v>
      </c>
      <c r="N221" s="7" t="str">
        <f t="shared" si="41"/>
        <v xml:space="preserve">De Linhas </v>
      </c>
      <c r="O221" s="7" t="str">
        <f t="shared" si="42"/>
        <v xml:space="preserve">Grupo De Linha </v>
      </c>
      <c r="P221" s="7" t="str">
        <f t="shared" si="38"/>
        <v>Trata-se de: Objeto Estilizador  De Linhas  Grupo De Linha  Grupo025. --- Consultar a Norma 6492-2021 no Anexo  A.1.3</v>
      </c>
      <c r="Q221" s="7" t="str">
        <f t="shared" si="43"/>
        <v>Consultar a Norma 6492-2021 no Anexo  A.1.3</v>
      </c>
      <c r="R221" s="21" t="s">
        <v>596</v>
      </c>
      <c r="S221" s="21" t="s">
        <v>421</v>
      </c>
      <c r="T221" s="10" t="str">
        <f t="shared" si="39"/>
        <v>key_221</v>
      </c>
    </row>
    <row r="222" spans="1:20" ht="7.8" customHeight="1" x14ac:dyDescent="0.3">
      <c r="A222" s="13">
        <v>222</v>
      </c>
      <c r="B222" s="9" t="s">
        <v>548</v>
      </c>
      <c r="C222" s="9" t="s">
        <v>952</v>
      </c>
      <c r="D222" s="9" t="s">
        <v>1020</v>
      </c>
      <c r="E222" s="11" t="s">
        <v>1112</v>
      </c>
      <c r="F222" s="11" t="s">
        <v>52</v>
      </c>
      <c r="G222" s="29" t="s">
        <v>152</v>
      </c>
      <c r="H222" s="29" t="s">
        <v>152</v>
      </c>
      <c r="I222" s="29" t="s">
        <v>152</v>
      </c>
      <c r="J222" s="29" t="s">
        <v>152</v>
      </c>
      <c r="K222" s="29" t="str">
        <f>_xlfn.CONCAT("grupo.de.linha only ",F222)</f>
        <v>grupo.de.linha only Grupo035</v>
      </c>
      <c r="L222" s="7" t="str">
        <f t="shared" si="37"/>
        <v>Trata-se de: Objeto</v>
      </c>
      <c r="M222" s="7" t="str">
        <f t="shared" si="40"/>
        <v xml:space="preserve">Estilizador </v>
      </c>
      <c r="N222" s="7" t="str">
        <f t="shared" si="41"/>
        <v xml:space="preserve">De Linhas </v>
      </c>
      <c r="O222" s="7" t="str">
        <f t="shared" si="42"/>
        <v xml:space="preserve">Grupo De Linha </v>
      </c>
      <c r="P222" s="7" t="str">
        <f t="shared" si="38"/>
        <v>Trata-se de: Objeto Estilizador  De Linhas  Grupo De Linha  Grupo035. --- Consultar a Norma 6492-2021 no Anexo  A.1.3</v>
      </c>
      <c r="Q222" s="7" t="str">
        <f t="shared" si="43"/>
        <v>Consultar a Norma 6492-2021 no Anexo  A.1.3</v>
      </c>
      <c r="R222" s="21" t="s">
        <v>596</v>
      </c>
      <c r="S222" s="21" t="s">
        <v>421</v>
      </c>
      <c r="T222" s="10" t="str">
        <f t="shared" si="39"/>
        <v>key_222</v>
      </c>
    </row>
    <row r="223" spans="1:20" ht="7.8" customHeight="1" x14ac:dyDescent="0.3">
      <c r="A223" s="13">
        <v>223</v>
      </c>
      <c r="B223" s="9" t="s">
        <v>548</v>
      </c>
      <c r="C223" s="9" t="s">
        <v>952</v>
      </c>
      <c r="D223" s="9" t="s">
        <v>1020</v>
      </c>
      <c r="E223" s="11" t="s">
        <v>1112</v>
      </c>
      <c r="F223" s="11" t="s">
        <v>53</v>
      </c>
      <c r="G223" s="29" t="s">
        <v>152</v>
      </c>
      <c r="H223" s="29" t="s">
        <v>152</v>
      </c>
      <c r="I223" s="29" t="s">
        <v>152</v>
      </c>
      <c r="J223" s="29" t="s">
        <v>152</v>
      </c>
      <c r="K223" s="29" t="str">
        <f>_xlfn.CONCAT("grupo.de.linha only ",F223)</f>
        <v>grupo.de.linha only Grupo050</v>
      </c>
      <c r="L223" s="7" t="str">
        <f t="shared" si="37"/>
        <v>Trata-se de: Objeto</v>
      </c>
      <c r="M223" s="7" t="str">
        <f t="shared" si="40"/>
        <v xml:space="preserve">Estilizador </v>
      </c>
      <c r="N223" s="7" t="str">
        <f t="shared" si="41"/>
        <v xml:space="preserve">De Linhas </v>
      </c>
      <c r="O223" s="7" t="str">
        <f t="shared" si="42"/>
        <v xml:space="preserve">Grupo De Linha </v>
      </c>
      <c r="P223" s="7" t="str">
        <f t="shared" si="38"/>
        <v>Trata-se de: Objeto Estilizador  De Linhas  Grupo De Linha  Grupo050. --- Consultar a Norma 6492-2021 no Anexo  A.1.3</v>
      </c>
      <c r="Q223" s="7" t="str">
        <f t="shared" si="43"/>
        <v>Consultar a Norma 6492-2021 no Anexo  A.1.3</v>
      </c>
      <c r="R223" s="21" t="s">
        <v>596</v>
      </c>
      <c r="S223" s="21" t="s">
        <v>421</v>
      </c>
      <c r="T223" s="10" t="str">
        <f t="shared" si="39"/>
        <v>key_223</v>
      </c>
    </row>
    <row r="224" spans="1:20" ht="7.8" customHeight="1" x14ac:dyDescent="0.3">
      <c r="A224" s="13">
        <v>224</v>
      </c>
      <c r="B224" s="9" t="s">
        <v>548</v>
      </c>
      <c r="C224" s="9" t="s">
        <v>952</v>
      </c>
      <c r="D224" s="9" t="s">
        <v>1020</v>
      </c>
      <c r="E224" s="11" t="s">
        <v>1112</v>
      </c>
      <c r="F224" s="11" t="s">
        <v>54</v>
      </c>
      <c r="G224" s="29" t="s">
        <v>152</v>
      </c>
      <c r="H224" s="29" t="s">
        <v>152</v>
      </c>
      <c r="I224" s="29" t="s">
        <v>152</v>
      </c>
      <c r="J224" s="29" t="s">
        <v>152</v>
      </c>
      <c r="K224" s="29" t="str">
        <f>_xlfn.CONCAT("grupo.de.linha only ",F224)</f>
        <v>grupo.de.linha only Grupo070</v>
      </c>
      <c r="L224" s="7" t="str">
        <f t="shared" si="37"/>
        <v>Trata-se de: Objeto</v>
      </c>
      <c r="M224" s="7" t="str">
        <f t="shared" si="40"/>
        <v xml:space="preserve">Estilizador </v>
      </c>
      <c r="N224" s="7" t="str">
        <f t="shared" si="41"/>
        <v xml:space="preserve">De Linhas </v>
      </c>
      <c r="O224" s="7" t="str">
        <f t="shared" si="42"/>
        <v xml:space="preserve">Grupo De Linha </v>
      </c>
      <c r="P224" s="7" t="str">
        <f t="shared" si="38"/>
        <v>Trata-se de: Objeto Estilizador  De Linhas  Grupo De Linha  Grupo070. --- Consultar a Norma 6492-2021 no Anexo  A.1.3</v>
      </c>
      <c r="Q224" s="7" t="str">
        <f t="shared" si="43"/>
        <v>Consultar a Norma 6492-2021 no Anexo  A.1.3</v>
      </c>
      <c r="R224" s="21" t="s">
        <v>596</v>
      </c>
      <c r="S224" s="21" t="s">
        <v>421</v>
      </c>
      <c r="T224" s="10" t="str">
        <f t="shared" si="39"/>
        <v>key_224</v>
      </c>
    </row>
    <row r="225" spans="1:20" ht="7.8" customHeight="1" x14ac:dyDescent="0.3">
      <c r="A225" s="13">
        <v>225</v>
      </c>
      <c r="B225" s="9" t="s">
        <v>548</v>
      </c>
      <c r="C225" s="9" t="s">
        <v>952</v>
      </c>
      <c r="D225" s="9" t="s">
        <v>1020</v>
      </c>
      <c r="E225" s="11" t="s">
        <v>1112</v>
      </c>
      <c r="F225" s="11" t="s">
        <v>55</v>
      </c>
      <c r="G225" s="29" t="s">
        <v>152</v>
      </c>
      <c r="H225" s="29" t="s">
        <v>152</v>
      </c>
      <c r="I225" s="29" t="s">
        <v>152</v>
      </c>
      <c r="J225" s="29" t="s">
        <v>152</v>
      </c>
      <c r="K225" s="29" t="str">
        <f>_xlfn.CONCAT("grupo.de.linha only ",F225)</f>
        <v>grupo.de.linha only Grupo100</v>
      </c>
      <c r="L225" s="7" t="str">
        <f t="shared" si="37"/>
        <v>Trata-se de: Objeto</v>
      </c>
      <c r="M225" s="7" t="str">
        <f t="shared" si="40"/>
        <v xml:space="preserve">Estilizador </v>
      </c>
      <c r="N225" s="7" t="str">
        <f t="shared" si="41"/>
        <v xml:space="preserve">De Linhas </v>
      </c>
      <c r="O225" s="7" t="str">
        <f t="shared" si="42"/>
        <v xml:space="preserve">Grupo De Linha </v>
      </c>
      <c r="P225" s="7" t="str">
        <f t="shared" si="38"/>
        <v>Trata-se de: Objeto Estilizador  De Linhas  Grupo De Linha  Grupo100. --- Consultar a Norma 6492-2021 no Anexo  A.1.3</v>
      </c>
      <c r="Q225" s="7" t="str">
        <f t="shared" si="43"/>
        <v>Consultar a Norma 6492-2021 no Anexo  A.1.3</v>
      </c>
      <c r="R225" s="21" t="s">
        <v>596</v>
      </c>
      <c r="S225" s="21" t="s">
        <v>421</v>
      </c>
      <c r="T225" s="10" t="str">
        <f t="shared" si="39"/>
        <v>key_225</v>
      </c>
    </row>
    <row r="226" spans="1:20" ht="7.8" customHeight="1" x14ac:dyDescent="0.3">
      <c r="A226" s="13">
        <v>226</v>
      </c>
      <c r="B226" s="9" t="s">
        <v>548</v>
      </c>
      <c r="C226" s="9" t="s">
        <v>952</v>
      </c>
      <c r="D226" s="9" t="s">
        <v>1020</v>
      </c>
      <c r="E226" s="11" t="s">
        <v>1113</v>
      </c>
      <c r="F226" s="11" t="s">
        <v>56</v>
      </c>
      <c r="G226" s="29" t="s">
        <v>152</v>
      </c>
      <c r="H226" s="29" t="s">
        <v>152</v>
      </c>
      <c r="I226" s="29" t="s">
        <v>152</v>
      </c>
      <c r="J226" s="29" t="str">
        <f>_xlfn.CONCAT("valor.de.linha some ",E226)</f>
        <v>valor.de.linha some Valor.De.Linha</v>
      </c>
      <c r="K226" s="29" t="str">
        <f>_xlfn.CONCAT("valor.de.linha only ",F226)</f>
        <v>valor.de.linha only ExtraLarga</v>
      </c>
      <c r="L226" s="7" t="str">
        <f t="shared" si="37"/>
        <v>Trata-se de: Objeto</v>
      </c>
      <c r="M226" s="7" t="str">
        <f t="shared" si="40"/>
        <v xml:space="preserve">Estilizador </v>
      </c>
      <c r="N226" s="7" t="str">
        <f t="shared" si="41"/>
        <v xml:space="preserve">De Linhas </v>
      </c>
      <c r="O226" s="7" t="str">
        <f t="shared" si="42"/>
        <v xml:space="preserve">Valor De Linha </v>
      </c>
      <c r="P226" s="7" t="str">
        <f t="shared" si="38"/>
        <v>Trata-se de: Objeto Estilizador  De Linhas  Valor De Linha  ExtraLarga. --- Consultar a Norma 6492-2021 no Anexo  A.1.3</v>
      </c>
      <c r="Q226" s="7" t="str">
        <f t="shared" si="43"/>
        <v>Consultar a Norma 6492-2021 no Anexo  A.1.3</v>
      </c>
      <c r="R226" s="21" t="s">
        <v>596</v>
      </c>
      <c r="S226" s="21" t="s">
        <v>421</v>
      </c>
      <c r="T226" s="10" t="str">
        <f t="shared" si="39"/>
        <v>key_226</v>
      </c>
    </row>
    <row r="227" spans="1:20" ht="7.8" customHeight="1" x14ac:dyDescent="0.3">
      <c r="A227" s="13">
        <v>227</v>
      </c>
      <c r="B227" s="9" t="s">
        <v>548</v>
      </c>
      <c r="C227" s="9" t="s">
        <v>952</v>
      </c>
      <c r="D227" s="9" t="s">
        <v>1020</v>
      </c>
      <c r="E227" s="11" t="s">
        <v>1113</v>
      </c>
      <c r="F227" s="11" t="s">
        <v>21</v>
      </c>
      <c r="G227" s="29" t="s">
        <v>152</v>
      </c>
      <c r="H227" s="29" t="s">
        <v>152</v>
      </c>
      <c r="I227" s="29" t="s">
        <v>152</v>
      </c>
      <c r="J227" s="29" t="s">
        <v>152</v>
      </c>
      <c r="K227" s="29" t="str">
        <f>_xlfn.CONCAT("valor.de.linha only ",F227)</f>
        <v>valor.de.linha only Larga</v>
      </c>
      <c r="L227" s="7" t="str">
        <f t="shared" si="37"/>
        <v>Trata-se de: Objeto</v>
      </c>
      <c r="M227" s="7" t="str">
        <f t="shared" si="40"/>
        <v xml:space="preserve">Estilizador </v>
      </c>
      <c r="N227" s="7" t="str">
        <f t="shared" si="41"/>
        <v xml:space="preserve">De Linhas </v>
      </c>
      <c r="O227" s="7" t="str">
        <f t="shared" si="42"/>
        <v xml:space="preserve">Valor De Linha </v>
      </c>
      <c r="P227" s="7" t="str">
        <f t="shared" si="38"/>
        <v>Trata-se de: Objeto Estilizador  De Linhas  Valor De Linha  Larga. --- Consultar a Norma 6492-2021 no Anexo  A.1.3</v>
      </c>
      <c r="Q227" s="7" t="str">
        <f t="shared" si="43"/>
        <v>Consultar a Norma 6492-2021 no Anexo  A.1.3</v>
      </c>
      <c r="R227" s="21" t="s">
        <v>596</v>
      </c>
      <c r="S227" s="21" t="s">
        <v>421</v>
      </c>
      <c r="T227" s="10" t="str">
        <f t="shared" si="39"/>
        <v>key_227</v>
      </c>
    </row>
    <row r="228" spans="1:20" ht="7.8" customHeight="1" x14ac:dyDescent="0.3">
      <c r="A228" s="13">
        <v>228</v>
      </c>
      <c r="B228" s="9" t="s">
        <v>548</v>
      </c>
      <c r="C228" s="9" t="s">
        <v>952</v>
      </c>
      <c r="D228" s="9" t="s">
        <v>1020</v>
      </c>
      <c r="E228" s="11" t="s">
        <v>1113</v>
      </c>
      <c r="F228" s="11" t="s">
        <v>22</v>
      </c>
      <c r="G228" s="29" t="s">
        <v>152</v>
      </c>
      <c r="H228" s="29" t="s">
        <v>152</v>
      </c>
      <c r="I228" s="29" t="s">
        <v>152</v>
      </c>
      <c r="J228" s="29" t="s">
        <v>152</v>
      </c>
      <c r="K228" s="29" t="str">
        <f>_xlfn.CONCAT("valor.de.linha only ",F228)</f>
        <v>valor.de.linha only Estreita</v>
      </c>
      <c r="L228" s="7" t="str">
        <f t="shared" si="37"/>
        <v>Trata-se de: Objeto</v>
      </c>
      <c r="M228" s="7" t="str">
        <f t="shared" si="40"/>
        <v xml:space="preserve">Estilizador </v>
      </c>
      <c r="N228" s="7" t="str">
        <f t="shared" si="41"/>
        <v xml:space="preserve">De Linhas </v>
      </c>
      <c r="O228" s="7" t="str">
        <f t="shared" si="42"/>
        <v xml:space="preserve">Valor De Linha </v>
      </c>
      <c r="P228" s="7" t="str">
        <f t="shared" si="38"/>
        <v>Trata-se de: Objeto Estilizador  De Linhas  Valor De Linha  Estreita. --- Consultar a Norma 6492-2021 no Anexo  A.1.3</v>
      </c>
      <c r="Q228" s="7" t="str">
        <f t="shared" si="43"/>
        <v>Consultar a Norma 6492-2021 no Anexo  A.1.3</v>
      </c>
      <c r="R228" s="21" t="s">
        <v>596</v>
      </c>
      <c r="S228" s="21" t="s">
        <v>421</v>
      </c>
      <c r="T228" s="10" t="str">
        <f t="shared" si="39"/>
        <v>key_228</v>
      </c>
    </row>
    <row r="229" spans="1:20" ht="7.8" customHeight="1" x14ac:dyDescent="0.3">
      <c r="A229" s="13">
        <v>229</v>
      </c>
      <c r="B229" s="9" t="s">
        <v>548</v>
      </c>
      <c r="C229" s="9" t="s">
        <v>952</v>
      </c>
      <c r="D229" s="9" t="s">
        <v>1021</v>
      </c>
      <c r="E229" s="25" t="s">
        <v>973</v>
      </c>
      <c r="F229" s="9" t="s">
        <v>1086</v>
      </c>
      <c r="G229" s="29" t="s">
        <v>152</v>
      </c>
      <c r="H229" s="29" t="s">
        <v>152</v>
      </c>
      <c r="I229" s="29" t="s">
        <v>152</v>
      </c>
      <c r="J229" s="29" t="str">
        <f>_xlfn.CONCAT("tipo.de.seta some ",E229)</f>
        <v>tipo.de.seta some Bifilares</v>
      </c>
      <c r="K229" s="29" t="str">
        <f>_xlfn.CONCAT("tipo.de.seta only ",F229)</f>
        <v>tipo.de.seta only De.Fluxos</v>
      </c>
      <c r="L229" s="7" t="str">
        <f t="shared" si="37"/>
        <v>Trata-se de: Objeto</v>
      </c>
      <c r="M229" s="7" t="str">
        <f t="shared" si="40"/>
        <v xml:space="preserve">Estilizador </v>
      </c>
      <c r="N229" s="7" t="str">
        <f t="shared" si="41"/>
        <v xml:space="preserve">De Setas </v>
      </c>
      <c r="O229" s="7" t="str">
        <f t="shared" si="42"/>
        <v xml:space="preserve">Bifilares </v>
      </c>
      <c r="P229" s="7" t="str">
        <f t="shared" si="38"/>
        <v>Trata-se de: Objeto Estilizador  De Setas  Bifilares  De Fluxos. --- Consultar a Norma 6492-2021 no Anexo  A.4</v>
      </c>
      <c r="Q229" s="7" t="str">
        <f t="shared" si="43"/>
        <v>Consultar a Norma 6492-2021 no Anexo  A.4</v>
      </c>
      <c r="R229" s="21" t="s">
        <v>596</v>
      </c>
      <c r="S229" s="21" t="s">
        <v>422</v>
      </c>
      <c r="T229" s="10" t="str">
        <f t="shared" si="39"/>
        <v>key_229</v>
      </c>
    </row>
    <row r="230" spans="1:20" ht="7.8" customHeight="1" x14ac:dyDescent="0.3">
      <c r="A230" s="13">
        <v>230</v>
      </c>
      <c r="B230" s="9" t="s">
        <v>548</v>
      </c>
      <c r="C230" s="9" t="s">
        <v>952</v>
      </c>
      <c r="D230" s="9" t="s">
        <v>1021</v>
      </c>
      <c r="E230" s="25" t="s">
        <v>973</v>
      </c>
      <c r="F230" s="9" t="s">
        <v>1088</v>
      </c>
      <c r="G230" s="29" t="s">
        <v>152</v>
      </c>
      <c r="H230" s="29" t="s">
        <v>152</v>
      </c>
      <c r="I230" s="29" t="s">
        <v>152</v>
      </c>
      <c r="J230" s="29" t="s">
        <v>152</v>
      </c>
      <c r="K230" s="29" t="str">
        <f>_xlfn.CONCAT("tipo.de.seta only ",F230)</f>
        <v>tipo.de.seta only De.Inclinação</v>
      </c>
      <c r="L230" s="7" t="str">
        <f t="shared" si="37"/>
        <v>Trata-se de: Objeto</v>
      </c>
      <c r="M230" s="7" t="str">
        <f t="shared" si="40"/>
        <v xml:space="preserve">Estilizador </v>
      </c>
      <c r="N230" s="7" t="str">
        <f t="shared" si="41"/>
        <v xml:space="preserve">De Setas </v>
      </c>
      <c r="O230" s="7" t="str">
        <f t="shared" si="42"/>
        <v xml:space="preserve">Bifilares </v>
      </c>
      <c r="P230" s="7" t="str">
        <f t="shared" si="38"/>
        <v>Trata-se de: Objeto Estilizador  De Setas  Bifilares  De Inclinação. --- Consultar a Norma 6492-2021 no Anexo  A.4</v>
      </c>
      <c r="Q230" s="7" t="str">
        <f t="shared" si="43"/>
        <v>Consultar a Norma 6492-2021 no Anexo  A.4</v>
      </c>
      <c r="R230" s="21" t="s">
        <v>596</v>
      </c>
      <c r="S230" s="21" t="s">
        <v>422</v>
      </c>
      <c r="T230" s="10" t="str">
        <f t="shared" si="39"/>
        <v>key_230</v>
      </c>
    </row>
    <row r="231" spans="1:20" ht="7.8" customHeight="1" x14ac:dyDescent="0.3">
      <c r="A231" s="13">
        <v>231</v>
      </c>
      <c r="B231" s="9" t="s">
        <v>548</v>
      </c>
      <c r="C231" s="9" t="s">
        <v>952</v>
      </c>
      <c r="D231" s="9" t="s">
        <v>1021</v>
      </c>
      <c r="E231" s="25" t="s">
        <v>974</v>
      </c>
      <c r="F231" s="9" t="s">
        <v>1155</v>
      </c>
      <c r="G231" s="29" t="s">
        <v>152</v>
      </c>
      <c r="H231" s="29" t="s">
        <v>152</v>
      </c>
      <c r="I231" s="29" t="s">
        <v>152</v>
      </c>
      <c r="J231" s="29" t="str">
        <f>_xlfn.CONCAT("tipo.de.seta some ",E231)</f>
        <v>tipo.de.seta some Unifilares</v>
      </c>
      <c r="K231" s="29" t="str">
        <f>_xlfn.CONCAT("tipo.de.seta only ",F231)</f>
        <v>tipo.de.seta only De.Escada</v>
      </c>
      <c r="L231" s="7" t="str">
        <f t="shared" si="37"/>
        <v>Trata-se de: Objeto</v>
      </c>
      <c r="M231" s="7" t="str">
        <f t="shared" si="40"/>
        <v xml:space="preserve">Estilizador </v>
      </c>
      <c r="N231" s="7" t="str">
        <f t="shared" si="41"/>
        <v xml:space="preserve">De Setas </v>
      </c>
      <c r="O231" s="7" t="str">
        <f t="shared" si="42"/>
        <v xml:space="preserve">Unifilares </v>
      </c>
      <c r="P231" s="7" t="str">
        <f t="shared" si="38"/>
        <v>Trata-se de: Objeto Estilizador  De Setas  Unifilares  De Escada. --- Consultar a Norma 6492-2021 no Anexo  A.4</v>
      </c>
      <c r="Q231" s="7" t="str">
        <f t="shared" ref="Q231:Q262" si="52">_xlfn.CONCAT("Consultar a Norma ",R231," no Anexo ",S231)</f>
        <v>Consultar a Norma 6492-2021 no Anexo  A.4</v>
      </c>
      <c r="R231" s="21" t="s">
        <v>596</v>
      </c>
      <c r="S231" s="21" t="s">
        <v>422</v>
      </c>
      <c r="T231" s="10" t="str">
        <f t="shared" si="39"/>
        <v>key_231</v>
      </c>
    </row>
    <row r="232" spans="1:20" ht="7.8" customHeight="1" x14ac:dyDescent="0.3">
      <c r="A232" s="13">
        <v>232</v>
      </c>
      <c r="B232" s="9" t="s">
        <v>548</v>
      </c>
      <c r="C232" s="9" t="s">
        <v>952</v>
      </c>
      <c r="D232" s="9" t="s">
        <v>1021</v>
      </c>
      <c r="E232" s="25" t="s">
        <v>974</v>
      </c>
      <c r="F232" s="9" t="s">
        <v>1156</v>
      </c>
      <c r="G232" s="29" t="s">
        <v>152</v>
      </c>
      <c r="H232" s="29" t="s">
        <v>152</v>
      </c>
      <c r="I232" s="29" t="s">
        <v>152</v>
      </c>
      <c r="J232" s="29" t="s">
        <v>152</v>
      </c>
      <c r="K232" s="29" t="str">
        <f>_xlfn.CONCAT("tipo.de.seta only ",F232)</f>
        <v>tipo.de.seta only De.Rampa</v>
      </c>
      <c r="L232" s="7" t="str">
        <f t="shared" si="37"/>
        <v>Trata-se de: Objeto</v>
      </c>
      <c r="M232" s="7" t="str">
        <f t="shared" si="40"/>
        <v xml:space="preserve">Estilizador </v>
      </c>
      <c r="N232" s="7" t="str">
        <f t="shared" si="41"/>
        <v xml:space="preserve">De Setas </v>
      </c>
      <c r="O232" s="7" t="str">
        <f t="shared" si="42"/>
        <v xml:space="preserve">Unifilares </v>
      </c>
      <c r="P232" s="7" t="str">
        <f t="shared" si="38"/>
        <v>Trata-se de: Objeto Estilizador  De Setas  Unifilares  De Rampa. --- Consultar a Norma 6492-2021 no Anexo  A.4</v>
      </c>
      <c r="Q232" s="7" t="str">
        <f t="shared" si="52"/>
        <v>Consultar a Norma 6492-2021 no Anexo  A.4</v>
      </c>
      <c r="R232" s="21" t="s">
        <v>596</v>
      </c>
      <c r="S232" s="21" t="s">
        <v>422</v>
      </c>
      <c r="T232" s="10" t="str">
        <f t="shared" si="39"/>
        <v>key_232</v>
      </c>
    </row>
    <row r="233" spans="1:20" ht="7.8" customHeight="1" x14ac:dyDescent="0.3">
      <c r="A233" s="13">
        <v>233</v>
      </c>
      <c r="B233" s="9" t="s">
        <v>548</v>
      </c>
      <c r="C233" s="9" t="s">
        <v>952</v>
      </c>
      <c r="D233" s="9" t="s">
        <v>1022</v>
      </c>
      <c r="E233" s="9" t="s">
        <v>1143</v>
      </c>
      <c r="F233" s="9" t="s">
        <v>685</v>
      </c>
      <c r="G233" s="29" t="s">
        <v>152</v>
      </c>
      <c r="H233" s="29" t="s">
        <v>152</v>
      </c>
      <c r="I233" s="29" t="s">
        <v>152</v>
      </c>
      <c r="J233" s="29" t="str">
        <f>_xlfn.CONCAT("tipo.de.extremidade some ",E233)</f>
        <v>tipo.de.extremidade some Das.Cotas</v>
      </c>
      <c r="K233" s="29" t="str">
        <f>_xlfn.CONCAT("tipo.de.extremidade only ",F233)</f>
        <v>tipo.de.extremidade only Seta.Fechada</v>
      </c>
      <c r="L233" s="7" t="str">
        <f t="shared" si="37"/>
        <v>Trata-se de: Objeto</v>
      </c>
      <c r="M233" s="7" t="str">
        <f t="shared" si="40"/>
        <v xml:space="preserve">Estilizador </v>
      </c>
      <c r="N233" s="7" t="str">
        <f t="shared" si="41"/>
        <v xml:space="preserve">De Extremidades </v>
      </c>
      <c r="O233" s="7" t="str">
        <f t="shared" si="42"/>
        <v xml:space="preserve">Das Cotas </v>
      </c>
      <c r="P233" s="7" t="str">
        <f t="shared" si="38"/>
        <v>Trata-se de: Objeto Estilizador  De Extremidades  Das Cotas  Seta Fechada. --- Consultar a Norma 6492-2021 no Anexo  A.4</v>
      </c>
      <c r="Q233" s="7" t="str">
        <f t="shared" si="52"/>
        <v>Consultar a Norma 6492-2021 no Anexo  A.4</v>
      </c>
      <c r="R233" s="21" t="s">
        <v>596</v>
      </c>
      <c r="S233" s="21" t="s">
        <v>422</v>
      </c>
      <c r="T233" s="10" t="str">
        <f t="shared" si="39"/>
        <v>key_233</v>
      </c>
    </row>
    <row r="234" spans="1:20" ht="7.8" customHeight="1" x14ac:dyDescent="0.3">
      <c r="A234" s="13">
        <v>234</v>
      </c>
      <c r="B234" s="9" t="s">
        <v>548</v>
      </c>
      <c r="C234" s="9" t="s">
        <v>952</v>
      </c>
      <c r="D234" s="9" t="s">
        <v>1022</v>
      </c>
      <c r="E234" s="9" t="s">
        <v>1143</v>
      </c>
      <c r="F234" s="25" t="s">
        <v>686</v>
      </c>
      <c r="G234" s="29" t="s">
        <v>152</v>
      </c>
      <c r="H234" s="29" t="s">
        <v>152</v>
      </c>
      <c r="I234" s="29" t="s">
        <v>152</v>
      </c>
      <c r="J234" s="29" t="s">
        <v>152</v>
      </c>
      <c r="K234" s="29" t="str">
        <f>_xlfn.CONCAT("tipo.de.extremidade only ",F234)</f>
        <v>tipo.de.extremidade only Ponto.Cheio</v>
      </c>
      <c r="L234" s="7" t="str">
        <f t="shared" si="37"/>
        <v>Trata-se de: Objeto</v>
      </c>
      <c r="M234" s="7" t="str">
        <f t="shared" si="40"/>
        <v xml:space="preserve">Estilizador </v>
      </c>
      <c r="N234" s="7" t="str">
        <f t="shared" si="41"/>
        <v xml:space="preserve">De Extremidades </v>
      </c>
      <c r="O234" s="7" t="str">
        <f t="shared" si="42"/>
        <v xml:space="preserve">Das Cotas </v>
      </c>
      <c r="P234" s="7" t="str">
        <f t="shared" si="38"/>
        <v>Trata-se de: Objeto Estilizador  De Extremidades  Das Cotas  Ponto Cheio. --- Consultar a Norma 6492-2021 no Anexo  A.4</v>
      </c>
      <c r="Q234" s="7" t="str">
        <f t="shared" si="52"/>
        <v>Consultar a Norma 6492-2021 no Anexo  A.4</v>
      </c>
      <c r="R234" s="21" t="s">
        <v>596</v>
      </c>
      <c r="S234" s="21" t="s">
        <v>422</v>
      </c>
      <c r="T234" s="10" t="str">
        <f t="shared" si="39"/>
        <v>key_234</v>
      </c>
    </row>
    <row r="235" spans="1:20" ht="7.8" customHeight="1" x14ac:dyDescent="0.3">
      <c r="A235" s="13">
        <v>235</v>
      </c>
      <c r="B235" s="9" t="s">
        <v>548</v>
      </c>
      <c r="C235" s="9" t="s">
        <v>952</v>
      </c>
      <c r="D235" s="9" t="s">
        <v>1022</v>
      </c>
      <c r="E235" s="9" t="s">
        <v>1143</v>
      </c>
      <c r="F235" s="25" t="s">
        <v>1083</v>
      </c>
      <c r="G235" s="29" t="s">
        <v>152</v>
      </c>
      <c r="H235" s="29" t="s">
        <v>152</v>
      </c>
      <c r="I235" s="29" t="s">
        <v>152</v>
      </c>
      <c r="J235" s="29" t="s">
        <v>152</v>
      </c>
      <c r="K235" s="29" t="str">
        <f>_xlfn.CONCAT("tipo.de.extremidade only ",F235)</f>
        <v>tipo.de.extremidade only Linha.Inclinada</v>
      </c>
      <c r="L235" s="7" t="str">
        <f t="shared" si="37"/>
        <v>Trata-se de: Objeto</v>
      </c>
      <c r="M235" s="7" t="str">
        <f t="shared" si="40"/>
        <v xml:space="preserve">Estilizador </v>
      </c>
      <c r="N235" s="7" t="str">
        <f t="shared" si="41"/>
        <v xml:space="preserve">De Extremidades </v>
      </c>
      <c r="O235" s="7" t="str">
        <f t="shared" si="42"/>
        <v xml:space="preserve">Das Cotas </v>
      </c>
      <c r="P235" s="7" t="str">
        <f t="shared" si="38"/>
        <v>Trata-se de: Objeto Estilizador  De Extremidades  Das Cotas  Linha Inclinada. --- Consultar a Norma 6492-2021 no Anexo  A.4</v>
      </c>
      <c r="Q235" s="7" t="str">
        <f t="shared" si="52"/>
        <v>Consultar a Norma 6492-2021 no Anexo  A.4</v>
      </c>
      <c r="R235" s="21" t="s">
        <v>596</v>
      </c>
      <c r="S235" s="21" t="s">
        <v>422</v>
      </c>
      <c r="T235" s="10" t="str">
        <f t="shared" si="39"/>
        <v>key_235</v>
      </c>
    </row>
    <row r="236" spans="1:20" ht="7.8" customHeight="1" x14ac:dyDescent="0.3">
      <c r="A236" s="13">
        <v>236</v>
      </c>
      <c r="B236" s="9" t="s">
        <v>548</v>
      </c>
      <c r="C236" s="9" t="s">
        <v>952</v>
      </c>
      <c r="D236" s="9" t="s">
        <v>1023</v>
      </c>
      <c r="E236" s="9" t="s">
        <v>1114</v>
      </c>
      <c r="F236" s="9" t="s">
        <v>486</v>
      </c>
      <c r="G236" s="29" t="s">
        <v>152</v>
      </c>
      <c r="H236" s="29" t="s">
        <v>152</v>
      </c>
      <c r="I236" s="29" t="s">
        <v>152</v>
      </c>
      <c r="J236" s="29" t="str">
        <f>_xlfn.CONCAT("tipo.de.letra some ",E236)</f>
        <v>tipo.de.letra some Tipo.De.Letra</v>
      </c>
      <c r="K236" s="29" t="str">
        <f>_xlfn.CONCAT("tipo.de.letra only ",F236)</f>
        <v>tipo.de.letra only Sem.Serifa</v>
      </c>
      <c r="L236" s="7" t="str">
        <f t="shared" si="37"/>
        <v>Trata-se de: Objeto</v>
      </c>
      <c r="M236" s="7" t="str">
        <f t="shared" si="40"/>
        <v xml:space="preserve">Estilizador </v>
      </c>
      <c r="N236" s="7" t="str">
        <f t="shared" si="41"/>
        <v xml:space="preserve">De Tipografia </v>
      </c>
      <c r="O236" s="7" t="str">
        <f t="shared" si="42"/>
        <v xml:space="preserve">Tipo De Letra </v>
      </c>
      <c r="P236" s="7" t="str">
        <f t="shared" si="38"/>
        <v>Trata-se de: Objeto Estilizador  De Tipografia  Tipo De Letra  Sem Serifa. --- Consultar a Norma 6492-2021 no Anexo  A.2</v>
      </c>
      <c r="Q236" s="7" t="str">
        <f t="shared" si="52"/>
        <v>Consultar a Norma 6492-2021 no Anexo  A.2</v>
      </c>
      <c r="R236" s="21" t="s">
        <v>596</v>
      </c>
      <c r="S236" s="21" t="s">
        <v>427</v>
      </c>
      <c r="T236" s="10" t="str">
        <f t="shared" si="39"/>
        <v>key_236</v>
      </c>
    </row>
    <row r="237" spans="1:20" ht="7.8" customHeight="1" x14ac:dyDescent="0.3">
      <c r="A237" s="13">
        <v>237</v>
      </c>
      <c r="B237" s="9" t="s">
        <v>548</v>
      </c>
      <c r="C237" s="9" t="s">
        <v>952</v>
      </c>
      <c r="D237" s="9" t="s">
        <v>1023</v>
      </c>
      <c r="E237" s="9" t="s">
        <v>1114</v>
      </c>
      <c r="F237" s="9" t="s">
        <v>681</v>
      </c>
      <c r="G237" s="29" t="s">
        <v>152</v>
      </c>
      <c r="H237" s="29" t="s">
        <v>152</v>
      </c>
      <c r="I237" s="29" t="s">
        <v>152</v>
      </c>
      <c r="J237" s="29" t="s">
        <v>152</v>
      </c>
      <c r="K237" s="29" t="str">
        <f>_xlfn.CONCAT("tipo.de.letra only ",F237)</f>
        <v>tipo.de.letra only Com.Serifa</v>
      </c>
      <c r="L237" s="7" t="str">
        <f t="shared" si="37"/>
        <v>Trata-se de: Objeto</v>
      </c>
      <c r="M237" s="7" t="str">
        <f t="shared" si="40"/>
        <v xml:space="preserve">Estilizador </v>
      </c>
      <c r="N237" s="7" t="str">
        <f t="shared" si="41"/>
        <v xml:space="preserve">De Tipografia </v>
      </c>
      <c r="O237" s="7" t="str">
        <f t="shared" si="42"/>
        <v xml:space="preserve">Tipo De Letra </v>
      </c>
      <c r="P237" s="7" t="str">
        <f t="shared" si="38"/>
        <v>Trata-se de: Objeto Estilizador  De Tipografia  Tipo De Letra  Com Serifa. --- Consultar a Norma 6492-2021 no Anexo  A.2</v>
      </c>
      <c r="Q237" s="7" t="str">
        <f t="shared" si="52"/>
        <v>Consultar a Norma 6492-2021 no Anexo  A.2</v>
      </c>
      <c r="R237" s="21" t="s">
        <v>596</v>
      </c>
      <c r="S237" s="21" t="s">
        <v>427</v>
      </c>
      <c r="T237" s="10" t="str">
        <f t="shared" si="39"/>
        <v>key_237</v>
      </c>
    </row>
    <row r="238" spans="1:20" ht="7.8" customHeight="1" x14ac:dyDescent="0.3">
      <c r="A238" s="13">
        <v>238</v>
      </c>
      <c r="B238" s="9" t="s">
        <v>548</v>
      </c>
      <c r="C238" s="9" t="s">
        <v>952</v>
      </c>
      <c r="D238" s="9" t="s">
        <v>1023</v>
      </c>
      <c r="E238" s="9" t="s">
        <v>1144</v>
      </c>
      <c r="F238" s="9" t="s">
        <v>122</v>
      </c>
      <c r="G238" s="29" t="s">
        <v>152</v>
      </c>
      <c r="H238" s="29" t="s">
        <v>152</v>
      </c>
      <c r="I238" s="29" t="s">
        <v>152</v>
      </c>
      <c r="J238" s="29" t="str">
        <f>_xlfn.CONCAT("tem.regua some ",E238)</f>
        <v>tem.regua some Regua.Da.Letra</v>
      </c>
      <c r="K238" s="29" t="str">
        <f>_xlfn.CONCAT("tem.regua only ",F238)</f>
        <v>tem.regua only A18.C75</v>
      </c>
      <c r="L238" s="7" t="str">
        <f t="shared" si="37"/>
        <v>Trata-se de: Objeto</v>
      </c>
      <c r="M238" s="7" t="str">
        <f t="shared" si="40"/>
        <v xml:space="preserve">Estilizador </v>
      </c>
      <c r="N238" s="7" t="str">
        <f t="shared" si="41"/>
        <v xml:space="preserve">De Tipografia </v>
      </c>
      <c r="O238" s="7" t="str">
        <f t="shared" si="42"/>
        <v xml:space="preserve">Regua Da Letra </v>
      </c>
      <c r="P238" s="7" t="str">
        <f t="shared" si="38"/>
        <v>Trata-se de: Objeto Estilizador  De Tipografia  Regua Da Letra  A18 C75. --- Consultar a Norma 6492-2021 no Anexo  A.2</v>
      </c>
      <c r="Q238" s="7" t="str">
        <f t="shared" si="52"/>
        <v>Consultar a Norma 6492-2021 no Anexo  A.2</v>
      </c>
      <c r="R238" s="21" t="s">
        <v>596</v>
      </c>
      <c r="S238" s="21" t="s">
        <v>427</v>
      </c>
      <c r="T238" s="10" t="str">
        <f t="shared" si="39"/>
        <v>key_238</v>
      </c>
    </row>
    <row r="239" spans="1:20" ht="7.8" customHeight="1" x14ac:dyDescent="0.3">
      <c r="A239" s="13">
        <v>239</v>
      </c>
      <c r="B239" s="9" t="s">
        <v>548</v>
      </c>
      <c r="C239" s="9" t="s">
        <v>952</v>
      </c>
      <c r="D239" s="9" t="s">
        <v>1023</v>
      </c>
      <c r="E239" s="9" t="s">
        <v>1144</v>
      </c>
      <c r="F239" s="9" t="s">
        <v>123</v>
      </c>
      <c r="G239" s="29" t="s">
        <v>152</v>
      </c>
      <c r="H239" s="29" t="s">
        <v>152</v>
      </c>
      <c r="I239" s="29" t="s">
        <v>152</v>
      </c>
      <c r="J239" s="29" t="s">
        <v>152</v>
      </c>
      <c r="K239" s="29" t="str">
        <f t="shared" ref="K239:K242" si="53">_xlfn.CONCAT("tem.regua only ",F239)</f>
        <v>tem.regua only A25.C10</v>
      </c>
      <c r="L239" s="7" t="str">
        <f t="shared" si="37"/>
        <v>Trata-se de: Objeto</v>
      </c>
      <c r="M239" s="7" t="str">
        <f t="shared" si="40"/>
        <v xml:space="preserve">Estilizador </v>
      </c>
      <c r="N239" s="7" t="str">
        <f t="shared" si="41"/>
        <v xml:space="preserve">De Tipografia </v>
      </c>
      <c r="O239" s="7" t="str">
        <f t="shared" si="42"/>
        <v xml:space="preserve">Regua Da Letra </v>
      </c>
      <c r="P239" s="7" t="str">
        <f t="shared" si="38"/>
        <v>Trata-se de: Objeto Estilizador  De Tipografia  Regua Da Letra  A25 C10. --- Consultar a Norma 6492-2021 no Anexo  A.2</v>
      </c>
      <c r="Q239" s="7" t="str">
        <f t="shared" si="52"/>
        <v>Consultar a Norma 6492-2021 no Anexo  A.2</v>
      </c>
      <c r="R239" s="21" t="s">
        <v>596</v>
      </c>
      <c r="S239" s="21" t="s">
        <v>427</v>
      </c>
      <c r="T239" s="10" t="str">
        <f t="shared" si="39"/>
        <v>key_239</v>
      </c>
    </row>
    <row r="240" spans="1:20" ht="7.8" customHeight="1" x14ac:dyDescent="0.3">
      <c r="A240" s="13">
        <v>240</v>
      </c>
      <c r="B240" s="9" t="s">
        <v>548</v>
      </c>
      <c r="C240" s="9" t="s">
        <v>952</v>
      </c>
      <c r="D240" s="9" t="s">
        <v>1023</v>
      </c>
      <c r="E240" s="9" t="s">
        <v>1144</v>
      </c>
      <c r="F240" s="9" t="s">
        <v>124</v>
      </c>
      <c r="G240" s="29" t="s">
        <v>152</v>
      </c>
      <c r="H240" s="29" t="s">
        <v>152</v>
      </c>
      <c r="I240" s="29" t="s">
        <v>152</v>
      </c>
      <c r="J240" s="29" t="s">
        <v>152</v>
      </c>
      <c r="K240" s="29" t="str">
        <f t="shared" si="53"/>
        <v>tem.regua only A35.C14</v>
      </c>
      <c r="L240" s="7" t="str">
        <f t="shared" si="37"/>
        <v>Trata-se de: Objeto</v>
      </c>
      <c r="M240" s="7" t="str">
        <f t="shared" si="40"/>
        <v xml:space="preserve">Estilizador </v>
      </c>
      <c r="N240" s="7" t="str">
        <f t="shared" si="41"/>
        <v xml:space="preserve">De Tipografia </v>
      </c>
      <c r="O240" s="7" t="str">
        <f t="shared" si="42"/>
        <v xml:space="preserve">Regua Da Letra </v>
      </c>
      <c r="P240" s="7" t="str">
        <f t="shared" si="38"/>
        <v>Trata-se de: Objeto Estilizador  De Tipografia  Regua Da Letra  A35 C14. --- Consultar a Norma 6492-2021 no Anexo  A.2</v>
      </c>
      <c r="Q240" s="7" t="str">
        <f t="shared" si="52"/>
        <v>Consultar a Norma 6492-2021 no Anexo  A.2</v>
      </c>
      <c r="R240" s="21" t="s">
        <v>596</v>
      </c>
      <c r="S240" s="21" t="s">
        <v>427</v>
      </c>
      <c r="T240" s="10" t="str">
        <f t="shared" si="39"/>
        <v>key_240</v>
      </c>
    </row>
    <row r="241" spans="1:20" ht="7.8" customHeight="1" x14ac:dyDescent="0.3">
      <c r="A241" s="13">
        <v>241</v>
      </c>
      <c r="B241" s="9" t="s">
        <v>548</v>
      </c>
      <c r="C241" s="9" t="s">
        <v>952</v>
      </c>
      <c r="D241" s="9" t="s">
        <v>1023</v>
      </c>
      <c r="E241" s="9" t="s">
        <v>1144</v>
      </c>
      <c r="F241" s="9" t="s">
        <v>125</v>
      </c>
      <c r="G241" s="29" t="s">
        <v>152</v>
      </c>
      <c r="H241" s="29" t="s">
        <v>152</v>
      </c>
      <c r="I241" s="29" t="s">
        <v>152</v>
      </c>
      <c r="J241" s="29" t="s">
        <v>152</v>
      </c>
      <c r="K241" s="29" t="str">
        <f t="shared" si="53"/>
        <v>tem.regua only A50.C20</v>
      </c>
      <c r="L241" s="7" t="str">
        <f t="shared" si="37"/>
        <v>Trata-se de: Objeto</v>
      </c>
      <c r="M241" s="7" t="str">
        <f t="shared" si="40"/>
        <v xml:space="preserve">Estilizador </v>
      </c>
      <c r="N241" s="7" t="str">
        <f t="shared" si="41"/>
        <v xml:space="preserve">De Tipografia </v>
      </c>
      <c r="O241" s="7" t="str">
        <f t="shared" si="42"/>
        <v xml:space="preserve">Regua Da Letra </v>
      </c>
      <c r="P241" s="7" t="str">
        <f t="shared" si="38"/>
        <v>Trata-se de: Objeto Estilizador  De Tipografia  Regua Da Letra  A50 C20. --- Consultar a Norma 6492-2021 no Anexo  A.2</v>
      </c>
      <c r="Q241" s="7" t="str">
        <f t="shared" si="52"/>
        <v>Consultar a Norma 6492-2021 no Anexo  A.2</v>
      </c>
      <c r="R241" s="21" t="s">
        <v>596</v>
      </c>
      <c r="S241" s="21" t="s">
        <v>427</v>
      </c>
      <c r="T241" s="10" t="str">
        <f t="shared" si="39"/>
        <v>key_241</v>
      </c>
    </row>
    <row r="242" spans="1:20" ht="7.8" customHeight="1" x14ac:dyDescent="0.3">
      <c r="A242" s="13">
        <v>242</v>
      </c>
      <c r="B242" s="9" t="s">
        <v>548</v>
      </c>
      <c r="C242" s="9" t="s">
        <v>952</v>
      </c>
      <c r="D242" s="9" t="s">
        <v>1023</v>
      </c>
      <c r="E242" s="9" t="s">
        <v>1144</v>
      </c>
      <c r="F242" s="9" t="s">
        <v>126</v>
      </c>
      <c r="G242" s="29" t="s">
        <v>152</v>
      </c>
      <c r="H242" s="29" t="s">
        <v>152</v>
      </c>
      <c r="I242" s="29" t="s">
        <v>152</v>
      </c>
      <c r="J242" s="29" t="s">
        <v>152</v>
      </c>
      <c r="K242" s="29" t="str">
        <f t="shared" si="53"/>
        <v>tem.regua only A70.C28</v>
      </c>
      <c r="L242" s="7" t="str">
        <f t="shared" si="37"/>
        <v>Trata-se de: Objeto</v>
      </c>
      <c r="M242" s="7" t="str">
        <f t="shared" si="40"/>
        <v xml:space="preserve">Estilizador </v>
      </c>
      <c r="N242" s="7" t="str">
        <f t="shared" si="41"/>
        <v xml:space="preserve">De Tipografia </v>
      </c>
      <c r="O242" s="7" t="str">
        <f t="shared" si="42"/>
        <v xml:space="preserve">Regua Da Letra </v>
      </c>
      <c r="P242" s="7" t="str">
        <f t="shared" si="38"/>
        <v>Trata-se de: Objeto Estilizador  De Tipografia  Regua Da Letra  A70 C28. --- Consultar a Norma 6492-2021 no Anexo  A.2</v>
      </c>
      <c r="Q242" s="7" t="str">
        <f t="shared" si="52"/>
        <v>Consultar a Norma 6492-2021 no Anexo  A.2</v>
      </c>
      <c r="R242" s="21" t="s">
        <v>596</v>
      </c>
      <c r="S242" s="21" t="s">
        <v>427</v>
      </c>
      <c r="T242" s="10" t="str">
        <f t="shared" si="39"/>
        <v>key_242</v>
      </c>
    </row>
    <row r="243" spans="1:20" ht="7.8" customHeight="1" x14ac:dyDescent="0.3">
      <c r="A243" s="13">
        <v>243</v>
      </c>
      <c r="B243" s="9" t="s">
        <v>548</v>
      </c>
      <c r="C243" s="9" t="s">
        <v>952</v>
      </c>
      <c r="D243" s="9" t="s">
        <v>1023</v>
      </c>
      <c r="E243" s="9" t="s">
        <v>630</v>
      </c>
      <c r="F243" s="9" t="s">
        <v>1115</v>
      </c>
      <c r="G243" s="29" t="s">
        <v>152</v>
      </c>
      <c r="H243" s="29" t="s">
        <v>152</v>
      </c>
      <c r="I243" s="29" t="s">
        <v>152</v>
      </c>
      <c r="J243" s="29" t="s">
        <v>152</v>
      </c>
      <c r="K243" s="29" t="s">
        <v>152</v>
      </c>
      <c r="L243" s="7" t="str">
        <f t="shared" si="37"/>
        <v>Trata-se de: Objeto</v>
      </c>
      <c r="M243" s="7" t="str">
        <f t="shared" si="40"/>
        <v xml:space="preserve">Estilizador </v>
      </c>
      <c r="N243" s="7" t="str">
        <f t="shared" si="41"/>
        <v xml:space="preserve">De Tipografia </v>
      </c>
      <c r="O243" s="7" t="str">
        <f t="shared" si="42"/>
        <v xml:space="preserve">Cotagem </v>
      </c>
      <c r="P243" s="7" t="str">
        <f t="shared" si="38"/>
        <v>Trata-se de: Objeto Estilizador  De Tipografia  Cotagem  Linha De Cota. --- Consultar a Norma 6492-2021 no Anexo  A.5</v>
      </c>
      <c r="Q243" s="7" t="str">
        <f t="shared" si="52"/>
        <v>Consultar a Norma 6492-2021 no Anexo  A.5</v>
      </c>
      <c r="R243" s="21" t="s">
        <v>596</v>
      </c>
      <c r="S243" s="21" t="s">
        <v>423</v>
      </c>
      <c r="T243" s="10" t="str">
        <f t="shared" si="39"/>
        <v>key_243</v>
      </c>
    </row>
    <row r="244" spans="1:20" ht="7.8" customHeight="1" x14ac:dyDescent="0.3">
      <c r="A244" s="13">
        <v>244</v>
      </c>
      <c r="B244" s="9" t="s">
        <v>548</v>
      </c>
      <c r="C244" s="9" t="s">
        <v>952</v>
      </c>
      <c r="D244" s="9" t="s">
        <v>1023</v>
      </c>
      <c r="E244" s="9" t="s">
        <v>630</v>
      </c>
      <c r="F244" s="9" t="s">
        <v>1145</v>
      </c>
      <c r="G244" s="29" t="s">
        <v>152</v>
      </c>
      <c r="H244" s="29" t="s">
        <v>152</v>
      </c>
      <c r="I244" s="29" t="s">
        <v>152</v>
      </c>
      <c r="J244" s="29" t="s">
        <v>152</v>
      </c>
      <c r="K244" s="29" t="s">
        <v>152</v>
      </c>
      <c r="L244" s="7" t="str">
        <f t="shared" si="37"/>
        <v>Trata-se de: Objeto</v>
      </c>
      <c r="M244" s="7" t="str">
        <f t="shared" si="40"/>
        <v xml:space="preserve">Estilizador </v>
      </c>
      <c r="N244" s="7" t="str">
        <f t="shared" si="41"/>
        <v xml:space="preserve">De Tipografia </v>
      </c>
      <c r="O244" s="7" t="str">
        <f t="shared" si="42"/>
        <v xml:space="preserve">Cotagem </v>
      </c>
      <c r="P244" s="7" t="str">
        <f t="shared" si="38"/>
        <v>Trata-se de: Objeto Estilizador  De Tipografia  Cotagem  Extensão Da Cota. --- Consultar a Norma 6492-2021 no Anexo  A.5</v>
      </c>
      <c r="Q244" s="7" t="str">
        <f t="shared" si="52"/>
        <v>Consultar a Norma 6492-2021 no Anexo  A.5</v>
      </c>
      <c r="R244" s="21" t="s">
        <v>596</v>
      </c>
      <c r="S244" s="21" t="s">
        <v>423</v>
      </c>
      <c r="T244" s="10" t="str">
        <f t="shared" si="39"/>
        <v>key_244</v>
      </c>
    </row>
    <row r="245" spans="1:20" ht="7.8" customHeight="1" x14ac:dyDescent="0.3">
      <c r="A245" s="13">
        <v>245</v>
      </c>
      <c r="B245" s="9" t="s">
        <v>548</v>
      </c>
      <c r="C245" s="9" t="s">
        <v>952</v>
      </c>
      <c r="D245" s="9" t="s">
        <v>1023</v>
      </c>
      <c r="E245" s="9" t="s">
        <v>630</v>
      </c>
      <c r="F245" s="9" t="s">
        <v>1146</v>
      </c>
      <c r="G245" s="29" t="s">
        <v>152</v>
      </c>
      <c r="H245" s="29" t="s">
        <v>152</v>
      </c>
      <c r="I245" s="29" t="s">
        <v>152</v>
      </c>
      <c r="J245" s="29" t="s">
        <v>152</v>
      </c>
      <c r="K245" s="29" t="s">
        <v>152</v>
      </c>
      <c r="L245" s="7" t="str">
        <f t="shared" si="37"/>
        <v>Trata-se de: Objeto</v>
      </c>
      <c r="M245" s="7" t="str">
        <f t="shared" si="40"/>
        <v xml:space="preserve">Estilizador </v>
      </c>
      <c r="N245" s="7" t="str">
        <f t="shared" si="41"/>
        <v xml:space="preserve">De Tipografia </v>
      </c>
      <c r="O245" s="7" t="str">
        <f t="shared" si="42"/>
        <v xml:space="preserve">Cotagem </v>
      </c>
      <c r="P245" s="7" t="str">
        <f t="shared" si="38"/>
        <v>Trata-se de: Objeto Estilizador  De Tipografia  Cotagem  Chamada Da Cota. --- Consultar a Norma 6492-2021 no Anexo  A.5</v>
      </c>
      <c r="Q245" s="7" t="str">
        <f t="shared" si="52"/>
        <v>Consultar a Norma 6492-2021 no Anexo  A.5</v>
      </c>
      <c r="R245" s="21" t="s">
        <v>596</v>
      </c>
      <c r="S245" s="21" t="s">
        <v>423</v>
      </c>
      <c r="T245" s="10" t="str">
        <f t="shared" si="39"/>
        <v>key_245</v>
      </c>
    </row>
    <row r="246" spans="1:20" ht="7.8" customHeight="1" x14ac:dyDescent="0.3">
      <c r="A246" s="13">
        <v>246</v>
      </c>
      <c r="B246" s="9" t="s">
        <v>548</v>
      </c>
      <c r="C246" s="9" t="s">
        <v>952</v>
      </c>
      <c r="D246" s="9" t="s">
        <v>1023</v>
      </c>
      <c r="E246" s="9" t="s">
        <v>630</v>
      </c>
      <c r="F246" s="9" t="s">
        <v>1147</v>
      </c>
      <c r="G246" s="29" t="s">
        <v>152</v>
      </c>
      <c r="H246" s="29" t="s">
        <v>152</v>
      </c>
      <c r="I246" s="29" t="s">
        <v>152</v>
      </c>
      <c r="J246" s="29" t="s">
        <v>152</v>
      </c>
      <c r="K246" s="29" t="s">
        <v>152</v>
      </c>
      <c r="L246" s="7" t="str">
        <f t="shared" si="37"/>
        <v>Trata-se de: Objeto</v>
      </c>
      <c r="M246" s="7" t="str">
        <f t="shared" si="40"/>
        <v xml:space="preserve">Estilizador </v>
      </c>
      <c r="N246" s="7" t="str">
        <f t="shared" si="41"/>
        <v xml:space="preserve">De Tipografia </v>
      </c>
      <c r="O246" s="7" t="str">
        <f t="shared" si="42"/>
        <v xml:space="preserve">Cotagem </v>
      </c>
      <c r="P246" s="7" t="str">
        <f t="shared" si="38"/>
        <v>Trata-se de: Objeto Estilizador  De Tipografia  Cotagem  Cifra Da Cota. --- Consultar a Norma 6492-2021 no Anexo  A.5</v>
      </c>
      <c r="Q246" s="7" t="str">
        <f t="shared" si="52"/>
        <v>Consultar a Norma 6492-2021 no Anexo  A.5</v>
      </c>
      <c r="R246" s="21" t="s">
        <v>596</v>
      </c>
      <c r="S246" s="21" t="s">
        <v>423</v>
      </c>
      <c r="T246" s="10" t="str">
        <f t="shared" si="39"/>
        <v>key_246</v>
      </c>
    </row>
    <row r="247" spans="1:20" ht="7.8" customHeight="1" x14ac:dyDescent="0.3">
      <c r="A247" s="13">
        <v>247</v>
      </c>
      <c r="B247" s="9" t="s">
        <v>548</v>
      </c>
      <c r="C247" s="9" t="s">
        <v>1039</v>
      </c>
      <c r="D247" s="9" t="s">
        <v>1081</v>
      </c>
      <c r="E247" s="9" t="s">
        <v>1094</v>
      </c>
      <c r="F247" s="4" t="s">
        <v>127</v>
      </c>
      <c r="G247" s="29" t="s">
        <v>152</v>
      </c>
      <c r="H247" s="29" t="s">
        <v>152</v>
      </c>
      <c r="I247" s="29" t="s">
        <v>152</v>
      </c>
      <c r="J247" s="29" t="s">
        <v>152</v>
      </c>
      <c r="K247" s="29" t="s">
        <v>152</v>
      </c>
      <c r="L247" s="7" t="str">
        <f t="shared" si="37"/>
        <v>Trata-se de: Objeto</v>
      </c>
      <c r="M247" s="7" t="str">
        <f t="shared" si="40"/>
        <v xml:space="preserve">Simbólico </v>
      </c>
      <c r="N247" s="7" t="str">
        <f t="shared" si="41"/>
        <v xml:space="preserve">De Orientação </v>
      </c>
      <c r="O247" s="7" t="str">
        <f t="shared" si="42"/>
        <v xml:space="preserve">De Azimut </v>
      </c>
      <c r="P247" s="7" t="str">
        <f t="shared" si="38"/>
        <v xml:space="preserve">Trata-se de: Objeto Simbólico  De Orientação  De Azimut  Norte Verdadeiro. --- Consultar a Norma 6492-2021 no Anexo  A.4 </v>
      </c>
      <c r="Q247" s="7" t="str">
        <f t="shared" si="52"/>
        <v xml:space="preserve">Consultar a Norma 6492-2021 no Anexo  A.4 </v>
      </c>
      <c r="R247" s="21" t="s">
        <v>596</v>
      </c>
      <c r="S247" s="21" t="s">
        <v>428</v>
      </c>
      <c r="T247" s="10" t="str">
        <f t="shared" si="39"/>
        <v>key_247</v>
      </c>
    </row>
    <row r="248" spans="1:20" ht="7.8" customHeight="1" x14ac:dyDescent="0.3">
      <c r="A248" s="13">
        <v>248</v>
      </c>
      <c r="B248" s="9" t="s">
        <v>548</v>
      </c>
      <c r="C248" s="9" t="s">
        <v>1039</v>
      </c>
      <c r="D248" s="9" t="s">
        <v>1081</v>
      </c>
      <c r="E248" s="9" t="s">
        <v>1094</v>
      </c>
      <c r="F248" s="9" t="s">
        <v>128</v>
      </c>
      <c r="G248" s="29" t="s">
        <v>152</v>
      </c>
      <c r="H248" s="29" t="s">
        <v>152</v>
      </c>
      <c r="I248" s="29" t="s">
        <v>152</v>
      </c>
      <c r="J248" s="29" t="s">
        <v>152</v>
      </c>
      <c r="K248" s="29" t="s">
        <v>152</v>
      </c>
      <c r="L248" s="7" t="str">
        <f t="shared" si="37"/>
        <v>Trata-se de: Objeto</v>
      </c>
      <c r="M248" s="7" t="str">
        <f t="shared" si="40"/>
        <v xml:space="preserve">Simbólico </v>
      </c>
      <c r="N248" s="7" t="str">
        <f t="shared" si="41"/>
        <v xml:space="preserve">De Orientação </v>
      </c>
      <c r="O248" s="7" t="str">
        <f t="shared" si="42"/>
        <v xml:space="preserve">De Azimut </v>
      </c>
      <c r="P248" s="7" t="str">
        <f t="shared" si="38"/>
        <v xml:space="preserve">Trata-se de: Objeto Simbólico  De Orientação  De Azimut  Norte Magnético. --- Consultar a Norma 6492-2021 no Anexo  A.4 </v>
      </c>
      <c r="Q248" s="7" t="str">
        <f t="shared" si="52"/>
        <v xml:space="preserve">Consultar a Norma 6492-2021 no Anexo  A.4 </v>
      </c>
      <c r="R248" s="21" t="s">
        <v>596</v>
      </c>
      <c r="S248" s="21" t="s">
        <v>428</v>
      </c>
      <c r="T248" s="10" t="str">
        <f t="shared" si="39"/>
        <v>key_248</v>
      </c>
    </row>
    <row r="249" spans="1:20" ht="7.8" customHeight="1" x14ac:dyDescent="0.3">
      <c r="A249" s="13">
        <v>249</v>
      </c>
      <c r="B249" s="9" t="s">
        <v>548</v>
      </c>
      <c r="C249" s="9" t="s">
        <v>1039</v>
      </c>
      <c r="D249" s="9" t="s">
        <v>1081</v>
      </c>
      <c r="E249" s="9" t="s">
        <v>1094</v>
      </c>
      <c r="F249" s="9" t="s">
        <v>129</v>
      </c>
      <c r="G249" s="29" t="s">
        <v>152</v>
      </c>
      <c r="H249" s="29" t="s">
        <v>152</v>
      </c>
      <c r="I249" s="29" t="s">
        <v>152</v>
      </c>
      <c r="J249" s="29" t="s">
        <v>152</v>
      </c>
      <c r="K249" s="29" t="s">
        <v>152</v>
      </c>
      <c r="L249" s="7" t="str">
        <f t="shared" si="37"/>
        <v>Trata-se de: Objeto</v>
      </c>
      <c r="M249" s="7" t="str">
        <f t="shared" si="40"/>
        <v xml:space="preserve">Simbólico </v>
      </c>
      <c r="N249" s="7" t="str">
        <f t="shared" si="41"/>
        <v xml:space="preserve">De Orientação </v>
      </c>
      <c r="O249" s="7" t="str">
        <f t="shared" si="42"/>
        <v xml:space="preserve">De Azimut </v>
      </c>
      <c r="P249" s="7" t="str">
        <f t="shared" si="38"/>
        <v xml:space="preserve">Trata-se de: Objeto Simbólico  De Orientação  De Azimut  Norte Projeto. --- Consultar a Norma 6492-2021 no Anexo  A.4 </v>
      </c>
      <c r="Q249" s="7" t="str">
        <f t="shared" si="52"/>
        <v xml:space="preserve">Consultar a Norma 6492-2021 no Anexo  A.4 </v>
      </c>
      <c r="R249" s="21" t="s">
        <v>596</v>
      </c>
      <c r="S249" s="21" t="s">
        <v>428</v>
      </c>
      <c r="T249" s="10" t="str">
        <f t="shared" si="39"/>
        <v>key_249</v>
      </c>
    </row>
    <row r="250" spans="1:20" ht="7.8" customHeight="1" x14ac:dyDescent="0.3">
      <c r="A250" s="13">
        <v>250</v>
      </c>
      <c r="B250" s="9" t="s">
        <v>548</v>
      </c>
      <c r="C250" s="9" t="s">
        <v>1039</v>
      </c>
      <c r="D250" s="9" t="s">
        <v>1091</v>
      </c>
      <c r="E250" s="9" t="s">
        <v>1085</v>
      </c>
      <c r="F250" s="25" t="s">
        <v>1152</v>
      </c>
      <c r="G250" s="29" t="s">
        <v>152</v>
      </c>
      <c r="H250" s="29" t="s">
        <v>152</v>
      </c>
      <c r="I250" s="29" t="s">
        <v>152</v>
      </c>
      <c r="J250" s="29" t="s">
        <v>152</v>
      </c>
      <c r="K250" s="29" t="s">
        <v>152</v>
      </c>
      <c r="L250" s="7" t="str">
        <f t="shared" si="37"/>
        <v>Trata-se de: Objeto</v>
      </c>
      <c r="M250" s="7" t="str">
        <f t="shared" si="40"/>
        <v xml:space="preserve">Simbólico </v>
      </c>
      <c r="N250" s="7" t="str">
        <f t="shared" si="41"/>
        <v xml:space="preserve">De Indicação </v>
      </c>
      <c r="O250" s="7" t="str">
        <f t="shared" si="42"/>
        <v xml:space="preserve">De Trânsito </v>
      </c>
      <c r="P250" s="7" t="str">
        <f t="shared" si="38"/>
        <v xml:space="preserve">Trata-se de: Objeto Simbólico  De Indicação  De Trânsito  Para Acesso. --- Consultar a Norma 6492-2021 no Anexo  A.4 </v>
      </c>
      <c r="Q250" s="7" t="str">
        <f t="shared" si="52"/>
        <v xml:space="preserve">Consultar a Norma 6492-2021 no Anexo  A.4 </v>
      </c>
      <c r="R250" s="21" t="s">
        <v>596</v>
      </c>
      <c r="S250" s="21" t="s">
        <v>428</v>
      </c>
      <c r="T250" s="10" t="str">
        <f t="shared" si="39"/>
        <v>key_250</v>
      </c>
    </row>
    <row r="251" spans="1:20" ht="7.8" customHeight="1" x14ac:dyDescent="0.3">
      <c r="A251" s="13">
        <v>251</v>
      </c>
      <c r="B251" s="9" t="s">
        <v>548</v>
      </c>
      <c r="C251" s="9" t="s">
        <v>1039</v>
      </c>
      <c r="D251" s="9" t="s">
        <v>1091</v>
      </c>
      <c r="E251" s="9" t="s">
        <v>1085</v>
      </c>
      <c r="F251" s="25" t="s">
        <v>1153</v>
      </c>
      <c r="G251" s="29" t="s">
        <v>152</v>
      </c>
      <c r="H251" s="29" t="s">
        <v>152</v>
      </c>
      <c r="I251" s="29" t="s">
        <v>152</v>
      </c>
      <c r="J251" s="29" t="s">
        <v>152</v>
      </c>
      <c r="K251" s="29" t="s">
        <v>152</v>
      </c>
      <c r="L251" s="7" t="str">
        <f t="shared" si="37"/>
        <v>Trata-se de: Objeto</v>
      </c>
      <c r="M251" s="7" t="str">
        <f t="shared" si="40"/>
        <v xml:space="preserve">Simbólico </v>
      </c>
      <c r="N251" s="7" t="str">
        <f t="shared" si="41"/>
        <v xml:space="preserve">De Indicação </v>
      </c>
      <c r="O251" s="7" t="str">
        <f t="shared" si="42"/>
        <v xml:space="preserve">De Trânsito </v>
      </c>
      <c r="P251" s="7" t="str">
        <f t="shared" si="38"/>
        <v xml:space="preserve">Trata-se de: Objeto Simbólico  De Indicação  De Trânsito  Para Escada. --- Consultar a Norma 6492-2021 no Anexo  A.4 </v>
      </c>
      <c r="Q251" s="7" t="str">
        <f t="shared" si="52"/>
        <v xml:space="preserve">Consultar a Norma 6492-2021 no Anexo  A.4 </v>
      </c>
      <c r="R251" s="21" t="s">
        <v>596</v>
      </c>
      <c r="S251" s="21" t="s">
        <v>428</v>
      </c>
      <c r="T251" s="10" t="str">
        <f t="shared" si="39"/>
        <v>key_251</v>
      </c>
    </row>
    <row r="252" spans="1:20" ht="7.8" customHeight="1" x14ac:dyDescent="0.3">
      <c r="A252" s="13">
        <v>252</v>
      </c>
      <c r="B252" s="9" t="s">
        <v>548</v>
      </c>
      <c r="C252" s="9" t="s">
        <v>1039</v>
      </c>
      <c r="D252" s="9" t="s">
        <v>1091</v>
      </c>
      <c r="E252" s="9" t="s">
        <v>1085</v>
      </c>
      <c r="F252" s="25" t="s">
        <v>1154</v>
      </c>
      <c r="G252" s="29" t="s">
        <v>152</v>
      </c>
      <c r="H252" s="29" t="s">
        <v>152</v>
      </c>
      <c r="I252" s="29" t="s">
        <v>152</v>
      </c>
      <c r="J252" s="29" t="s">
        <v>152</v>
      </c>
      <c r="K252" s="29" t="s">
        <v>152</v>
      </c>
      <c r="L252" s="7" t="str">
        <f t="shared" si="37"/>
        <v>Trata-se de: Objeto</v>
      </c>
      <c r="M252" s="7" t="str">
        <f t="shared" si="40"/>
        <v xml:space="preserve">Simbólico </v>
      </c>
      <c r="N252" s="7" t="str">
        <f t="shared" si="41"/>
        <v xml:space="preserve">De Indicação </v>
      </c>
      <c r="O252" s="7" t="str">
        <f t="shared" si="42"/>
        <v xml:space="preserve">De Trânsito </v>
      </c>
      <c r="P252" s="7" t="str">
        <f t="shared" si="38"/>
        <v xml:space="preserve">Trata-se de: Objeto Simbólico  De Indicação  De Trânsito  Para Rampa. --- Consultar a Norma 6492-2021 no Anexo  A.4 </v>
      </c>
      <c r="Q252" s="7" t="str">
        <f t="shared" si="52"/>
        <v xml:space="preserve">Consultar a Norma 6492-2021 no Anexo  A.4 </v>
      </c>
      <c r="R252" s="21" t="s">
        <v>596</v>
      </c>
      <c r="S252" s="21" t="s">
        <v>428</v>
      </c>
      <c r="T252" s="10" t="str">
        <f t="shared" si="39"/>
        <v>key_252</v>
      </c>
    </row>
    <row r="253" spans="1:20" ht="7.8" customHeight="1" x14ac:dyDescent="0.3">
      <c r="A253" s="13">
        <v>253</v>
      </c>
      <c r="B253" s="9" t="s">
        <v>548</v>
      </c>
      <c r="C253" s="9" t="s">
        <v>1039</v>
      </c>
      <c r="D253" s="9" t="s">
        <v>1091</v>
      </c>
      <c r="E253" s="9" t="s">
        <v>1090</v>
      </c>
      <c r="F253" s="25" t="s">
        <v>1092</v>
      </c>
      <c r="G253" s="29" t="s">
        <v>152</v>
      </c>
      <c r="H253" s="29" t="s">
        <v>152</v>
      </c>
      <c r="I253" s="29" t="s">
        <v>152</v>
      </c>
      <c r="J253" s="29" t="s">
        <v>152</v>
      </c>
      <c r="K253" s="29" t="s">
        <v>152</v>
      </c>
      <c r="L253" s="7" t="str">
        <f t="shared" si="37"/>
        <v>Trata-se de: Objeto</v>
      </c>
      <c r="M253" s="7" t="str">
        <f t="shared" si="40"/>
        <v xml:space="preserve">Simbólico </v>
      </c>
      <c r="N253" s="7" t="str">
        <f t="shared" si="41"/>
        <v xml:space="preserve">De Indicação </v>
      </c>
      <c r="O253" s="7" t="str">
        <f t="shared" si="42"/>
        <v xml:space="preserve">De Detalhe </v>
      </c>
      <c r="P253" s="7" t="str">
        <f t="shared" si="38"/>
        <v xml:space="preserve">Trata-se de: Objeto Simbólico  De Indicação  De Detalhe  Para Chamada. --- Consultar a Norma 6492-2021 no Anexo  A.4 </v>
      </c>
      <c r="Q253" s="7" t="str">
        <f t="shared" si="52"/>
        <v xml:space="preserve">Consultar a Norma 6492-2021 no Anexo  A.4 </v>
      </c>
      <c r="R253" s="21" t="s">
        <v>596</v>
      </c>
      <c r="S253" s="21" t="s">
        <v>428</v>
      </c>
      <c r="T253" s="10" t="str">
        <f t="shared" si="39"/>
        <v>key_253</v>
      </c>
    </row>
    <row r="254" spans="1:20" ht="7.8" customHeight="1" x14ac:dyDescent="0.3">
      <c r="A254" s="13">
        <v>254</v>
      </c>
      <c r="B254" s="9" t="s">
        <v>548</v>
      </c>
      <c r="C254" s="9" t="s">
        <v>1039</v>
      </c>
      <c r="D254" s="9" t="s">
        <v>1091</v>
      </c>
      <c r="E254" s="9" t="s">
        <v>1124</v>
      </c>
      <c r="F254" s="25" t="s">
        <v>1125</v>
      </c>
      <c r="G254" s="29" t="s">
        <v>152</v>
      </c>
      <c r="H254" s="29" t="s">
        <v>152</v>
      </c>
      <c r="I254" s="29" t="s">
        <v>152</v>
      </c>
      <c r="J254" s="29" t="s">
        <v>152</v>
      </c>
      <c r="K254" s="29" t="s">
        <v>152</v>
      </c>
      <c r="L254" s="7" t="str">
        <f t="shared" si="37"/>
        <v>Trata-se de: Objeto</v>
      </c>
      <c r="M254" s="7" t="str">
        <f t="shared" si="40"/>
        <v xml:space="preserve">Simbólico </v>
      </c>
      <c r="N254" s="7" t="str">
        <f t="shared" si="41"/>
        <v xml:space="preserve">De Indicação </v>
      </c>
      <c r="O254" s="7" t="str">
        <f t="shared" si="42"/>
        <v xml:space="preserve">De Interrupção </v>
      </c>
      <c r="P254" s="7" t="str">
        <f t="shared" si="38"/>
        <v xml:space="preserve">Trata-se de: Objeto Simbólico  De Indicação  De Interrupção  Para Detalhe. --- Consultar a Norma 6492-2021 no Anexo  A.4 </v>
      </c>
      <c r="Q254" s="7" t="str">
        <f t="shared" si="52"/>
        <v xml:space="preserve">Consultar a Norma 6492-2021 no Anexo  A.4 </v>
      </c>
      <c r="R254" s="21" t="s">
        <v>596</v>
      </c>
      <c r="S254" s="21" t="s">
        <v>428</v>
      </c>
      <c r="T254" s="10" t="str">
        <f t="shared" si="39"/>
        <v>key_254</v>
      </c>
    </row>
    <row r="255" spans="1:20" ht="7.8" customHeight="1" x14ac:dyDescent="0.3">
      <c r="A255" s="13">
        <v>255</v>
      </c>
      <c r="B255" s="9" t="s">
        <v>548</v>
      </c>
      <c r="C255" s="9" t="s">
        <v>1039</v>
      </c>
      <c r="D255" s="9" t="s">
        <v>1046</v>
      </c>
      <c r="E255" s="9" t="s">
        <v>1148</v>
      </c>
      <c r="F255" s="25" t="s">
        <v>1093</v>
      </c>
      <c r="G255" s="29" t="s">
        <v>152</v>
      </c>
      <c r="H255" s="29" t="s">
        <v>152</v>
      </c>
      <c r="I255" s="29" t="s">
        <v>152</v>
      </c>
      <c r="J255" s="29" t="s">
        <v>152</v>
      </c>
      <c r="K255" s="29" t="s">
        <v>152</v>
      </c>
      <c r="L255" s="7" t="str">
        <f t="shared" si="37"/>
        <v>Trata-se de: Objeto</v>
      </c>
      <c r="M255" s="7" t="str">
        <f t="shared" si="40"/>
        <v xml:space="preserve">Simbólico </v>
      </c>
      <c r="N255" s="7" t="str">
        <f t="shared" si="41"/>
        <v xml:space="preserve">De Direção </v>
      </c>
      <c r="O255" s="7" t="str">
        <f t="shared" si="42"/>
        <v xml:space="preserve">De Fluxo </v>
      </c>
      <c r="P255" s="7" t="str">
        <f t="shared" si="38"/>
        <v xml:space="preserve">Trata-se de: Objeto Simbólico  De Direção  De Fluxo  Para Percurso. --- Consultar a Norma 6492-2021 no Anexo  A.4 </v>
      </c>
      <c r="Q255" s="7" t="str">
        <f t="shared" si="52"/>
        <v xml:space="preserve">Consultar a Norma 6492-2021 no Anexo  A.4 </v>
      </c>
      <c r="R255" s="21" t="s">
        <v>596</v>
      </c>
      <c r="S255" s="21" t="s">
        <v>428</v>
      </c>
      <c r="T255" s="10" t="str">
        <f t="shared" si="39"/>
        <v>key_255</v>
      </c>
    </row>
    <row r="256" spans="1:20" ht="7.8" customHeight="1" x14ac:dyDescent="0.3">
      <c r="A256" s="13">
        <v>256</v>
      </c>
      <c r="B256" s="9" t="s">
        <v>548</v>
      </c>
      <c r="C256" s="9" t="s">
        <v>1039</v>
      </c>
      <c r="D256" s="9" t="s">
        <v>1046</v>
      </c>
      <c r="E256" s="9" t="s">
        <v>1148</v>
      </c>
      <c r="F256" s="25" t="s">
        <v>1087</v>
      </c>
      <c r="G256" s="29" t="s">
        <v>152</v>
      </c>
      <c r="H256" s="29" t="s">
        <v>152</v>
      </c>
      <c r="I256" s="29" t="s">
        <v>152</v>
      </c>
      <c r="J256" s="29" t="s">
        <v>152</v>
      </c>
      <c r="K256" s="29" t="s">
        <v>152</v>
      </c>
      <c r="L256" s="7" t="str">
        <f t="shared" si="37"/>
        <v>Trata-se de: Objeto</v>
      </c>
      <c r="M256" s="7" t="str">
        <f t="shared" si="40"/>
        <v xml:space="preserve">Simbólico </v>
      </c>
      <c r="N256" s="7" t="str">
        <f t="shared" si="41"/>
        <v xml:space="preserve">De Direção </v>
      </c>
      <c r="O256" s="7" t="str">
        <f t="shared" si="42"/>
        <v xml:space="preserve">De Fluxo </v>
      </c>
      <c r="P256" s="7" t="str">
        <f t="shared" si="38"/>
        <v xml:space="preserve">Trata-se de: Objeto Simbólico  De Direção  De Fluxo  Para Fluído. --- Consultar a Norma 6492-2021 no Anexo  A.4 </v>
      </c>
      <c r="Q256" s="7" t="str">
        <f t="shared" si="52"/>
        <v xml:space="preserve">Consultar a Norma 6492-2021 no Anexo  A.4 </v>
      </c>
      <c r="R256" s="21" t="s">
        <v>596</v>
      </c>
      <c r="S256" s="21" t="s">
        <v>428</v>
      </c>
      <c r="T256" s="10" t="str">
        <f t="shared" si="39"/>
        <v>key_256</v>
      </c>
    </row>
    <row r="257" spans="1:20" ht="7.8" customHeight="1" x14ac:dyDescent="0.3">
      <c r="A257" s="13">
        <v>257</v>
      </c>
      <c r="B257" s="9" t="s">
        <v>548</v>
      </c>
      <c r="C257" s="9" t="s">
        <v>1039</v>
      </c>
      <c r="D257" s="9" t="s">
        <v>1088</v>
      </c>
      <c r="E257" s="9" t="s">
        <v>1149</v>
      </c>
      <c r="F257" s="25" t="s">
        <v>1089</v>
      </c>
      <c r="G257" s="29" t="s">
        <v>152</v>
      </c>
      <c r="H257" s="29" t="s">
        <v>152</v>
      </c>
      <c r="I257" s="29" t="s">
        <v>152</v>
      </c>
      <c r="J257" s="29" t="s">
        <v>152</v>
      </c>
      <c r="K257" s="29" t="s">
        <v>152</v>
      </c>
      <c r="L257" s="7" t="str">
        <f t="shared" si="37"/>
        <v>Trata-se de: Objeto</v>
      </c>
      <c r="M257" s="7" t="str">
        <f t="shared" si="40"/>
        <v xml:space="preserve">Simbólico </v>
      </c>
      <c r="N257" s="7" t="str">
        <f t="shared" si="41"/>
        <v xml:space="preserve">De Inclinação </v>
      </c>
      <c r="O257" s="7" t="str">
        <f t="shared" si="42"/>
        <v xml:space="preserve">De Telhado </v>
      </c>
      <c r="P257" s="7" t="str">
        <f t="shared" si="38"/>
        <v xml:space="preserve">Trata-se de: Objeto Simbólico  De Inclinação  De Telhado  Para Aguas. --- Consultar a Norma 6492-2021 no Anexo  A.4 </v>
      </c>
      <c r="Q257" s="7" t="str">
        <f t="shared" si="52"/>
        <v xml:space="preserve">Consultar a Norma 6492-2021 no Anexo  A.4 </v>
      </c>
      <c r="R257" s="21" t="s">
        <v>596</v>
      </c>
      <c r="S257" s="21" t="s">
        <v>428</v>
      </c>
      <c r="T257" s="10" t="str">
        <f t="shared" si="39"/>
        <v>key_257</v>
      </c>
    </row>
    <row r="258" spans="1:20" ht="7.8" customHeight="1" x14ac:dyDescent="0.3">
      <c r="A258" s="13">
        <v>258</v>
      </c>
      <c r="B258" s="9" t="s">
        <v>548</v>
      </c>
      <c r="C258" s="9" t="s">
        <v>1039</v>
      </c>
      <c r="D258" s="9" t="s">
        <v>1088</v>
      </c>
      <c r="E258" s="9" t="s">
        <v>1150</v>
      </c>
      <c r="F258" s="25" t="s">
        <v>1151</v>
      </c>
      <c r="G258" s="29" t="s">
        <v>152</v>
      </c>
      <c r="H258" s="29" t="s">
        <v>152</v>
      </c>
      <c r="I258" s="29" t="s">
        <v>152</v>
      </c>
      <c r="J258" s="29" t="s">
        <v>152</v>
      </c>
      <c r="K258" s="29" t="s">
        <v>152</v>
      </c>
      <c r="L258" s="7" t="str">
        <f t="shared" si="37"/>
        <v>Trata-se de: Objeto</v>
      </c>
      <c r="M258" s="7" t="str">
        <f t="shared" si="40"/>
        <v xml:space="preserve">Simbólico </v>
      </c>
      <c r="N258" s="7" t="str">
        <f t="shared" si="41"/>
        <v xml:space="preserve">De Inclinação </v>
      </c>
      <c r="O258" s="7" t="str">
        <f t="shared" si="42"/>
        <v xml:space="preserve">De Terreno </v>
      </c>
      <c r="P258" s="7" t="str">
        <f t="shared" si="38"/>
        <v xml:space="preserve">Trata-se de: Objeto Simbólico  De Inclinação  De Terreno  Para Talude. --- Consultar a Norma 6492-2021 no Anexo  A.4 </v>
      </c>
      <c r="Q258" s="7" t="str">
        <f t="shared" si="52"/>
        <v xml:space="preserve">Consultar a Norma 6492-2021 no Anexo  A.4 </v>
      </c>
      <c r="R258" s="21" t="s">
        <v>596</v>
      </c>
      <c r="S258" s="21" t="s">
        <v>428</v>
      </c>
      <c r="T258" s="10" t="str">
        <f t="shared" si="39"/>
        <v>key_258</v>
      </c>
    </row>
    <row r="259" spans="1:20" ht="7.8" customHeight="1" x14ac:dyDescent="0.3">
      <c r="A259" s="13">
        <v>259</v>
      </c>
      <c r="B259" s="9" t="s">
        <v>548</v>
      </c>
      <c r="C259" s="9" t="s">
        <v>1039</v>
      </c>
      <c r="D259" s="9" t="s">
        <v>1123</v>
      </c>
      <c r="E259" s="9" t="s">
        <v>1042</v>
      </c>
      <c r="F259" s="25" t="s">
        <v>1043</v>
      </c>
      <c r="G259" s="29" t="s">
        <v>152</v>
      </c>
      <c r="H259" s="29" t="s">
        <v>152</v>
      </c>
      <c r="I259" s="29" t="s">
        <v>152</v>
      </c>
      <c r="J259" s="29" t="s">
        <v>152</v>
      </c>
      <c r="K259" s="29" t="s">
        <v>152</v>
      </c>
      <c r="L259" s="7" t="str">
        <f t="shared" ref="L259:L322" si="54">_xlfn.CONCAT("Trata-se de: ", SUBSTITUTE(B259,"1.",""))</f>
        <v>Trata-se de: Objeto</v>
      </c>
      <c r="M259" s="7" t="str">
        <f t="shared" si="40"/>
        <v xml:space="preserve">Simbólico </v>
      </c>
      <c r="N259" s="7" t="str">
        <f t="shared" si="41"/>
        <v xml:space="preserve">De Sistemas </v>
      </c>
      <c r="O259" s="7" t="str">
        <f t="shared" si="42"/>
        <v xml:space="preserve">Plugs </v>
      </c>
      <c r="P259" s="7" t="str">
        <f t="shared" ref="P259:P322" si="55">_xlfn.CONCAT(L259," ",M259," ",N259," ",O259," ", SUBSTITUTE(F259, ".", " "),". --- ",Q259)</f>
        <v xml:space="preserve">Trata-se de: Objeto Simbólico  De Sistemas  Plugs  Tomada. --- Consultar a Norma 6492-2021 no Anexo  A.4 </v>
      </c>
      <c r="Q259" s="7" t="str">
        <f t="shared" si="52"/>
        <v xml:space="preserve">Consultar a Norma 6492-2021 no Anexo  A.4 </v>
      </c>
      <c r="R259" s="21" t="s">
        <v>596</v>
      </c>
      <c r="S259" s="21" t="s">
        <v>428</v>
      </c>
      <c r="T259" s="10" t="str">
        <f t="shared" ref="T259:T322" si="56">_xlfn.CONCAT("key_",A259)</f>
        <v>key_259</v>
      </c>
    </row>
    <row r="260" spans="1:20" ht="7.8" customHeight="1" x14ac:dyDescent="0.3">
      <c r="A260" s="13">
        <v>260</v>
      </c>
      <c r="B260" s="9" t="s">
        <v>548</v>
      </c>
      <c r="C260" s="9" t="s">
        <v>1039</v>
      </c>
      <c r="D260" s="9" t="s">
        <v>1123</v>
      </c>
      <c r="E260" s="9" t="s">
        <v>1042</v>
      </c>
      <c r="F260" s="25" t="s">
        <v>1044</v>
      </c>
      <c r="G260" s="29" t="s">
        <v>152</v>
      </c>
      <c r="H260" s="29" t="s">
        <v>152</v>
      </c>
      <c r="I260" s="29" t="s">
        <v>152</v>
      </c>
      <c r="J260" s="29" t="s">
        <v>152</v>
      </c>
      <c r="K260" s="29" t="s">
        <v>152</v>
      </c>
      <c r="L260" s="7" t="str">
        <f t="shared" si="54"/>
        <v>Trata-se de: Objeto</v>
      </c>
      <c r="M260" s="7" t="str">
        <f t="shared" ref="M260:M323" si="57">_xlfn.CONCAT("", SUBSTITUTE(C260,"."," ")," ")</f>
        <v xml:space="preserve">Simbólico </v>
      </c>
      <c r="N260" s="7" t="str">
        <f t="shared" ref="N260:N323" si="58">_xlfn.CONCAT(SUBSTITUTE(D260,"."," ")," ")</f>
        <v xml:space="preserve">De Sistemas </v>
      </c>
      <c r="O260" s="7" t="str">
        <f t="shared" ref="O260:O323" si="59">_xlfn.CONCAT(SUBSTITUTE(E260,"."," ")," ")</f>
        <v xml:space="preserve">Plugs </v>
      </c>
      <c r="P260" s="7" t="str">
        <f t="shared" si="55"/>
        <v xml:space="preserve">Trata-se de: Objeto Simbólico  De Sistemas  Plugs  Interruptor. --- Consultar a Norma 6492-2021 no Anexo  A.4 </v>
      </c>
      <c r="Q260" s="7" t="str">
        <f t="shared" si="52"/>
        <v xml:space="preserve">Consultar a Norma 6492-2021 no Anexo  A.4 </v>
      </c>
      <c r="R260" s="21" t="s">
        <v>596</v>
      </c>
      <c r="S260" s="21" t="s">
        <v>428</v>
      </c>
      <c r="T260" s="10" t="str">
        <f t="shared" si="56"/>
        <v>key_260</v>
      </c>
    </row>
    <row r="261" spans="1:20" ht="7.8" customHeight="1" x14ac:dyDescent="0.3">
      <c r="A261" s="13">
        <v>261</v>
      </c>
      <c r="B261" s="9" t="s">
        <v>548</v>
      </c>
      <c r="C261" s="9" t="s">
        <v>1039</v>
      </c>
      <c r="D261" s="9" t="s">
        <v>1123</v>
      </c>
      <c r="E261" s="9" t="s">
        <v>1042</v>
      </c>
      <c r="F261" s="25" t="s">
        <v>1110</v>
      </c>
      <c r="G261" s="29" t="s">
        <v>152</v>
      </c>
      <c r="H261" s="29" t="s">
        <v>152</v>
      </c>
      <c r="I261" s="29" t="s">
        <v>152</v>
      </c>
      <c r="J261" s="29" t="s">
        <v>152</v>
      </c>
      <c r="K261" s="29" t="s">
        <v>152</v>
      </c>
      <c r="L261" s="7" t="str">
        <f t="shared" si="54"/>
        <v>Trata-se de: Objeto</v>
      </c>
      <c r="M261" s="7" t="str">
        <f t="shared" si="57"/>
        <v xml:space="preserve">Simbólico </v>
      </c>
      <c r="N261" s="7" t="str">
        <f t="shared" si="58"/>
        <v xml:space="preserve">De Sistemas </v>
      </c>
      <c r="O261" s="7" t="str">
        <f t="shared" si="59"/>
        <v xml:space="preserve">Plugs </v>
      </c>
      <c r="P261" s="7" t="str">
        <f t="shared" si="55"/>
        <v xml:space="preserve">Trata-se de: Objeto Simbólico  De Sistemas  Plugs  Ponto De Luz. --- Consultar a Norma 6492-2021 no Anexo  A.4 </v>
      </c>
      <c r="Q261" s="7" t="str">
        <f t="shared" si="52"/>
        <v xml:space="preserve">Consultar a Norma 6492-2021 no Anexo  A.4 </v>
      </c>
      <c r="R261" s="21" t="s">
        <v>596</v>
      </c>
      <c r="S261" s="21" t="s">
        <v>428</v>
      </c>
      <c r="T261" s="10" t="str">
        <f t="shared" si="56"/>
        <v>key_261</v>
      </c>
    </row>
    <row r="262" spans="1:20" ht="7.8" customHeight="1" x14ac:dyDescent="0.3">
      <c r="A262" s="13">
        <v>262</v>
      </c>
      <c r="B262" s="9" t="s">
        <v>548</v>
      </c>
      <c r="C262" s="9" t="s">
        <v>1039</v>
      </c>
      <c r="D262" s="9" t="s">
        <v>1047</v>
      </c>
      <c r="E262" s="9" t="s">
        <v>1048</v>
      </c>
      <c r="F262" s="25" t="s">
        <v>1045</v>
      </c>
      <c r="G262" s="29" t="s">
        <v>152</v>
      </c>
      <c r="H262" s="29" t="s">
        <v>152</v>
      </c>
      <c r="I262" s="29" t="s">
        <v>152</v>
      </c>
      <c r="J262" s="29" t="s">
        <v>152</v>
      </c>
      <c r="K262" s="29" t="s">
        <v>152</v>
      </c>
      <c r="L262" s="7" t="str">
        <f t="shared" si="54"/>
        <v>Trata-se de: Objeto</v>
      </c>
      <c r="M262" s="7" t="str">
        <f t="shared" si="57"/>
        <v xml:space="preserve">Simbólico </v>
      </c>
      <c r="N262" s="7" t="str">
        <f t="shared" si="58"/>
        <v xml:space="preserve">De Estrutura </v>
      </c>
      <c r="O262" s="7" t="str">
        <f t="shared" si="59"/>
        <v xml:space="preserve">De Aço </v>
      </c>
      <c r="P262" s="7" t="str">
        <f t="shared" si="55"/>
        <v xml:space="preserve">Trata-se de: Objeto Simbólico  De Estrutura  De Aço  Solda. --- Consultar a Norma 6492-2021 no Anexo  A.4 </v>
      </c>
      <c r="Q262" s="7" t="str">
        <f t="shared" si="52"/>
        <v xml:space="preserve">Consultar a Norma 6492-2021 no Anexo  A.4 </v>
      </c>
      <c r="R262" s="21" t="s">
        <v>596</v>
      </c>
      <c r="S262" s="21" t="s">
        <v>428</v>
      </c>
      <c r="T262" s="10" t="str">
        <f t="shared" si="56"/>
        <v>key_262</v>
      </c>
    </row>
    <row r="263" spans="1:20" ht="7.8" customHeight="1" x14ac:dyDescent="0.3">
      <c r="A263" s="13">
        <v>263</v>
      </c>
      <c r="B263" s="9" t="s">
        <v>548</v>
      </c>
      <c r="C263" s="9" t="s">
        <v>1039</v>
      </c>
      <c r="D263" s="9" t="s">
        <v>1047</v>
      </c>
      <c r="E263" s="9" t="s">
        <v>1049</v>
      </c>
      <c r="F263" s="25" t="s">
        <v>645</v>
      </c>
      <c r="G263" s="29" t="s">
        <v>152</v>
      </c>
      <c r="H263" s="29" t="s">
        <v>152</v>
      </c>
      <c r="I263" s="29" t="s">
        <v>152</v>
      </c>
      <c r="J263" s="29" t="s">
        <v>152</v>
      </c>
      <c r="K263" s="29" t="s">
        <v>152</v>
      </c>
      <c r="L263" s="7" t="str">
        <f t="shared" si="54"/>
        <v>Trata-se de: Objeto</v>
      </c>
      <c r="M263" s="7" t="str">
        <f t="shared" si="57"/>
        <v xml:space="preserve">Simbólico </v>
      </c>
      <c r="N263" s="7" t="str">
        <f t="shared" si="58"/>
        <v xml:space="preserve">De Estrutura </v>
      </c>
      <c r="O263" s="7" t="str">
        <f t="shared" si="59"/>
        <v xml:space="preserve">De Concreto </v>
      </c>
      <c r="P263" s="7" t="str">
        <f t="shared" si="55"/>
        <v xml:space="preserve">Trata-se de: Objeto Simbólico  De Estrutura  De Concreto  Armadura. --- Consultar a Norma 6492-2021 no Anexo  A.4 </v>
      </c>
      <c r="Q263" s="7" t="str">
        <f t="shared" ref="Q263:Q264" si="60">_xlfn.CONCAT("Consultar a Norma ",R263," no Anexo ",S263)</f>
        <v xml:space="preserve">Consultar a Norma 6492-2021 no Anexo  A.4 </v>
      </c>
      <c r="R263" s="21" t="s">
        <v>596</v>
      </c>
      <c r="S263" s="21" t="s">
        <v>428</v>
      </c>
      <c r="T263" s="10" t="str">
        <f t="shared" si="56"/>
        <v>key_263</v>
      </c>
    </row>
    <row r="264" spans="1:20" ht="7.8" customHeight="1" x14ac:dyDescent="0.3">
      <c r="A264" s="13">
        <v>264</v>
      </c>
      <c r="B264" s="9" t="s">
        <v>548</v>
      </c>
      <c r="C264" s="9" t="s">
        <v>1039</v>
      </c>
      <c r="D264" s="9" t="s">
        <v>1047</v>
      </c>
      <c r="E264" s="9" t="s">
        <v>1050</v>
      </c>
      <c r="F264" s="25" t="s">
        <v>1051</v>
      </c>
      <c r="G264" s="29" t="s">
        <v>152</v>
      </c>
      <c r="H264" s="29" t="s">
        <v>152</v>
      </c>
      <c r="I264" s="29" t="s">
        <v>152</v>
      </c>
      <c r="J264" s="29" t="s">
        <v>152</v>
      </c>
      <c r="K264" s="29" t="s">
        <v>152</v>
      </c>
      <c r="L264" s="7" t="str">
        <f t="shared" si="54"/>
        <v>Trata-se de: Objeto</v>
      </c>
      <c r="M264" s="7" t="str">
        <f t="shared" si="57"/>
        <v xml:space="preserve">Simbólico </v>
      </c>
      <c r="N264" s="7" t="str">
        <f t="shared" si="58"/>
        <v xml:space="preserve">De Estrutura </v>
      </c>
      <c r="O264" s="7" t="str">
        <f t="shared" si="59"/>
        <v xml:space="preserve">De Madeira </v>
      </c>
      <c r="P264" s="7" t="str">
        <f t="shared" si="55"/>
        <v xml:space="preserve">Trata-se de: Objeto Simbólico  De Estrutura  De Madeira  Maderamento. --- Consultar a Norma 6492-2021 no Anexo  A.3.1 </v>
      </c>
      <c r="Q264" s="7" t="str">
        <f t="shared" si="60"/>
        <v xml:space="preserve">Consultar a Norma 6492-2021 no Anexo  A.3.1 </v>
      </c>
      <c r="R264" s="21" t="s">
        <v>596</v>
      </c>
      <c r="S264" s="21" t="s">
        <v>1142</v>
      </c>
      <c r="T264" s="10" t="str">
        <f t="shared" si="56"/>
        <v>key_264</v>
      </c>
    </row>
    <row r="265" spans="1:20" ht="7.8" customHeight="1" x14ac:dyDescent="0.3">
      <c r="A265" s="13">
        <v>265</v>
      </c>
      <c r="B265" s="9" t="s">
        <v>548</v>
      </c>
      <c r="C265" s="9" t="s">
        <v>1288</v>
      </c>
      <c r="D265" s="9" t="s">
        <v>622</v>
      </c>
      <c r="E265" s="9" t="s">
        <v>1247</v>
      </c>
      <c r="F265" s="9" t="s">
        <v>1054</v>
      </c>
      <c r="G265" s="29" t="s">
        <v>152</v>
      </c>
      <c r="H265" s="29" t="s">
        <v>152</v>
      </c>
      <c r="I265" s="29" t="s">
        <v>152</v>
      </c>
      <c r="J265" s="29" t="s">
        <v>152</v>
      </c>
      <c r="K265" s="29" t="s">
        <v>152</v>
      </c>
      <c r="L265" s="7" t="str">
        <f t="shared" si="54"/>
        <v>Trata-se de: Objeto</v>
      </c>
      <c r="M265" s="7" t="str">
        <f t="shared" si="57"/>
        <v xml:space="preserve">Conteúdo </v>
      </c>
      <c r="N265" s="7" t="str">
        <f t="shared" si="58"/>
        <v xml:space="preserve">Arquivo </v>
      </c>
      <c r="O265" s="7" t="str">
        <f t="shared" si="59"/>
        <v xml:space="preserve">DWG </v>
      </c>
      <c r="P265" s="7" t="str">
        <f t="shared" si="55"/>
        <v>Trata-se de: Objeto Conteúdo  Arquivo  DWG  V 2024 DWG. --- Consultar a Norma . na Seção  3**</v>
      </c>
      <c r="Q265" s="7" t="str">
        <f t="shared" ref="Q265:Q296" si="61">_xlfn.CONCAT("Consultar a Norma ",R265," na Seção ",S265)</f>
        <v>Consultar a Norma . na Seção  3**</v>
      </c>
      <c r="R265" s="21" t="s">
        <v>413</v>
      </c>
      <c r="S265" s="21" t="s">
        <v>416</v>
      </c>
      <c r="T265" s="10" t="str">
        <f t="shared" si="56"/>
        <v>key_265</v>
      </c>
    </row>
    <row r="266" spans="1:20" ht="7.8" customHeight="1" x14ac:dyDescent="0.3">
      <c r="A266" s="13">
        <v>266</v>
      </c>
      <c r="B266" s="9" t="s">
        <v>548</v>
      </c>
      <c r="C266" s="9" t="s">
        <v>1288</v>
      </c>
      <c r="D266" s="9" t="s">
        <v>622</v>
      </c>
      <c r="E266" s="9" t="s">
        <v>1248</v>
      </c>
      <c r="F266" s="9" t="s">
        <v>1080</v>
      </c>
      <c r="G266" s="29" t="s">
        <v>152</v>
      </c>
      <c r="H266" s="29" t="s">
        <v>152</v>
      </c>
      <c r="I266" s="29" t="s">
        <v>152</v>
      </c>
      <c r="J266" s="29" t="s">
        <v>152</v>
      </c>
      <c r="K266" s="29" t="s">
        <v>152</v>
      </c>
      <c r="L266" s="7" t="str">
        <f t="shared" si="54"/>
        <v>Trata-se de: Objeto</v>
      </c>
      <c r="M266" s="7" t="str">
        <f t="shared" si="57"/>
        <v xml:space="preserve">Conteúdo </v>
      </c>
      <c r="N266" s="7" t="str">
        <f t="shared" si="58"/>
        <v xml:space="preserve">Arquivo </v>
      </c>
      <c r="O266" s="7" t="str">
        <f t="shared" si="59"/>
        <v xml:space="preserve">DGN </v>
      </c>
      <c r="P266" s="7" t="str">
        <f t="shared" si="55"/>
        <v>Trata-se de: Objeto Conteúdo  Arquivo  DGN  V 2024 DGN. --- Consultar a Norma . na Seção  3**</v>
      </c>
      <c r="Q266" s="7" t="str">
        <f t="shared" si="61"/>
        <v>Consultar a Norma . na Seção  3**</v>
      </c>
      <c r="R266" s="21" t="s">
        <v>413</v>
      </c>
      <c r="S266" s="21" t="s">
        <v>416</v>
      </c>
      <c r="T266" s="10" t="str">
        <f t="shared" si="56"/>
        <v>key_266</v>
      </c>
    </row>
    <row r="267" spans="1:20" ht="7.8" customHeight="1" x14ac:dyDescent="0.3">
      <c r="A267" s="13">
        <v>267</v>
      </c>
      <c r="B267" s="9" t="s">
        <v>548</v>
      </c>
      <c r="C267" s="9" t="s">
        <v>1288</v>
      </c>
      <c r="D267" s="9" t="s">
        <v>622</v>
      </c>
      <c r="E267" s="9" t="s">
        <v>1249</v>
      </c>
      <c r="F267" s="9" t="s">
        <v>1055</v>
      </c>
      <c r="G267" s="29" t="s">
        <v>152</v>
      </c>
      <c r="H267" s="29" t="s">
        <v>152</v>
      </c>
      <c r="I267" s="29" t="s">
        <v>152</v>
      </c>
      <c r="J267" s="29" t="s">
        <v>152</v>
      </c>
      <c r="K267" s="29" t="s">
        <v>152</v>
      </c>
      <c r="L267" s="7" t="str">
        <f t="shared" si="54"/>
        <v>Trata-se de: Objeto</v>
      </c>
      <c r="M267" s="7" t="str">
        <f t="shared" si="57"/>
        <v xml:space="preserve">Conteúdo </v>
      </c>
      <c r="N267" s="7" t="str">
        <f t="shared" si="58"/>
        <v xml:space="preserve">Arquivo </v>
      </c>
      <c r="O267" s="7" t="str">
        <f t="shared" si="59"/>
        <v xml:space="preserve">DWT </v>
      </c>
      <c r="P267" s="7" t="str">
        <f t="shared" si="55"/>
        <v>Trata-se de: Objeto Conteúdo  Arquivo  DWT  V 2024 DWT. --- Consultar a Norma . na Seção  3**</v>
      </c>
      <c r="Q267" s="7" t="str">
        <f t="shared" si="61"/>
        <v>Consultar a Norma . na Seção  3**</v>
      </c>
      <c r="R267" s="21" t="s">
        <v>413</v>
      </c>
      <c r="S267" s="21" t="s">
        <v>416</v>
      </c>
      <c r="T267" s="10" t="str">
        <f t="shared" si="56"/>
        <v>key_267</v>
      </c>
    </row>
    <row r="268" spans="1:20" ht="7.8" customHeight="1" x14ac:dyDescent="0.3">
      <c r="A268" s="13">
        <v>268</v>
      </c>
      <c r="B268" s="9" t="s">
        <v>548</v>
      </c>
      <c r="C268" s="9" t="s">
        <v>1288</v>
      </c>
      <c r="D268" s="9" t="s">
        <v>622</v>
      </c>
      <c r="E268" s="9" t="s">
        <v>1250</v>
      </c>
      <c r="F268" s="9" t="s">
        <v>1056</v>
      </c>
      <c r="G268" s="29" t="s">
        <v>152</v>
      </c>
      <c r="H268" s="29" t="s">
        <v>152</v>
      </c>
      <c r="I268" s="29" t="s">
        <v>152</v>
      </c>
      <c r="J268" s="29" t="s">
        <v>152</v>
      </c>
      <c r="K268" s="29" t="s">
        <v>152</v>
      </c>
      <c r="L268" s="7" t="str">
        <f t="shared" si="54"/>
        <v>Trata-se de: Objeto</v>
      </c>
      <c r="M268" s="7" t="str">
        <f t="shared" si="57"/>
        <v xml:space="preserve">Conteúdo </v>
      </c>
      <c r="N268" s="7" t="str">
        <f t="shared" si="58"/>
        <v xml:space="preserve">Arquivo </v>
      </c>
      <c r="O268" s="7" t="str">
        <f t="shared" si="59"/>
        <v xml:space="preserve">DOC </v>
      </c>
      <c r="P268" s="7" t="str">
        <f t="shared" si="55"/>
        <v>Trata-se de: Objeto Conteúdo  Arquivo  DOC  V 2024 DOC. --- Consultar a Norma . na Seção  3**</v>
      </c>
      <c r="Q268" s="7" t="str">
        <f t="shared" si="61"/>
        <v>Consultar a Norma . na Seção  3**</v>
      </c>
      <c r="R268" s="21" t="s">
        <v>413</v>
      </c>
      <c r="S268" s="21" t="s">
        <v>416</v>
      </c>
      <c r="T268" s="10" t="str">
        <f t="shared" si="56"/>
        <v>key_268</v>
      </c>
    </row>
    <row r="269" spans="1:20" ht="7.8" customHeight="1" x14ac:dyDescent="0.3">
      <c r="A269" s="13">
        <v>269</v>
      </c>
      <c r="B269" s="9" t="s">
        <v>548</v>
      </c>
      <c r="C269" s="9" t="s">
        <v>1288</v>
      </c>
      <c r="D269" s="9" t="s">
        <v>622</v>
      </c>
      <c r="E269" s="9" t="s">
        <v>1251</v>
      </c>
      <c r="F269" s="9" t="s">
        <v>1057</v>
      </c>
      <c r="G269" s="29" t="s">
        <v>152</v>
      </c>
      <c r="H269" s="29" t="s">
        <v>152</v>
      </c>
      <c r="I269" s="29" t="s">
        <v>152</v>
      </c>
      <c r="J269" s="29" t="s">
        <v>152</v>
      </c>
      <c r="K269" s="29" t="s">
        <v>152</v>
      </c>
      <c r="L269" s="7" t="str">
        <f t="shared" si="54"/>
        <v>Trata-se de: Objeto</v>
      </c>
      <c r="M269" s="7" t="str">
        <f t="shared" si="57"/>
        <v xml:space="preserve">Conteúdo </v>
      </c>
      <c r="N269" s="7" t="str">
        <f t="shared" si="58"/>
        <v xml:space="preserve">Arquivo </v>
      </c>
      <c r="O269" s="7" t="str">
        <f t="shared" si="59"/>
        <v xml:space="preserve">XLS </v>
      </c>
      <c r="P269" s="7" t="str">
        <f t="shared" si="55"/>
        <v>Trata-se de: Objeto Conteúdo  Arquivo  XLS  V 2024 XLS. --- Consultar a Norma . na Seção  3**</v>
      </c>
      <c r="Q269" s="7" t="str">
        <f t="shared" si="61"/>
        <v>Consultar a Norma . na Seção  3**</v>
      </c>
      <c r="R269" s="21" t="s">
        <v>413</v>
      </c>
      <c r="S269" s="21" t="s">
        <v>416</v>
      </c>
      <c r="T269" s="10" t="str">
        <f t="shared" si="56"/>
        <v>key_269</v>
      </c>
    </row>
    <row r="270" spans="1:20" ht="7.8" customHeight="1" x14ac:dyDescent="0.3">
      <c r="A270" s="13">
        <v>270</v>
      </c>
      <c r="B270" s="9" t="s">
        <v>548</v>
      </c>
      <c r="C270" s="9" t="s">
        <v>1288</v>
      </c>
      <c r="D270" s="9" t="s">
        <v>622</v>
      </c>
      <c r="E270" s="9" t="s">
        <v>1252</v>
      </c>
      <c r="F270" s="9" t="s">
        <v>1058</v>
      </c>
      <c r="G270" s="29" t="s">
        <v>152</v>
      </c>
      <c r="H270" s="29" t="s">
        <v>152</v>
      </c>
      <c r="I270" s="29" t="s">
        <v>152</v>
      </c>
      <c r="J270" s="29" t="s">
        <v>152</v>
      </c>
      <c r="K270" s="29" t="s">
        <v>152</v>
      </c>
      <c r="L270" s="7" t="str">
        <f t="shared" si="54"/>
        <v>Trata-se de: Objeto</v>
      </c>
      <c r="M270" s="7" t="str">
        <f t="shared" si="57"/>
        <v xml:space="preserve">Conteúdo </v>
      </c>
      <c r="N270" s="7" t="str">
        <f t="shared" si="58"/>
        <v xml:space="preserve">Arquivo </v>
      </c>
      <c r="O270" s="7" t="str">
        <f t="shared" si="59"/>
        <v xml:space="preserve">RVT </v>
      </c>
      <c r="P270" s="7" t="str">
        <f t="shared" si="55"/>
        <v>Trata-se de: Objeto Conteúdo  Arquivo  RVT  V 2024 RVT. --- Consultar a Norma . na Seção  3**</v>
      </c>
      <c r="Q270" s="7" t="str">
        <f t="shared" si="61"/>
        <v>Consultar a Norma . na Seção  3**</v>
      </c>
      <c r="R270" s="21" t="s">
        <v>413</v>
      </c>
      <c r="S270" s="21" t="s">
        <v>416</v>
      </c>
      <c r="T270" s="10" t="str">
        <f t="shared" si="56"/>
        <v>key_270</v>
      </c>
    </row>
    <row r="271" spans="1:20" ht="7.8" customHeight="1" x14ac:dyDescent="0.3">
      <c r="A271" s="13">
        <v>271</v>
      </c>
      <c r="B271" s="9" t="s">
        <v>548</v>
      </c>
      <c r="C271" s="9" t="s">
        <v>1288</v>
      </c>
      <c r="D271" s="9" t="s">
        <v>622</v>
      </c>
      <c r="E271" s="9" t="s">
        <v>1253</v>
      </c>
      <c r="F271" s="9" t="s">
        <v>1059</v>
      </c>
      <c r="G271" s="29" t="s">
        <v>152</v>
      </c>
      <c r="H271" s="29" t="s">
        <v>152</v>
      </c>
      <c r="I271" s="29" t="s">
        <v>152</v>
      </c>
      <c r="J271" s="29" t="s">
        <v>152</v>
      </c>
      <c r="K271" s="29" t="s">
        <v>152</v>
      </c>
      <c r="L271" s="7" t="str">
        <f t="shared" si="54"/>
        <v>Trata-se de: Objeto</v>
      </c>
      <c r="M271" s="7" t="str">
        <f t="shared" si="57"/>
        <v xml:space="preserve">Conteúdo </v>
      </c>
      <c r="N271" s="7" t="str">
        <f t="shared" si="58"/>
        <v xml:space="preserve">Arquivo </v>
      </c>
      <c r="O271" s="7" t="str">
        <f t="shared" si="59"/>
        <v xml:space="preserve">RTE </v>
      </c>
      <c r="P271" s="7" t="str">
        <f t="shared" si="55"/>
        <v>Trata-se de: Objeto Conteúdo  Arquivo  RTE  V 2024 RTE. --- Consultar a Norma . na Seção  3**</v>
      </c>
      <c r="Q271" s="7" t="str">
        <f t="shared" si="61"/>
        <v>Consultar a Norma . na Seção  3**</v>
      </c>
      <c r="R271" s="21" t="s">
        <v>413</v>
      </c>
      <c r="S271" s="21" t="s">
        <v>416</v>
      </c>
      <c r="T271" s="10" t="str">
        <f t="shared" si="56"/>
        <v>key_271</v>
      </c>
    </row>
    <row r="272" spans="1:20" ht="7.8" customHeight="1" x14ac:dyDescent="0.3">
      <c r="A272" s="13">
        <v>272</v>
      </c>
      <c r="B272" s="9" t="s">
        <v>548</v>
      </c>
      <c r="C272" s="9" t="s">
        <v>1288</v>
      </c>
      <c r="D272" s="9" t="s">
        <v>622</v>
      </c>
      <c r="E272" s="9" t="s">
        <v>1254</v>
      </c>
      <c r="F272" s="9" t="s">
        <v>1060</v>
      </c>
      <c r="G272" s="29" t="s">
        <v>152</v>
      </c>
      <c r="H272" s="29" t="s">
        <v>152</v>
      </c>
      <c r="I272" s="29" t="s">
        <v>152</v>
      </c>
      <c r="J272" s="29" t="s">
        <v>152</v>
      </c>
      <c r="K272" s="29" t="s">
        <v>152</v>
      </c>
      <c r="L272" s="7" t="str">
        <f t="shared" si="54"/>
        <v>Trata-se de: Objeto</v>
      </c>
      <c r="M272" s="7" t="str">
        <f t="shared" si="57"/>
        <v xml:space="preserve">Conteúdo </v>
      </c>
      <c r="N272" s="7" t="str">
        <f t="shared" si="58"/>
        <v xml:space="preserve">Arquivo </v>
      </c>
      <c r="O272" s="7" t="str">
        <f t="shared" si="59"/>
        <v xml:space="preserve">RFA </v>
      </c>
      <c r="P272" s="7" t="str">
        <f t="shared" si="55"/>
        <v>Trata-se de: Objeto Conteúdo  Arquivo  RFA  V 2024 RFA. --- Consultar a Norma . na Seção  3**</v>
      </c>
      <c r="Q272" s="7" t="str">
        <f t="shared" si="61"/>
        <v>Consultar a Norma . na Seção  3**</v>
      </c>
      <c r="R272" s="21" t="s">
        <v>413</v>
      </c>
      <c r="S272" s="21" t="s">
        <v>416</v>
      </c>
      <c r="T272" s="10" t="str">
        <f t="shared" si="56"/>
        <v>key_272</v>
      </c>
    </row>
    <row r="273" spans="1:20" ht="7.8" customHeight="1" x14ac:dyDescent="0.3">
      <c r="A273" s="13">
        <v>273</v>
      </c>
      <c r="B273" s="9" t="s">
        <v>548</v>
      </c>
      <c r="C273" s="9" t="s">
        <v>1288</v>
      </c>
      <c r="D273" s="9" t="s">
        <v>622</v>
      </c>
      <c r="E273" s="9" t="s">
        <v>1255</v>
      </c>
      <c r="F273" s="9" t="s">
        <v>1061</v>
      </c>
      <c r="G273" s="29" t="s">
        <v>152</v>
      </c>
      <c r="H273" s="29" t="s">
        <v>152</v>
      </c>
      <c r="I273" s="29" t="s">
        <v>152</v>
      </c>
      <c r="J273" s="29" t="s">
        <v>152</v>
      </c>
      <c r="K273" s="29" t="s">
        <v>152</v>
      </c>
      <c r="L273" s="7" t="str">
        <f t="shared" si="54"/>
        <v>Trata-se de: Objeto</v>
      </c>
      <c r="M273" s="7" t="str">
        <f t="shared" si="57"/>
        <v xml:space="preserve">Conteúdo </v>
      </c>
      <c r="N273" s="7" t="str">
        <f t="shared" si="58"/>
        <v xml:space="preserve">Arquivo </v>
      </c>
      <c r="O273" s="7" t="str">
        <f t="shared" si="59"/>
        <v xml:space="preserve">RFT </v>
      </c>
      <c r="P273" s="7" t="str">
        <f t="shared" si="55"/>
        <v>Trata-se de: Objeto Conteúdo  Arquivo  RFT  V 2024 RFT. --- Consultar a Norma . na Seção  3**</v>
      </c>
      <c r="Q273" s="7" t="str">
        <f t="shared" si="61"/>
        <v>Consultar a Norma . na Seção  3**</v>
      </c>
      <c r="R273" s="21" t="s">
        <v>413</v>
      </c>
      <c r="S273" s="21" t="s">
        <v>416</v>
      </c>
      <c r="T273" s="10" t="str">
        <f t="shared" si="56"/>
        <v>key_273</v>
      </c>
    </row>
    <row r="274" spans="1:20" ht="7.8" customHeight="1" x14ac:dyDescent="0.3">
      <c r="A274" s="13">
        <v>274</v>
      </c>
      <c r="B274" s="9" t="s">
        <v>548</v>
      </c>
      <c r="C274" s="9" t="s">
        <v>1288</v>
      </c>
      <c r="D274" s="9" t="s">
        <v>622</v>
      </c>
      <c r="E274" s="9" t="s">
        <v>1256</v>
      </c>
      <c r="F274" s="9" t="s">
        <v>1062</v>
      </c>
      <c r="G274" s="29" t="s">
        <v>152</v>
      </c>
      <c r="H274" s="29" t="s">
        <v>152</v>
      </c>
      <c r="I274" s="29" t="s">
        <v>152</v>
      </c>
      <c r="J274" s="29" t="s">
        <v>152</v>
      </c>
      <c r="K274" s="29" t="s">
        <v>152</v>
      </c>
      <c r="L274" s="7" t="str">
        <f t="shared" si="54"/>
        <v>Trata-se de: Objeto</v>
      </c>
      <c r="M274" s="7" t="str">
        <f t="shared" si="57"/>
        <v xml:space="preserve">Conteúdo </v>
      </c>
      <c r="N274" s="7" t="str">
        <f t="shared" si="58"/>
        <v xml:space="preserve">Arquivo </v>
      </c>
      <c r="O274" s="7" t="str">
        <f t="shared" si="59"/>
        <v xml:space="preserve">DYN </v>
      </c>
      <c r="P274" s="7" t="str">
        <f t="shared" si="55"/>
        <v>Trata-se de: Objeto Conteúdo  Arquivo  DYN  V 2024 DYN. --- Consultar a Norma . na Seção  3**</v>
      </c>
      <c r="Q274" s="7" t="str">
        <f t="shared" si="61"/>
        <v>Consultar a Norma . na Seção  3**</v>
      </c>
      <c r="R274" s="21" t="s">
        <v>413</v>
      </c>
      <c r="S274" s="21" t="s">
        <v>416</v>
      </c>
      <c r="T274" s="10" t="str">
        <f t="shared" si="56"/>
        <v>key_274</v>
      </c>
    </row>
    <row r="275" spans="1:20" ht="7.8" customHeight="1" x14ac:dyDescent="0.3">
      <c r="A275" s="13">
        <v>275</v>
      </c>
      <c r="B275" s="9" t="s">
        <v>548</v>
      </c>
      <c r="C275" s="9" t="s">
        <v>1288</v>
      </c>
      <c r="D275" s="9" t="s">
        <v>622</v>
      </c>
      <c r="E275" s="9" t="s">
        <v>1257</v>
      </c>
      <c r="F275" s="9" t="s">
        <v>1063</v>
      </c>
      <c r="G275" s="29" t="s">
        <v>152</v>
      </c>
      <c r="H275" s="29" t="s">
        <v>152</v>
      </c>
      <c r="I275" s="29" t="s">
        <v>152</v>
      </c>
      <c r="J275" s="29" t="s">
        <v>152</v>
      </c>
      <c r="K275" s="29" t="s">
        <v>152</v>
      </c>
      <c r="L275" s="7" t="str">
        <f t="shared" si="54"/>
        <v>Trata-se de: Objeto</v>
      </c>
      <c r="M275" s="7" t="str">
        <f t="shared" si="57"/>
        <v xml:space="preserve">Conteúdo </v>
      </c>
      <c r="N275" s="7" t="str">
        <f t="shared" si="58"/>
        <v xml:space="preserve">Arquivo </v>
      </c>
      <c r="O275" s="7" t="str">
        <f t="shared" si="59"/>
        <v xml:space="preserve">DIF </v>
      </c>
      <c r="P275" s="7" t="str">
        <f t="shared" si="55"/>
        <v>Trata-se de: Objeto Conteúdo  Arquivo  DIF  V 2024 DIF. --- Consultar a Norma . na Seção  3**</v>
      </c>
      <c r="Q275" s="7" t="str">
        <f t="shared" si="61"/>
        <v>Consultar a Norma . na Seção  3**</v>
      </c>
      <c r="R275" s="21" t="s">
        <v>413</v>
      </c>
      <c r="S275" s="21" t="s">
        <v>416</v>
      </c>
      <c r="T275" s="10" t="str">
        <f t="shared" si="56"/>
        <v>key_275</v>
      </c>
    </row>
    <row r="276" spans="1:20" ht="7.8" customHeight="1" x14ac:dyDescent="0.3">
      <c r="A276" s="13">
        <v>276</v>
      </c>
      <c r="B276" s="9" t="s">
        <v>548</v>
      </c>
      <c r="C276" s="9" t="s">
        <v>1288</v>
      </c>
      <c r="D276" s="9" t="s">
        <v>622</v>
      </c>
      <c r="E276" s="9" t="s">
        <v>1258</v>
      </c>
      <c r="F276" s="9" t="s">
        <v>1064</v>
      </c>
      <c r="G276" s="29" t="s">
        <v>152</v>
      </c>
      <c r="H276" s="29" t="s">
        <v>152</v>
      </c>
      <c r="I276" s="29" t="s">
        <v>152</v>
      </c>
      <c r="J276" s="29" t="s">
        <v>152</v>
      </c>
      <c r="K276" s="29" t="s">
        <v>152</v>
      </c>
      <c r="L276" s="7" t="str">
        <f t="shared" si="54"/>
        <v>Trata-se de: Objeto</v>
      </c>
      <c r="M276" s="7" t="str">
        <f t="shared" si="57"/>
        <v xml:space="preserve">Conteúdo </v>
      </c>
      <c r="N276" s="7" t="str">
        <f t="shared" si="58"/>
        <v xml:space="preserve">Arquivo </v>
      </c>
      <c r="O276" s="7" t="str">
        <f t="shared" si="59"/>
        <v xml:space="preserve">TXT </v>
      </c>
      <c r="P276" s="7" t="str">
        <f t="shared" si="55"/>
        <v>Trata-se de: Objeto Conteúdo  Arquivo  TXT  V 2024 TXT. --- Consultar a Norma . na Seção  3**</v>
      </c>
      <c r="Q276" s="7" t="str">
        <f t="shared" si="61"/>
        <v>Consultar a Norma . na Seção  3**</v>
      </c>
      <c r="R276" s="21" t="s">
        <v>413</v>
      </c>
      <c r="S276" s="21" t="s">
        <v>416</v>
      </c>
      <c r="T276" s="10" t="str">
        <f t="shared" si="56"/>
        <v>key_276</v>
      </c>
    </row>
    <row r="277" spans="1:20" ht="7.8" customHeight="1" x14ac:dyDescent="0.3">
      <c r="A277" s="13">
        <v>277</v>
      </c>
      <c r="B277" s="9" t="s">
        <v>548</v>
      </c>
      <c r="C277" s="9" t="s">
        <v>1288</v>
      </c>
      <c r="D277" s="9" t="s">
        <v>622</v>
      </c>
      <c r="E277" s="9" t="s">
        <v>1259</v>
      </c>
      <c r="F277" s="9" t="s">
        <v>1065</v>
      </c>
      <c r="G277" s="29" t="s">
        <v>152</v>
      </c>
      <c r="H277" s="29" t="s">
        <v>152</v>
      </c>
      <c r="I277" s="29" t="s">
        <v>152</v>
      </c>
      <c r="J277" s="29" t="s">
        <v>152</v>
      </c>
      <c r="K277" s="29" t="s">
        <v>152</v>
      </c>
      <c r="L277" s="7" t="str">
        <f t="shared" si="54"/>
        <v>Trata-se de: Objeto</v>
      </c>
      <c r="M277" s="7" t="str">
        <f t="shared" si="57"/>
        <v xml:space="preserve">Conteúdo </v>
      </c>
      <c r="N277" s="7" t="str">
        <f t="shared" si="58"/>
        <v xml:space="preserve">Arquivo </v>
      </c>
      <c r="O277" s="7" t="str">
        <f t="shared" si="59"/>
        <v xml:space="preserve">CSV </v>
      </c>
      <c r="P277" s="7" t="str">
        <f t="shared" si="55"/>
        <v>Trata-se de: Objeto Conteúdo  Arquivo  CSV  V 2024 CSV. --- Consultar a Norma . na Seção  3**</v>
      </c>
      <c r="Q277" s="7" t="str">
        <f t="shared" si="61"/>
        <v>Consultar a Norma . na Seção  3**</v>
      </c>
      <c r="R277" s="21" t="s">
        <v>413</v>
      </c>
      <c r="S277" s="21" t="s">
        <v>416</v>
      </c>
      <c r="T277" s="10" t="str">
        <f t="shared" si="56"/>
        <v>key_277</v>
      </c>
    </row>
    <row r="278" spans="1:20" ht="7.8" customHeight="1" x14ac:dyDescent="0.3">
      <c r="A278" s="13">
        <v>278</v>
      </c>
      <c r="B278" s="9" t="s">
        <v>548</v>
      </c>
      <c r="C278" s="9" t="s">
        <v>1288</v>
      </c>
      <c r="D278" s="9" t="s">
        <v>622</v>
      </c>
      <c r="E278" s="9" t="s">
        <v>1260</v>
      </c>
      <c r="F278" s="9" t="s">
        <v>1066</v>
      </c>
      <c r="G278" s="29" t="s">
        <v>152</v>
      </c>
      <c r="H278" s="29" t="s">
        <v>152</v>
      </c>
      <c r="I278" s="29" t="s">
        <v>152</v>
      </c>
      <c r="J278" s="29" t="s">
        <v>152</v>
      </c>
      <c r="K278" s="29" t="s">
        <v>152</v>
      </c>
      <c r="L278" s="7" t="str">
        <f t="shared" si="54"/>
        <v>Trata-se de: Objeto</v>
      </c>
      <c r="M278" s="7" t="str">
        <f t="shared" si="57"/>
        <v xml:space="preserve">Conteúdo </v>
      </c>
      <c r="N278" s="7" t="str">
        <f t="shared" si="58"/>
        <v xml:space="preserve">Arquivo </v>
      </c>
      <c r="O278" s="7" t="str">
        <f t="shared" si="59"/>
        <v xml:space="preserve">STL </v>
      </c>
      <c r="P278" s="7" t="str">
        <f t="shared" si="55"/>
        <v>Trata-se de: Objeto Conteúdo  Arquivo  STL  V 2024 STL. --- Consultar a Norma . na Seção  3**</v>
      </c>
      <c r="Q278" s="7" t="str">
        <f t="shared" si="61"/>
        <v>Consultar a Norma . na Seção  3**</v>
      </c>
      <c r="R278" s="21" t="s">
        <v>413</v>
      </c>
      <c r="S278" s="21" t="s">
        <v>416</v>
      </c>
      <c r="T278" s="10" t="str">
        <f t="shared" si="56"/>
        <v>key_278</v>
      </c>
    </row>
    <row r="279" spans="1:20" ht="7.8" customHeight="1" x14ac:dyDescent="0.3">
      <c r="A279" s="13">
        <v>279</v>
      </c>
      <c r="B279" s="9" t="s">
        <v>548</v>
      </c>
      <c r="C279" s="9" t="s">
        <v>1288</v>
      </c>
      <c r="D279" s="9" t="s">
        <v>622</v>
      </c>
      <c r="E279" s="9" t="s">
        <v>1261</v>
      </c>
      <c r="F279" s="9" t="s">
        <v>1067</v>
      </c>
      <c r="G279" s="29" t="s">
        <v>152</v>
      </c>
      <c r="H279" s="29" t="s">
        <v>152</v>
      </c>
      <c r="I279" s="29" t="s">
        <v>152</v>
      </c>
      <c r="J279" s="29" t="s">
        <v>152</v>
      </c>
      <c r="K279" s="29" t="s">
        <v>152</v>
      </c>
      <c r="L279" s="7" t="str">
        <f t="shared" si="54"/>
        <v>Trata-se de: Objeto</v>
      </c>
      <c r="M279" s="7" t="str">
        <f t="shared" si="57"/>
        <v xml:space="preserve">Conteúdo </v>
      </c>
      <c r="N279" s="7" t="str">
        <f t="shared" si="58"/>
        <v xml:space="preserve">Arquivo </v>
      </c>
      <c r="O279" s="7" t="str">
        <f t="shared" si="59"/>
        <v xml:space="preserve">NC </v>
      </c>
      <c r="P279" s="7" t="str">
        <f t="shared" si="55"/>
        <v>Trata-se de: Objeto Conteúdo  Arquivo  NC  V 2024 NC. --- Consultar a Norma . na Seção  3**</v>
      </c>
      <c r="Q279" s="7" t="str">
        <f t="shared" si="61"/>
        <v>Consultar a Norma . na Seção  3**</v>
      </c>
      <c r="R279" s="21" t="s">
        <v>413</v>
      </c>
      <c r="S279" s="21" t="s">
        <v>416</v>
      </c>
      <c r="T279" s="10" t="str">
        <f t="shared" si="56"/>
        <v>key_279</v>
      </c>
    </row>
    <row r="280" spans="1:20" ht="7.8" customHeight="1" x14ac:dyDescent="0.3">
      <c r="A280" s="13">
        <v>280</v>
      </c>
      <c r="B280" s="9" t="s">
        <v>548</v>
      </c>
      <c r="C280" s="9" t="s">
        <v>1288</v>
      </c>
      <c r="D280" s="9" t="s">
        <v>622</v>
      </c>
      <c r="E280" s="9" t="s">
        <v>1262</v>
      </c>
      <c r="F280" s="9" t="s">
        <v>1068</v>
      </c>
      <c r="G280" s="29" t="s">
        <v>152</v>
      </c>
      <c r="H280" s="29" t="s">
        <v>152</v>
      </c>
      <c r="I280" s="29" t="s">
        <v>152</v>
      </c>
      <c r="J280" s="29" t="s">
        <v>152</v>
      </c>
      <c r="K280" s="29" t="s">
        <v>152</v>
      </c>
      <c r="L280" s="7" t="str">
        <f t="shared" si="54"/>
        <v>Trata-se de: Objeto</v>
      </c>
      <c r="M280" s="7" t="str">
        <f t="shared" si="57"/>
        <v xml:space="preserve">Conteúdo </v>
      </c>
      <c r="N280" s="7" t="str">
        <f t="shared" si="58"/>
        <v xml:space="preserve">Arquivo </v>
      </c>
      <c r="O280" s="7" t="str">
        <f t="shared" si="59"/>
        <v xml:space="preserve">DLL </v>
      </c>
      <c r="P280" s="7" t="str">
        <f t="shared" si="55"/>
        <v>Trata-se de: Objeto Conteúdo  Arquivo  DLL  V 2024 DLL. --- Consultar a Norma . na Seção  3**</v>
      </c>
      <c r="Q280" s="7" t="str">
        <f t="shared" si="61"/>
        <v>Consultar a Norma . na Seção  3**</v>
      </c>
      <c r="R280" s="21" t="s">
        <v>413</v>
      </c>
      <c r="S280" s="21" t="s">
        <v>416</v>
      </c>
      <c r="T280" s="10" t="str">
        <f t="shared" si="56"/>
        <v>key_280</v>
      </c>
    </row>
    <row r="281" spans="1:20" ht="7.8" customHeight="1" x14ac:dyDescent="0.3">
      <c r="A281" s="13">
        <v>281</v>
      </c>
      <c r="B281" s="9" t="s">
        <v>548</v>
      </c>
      <c r="C281" s="9" t="s">
        <v>1288</v>
      </c>
      <c r="D281" s="9" t="s">
        <v>622</v>
      </c>
      <c r="E281" s="9" t="s">
        <v>1263</v>
      </c>
      <c r="F281" s="9" t="s">
        <v>1069</v>
      </c>
      <c r="G281" s="29" t="s">
        <v>152</v>
      </c>
      <c r="H281" s="29" t="s">
        <v>152</v>
      </c>
      <c r="I281" s="29" t="s">
        <v>152</v>
      </c>
      <c r="J281" s="29" t="s">
        <v>152</v>
      </c>
      <c r="K281" s="29" t="s">
        <v>152</v>
      </c>
      <c r="L281" s="7" t="str">
        <f t="shared" si="54"/>
        <v>Trata-se de: Objeto</v>
      </c>
      <c r="M281" s="7" t="str">
        <f t="shared" si="57"/>
        <v xml:space="preserve">Conteúdo </v>
      </c>
      <c r="N281" s="7" t="str">
        <f t="shared" si="58"/>
        <v xml:space="preserve">Arquivo </v>
      </c>
      <c r="O281" s="7" t="str">
        <f t="shared" si="59"/>
        <v xml:space="preserve">NWC </v>
      </c>
      <c r="P281" s="7" t="str">
        <f t="shared" si="55"/>
        <v>Trata-se de: Objeto Conteúdo  Arquivo  NWC  V 2024 NWC. --- Consultar a Norma . na Seção  3**</v>
      </c>
      <c r="Q281" s="7" t="str">
        <f t="shared" si="61"/>
        <v>Consultar a Norma . na Seção  3**</v>
      </c>
      <c r="R281" s="21" t="s">
        <v>413</v>
      </c>
      <c r="S281" s="21" t="s">
        <v>416</v>
      </c>
      <c r="T281" s="10" t="str">
        <f t="shared" si="56"/>
        <v>key_281</v>
      </c>
    </row>
    <row r="282" spans="1:20" ht="7.8" customHeight="1" x14ac:dyDescent="0.3">
      <c r="A282" s="13">
        <v>282</v>
      </c>
      <c r="B282" s="9" t="s">
        <v>548</v>
      </c>
      <c r="C282" s="9" t="s">
        <v>1288</v>
      </c>
      <c r="D282" s="9" t="s">
        <v>622</v>
      </c>
      <c r="E282" s="9" t="s">
        <v>1264</v>
      </c>
      <c r="F282" s="9" t="s">
        <v>1070</v>
      </c>
      <c r="G282" s="29" t="s">
        <v>152</v>
      </c>
      <c r="H282" s="29" t="s">
        <v>152</v>
      </c>
      <c r="I282" s="29" t="s">
        <v>152</v>
      </c>
      <c r="J282" s="29" t="s">
        <v>152</v>
      </c>
      <c r="K282" s="29" t="s">
        <v>152</v>
      </c>
      <c r="L282" s="7" t="str">
        <f t="shared" si="54"/>
        <v>Trata-se de: Objeto</v>
      </c>
      <c r="M282" s="7" t="str">
        <f t="shared" si="57"/>
        <v xml:space="preserve">Conteúdo </v>
      </c>
      <c r="N282" s="7" t="str">
        <f t="shared" si="58"/>
        <v xml:space="preserve">Arquivo </v>
      </c>
      <c r="O282" s="7" t="str">
        <f t="shared" si="59"/>
        <v xml:space="preserve">NWD </v>
      </c>
      <c r="P282" s="7" t="str">
        <f t="shared" si="55"/>
        <v>Trata-se de: Objeto Conteúdo  Arquivo  NWD  V 2024 NWD. --- Consultar a Norma . na Seção  3**</v>
      </c>
      <c r="Q282" s="7" t="str">
        <f t="shared" si="61"/>
        <v>Consultar a Norma . na Seção  3**</v>
      </c>
      <c r="R282" s="21" t="s">
        <v>413</v>
      </c>
      <c r="S282" s="21" t="s">
        <v>416</v>
      </c>
      <c r="T282" s="10" t="str">
        <f t="shared" si="56"/>
        <v>key_282</v>
      </c>
    </row>
    <row r="283" spans="1:20" ht="7.8" customHeight="1" x14ac:dyDescent="0.3">
      <c r="A283" s="13">
        <v>283</v>
      </c>
      <c r="B283" s="9" t="s">
        <v>548</v>
      </c>
      <c r="C283" s="9" t="s">
        <v>1288</v>
      </c>
      <c r="D283" s="9" t="s">
        <v>622</v>
      </c>
      <c r="E283" s="9" t="s">
        <v>1265</v>
      </c>
      <c r="F283" s="9" t="s">
        <v>1071</v>
      </c>
      <c r="G283" s="29" t="s">
        <v>152</v>
      </c>
      <c r="H283" s="29" t="s">
        <v>152</v>
      </c>
      <c r="I283" s="29" t="s">
        <v>152</v>
      </c>
      <c r="J283" s="29" t="s">
        <v>152</v>
      </c>
      <c r="K283" s="29" t="s">
        <v>152</v>
      </c>
      <c r="L283" s="7" t="str">
        <f t="shared" si="54"/>
        <v>Trata-se de: Objeto</v>
      </c>
      <c r="M283" s="7" t="str">
        <f t="shared" si="57"/>
        <v xml:space="preserve">Conteúdo </v>
      </c>
      <c r="N283" s="7" t="str">
        <f t="shared" si="58"/>
        <v xml:space="preserve">Arquivo </v>
      </c>
      <c r="O283" s="7" t="str">
        <f t="shared" si="59"/>
        <v xml:space="preserve">NWF </v>
      </c>
      <c r="P283" s="7" t="str">
        <f t="shared" si="55"/>
        <v>Trata-se de: Objeto Conteúdo  Arquivo  NWF  V 2024 NWF. --- Consultar a Norma . na Seção  3**</v>
      </c>
      <c r="Q283" s="7" t="str">
        <f t="shared" si="61"/>
        <v>Consultar a Norma . na Seção  3**</v>
      </c>
      <c r="R283" s="21" t="s">
        <v>413</v>
      </c>
      <c r="S283" s="21" t="s">
        <v>416</v>
      </c>
      <c r="T283" s="10" t="str">
        <f t="shared" si="56"/>
        <v>key_283</v>
      </c>
    </row>
    <row r="284" spans="1:20" ht="7.8" customHeight="1" x14ac:dyDescent="0.3">
      <c r="A284" s="13">
        <v>284</v>
      </c>
      <c r="B284" s="9" t="s">
        <v>548</v>
      </c>
      <c r="C284" s="9" t="s">
        <v>1288</v>
      </c>
      <c r="D284" s="9" t="s">
        <v>622</v>
      </c>
      <c r="E284" s="9" t="s">
        <v>1266</v>
      </c>
      <c r="F284" s="9" t="s">
        <v>1072</v>
      </c>
      <c r="G284" s="29" t="s">
        <v>152</v>
      </c>
      <c r="H284" s="29" t="s">
        <v>152</v>
      </c>
      <c r="I284" s="29" t="s">
        <v>152</v>
      </c>
      <c r="J284" s="29" t="s">
        <v>152</v>
      </c>
      <c r="K284" s="29" t="s">
        <v>152</v>
      </c>
      <c r="L284" s="7" t="str">
        <f t="shared" si="54"/>
        <v>Trata-se de: Objeto</v>
      </c>
      <c r="M284" s="7" t="str">
        <f t="shared" si="57"/>
        <v xml:space="preserve">Conteúdo </v>
      </c>
      <c r="N284" s="7" t="str">
        <f t="shared" si="58"/>
        <v xml:space="preserve">Arquivo </v>
      </c>
      <c r="O284" s="7" t="str">
        <f t="shared" si="59"/>
        <v xml:space="preserve">PDF </v>
      </c>
      <c r="P284" s="7" t="str">
        <f t="shared" si="55"/>
        <v>Trata-se de: Objeto Conteúdo  Arquivo  PDF  V 2024 PDF. --- Consultar a Norma . na Seção  3**</v>
      </c>
      <c r="Q284" s="7" t="str">
        <f t="shared" si="61"/>
        <v>Consultar a Norma . na Seção  3**</v>
      </c>
      <c r="R284" s="21" t="s">
        <v>413</v>
      </c>
      <c r="S284" s="21" t="s">
        <v>416</v>
      </c>
      <c r="T284" s="10" t="str">
        <f t="shared" si="56"/>
        <v>key_284</v>
      </c>
    </row>
    <row r="285" spans="1:20" ht="7.8" customHeight="1" x14ac:dyDescent="0.3">
      <c r="A285" s="13">
        <v>285</v>
      </c>
      <c r="B285" s="9" t="s">
        <v>548</v>
      </c>
      <c r="C285" s="9" t="s">
        <v>1288</v>
      </c>
      <c r="D285" s="9" t="s">
        <v>622</v>
      </c>
      <c r="E285" s="9" t="s">
        <v>1267</v>
      </c>
      <c r="F285" s="9" t="s">
        <v>1073</v>
      </c>
      <c r="G285" s="29" t="s">
        <v>152</v>
      </c>
      <c r="H285" s="29" t="s">
        <v>152</v>
      </c>
      <c r="I285" s="29" t="s">
        <v>152</v>
      </c>
      <c r="J285" s="29" t="s">
        <v>152</v>
      </c>
      <c r="K285" s="29" t="s">
        <v>152</v>
      </c>
      <c r="L285" s="7" t="str">
        <f t="shared" si="54"/>
        <v>Trata-se de: Objeto</v>
      </c>
      <c r="M285" s="7" t="str">
        <f t="shared" si="57"/>
        <v xml:space="preserve">Conteúdo </v>
      </c>
      <c r="N285" s="7" t="str">
        <f t="shared" si="58"/>
        <v xml:space="preserve">Arquivo </v>
      </c>
      <c r="O285" s="7" t="str">
        <f t="shared" si="59"/>
        <v xml:space="preserve">JPG </v>
      </c>
      <c r="P285" s="7" t="str">
        <f t="shared" si="55"/>
        <v>Trata-se de: Objeto Conteúdo  Arquivo  JPG  V 2024 JPG. --- Consultar a Norma . na Seção  3**</v>
      </c>
      <c r="Q285" s="7" t="str">
        <f t="shared" si="61"/>
        <v>Consultar a Norma . na Seção  3**</v>
      </c>
      <c r="R285" s="21" t="s">
        <v>413</v>
      </c>
      <c r="S285" s="21" t="s">
        <v>416</v>
      </c>
      <c r="T285" s="10" t="str">
        <f t="shared" si="56"/>
        <v>key_285</v>
      </c>
    </row>
    <row r="286" spans="1:20" ht="7.8" customHeight="1" x14ac:dyDescent="0.3">
      <c r="A286" s="13">
        <v>286</v>
      </c>
      <c r="B286" s="9" t="s">
        <v>548</v>
      </c>
      <c r="C286" s="9" t="s">
        <v>1288</v>
      </c>
      <c r="D286" s="9" t="s">
        <v>622</v>
      </c>
      <c r="E286" s="9" t="s">
        <v>1268</v>
      </c>
      <c r="F286" s="9" t="s">
        <v>1074</v>
      </c>
      <c r="G286" s="29" t="s">
        <v>152</v>
      </c>
      <c r="H286" s="29" t="s">
        <v>152</v>
      </c>
      <c r="I286" s="29" t="s">
        <v>152</v>
      </c>
      <c r="J286" s="29" t="s">
        <v>152</v>
      </c>
      <c r="K286" s="29" t="s">
        <v>152</v>
      </c>
      <c r="L286" s="7" t="str">
        <f t="shared" si="54"/>
        <v>Trata-se de: Objeto</v>
      </c>
      <c r="M286" s="7" t="str">
        <f t="shared" si="57"/>
        <v xml:space="preserve">Conteúdo </v>
      </c>
      <c r="N286" s="7" t="str">
        <f t="shared" si="58"/>
        <v xml:space="preserve">Arquivo </v>
      </c>
      <c r="O286" s="7" t="str">
        <f t="shared" si="59"/>
        <v xml:space="preserve">PNG </v>
      </c>
      <c r="P286" s="7" t="str">
        <f t="shared" si="55"/>
        <v>Trata-se de: Objeto Conteúdo  Arquivo  PNG  V 2024 PNG. --- Consultar a Norma . na Seção  3**</v>
      </c>
      <c r="Q286" s="7" t="str">
        <f t="shared" si="61"/>
        <v>Consultar a Norma . na Seção  3**</v>
      </c>
      <c r="R286" s="21" t="s">
        <v>413</v>
      </c>
      <c r="S286" s="21" t="s">
        <v>416</v>
      </c>
      <c r="T286" s="10" t="str">
        <f t="shared" si="56"/>
        <v>key_286</v>
      </c>
    </row>
    <row r="287" spans="1:20" ht="7.8" customHeight="1" x14ac:dyDescent="0.3">
      <c r="A287" s="13">
        <v>287</v>
      </c>
      <c r="B287" s="9" t="s">
        <v>548</v>
      </c>
      <c r="C287" s="9" t="s">
        <v>1288</v>
      </c>
      <c r="D287" s="9" t="s">
        <v>622</v>
      </c>
      <c r="E287" s="9" t="s">
        <v>1269</v>
      </c>
      <c r="F287" s="9" t="s">
        <v>1075</v>
      </c>
      <c r="G287" s="29" t="s">
        <v>152</v>
      </c>
      <c r="H287" s="29" t="s">
        <v>152</v>
      </c>
      <c r="I287" s="29" t="s">
        <v>152</v>
      </c>
      <c r="J287" s="29" t="s">
        <v>152</v>
      </c>
      <c r="K287" s="29" t="s">
        <v>152</v>
      </c>
      <c r="L287" s="7" t="str">
        <f t="shared" si="54"/>
        <v>Trata-se de: Objeto</v>
      </c>
      <c r="M287" s="7" t="str">
        <f t="shared" si="57"/>
        <v xml:space="preserve">Conteúdo </v>
      </c>
      <c r="N287" s="7" t="str">
        <f t="shared" si="58"/>
        <v xml:space="preserve">Arquivo </v>
      </c>
      <c r="O287" s="7" t="str">
        <f t="shared" si="59"/>
        <v xml:space="preserve">GIF </v>
      </c>
      <c r="P287" s="7" t="str">
        <f t="shared" si="55"/>
        <v>Trata-se de: Objeto Conteúdo  Arquivo  GIF  V 2024 GIF. --- Consultar a Norma . na Seção  3**</v>
      </c>
      <c r="Q287" s="7" t="str">
        <f t="shared" si="61"/>
        <v>Consultar a Norma . na Seção  3**</v>
      </c>
      <c r="R287" s="21" t="s">
        <v>413</v>
      </c>
      <c r="S287" s="21" t="s">
        <v>416</v>
      </c>
      <c r="T287" s="10" t="str">
        <f t="shared" si="56"/>
        <v>key_287</v>
      </c>
    </row>
    <row r="288" spans="1:20" ht="7.8" customHeight="1" x14ac:dyDescent="0.3">
      <c r="A288" s="13">
        <v>288</v>
      </c>
      <c r="B288" s="9" t="s">
        <v>548</v>
      </c>
      <c r="C288" s="9" t="s">
        <v>1288</v>
      </c>
      <c r="D288" s="9" t="s">
        <v>622</v>
      </c>
      <c r="E288" s="9" t="s">
        <v>1270</v>
      </c>
      <c r="F288" s="9" t="s">
        <v>1076</v>
      </c>
      <c r="G288" s="29" t="s">
        <v>152</v>
      </c>
      <c r="H288" s="29" t="s">
        <v>152</v>
      </c>
      <c r="I288" s="29" t="s">
        <v>152</v>
      </c>
      <c r="J288" s="29" t="s">
        <v>152</v>
      </c>
      <c r="K288" s="29" t="s">
        <v>152</v>
      </c>
      <c r="L288" s="7" t="str">
        <f t="shared" si="54"/>
        <v>Trata-se de: Objeto</v>
      </c>
      <c r="M288" s="7" t="str">
        <f t="shared" si="57"/>
        <v xml:space="preserve">Conteúdo </v>
      </c>
      <c r="N288" s="7" t="str">
        <f t="shared" si="58"/>
        <v xml:space="preserve">Arquivo </v>
      </c>
      <c r="O288" s="7" t="str">
        <f t="shared" si="59"/>
        <v xml:space="preserve">MP3 </v>
      </c>
      <c r="P288" s="7" t="str">
        <f t="shared" si="55"/>
        <v>Trata-se de: Objeto Conteúdo  Arquivo  MP3  V 2024 MP3. --- Consultar a Norma . na Seção  3**</v>
      </c>
      <c r="Q288" s="7" t="str">
        <f t="shared" si="61"/>
        <v>Consultar a Norma . na Seção  3**</v>
      </c>
      <c r="R288" s="21" t="s">
        <v>413</v>
      </c>
      <c r="S288" s="21" t="s">
        <v>416</v>
      </c>
      <c r="T288" s="10" t="str">
        <f t="shared" si="56"/>
        <v>key_288</v>
      </c>
    </row>
    <row r="289" spans="1:20" ht="7.8" customHeight="1" x14ac:dyDescent="0.3">
      <c r="A289" s="13">
        <v>289</v>
      </c>
      <c r="B289" s="9" t="s">
        <v>548</v>
      </c>
      <c r="C289" s="9" t="s">
        <v>1288</v>
      </c>
      <c r="D289" s="9" t="s">
        <v>622</v>
      </c>
      <c r="E289" s="9" t="s">
        <v>1271</v>
      </c>
      <c r="F289" s="9" t="s">
        <v>1077</v>
      </c>
      <c r="G289" s="29" t="s">
        <v>152</v>
      </c>
      <c r="H289" s="29" t="s">
        <v>152</v>
      </c>
      <c r="I289" s="29" t="s">
        <v>152</v>
      </c>
      <c r="J289" s="29" t="s">
        <v>152</v>
      </c>
      <c r="K289" s="29" t="s">
        <v>152</v>
      </c>
      <c r="L289" s="7" t="str">
        <f t="shared" si="54"/>
        <v>Trata-se de: Objeto</v>
      </c>
      <c r="M289" s="7" t="str">
        <f t="shared" si="57"/>
        <v xml:space="preserve">Conteúdo </v>
      </c>
      <c r="N289" s="7" t="str">
        <f t="shared" si="58"/>
        <v xml:space="preserve">Arquivo </v>
      </c>
      <c r="O289" s="7" t="str">
        <f t="shared" si="59"/>
        <v xml:space="preserve">MP4 </v>
      </c>
      <c r="P289" s="7" t="str">
        <f t="shared" si="55"/>
        <v>Trata-se de: Objeto Conteúdo  Arquivo  MP4  V 2024 MP4. --- Consultar a Norma . na Seção  3**</v>
      </c>
      <c r="Q289" s="7" t="str">
        <f t="shared" si="61"/>
        <v>Consultar a Norma . na Seção  3**</v>
      </c>
      <c r="R289" s="21" t="s">
        <v>413</v>
      </c>
      <c r="S289" s="21" t="s">
        <v>416</v>
      </c>
      <c r="T289" s="10" t="str">
        <f t="shared" si="56"/>
        <v>key_289</v>
      </c>
    </row>
    <row r="290" spans="1:20" ht="7.8" customHeight="1" x14ac:dyDescent="0.3">
      <c r="A290" s="13">
        <v>290</v>
      </c>
      <c r="B290" s="9" t="s">
        <v>548</v>
      </c>
      <c r="C290" s="9" t="s">
        <v>1288</v>
      </c>
      <c r="D290" s="9" t="s">
        <v>622</v>
      </c>
      <c r="E290" s="9" t="s">
        <v>1272</v>
      </c>
      <c r="F290" s="9" t="s">
        <v>1078</v>
      </c>
      <c r="G290" s="29" t="s">
        <v>152</v>
      </c>
      <c r="H290" s="29" t="s">
        <v>152</v>
      </c>
      <c r="I290" s="29" t="s">
        <v>152</v>
      </c>
      <c r="J290" s="29" t="s">
        <v>152</v>
      </c>
      <c r="K290" s="29" t="s">
        <v>152</v>
      </c>
      <c r="L290" s="7" t="str">
        <f t="shared" si="54"/>
        <v>Trata-se de: Objeto</v>
      </c>
      <c r="M290" s="7" t="str">
        <f t="shared" si="57"/>
        <v xml:space="preserve">Conteúdo </v>
      </c>
      <c r="N290" s="7" t="str">
        <f t="shared" si="58"/>
        <v xml:space="preserve">Arquivo </v>
      </c>
      <c r="O290" s="7" t="str">
        <f t="shared" si="59"/>
        <v xml:space="preserve">WAV </v>
      </c>
      <c r="P290" s="7" t="str">
        <f t="shared" si="55"/>
        <v>Trata-se de: Objeto Conteúdo  Arquivo  WAV  V 2024 WAV. --- Consultar a Norma . na Seção  3**</v>
      </c>
      <c r="Q290" s="7" t="str">
        <f t="shared" si="61"/>
        <v>Consultar a Norma . na Seção  3**</v>
      </c>
      <c r="R290" s="21" t="s">
        <v>413</v>
      </c>
      <c r="S290" s="21" t="s">
        <v>416</v>
      </c>
      <c r="T290" s="10" t="str">
        <f t="shared" si="56"/>
        <v>key_290</v>
      </c>
    </row>
    <row r="291" spans="1:20" ht="7.8" customHeight="1" x14ac:dyDescent="0.3">
      <c r="A291" s="13">
        <v>291</v>
      </c>
      <c r="B291" s="9" t="s">
        <v>548</v>
      </c>
      <c r="C291" s="9" t="s">
        <v>1288</v>
      </c>
      <c r="D291" s="9" t="s">
        <v>622</v>
      </c>
      <c r="E291" s="9" t="s">
        <v>1273</v>
      </c>
      <c r="F291" s="9" t="s">
        <v>1079</v>
      </c>
      <c r="G291" s="29" t="s">
        <v>152</v>
      </c>
      <c r="H291" s="29" t="s">
        <v>152</v>
      </c>
      <c r="I291" s="29" t="s">
        <v>152</v>
      </c>
      <c r="J291" s="29" t="s">
        <v>152</v>
      </c>
      <c r="K291" s="29" t="s">
        <v>152</v>
      </c>
      <c r="L291" s="7" t="str">
        <f t="shared" si="54"/>
        <v>Trata-se de: Objeto</v>
      </c>
      <c r="M291" s="7" t="str">
        <f t="shared" si="57"/>
        <v xml:space="preserve">Conteúdo </v>
      </c>
      <c r="N291" s="7" t="str">
        <f t="shared" si="58"/>
        <v xml:space="preserve">Arquivo </v>
      </c>
      <c r="O291" s="7" t="str">
        <f t="shared" si="59"/>
        <v xml:space="preserve">MIDI </v>
      </c>
      <c r="P291" s="7" t="str">
        <f t="shared" si="55"/>
        <v>Trata-se de: Objeto Conteúdo  Arquivo  MIDI  V 2024 MIDI. --- Consultar a Norma . na Seção  3**</v>
      </c>
      <c r="Q291" s="7" t="str">
        <f t="shared" si="61"/>
        <v>Consultar a Norma . na Seção  3**</v>
      </c>
      <c r="R291" s="21" t="s">
        <v>413</v>
      </c>
      <c r="S291" s="21" t="s">
        <v>416</v>
      </c>
      <c r="T291" s="10" t="str">
        <f t="shared" si="56"/>
        <v>key_291</v>
      </c>
    </row>
    <row r="292" spans="1:20" ht="7.8" customHeight="1" x14ac:dyDescent="0.3">
      <c r="A292" s="13">
        <v>292</v>
      </c>
      <c r="B292" s="9" t="s">
        <v>548</v>
      </c>
      <c r="C292" s="9" t="s">
        <v>1288</v>
      </c>
      <c r="D292" s="9" t="s">
        <v>622</v>
      </c>
      <c r="E292" s="9" t="s">
        <v>1285</v>
      </c>
      <c r="F292" s="9" t="s">
        <v>1286</v>
      </c>
      <c r="G292" s="29" t="s">
        <v>152</v>
      </c>
      <c r="H292" s="29" t="s">
        <v>152</v>
      </c>
      <c r="I292" s="29" t="s">
        <v>152</v>
      </c>
      <c r="J292" s="29" t="s">
        <v>152</v>
      </c>
      <c r="K292" s="29" t="s">
        <v>152</v>
      </c>
      <c r="L292" s="7" t="str">
        <f t="shared" si="54"/>
        <v>Trata-se de: Objeto</v>
      </c>
      <c r="M292" s="7" t="str">
        <f t="shared" si="57"/>
        <v xml:space="preserve">Conteúdo </v>
      </c>
      <c r="N292" s="7" t="str">
        <f t="shared" si="58"/>
        <v xml:space="preserve">Arquivo </v>
      </c>
      <c r="O292" s="7" t="str">
        <f t="shared" si="59"/>
        <v xml:space="preserve">OUTRO </v>
      </c>
      <c r="P292" s="7" t="str">
        <f t="shared" si="55"/>
        <v>Trata-se de: Objeto Conteúdo  Arquivo  OUTRO  V 2024 OUTRO. --- Consultar a Norma . na Seção  3**</v>
      </c>
      <c r="Q292" s="7" t="str">
        <f t="shared" si="61"/>
        <v>Consultar a Norma . na Seção  3**</v>
      </c>
      <c r="R292" s="21" t="s">
        <v>413</v>
      </c>
      <c r="S292" s="21" t="s">
        <v>416</v>
      </c>
      <c r="T292" s="10" t="str">
        <f t="shared" si="56"/>
        <v>key_292</v>
      </c>
    </row>
    <row r="293" spans="1:20" ht="7.8" customHeight="1" x14ac:dyDescent="0.3">
      <c r="A293" s="13">
        <v>293</v>
      </c>
      <c r="B293" s="9" t="s">
        <v>548</v>
      </c>
      <c r="C293" s="9" t="s">
        <v>1274</v>
      </c>
      <c r="D293" s="9" t="s">
        <v>954</v>
      </c>
      <c r="E293" s="9" t="s">
        <v>1275</v>
      </c>
      <c r="F293" s="9" t="s">
        <v>1284</v>
      </c>
      <c r="G293" s="29" t="s">
        <v>152</v>
      </c>
      <c r="H293" s="29" t="s">
        <v>152</v>
      </c>
      <c r="I293" s="29" t="s">
        <v>152</v>
      </c>
      <c r="J293" s="29" t="s">
        <v>152</v>
      </c>
      <c r="K293" s="29" t="s">
        <v>152</v>
      </c>
      <c r="L293" s="7" t="str">
        <f t="shared" si="54"/>
        <v>Trata-se de: Objeto</v>
      </c>
      <c r="M293" s="7" t="str">
        <f t="shared" si="57"/>
        <v xml:space="preserve">Comunicação </v>
      </c>
      <c r="N293" s="7" t="str">
        <f t="shared" si="58"/>
        <v xml:space="preserve">Digital </v>
      </c>
      <c r="O293" s="7" t="str">
        <f t="shared" si="59"/>
        <v xml:space="preserve">Enviada </v>
      </c>
      <c r="P293" s="7" t="str">
        <f t="shared" si="55"/>
        <v>Trata-se de: Objeto Comunicação  Digital  Enviada  Enviado Email. --- Consultar a Norma . na Seção  3**</v>
      </c>
      <c r="Q293" s="7" t="str">
        <f t="shared" si="61"/>
        <v>Consultar a Norma . na Seção  3**</v>
      </c>
      <c r="R293" s="21" t="s">
        <v>413</v>
      </c>
      <c r="S293" s="21" t="s">
        <v>416</v>
      </c>
      <c r="T293" s="10" t="str">
        <f t="shared" si="56"/>
        <v>key_293</v>
      </c>
    </row>
    <row r="294" spans="1:20" ht="7.8" customHeight="1" x14ac:dyDescent="0.3">
      <c r="A294" s="13">
        <v>294</v>
      </c>
      <c r="B294" s="9" t="s">
        <v>548</v>
      </c>
      <c r="C294" s="9" t="s">
        <v>1274</v>
      </c>
      <c r="D294" s="9" t="s">
        <v>954</v>
      </c>
      <c r="E294" s="9" t="s">
        <v>1275</v>
      </c>
      <c r="F294" s="9" t="s">
        <v>1282</v>
      </c>
      <c r="G294" s="29" t="s">
        <v>152</v>
      </c>
      <c r="H294" s="29" t="s">
        <v>152</v>
      </c>
      <c r="I294" s="29" t="s">
        <v>152</v>
      </c>
      <c r="J294" s="29" t="s">
        <v>152</v>
      </c>
      <c r="K294" s="29" t="s">
        <v>152</v>
      </c>
      <c r="L294" s="7" t="str">
        <f t="shared" si="54"/>
        <v>Trata-se de: Objeto</v>
      </c>
      <c r="M294" s="7" t="str">
        <f t="shared" si="57"/>
        <v xml:space="preserve">Comunicação </v>
      </c>
      <c r="N294" s="7" t="str">
        <f t="shared" si="58"/>
        <v xml:space="preserve">Digital </v>
      </c>
      <c r="O294" s="7" t="str">
        <f t="shared" si="59"/>
        <v xml:space="preserve">Enviada </v>
      </c>
      <c r="P294" s="7" t="str">
        <f t="shared" si="55"/>
        <v>Trata-se de: Objeto Comunicação  Digital  Enviada  Enviado Whapp. --- Consultar a Norma . na Seção  3**</v>
      </c>
      <c r="Q294" s="7" t="str">
        <f t="shared" si="61"/>
        <v>Consultar a Norma . na Seção  3**</v>
      </c>
      <c r="R294" s="21" t="s">
        <v>413</v>
      </c>
      <c r="S294" s="21" t="s">
        <v>416</v>
      </c>
      <c r="T294" s="10" t="str">
        <f t="shared" si="56"/>
        <v>key_294</v>
      </c>
    </row>
    <row r="295" spans="1:20" ht="7.8" customHeight="1" x14ac:dyDescent="0.3">
      <c r="A295" s="13">
        <v>295</v>
      </c>
      <c r="B295" s="9" t="s">
        <v>548</v>
      </c>
      <c r="C295" s="9" t="s">
        <v>1274</v>
      </c>
      <c r="D295" s="9" t="s">
        <v>954</v>
      </c>
      <c r="E295" s="9" t="s">
        <v>1276</v>
      </c>
      <c r="F295" s="9" t="s">
        <v>1283</v>
      </c>
      <c r="G295" s="29" t="s">
        <v>152</v>
      </c>
      <c r="H295" s="29" t="s">
        <v>152</v>
      </c>
      <c r="I295" s="29" t="s">
        <v>152</v>
      </c>
      <c r="J295" s="29" t="s">
        <v>152</v>
      </c>
      <c r="K295" s="29" t="s">
        <v>152</v>
      </c>
      <c r="L295" s="7" t="str">
        <f t="shared" si="54"/>
        <v>Trata-se de: Objeto</v>
      </c>
      <c r="M295" s="7" t="str">
        <f t="shared" si="57"/>
        <v xml:space="preserve">Comunicação </v>
      </c>
      <c r="N295" s="7" t="str">
        <f t="shared" si="58"/>
        <v xml:space="preserve">Digital </v>
      </c>
      <c r="O295" s="7" t="str">
        <f t="shared" si="59"/>
        <v xml:space="preserve">Recebida </v>
      </c>
      <c r="P295" s="7" t="str">
        <f t="shared" si="55"/>
        <v>Trata-se de: Objeto Comunicação  Digital  Recebida  Recebido Email. --- Consultar a Norma . na Seção  3**</v>
      </c>
      <c r="Q295" s="7" t="str">
        <f t="shared" si="61"/>
        <v>Consultar a Norma . na Seção  3**</v>
      </c>
      <c r="R295" s="21" t="s">
        <v>413</v>
      </c>
      <c r="S295" s="21" t="s">
        <v>416</v>
      </c>
      <c r="T295" s="10" t="str">
        <f t="shared" si="56"/>
        <v>key_295</v>
      </c>
    </row>
    <row r="296" spans="1:20" ht="7.8" customHeight="1" x14ac:dyDescent="0.3">
      <c r="A296" s="13">
        <v>296</v>
      </c>
      <c r="B296" s="9" t="s">
        <v>548</v>
      </c>
      <c r="C296" s="9" t="s">
        <v>1274</v>
      </c>
      <c r="D296" s="9" t="s">
        <v>954</v>
      </c>
      <c r="E296" s="9" t="s">
        <v>1276</v>
      </c>
      <c r="F296" s="9" t="s">
        <v>1281</v>
      </c>
      <c r="G296" s="29" t="s">
        <v>152</v>
      </c>
      <c r="H296" s="29" t="s">
        <v>152</v>
      </c>
      <c r="I296" s="29" t="s">
        <v>152</v>
      </c>
      <c r="J296" s="29" t="s">
        <v>152</v>
      </c>
      <c r="K296" s="29" t="s">
        <v>152</v>
      </c>
      <c r="L296" s="7" t="str">
        <f t="shared" si="54"/>
        <v>Trata-se de: Objeto</v>
      </c>
      <c r="M296" s="7" t="str">
        <f t="shared" si="57"/>
        <v xml:space="preserve">Comunicação </v>
      </c>
      <c r="N296" s="7" t="str">
        <f t="shared" si="58"/>
        <v xml:space="preserve">Digital </v>
      </c>
      <c r="O296" s="7" t="str">
        <f t="shared" si="59"/>
        <v xml:space="preserve">Recebida </v>
      </c>
      <c r="P296" s="7" t="str">
        <f t="shared" si="55"/>
        <v>Trata-se de: Objeto Comunicação  Digital  Recebida  Recebido Whapp. --- Consultar a Norma . na Seção  3**</v>
      </c>
      <c r="Q296" s="7" t="str">
        <f t="shared" si="61"/>
        <v>Consultar a Norma . na Seção  3**</v>
      </c>
      <c r="R296" s="21" t="s">
        <v>413</v>
      </c>
      <c r="S296" s="21" t="s">
        <v>416</v>
      </c>
      <c r="T296" s="10" t="str">
        <f t="shared" si="56"/>
        <v>key_296</v>
      </c>
    </row>
    <row r="297" spans="1:20" ht="7.8" customHeight="1" x14ac:dyDescent="0.3">
      <c r="A297" s="13">
        <v>297</v>
      </c>
      <c r="B297" s="9" t="s">
        <v>548</v>
      </c>
      <c r="C297" s="9" t="s">
        <v>1274</v>
      </c>
      <c r="D297" s="9" t="s">
        <v>1289</v>
      </c>
      <c r="E297" s="9" t="s">
        <v>1275</v>
      </c>
      <c r="F297" s="9" t="s">
        <v>1278</v>
      </c>
      <c r="G297" s="29" t="s">
        <v>152</v>
      </c>
      <c r="H297" s="29" t="s">
        <v>152</v>
      </c>
      <c r="I297" s="29" t="s">
        <v>152</v>
      </c>
      <c r="J297" s="29" t="s">
        <v>152</v>
      </c>
      <c r="K297" s="29" t="s">
        <v>152</v>
      </c>
      <c r="L297" s="7" t="str">
        <f t="shared" si="54"/>
        <v>Trata-se de: Objeto</v>
      </c>
      <c r="M297" s="7" t="str">
        <f t="shared" si="57"/>
        <v xml:space="preserve">Comunicação </v>
      </c>
      <c r="N297" s="7" t="str">
        <f t="shared" si="58"/>
        <v xml:space="preserve">Analógica </v>
      </c>
      <c r="O297" s="7" t="str">
        <f t="shared" si="59"/>
        <v xml:space="preserve">Enviada </v>
      </c>
      <c r="P297" s="7" t="str">
        <f t="shared" si="55"/>
        <v>Trata-se de: Objeto Comunicação  Analógica  Enviada  Enviada Carta. --- Consultar a Norma . na Seção  3**</v>
      </c>
      <c r="Q297" s="7" t="str">
        <f t="shared" ref="Q297:Q328" si="62">_xlfn.CONCAT("Consultar a Norma ",R297," na Seção ",S297)</f>
        <v>Consultar a Norma . na Seção  3**</v>
      </c>
      <c r="R297" s="21" t="s">
        <v>413</v>
      </c>
      <c r="S297" s="21" t="s">
        <v>416</v>
      </c>
      <c r="T297" s="10" t="str">
        <f t="shared" si="56"/>
        <v>key_297</v>
      </c>
    </row>
    <row r="298" spans="1:20" ht="7.8" customHeight="1" x14ac:dyDescent="0.3">
      <c r="A298" s="13">
        <v>298</v>
      </c>
      <c r="B298" s="9" t="s">
        <v>548</v>
      </c>
      <c r="C298" s="9" t="s">
        <v>1274</v>
      </c>
      <c r="D298" s="9" t="s">
        <v>1289</v>
      </c>
      <c r="E298" s="9" t="s">
        <v>1275</v>
      </c>
      <c r="F298" s="9" t="s">
        <v>1277</v>
      </c>
      <c r="G298" s="29" t="s">
        <v>152</v>
      </c>
      <c r="H298" s="29" t="s">
        <v>152</v>
      </c>
      <c r="I298" s="29" t="s">
        <v>152</v>
      </c>
      <c r="J298" s="29" t="s">
        <v>152</v>
      </c>
      <c r="K298" s="29" t="s">
        <v>152</v>
      </c>
      <c r="L298" s="7" t="str">
        <f t="shared" si="54"/>
        <v>Trata-se de: Objeto</v>
      </c>
      <c r="M298" s="7" t="str">
        <f t="shared" si="57"/>
        <v xml:space="preserve">Comunicação </v>
      </c>
      <c r="N298" s="7" t="str">
        <f t="shared" si="58"/>
        <v xml:space="preserve">Analógica </v>
      </c>
      <c r="O298" s="7" t="str">
        <f t="shared" si="59"/>
        <v xml:space="preserve">Enviada </v>
      </c>
      <c r="P298" s="7" t="str">
        <f t="shared" si="55"/>
        <v>Trata-se de: Objeto Comunicação  Analógica  Enviada  Enviada Encomenda. --- Consultar a Norma . na Seção  3**</v>
      </c>
      <c r="Q298" s="7" t="str">
        <f t="shared" si="62"/>
        <v>Consultar a Norma . na Seção  3**</v>
      </c>
      <c r="R298" s="21" t="s">
        <v>413</v>
      </c>
      <c r="S298" s="21" t="s">
        <v>416</v>
      </c>
      <c r="T298" s="10" t="str">
        <f t="shared" si="56"/>
        <v>key_298</v>
      </c>
    </row>
    <row r="299" spans="1:20" ht="7.8" customHeight="1" x14ac:dyDescent="0.3">
      <c r="A299" s="13">
        <v>299</v>
      </c>
      <c r="B299" s="9" t="s">
        <v>548</v>
      </c>
      <c r="C299" s="9" t="s">
        <v>1274</v>
      </c>
      <c r="D299" s="9" t="s">
        <v>1289</v>
      </c>
      <c r="E299" s="9" t="s">
        <v>1276</v>
      </c>
      <c r="F299" s="9" t="s">
        <v>1279</v>
      </c>
      <c r="G299" s="29" t="s">
        <v>152</v>
      </c>
      <c r="H299" s="29" t="s">
        <v>152</v>
      </c>
      <c r="I299" s="29" t="s">
        <v>152</v>
      </c>
      <c r="J299" s="29" t="s">
        <v>152</v>
      </c>
      <c r="K299" s="29" t="s">
        <v>152</v>
      </c>
      <c r="L299" s="7" t="str">
        <f t="shared" si="54"/>
        <v>Trata-se de: Objeto</v>
      </c>
      <c r="M299" s="7" t="str">
        <f t="shared" si="57"/>
        <v xml:space="preserve">Comunicação </v>
      </c>
      <c r="N299" s="7" t="str">
        <f t="shared" si="58"/>
        <v xml:space="preserve">Analógica </v>
      </c>
      <c r="O299" s="7" t="str">
        <f t="shared" si="59"/>
        <v xml:space="preserve">Recebida </v>
      </c>
      <c r="P299" s="7" t="str">
        <f t="shared" si="55"/>
        <v>Trata-se de: Objeto Comunicação  Analógica  Recebida  Recebida Carta. --- Consultar a Norma . na Seção  3**</v>
      </c>
      <c r="Q299" s="7" t="str">
        <f t="shared" si="62"/>
        <v>Consultar a Norma . na Seção  3**</v>
      </c>
      <c r="R299" s="21" t="s">
        <v>413</v>
      </c>
      <c r="S299" s="21" t="s">
        <v>416</v>
      </c>
      <c r="T299" s="10" t="str">
        <f t="shared" si="56"/>
        <v>key_299</v>
      </c>
    </row>
    <row r="300" spans="1:20" ht="7.8" customHeight="1" x14ac:dyDescent="0.3">
      <c r="A300" s="13">
        <v>300</v>
      </c>
      <c r="B300" s="9" t="s">
        <v>548</v>
      </c>
      <c r="C300" s="9" t="s">
        <v>1274</v>
      </c>
      <c r="D300" s="9" t="s">
        <v>1289</v>
      </c>
      <c r="E300" s="9" t="s">
        <v>1276</v>
      </c>
      <c r="F300" s="9" t="s">
        <v>1280</v>
      </c>
      <c r="G300" s="29" t="s">
        <v>152</v>
      </c>
      <c r="H300" s="29" t="s">
        <v>152</v>
      </c>
      <c r="I300" s="29" t="s">
        <v>152</v>
      </c>
      <c r="J300" s="29" t="s">
        <v>152</v>
      </c>
      <c r="K300" s="29" t="s">
        <v>152</v>
      </c>
      <c r="L300" s="7" t="str">
        <f t="shared" si="54"/>
        <v>Trata-se de: Objeto</v>
      </c>
      <c r="M300" s="7" t="str">
        <f t="shared" si="57"/>
        <v xml:space="preserve">Comunicação </v>
      </c>
      <c r="N300" s="7" t="str">
        <f t="shared" si="58"/>
        <v xml:space="preserve">Analógica </v>
      </c>
      <c r="O300" s="7" t="str">
        <f t="shared" si="59"/>
        <v xml:space="preserve">Recebida </v>
      </c>
      <c r="P300" s="7" t="str">
        <f t="shared" si="55"/>
        <v>Trata-se de: Objeto Comunicação  Analógica  Recebida  Recebida Encomenda. --- Consultar a Norma . na Seção  3**</v>
      </c>
      <c r="Q300" s="7" t="str">
        <f t="shared" si="62"/>
        <v>Consultar a Norma . na Seção  3**</v>
      </c>
      <c r="R300" s="21" t="s">
        <v>413</v>
      </c>
      <c r="S300" s="21" t="s">
        <v>416</v>
      </c>
      <c r="T300" s="10" t="str">
        <f t="shared" si="56"/>
        <v>key_300</v>
      </c>
    </row>
    <row r="301" spans="1:20" ht="7.8" customHeight="1" x14ac:dyDescent="0.3">
      <c r="A301" s="13">
        <v>301</v>
      </c>
      <c r="B301" s="9" t="s">
        <v>548</v>
      </c>
      <c r="C301" s="9" t="s">
        <v>1287</v>
      </c>
      <c r="D301" s="9" t="s">
        <v>954</v>
      </c>
      <c r="E301" s="9" t="s">
        <v>623</v>
      </c>
      <c r="F301" s="9" t="s">
        <v>436</v>
      </c>
      <c r="G301" s="29" t="s">
        <v>152</v>
      </c>
      <c r="H301" s="29" t="s">
        <v>152</v>
      </c>
      <c r="I301" s="29" t="s">
        <v>152</v>
      </c>
      <c r="J301" s="29" t="s">
        <v>152</v>
      </c>
      <c r="K301" s="29" t="s">
        <v>152</v>
      </c>
      <c r="L301" s="7" t="str">
        <f t="shared" si="54"/>
        <v>Trata-se de: Objeto</v>
      </c>
      <c r="M301" s="7" t="str">
        <f t="shared" si="57"/>
        <v xml:space="preserve">Processual </v>
      </c>
      <c r="N301" s="7" t="str">
        <f t="shared" si="58"/>
        <v xml:space="preserve">Digital </v>
      </c>
      <c r="O301" s="7" t="str">
        <f t="shared" si="59"/>
        <v xml:space="preserve">Planilhas </v>
      </c>
      <c r="P301" s="7" t="str">
        <f t="shared" si="55"/>
        <v>Trata-se de: Objeto Processual  Digital  Planilhas  Custos. --- Consultar a Norma . na Seção  3**</v>
      </c>
      <c r="Q301" s="7" t="str">
        <f t="shared" si="62"/>
        <v>Consultar a Norma . na Seção  3**</v>
      </c>
      <c r="R301" s="21" t="s">
        <v>413</v>
      </c>
      <c r="S301" s="21" t="s">
        <v>416</v>
      </c>
      <c r="T301" s="10" t="str">
        <f t="shared" si="56"/>
        <v>key_301</v>
      </c>
    </row>
    <row r="302" spans="1:20" ht="7.8" customHeight="1" x14ac:dyDescent="0.3">
      <c r="A302" s="13">
        <v>302</v>
      </c>
      <c r="B302" s="9" t="s">
        <v>548</v>
      </c>
      <c r="C302" s="9" t="s">
        <v>1287</v>
      </c>
      <c r="D302" s="9" t="s">
        <v>954</v>
      </c>
      <c r="E302" s="9" t="s">
        <v>623</v>
      </c>
      <c r="F302" s="9" t="s">
        <v>304</v>
      </c>
      <c r="G302" s="29" t="s">
        <v>152</v>
      </c>
      <c r="H302" s="29" t="s">
        <v>152</v>
      </c>
      <c r="I302" s="29" t="s">
        <v>152</v>
      </c>
      <c r="J302" s="29" t="s">
        <v>152</v>
      </c>
      <c r="K302" s="29" t="s">
        <v>152</v>
      </c>
      <c r="L302" s="7" t="str">
        <f t="shared" si="54"/>
        <v>Trata-se de: Objeto</v>
      </c>
      <c r="M302" s="7" t="str">
        <f t="shared" si="57"/>
        <v xml:space="preserve">Processual </v>
      </c>
      <c r="N302" s="7" t="str">
        <f t="shared" si="58"/>
        <v xml:space="preserve">Digital </v>
      </c>
      <c r="O302" s="7" t="str">
        <f t="shared" si="59"/>
        <v xml:space="preserve">Planilhas </v>
      </c>
      <c r="P302" s="7" t="str">
        <f t="shared" si="55"/>
        <v>Trata-se de: Objeto Processual  Digital  Planilhas  Recursos. --- Consultar a Norma . na Seção  3**</v>
      </c>
      <c r="Q302" s="7" t="str">
        <f t="shared" si="62"/>
        <v>Consultar a Norma . na Seção  3**</v>
      </c>
      <c r="R302" s="21" t="s">
        <v>413</v>
      </c>
      <c r="S302" s="21" t="s">
        <v>416</v>
      </c>
      <c r="T302" s="10" t="str">
        <f t="shared" si="56"/>
        <v>key_302</v>
      </c>
    </row>
    <row r="303" spans="1:20" ht="7.8" customHeight="1" x14ac:dyDescent="0.3">
      <c r="A303" s="13">
        <v>303</v>
      </c>
      <c r="B303" s="9" t="s">
        <v>548</v>
      </c>
      <c r="C303" s="9" t="s">
        <v>1287</v>
      </c>
      <c r="D303" s="9" t="s">
        <v>954</v>
      </c>
      <c r="E303" s="9" t="s">
        <v>623</v>
      </c>
      <c r="F303" s="9" t="s">
        <v>438</v>
      </c>
      <c r="G303" s="29" t="s">
        <v>152</v>
      </c>
      <c r="H303" s="29" t="s">
        <v>152</v>
      </c>
      <c r="I303" s="29" t="s">
        <v>152</v>
      </c>
      <c r="J303" s="29" t="s">
        <v>152</v>
      </c>
      <c r="K303" s="29" t="s">
        <v>152</v>
      </c>
      <c r="L303" s="7" t="str">
        <f t="shared" si="54"/>
        <v>Trata-se de: Objeto</v>
      </c>
      <c r="M303" s="7" t="str">
        <f t="shared" si="57"/>
        <v xml:space="preserve">Processual </v>
      </c>
      <c r="N303" s="7" t="str">
        <f t="shared" si="58"/>
        <v xml:space="preserve">Digital </v>
      </c>
      <c r="O303" s="7" t="str">
        <f t="shared" si="59"/>
        <v xml:space="preserve">Planilhas </v>
      </c>
      <c r="P303" s="7" t="str">
        <f t="shared" si="55"/>
        <v>Trata-se de: Objeto Processual  Digital  Planilhas  Equipamentos. --- Consultar a Norma . na Seção  3**</v>
      </c>
      <c r="Q303" s="7" t="str">
        <f t="shared" si="62"/>
        <v>Consultar a Norma . na Seção  3**</v>
      </c>
      <c r="R303" s="21" t="s">
        <v>413</v>
      </c>
      <c r="S303" s="21" t="s">
        <v>416</v>
      </c>
      <c r="T303" s="10" t="str">
        <f t="shared" si="56"/>
        <v>key_303</v>
      </c>
    </row>
    <row r="304" spans="1:20" ht="7.8" customHeight="1" x14ac:dyDescent="0.3">
      <c r="A304" s="13">
        <v>304</v>
      </c>
      <c r="B304" s="9" t="s">
        <v>548</v>
      </c>
      <c r="C304" s="9" t="s">
        <v>1287</v>
      </c>
      <c r="D304" s="9" t="s">
        <v>954</v>
      </c>
      <c r="E304" s="9" t="s">
        <v>623</v>
      </c>
      <c r="F304" s="9" t="s">
        <v>439</v>
      </c>
      <c r="G304" s="29" t="s">
        <v>152</v>
      </c>
      <c r="H304" s="29" t="s">
        <v>152</v>
      </c>
      <c r="I304" s="29" t="s">
        <v>152</v>
      </c>
      <c r="J304" s="29" t="s">
        <v>152</v>
      </c>
      <c r="K304" s="29" t="s">
        <v>152</v>
      </c>
      <c r="L304" s="7" t="str">
        <f t="shared" si="54"/>
        <v>Trata-se de: Objeto</v>
      </c>
      <c r="M304" s="7" t="str">
        <f t="shared" si="57"/>
        <v xml:space="preserve">Processual </v>
      </c>
      <c r="N304" s="7" t="str">
        <f t="shared" si="58"/>
        <v xml:space="preserve">Digital </v>
      </c>
      <c r="O304" s="7" t="str">
        <f t="shared" si="59"/>
        <v xml:space="preserve">Planilhas </v>
      </c>
      <c r="P304" s="7" t="str">
        <f t="shared" si="55"/>
        <v>Trata-se de: Objeto Processual  Digital  Planilhas  Mobiliários. --- Consultar a Norma . na Seção  3**</v>
      </c>
      <c r="Q304" s="7" t="str">
        <f t="shared" si="62"/>
        <v>Consultar a Norma . na Seção  3**</v>
      </c>
      <c r="R304" s="21" t="s">
        <v>413</v>
      </c>
      <c r="S304" s="21" t="s">
        <v>416</v>
      </c>
      <c r="T304" s="10" t="str">
        <f t="shared" si="56"/>
        <v>key_304</v>
      </c>
    </row>
    <row r="305" spans="1:20" ht="7.8" customHeight="1" x14ac:dyDescent="0.3">
      <c r="A305" s="13">
        <v>305</v>
      </c>
      <c r="B305" s="9" t="s">
        <v>548</v>
      </c>
      <c r="C305" s="9" t="s">
        <v>1287</v>
      </c>
      <c r="D305" s="9" t="s">
        <v>954</v>
      </c>
      <c r="E305" s="9" t="s">
        <v>623</v>
      </c>
      <c r="F305" s="9" t="s">
        <v>440</v>
      </c>
      <c r="G305" s="29" t="s">
        <v>152</v>
      </c>
      <c r="H305" s="29" t="s">
        <v>152</v>
      </c>
      <c r="I305" s="29" t="s">
        <v>152</v>
      </c>
      <c r="J305" s="29" t="s">
        <v>152</v>
      </c>
      <c r="K305" s="29" t="s">
        <v>152</v>
      </c>
      <c r="L305" s="7" t="str">
        <f t="shared" si="54"/>
        <v>Trata-se de: Objeto</v>
      </c>
      <c r="M305" s="7" t="str">
        <f t="shared" si="57"/>
        <v xml:space="preserve">Processual </v>
      </c>
      <c r="N305" s="7" t="str">
        <f t="shared" si="58"/>
        <v xml:space="preserve">Digital </v>
      </c>
      <c r="O305" s="7" t="str">
        <f t="shared" si="59"/>
        <v xml:space="preserve">Planilhas </v>
      </c>
      <c r="P305" s="7" t="str">
        <f t="shared" si="55"/>
        <v>Trata-se de: Objeto Processual  Digital  Planilhas  Ambientes. --- Consultar a Norma . na Seção  3**</v>
      </c>
      <c r="Q305" s="7" t="str">
        <f t="shared" si="62"/>
        <v>Consultar a Norma . na Seção  3**</v>
      </c>
      <c r="R305" s="21" t="s">
        <v>413</v>
      </c>
      <c r="S305" s="21" t="s">
        <v>416</v>
      </c>
      <c r="T305" s="10" t="str">
        <f t="shared" si="56"/>
        <v>key_305</v>
      </c>
    </row>
    <row r="306" spans="1:20" ht="7.8" customHeight="1" x14ac:dyDescent="0.3">
      <c r="A306" s="13">
        <v>306</v>
      </c>
      <c r="B306" s="9" t="s">
        <v>548</v>
      </c>
      <c r="C306" s="9" t="s">
        <v>1287</v>
      </c>
      <c r="D306" s="9" t="s">
        <v>954</v>
      </c>
      <c r="E306" s="9" t="s">
        <v>624</v>
      </c>
      <c r="F306" s="9" t="s">
        <v>437</v>
      </c>
      <c r="G306" s="29" t="s">
        <v>152</v>
      </c>
      <c r="H306" s="29" t="s">
        <v>152</v>
      </c>
      <c r="I306" s="29" t="s">
        <v>152</v>
      </c>
      <c r="J306" s="29" t="s">
        <v>152</v>
      </c>
      <c r="K306" s="29" t="s">
        <v>152</v>
      </c>
      <c r="L306" s="7" t="str">
        <f t="shared" si="54"/>
        <v>Trata-se de: Objeto</v>
      </c>
      <c r="M306" s="7" t="str">
        <f t="shared" si="57"/>
        <v xml:space="preserve">Processual </v>
      </c>
      <c r="N306" s="7" t="str">
        <f t="shared" si="58"/>
        <v xml:space="preserve">Digital </v>
      </c>
      <c r="O306" s="7" t="str">
        <f t="shared" si="59"/>
        <v xml:space="preserve">DashBoard </v>
      </c>
      <c r="P306" s="7" t="str">
        <f t="shared" si="55"/>
        <v>Trata-se de: Objeto Processual  Digital  DashBoard  Resumes. --- Consultar a Norma . na Seção  3**</v>
      </c>
      <c r="Q306" s="7" t="str">
        <f t="shared" si="62"/>
        <v>Consultar a Norma . na Seção  3**</v>
      </c>
      <c r="R306" s="21" t="s">
        <v>413</v>
      </c>
      <c r="S306" s="21" t="s">
        <v>416</v>
      </c>
      <c r="T306" s="10" t="str">
        <f t="shared" si="56"/>
        <v>key_306</v>
      </c>
    </row>
    <row r="307" spans="1:20" ht="7.8" customHeight="1" x14ac:dyDescent="0.3">
      <c r="A307" s="13">
        <v>307</v>
      </c>
      <c r="B307" s="9" t="s">
        <v>548</v>
      </c>
      <c r="C307" s="9" t="s">
        <v>1287</v>
      </c>
      <c r="D307" s="9" t="s">
        <v>954</v>
      </c>
      <c r="E307" s="9" t="s">
        <v>624</v>
      </c>
      <c r="F307" s="9" t="s">
        <v>433</v>
      </c>
      <c r="G307" s="29" t="s">
        <v>152</v>
      </c>
      <c r="H307" s="29" t="s">
        <v>152</v>
      </c>
      <c r="I307" s="29" t="s">
        <v>152</v>
      </c>
      <c r="J307" s="29" t="s">
        <v>152</v>
      </c>
      <c r="K307" s="29" t="s">
        <v>152</v>
      </c>
      <c r="L307" s="7" t="str">
        <f t="shared" si="54"/>
        <v>Trata-se de: Objeto</v>
      </c>
      <c r="M307" s="7" t="str">
        <f t="shared" si="57"/>
        <v xml:space="preserve">Processual </v>
      </c>
      <c r="N307" s="7" t="str">
        <f t="shared" si="58"/>
        <v xml:space="preserve">Digital </v>
      </c>
      <c r="O307" s="7" t="str">
        <f t="shared" si="59"/>
        <v xml:space="preserve">DashBoard </v>
      </c>
      <c r="P307" s="7" t="str">
        <f t="shared" si="55"/>
        <v>Trata-se de: Objeto Processual  Digital  DashBoard  Analítico. --- Consultar a Norma . na Seção  3**</v>
      </c>
      <c r="Q307" s="7" t="str">
        <f t="shared" si="62"/>
        <v>Consultar a Norma . na Seção  3**</v>
      </c>
      <c r="R307" s="21" t="s">
        <v>413</v>
      </c>
      <c r="S307" s="21" t="s">
        <v>416</v>
      </c>
      <c r="T307" s="10" t="str">
        <f t="shared" si="56"/>
        <v>key_307</v>
      </c>
    </row>
    <row r="308" spans="1:20" ht="7.8" customHeight="1" x14ac:dyDescent="0.3">
      <c r="A308" s="13">
        <v>308</v>
      </c>
      <c r="B308" s="9" t="s">
        <v>548</v>
      </c>
      <c r="C308" s="9" t="s">
        <v>1287</v>
      </c>
      <c r="D308" s="9" t="s">
        <v>1289</v>
      </c>
      <c r="E308" s="9" t="s">
        <v>625</v>
      </c>
      <c r="F308" s="9" t="s">
        <v>1242</v>
      </c>
      <c r="G308" s="29" t="s">
        <v>152</v>
      </c>
      <c r="H308" s="29" t="s">
        <v>152</v>
      </c>
      <c r="I308" s="29" t="s">
        <v>152</v>
      </c>
      <c r="J308" s="29" t="s">
        <v>152</v>
      </c>
      <c r="K308" s="29" t="s">
        <v>152</v>
      </c>
      <c r="L308" s="7" t="str">
        <f t="shared" si="54"/>
        <v>Trata-se de: Objeto</v>
      </c>
      <c r="M308" s="7" t="str">
        <f t="shared" si="57"/>
        <v xml:space="preserve">Processual </v>
      </c>
      <c r="N308" s="7" t="str">
        <f t="shared" si="58"/>
        <v xml:space="preserve">Analógica </v>
      </c>
      <c r="O308" s="7" t="str">
        <f t="shared" si="59"/>
        <v xml:space="preserve">Encadernável </v>
      </c>
      <c r="P308" s="7" t="str">
        <f t="shared" si="55"/>
        <v>Trata-se de: Objeto Processual  Analógica  Encadernável  Contrato. --- Consultar a Norma . na Seção  3**</v>
      </c>
      <c r="Q308" s="7" t="str">
        <f t="shared" si="62"/>
        <v>Consultar a Norma . na Seção  3**</v>
      </c>
      <c r="R308" s="21" t="s">
        <v>413</v>
      </c>
      <c r="S308" s="21" t="s">
        <v>416</v>
      </c>
      <c r="T308" s="10" t="str">
        <f t="shared" si="56"/>
        <v>key_308</v>
      </c>
    </row>
    <row r="309" spans="1:20" ht="7.8" customHeight="1" x14ac:dyDescent="0.3">
      <c r="A309" s="13">
        <v>309</v>
      </c>
      <c r="B309" s="9" t="s">
        <v>548</v>
      </c>
      <c r="C309" s="9" t="s">
        <v>1287</v>
      </c>
      <c r="D309" s="9" t="s">
        <v>1289</v>
      </c>
      <c r="E309" s="9" t="s">
        <v>625</v>
      </c>
      <c r="F309" s="9" t="s">
        <v>1243</v>
      </c>
      <c r="G309" s="29" t="s">
        <v>152</v>
      </c>
      <c r="H309" s="29" t="s">
        <v>152</v>
      </c>
      <c r="I309" s="29" t="s">
        <v>152</v>
      </c>
      <c r="J309" s="29" t="s">
        <v>152</v>
      </c>
      <c r="K309" s="29" t="s">
        <v>152</v>
      </c>
      <c r="L309" s="7" t="str">
        <f t="shared" si="54"/>
        <v>Trata-se de: Objeto</v>
      </c>
      <c r="M309" s="7" t="str">
        <f t="shared" si="57"/>
        <v xml:space="preserve">Processual </v>
      </c>
      <c r="N309" s="7" t="str">
        <f t="shared" si="58"/>
        <v xml:space="preserve">Analógica </v>
      </c>
      <c r="O309" s="7" t="str">
        <f t="shared" si="59"/>
        <v xml:space="preserve">Encadernável </v>
      </c>
      <c r="P309" s="7" t="str">
        <f t="shared" si="55"/>
        <v>Trata-se de: Objeto Processual  Analógica  Encadernável  Cronograma. --- Consultar a Norma . na Seção  3**</v>
      </c>
      <c r="Q309" s="7" t="str">
        <f t="shared" si="62"/>
        <v>Consultar a Norma . na Seção  3**</v>
      </c>
      <c r="R309" s="21" t="s">
        <v>413</v>
      </c>
      <c r="S309" s="21" t="s">
        <v>416</v>
      </c>
      <c r="T309" s="10" t="str">
        <f t="shared" si="56"/>
        <v>key_309</v>
      </c>
    </row>
    <row r="310" spans="1:20" ht="7.8" customHeight="1" x14ac:dyDescent="0.3">
      <c r="A310" s="13">
        <v>310</v>
      </c>
      <c r="B310" s="9" t="s">
        <v>548</v>
      </c>
      <c r="C310" s="9" t="s">
        <v>1287</v>
      </c>
      <c r="D310" s="9" t="s">
        <v>1289</v>
      </c>
      <c r="E310" s="9" t="s">
        <v>625</v>
      </c>
      <c r="F310" s="9" t="s">
        <v>1244</v>
      </c>
      <c r="G310" s="29" t="s">
        <v>152</v>
      </c>
      <c r="H310" s="29" t="s">
        <v>152</v>
      </c>
      <c r="I310" s="29" t="s">
        <v>152</v>
      </c>
      <c r="J310" s="29" t="s">
        <v>152</v>
      </c>
      <c r="K310" s="29" t="s">
        <v>152</v>
      </c>
      <c r="L310" s="7" t="str">
        <f t="shared" si="54"/>
        <v>Trata-se de: Objeto</v>
      </c>
      <c r="M310" s="7" t="str">
        <f t="shared" si="57"/>
        <v xml:space="preserve">Processual </v>
      </c>
      <c r="N310" s="7" t="str">
        <f t="shared" si="58"/>
        <v xml:space="preserve">Analógica </v>
      </c>
      <c r="O310" s="7" t="str">
        <f t="shared" si="59"/>
        <v xml:space="preserve">Encadernável </v>
      </c>
      <c r="P310" s="7" t="str">
        <f t="shared" si="55"/>
        <v>Trata-se de: Objeto Processual  Analógica  Encadernável  Plano De Trabalho. --- Consultar a Norma . na Seção  3**</v>
      </c>
      <c r="Q310" s="7" t="str">
        <f t="shared" si="62"/>
        <v>Consultar a Norma . na Seção  3**</v>
      </c>
      <c r="R310" s="21" t="s">
        <v>413</v>
      </c>
      <c r="S310" s="21" t="s">
        <v>416</v>
      </c>
      <c r="T310" s="10" t="str">
        <f t="shared" si="56"/>
        <v>key_310</v>
      </c>
    </row>
    <row r="311" spans="1:20" ht="7.8" customHeight="1" x14ac:dyDescent="0.3">
      <c r="A311" s="13">
        <v>311</v>
      </c>
      <c r="B311" s="9" t="s">
        <v>548</v>
      </c>
      <c r="C311" s="9" t="s">
        <v>1287</v>
      </c>
      <c r="D311" s="9" t="s">
        <v>1289</v>
      </c>
      <c r="E311" s="9" t="s">
        <v>625</v>
      </c>
      <c r="F311" s="9" t="s">
        <v>1245</v>
      </c>
      <c r="G311" s="29" t="s">
        <v>152</v>
      </c>
      <c r="H311" s="29" t="s">
        <v>152</v>
      </c>
      <c r="I311" s="29" t="s">
        <v>152</v>
      </c>
      <c r="J311" s="29" t="s">
        <v>152</v>
      </c>
      <c r="K311" s="29" t="s">
        <v>152</v>
      </c>
      <c r="L311" s="7" t="str">
        <f t="shared" si="54"/>
        <v>Trata-se de: Objeto</v>
      </c>
      <c r="M311" s="7" t="str">
        <f t="shared" si="57"/>
        <v xml:space="preserve">Processual </v>
      </c>
      <c r="N311" s="7" t="str">
        <f t="shared" si="58"/>
        <v xml:space="preserve">Analógica </v>
      </c>
      <c r="O311" s="7" t="str">
        <f t="shared" si="59"/>
        <v xml:space="preserve">Encadernável </v>
      </c>
      <c r="P311" s="7" t="str">
        <f t="shared" si="55"/>
        <v>Trata-se de: Objeto Processual  Analógica  Encadernável  Memorando. --- Consultar a Norma . na Seção  3**</v>
      </c>
      <c r="Q311" s="7" t="str">
        <f t="shared" si="62"/>
        <v>Consultar a Norma . na Seção  3**</v>
      </c>
      <c r="R311" s="21" t="s">
        <v>413</v>
      </c>
      <c r="S311" s="21" t="s">
        <v>416</v>
      </c>
      <c r="T311" s="10" t="str">
        <f t="shared" si="56"/>
        <v>key_311</v>
      </c>
    </row>
    <row r="312" spans="1:20" ht="7.8" customHeight="1" x14ac:dyDescent="0.3">
      <c r="A312" s="13">
        <v>312</v>
      </c>
      <c r="B312" s="9" t="s">
        <v>548</v>
      </c>
      <c r="C312" s="9" t="s">
        <v>1287</v>
      </c>
      <c r="D312" s="9" t="s">
        <v>1289</v>
      </c>
      <c r="E312" s="9" t="s">
        <v>625</v>
      </c>
      <c r="F312" s="9" t="s">
        <v>59</v>
      </c>
      <c r="G312" s="29" t="s">
        <v>152</v>
      </c>
      <c r="H312" s="29" t="s">
        <v>152</v>
      </c>
      <c r="I312" s="29" t="s">
        <v>152</v>
      </c>
      <c r="J312" s="29" t="s">
        <v>152</v>
      </c>
      <c r="K312" s="29" t="s">
        <v>152</v>
      </c>
      <c r="L312" s="7" t="str">
        <f t="shared" si="54"/>
        <v>Trata-se de: Objeto</v>
      </c>
      <c r="M312" s="7" t="str">
        <f t="shared" si="57"/>
        <v xml:space="preserve">Processual </v>
      </c>
      <c r="N312" s="7" t="str">
        <f t="shared" si="58"/>
        <v xml:space="preserve">Analógica </v>
      </c>
      <c r="O312" s="7" t="str">
        <f t="shared" si="59"/>
        <v xml:space="preserve">Encadernável </v>
      </c>
      <c r="P312" s="7" t="str">
        <f t="shared" si="55"/>
        <v>Trata-se de: Objeto Processual  Analógica  Encadernável  Relatório. --- Consultar a Norma . na Seção  3**</v>
      </c>
      <c r="Q312" s="7" t="str">
        <f t="shared" si="62"/>
        <v>Consultar a Norma . na Seção  3**</v>
      </c>
      <c r="R312" s="21" t="s">
        <v>413</v>
      </c>
      <c r="S312" s="21" t="s">
        <v>416</v>
      </c>
      <c r="T312" s="10" t="str">
        <f t="shared" si="56"/>
        <v>key_312</v>
      </c>
    </row>
    <row r="313" spans="1:20" ht="7.8" customHeight="1" x14ac:dyDescent="0.3">
      <c r="A313" s="13">
        <v>313</v>
      </c>
      <c r="B313" s="9" t="s">
        <v>548</v>
      </c>
      <c r="C313" s="9" t="s">
        <v>1287</v>
      </c>
      <c r="D313" s="9" t="s">
        <v>1289</v>
      </c>
      <c r="E313" s="9" t="s">
        <v>625</v>
      </c>
      <c r="F313" s="9" t="s">
        <v>60</v>
      </c>
      <c r="G313" s="29" t="s">
        <v>152</v>
      </c>
      <c r="H313" s="29" t="s">
        <v>152</v>
      </c>
      <c r="I313" s="29" t="s">
        <v>152</v>
      </c>
      <c r="J313" s="29" t="s">
        <v>152</v>
      </c>
      <c r="K313" s="29" t="s">
        <v>152</v>
      </c>
      <c r="L313" s="7" t="str">
        <f t="shared" si="54"/>
        <v>Trata-se de: Objeto</v>
      </c>
      <c r="M313" s="7" t="str">
        <f t="shared" si="57"/>
        <v xml:space="preserve">Processual </v>
      </c>
      <c r="N313" s="7" t="str">
        <f t="shared" si="58"/>
        <v xml:space="preserve">Analógica </v>
      </c>
      <c r="O313" s="7" t="str">
        <f t="shared" si="59"/>
        <v xml:space="preserve">Encadernável </v>
      </c>
      <c r="P313" s="7" t="str">
        <f t="shared" si="55"/>
        <v>Trata-se de: Objeto Processual  Analógica  Encadernável  Lista. --- Consultar a Norma . na Seção  3**</v>
      </c>
      <c r="Q313" s="7" t="str">
        <f t="shared" si="62"/>
        <v>Consultar a Norma . na Seção  3**</v>
      </c>
      <c r="R313" s="21" t="s">
        <v>413</v>
      </c>
      <c r="S313" s="21" t="s">
        <v>416</v>
      </c>
      <c r="T313" s="10" t="str">
        <f t="shared" si="56"/>
        <v>key_313</v>
      </c>
    </row>
    <row r="314" spans="1:20" ht="7.8" customHeight="1" x14ac:dyDescent="0.3">
      <c r="A314" s="13">
        <v>314</v>
      </c>
      <c r="B314" s="9" t="s">
        <v>548</v>
      </c>
      <c r="C314" s="9" t="s">
        <v>1287</v>
      </c>
      <c r="D314" s="9" t="s">
        <v>1289</v>
      </c>
      <c r="E314" s="9" t="s">
        <v>625</v>
      </c>
      <c r="F314" s="9" t="s">
        <v>61</v>
      </c>
      <c r="G314" s="29" t="s">
        <v>152</v>
      </c>
      <c r="H314" s="29" t="s">
        <v>152</v>
      </c>
      <c r="I314" s="29" t="s">
        <v>152</v>
      </c>
      <c r="J314" s="29" t="s">
        <v>152</v>
      </c>
      <c r="K314" s="29" t="s">
        <v>152</v>
      </c>
      <c r="L314" s="7" t="str">
        <f t="shared" si="54"/>
        <v>Trata-se de: Objeto</v>
      </c>
      <c r="M314" s="7" t="str">
        <f t="shared" si="57"/>
        <v xml:space="preserve">Processual </v>
      </c>
      <c r="N314" s="7" t="str">
        <f t="shared" si="58"/>
        <v xml:space="preserve">Analógica </v>
      </c>
      <c r="O314" s="7" t="str">
        <f t="shared" si="59"/>
        <v xml:space="preserve">Encadernável </v>
      </c>
      <c r="P314" s="7" t="str">
        <f t="shared" si="55"/>
        <v>Trata-se de: Objeto Processual  Analógica  Encadernável  Atestado. --- Consultar a Norma . na Seção  3**</v>
      </c>
      <c r="Q314" s="7" t="str">
        <f t="shared" si="62"/>
        <v>Consultar a Norma . na Seção  3**</v>
      </c>
      <c r="R314" s="21" t="s">
        <v>413</v>
      </c>
      <c r="S314" s="21" t="s">
        <v>416</v>
      </c>
      <c r="T314" s="10" t="str">
        <f t="shared" si="56"/>
        <v>key_314</v>
      </c>
    </row>
    <row r="315" spans="1:20" ht="7.8" customHeight="1" x14ac:dyDescent="0.3">
      <c r="A315" s="13">
        <v>315</v>
      </c>
      <c r="B315" s="9" t="s">
        <v>548</v>
      </c>
      <c r="C315" s="9" t="s">
        <v>1287</v>
      </c>
      <c r="D315" s="9" t="s">
        <v>1289</v>
      </c>
      <c r="E315" s="9" t="s">
        <v>625</v>
      </c>
      <c r="F315" s="9" t="s">
        <v>62</v>
      </c>
      <c r="G315" s="29" t="s">
        <v>152</v>
      </c>
      <c r="H315" s="29" t="s">
        <v>152</v>
      </c>
      <c r="I315" s="29" t="s">
        <v>152</v>
      </c>
      <c r="J315" s="29" t="s">
        <v>152</v>
      </c>
      <c r="K315" s="29" t="s">
        <v>152</v>
      </c>
      <c r="L315" s="7" t="str">
        <f t="shared" si="54"/>
        <v>Trata-se de: Objeto</v>
      </c>
      <c r="M315" s="7" t="str">
        <f t="shared" si="57"/>
        <v xml:space="preserve">Processual </v>
      </c>
      <c r="N315" s="7" t="str">
        <f t="shared" si="58"/>
        <v xml:space="preserve">Analógica </v>
      </c>
      <c r="O315" s="7" t="str">
        <f t="shared" si="59"/>
        <v xml:space="preserve">Encadernável </v>
      </c>
      <c r="P315" s="7" t="str">
        <f t="shared" si="55"/>
        <v>Trata-se de: Objeto Processual  Analógica  Encadernável  Declaração. --- Consultar a Norma . na Seção  3**</v>
      </c>
      <c r="Q315" s="7" t="str">
        <f t="shared" si="62"/>
        <v>Consultar a Norma . na Seção  3**</v>
      </c>
      <c r="R315" s="21" t="s">
        <v>413</v>
      </c>
      <c r="S315" s="21" t="s">
        <v>416</v>
      </c>
      <c r="T315" s="10" t="str">
        <f t="shared" si="56"/>
        <v>key_315</v>
      </c>
    </row>
    <row r="316" spans="1:20" ht="7.8" customHeight="1" x14ac:dyDescent="0.3">
      <c r="A316" s="13">
        <v>316</v>
      </c>
      <c r="B316" s="9" t="s">
        <v>548</v>
      </c>
      <c r="C316" s="9" t="s">
        <v>1287</v>
      </c>
      <c r="D316" s="9" t="s">
        <v>1289</v>
      </c>
      <c r="E316" s="9" t="s">
        <v>625</v>
      </c>
      <c r="F316" s="9" t="s">
        <v>1194</v>
      </c>
      <c r="G316" s="29" t="s">
        <v>152</v>
      </c>
      <c r="H316" s="29" t="s">
        <v>152</v>
      </c>
      <c r="I316" s="29" t="s">
        <v>152</v>
      </c>
      <c r="J316" s="29" t="s">
        <v>152</v>
      </c>
      <c r="K316" s="29" t="s">
        <v>152</v>
      </c>
      <c r="L316" s="7" t="str">
        <f t="shared" si="54"/>
        <v>Trata-se de: Objeto</v>
      </c>
      <c r="M316" s="7" t="str">
        <f t="shared" si="57"/>
        <v xml:space="preserve">Processual </v>
      </c>
      <c r="N316" s="7" t="str">
        <f t="shared" si="58"/>
        <v xml:space="preserve">Analógica </v>
      </c>
      <c r="O316" s="7" t="str">
        <f t="shared" si="59"/>
        <v xml:space="preserve">Encadernável </v>
      </c>
      <c r="P316" s="7" t="str">
        <f t="shared" si="55"/>
        <v>Trata-se de: Objeto Processual  Analógica  Encadernável  Desenho. --- Consultar a Norma . na Seção  3**</v>
      </c>
      <c r="Q316" s="7" t="str">
        <f t="shared" si="62"/>
        <v>Consultar a Norma . na Seção  3**</v>
      </c>
      <c r="R316" s="21" t="s">
        <v>413</v>
      </c>
      <c r="S316" s="21" t="s">
        <v>416</v>
      </c>
      <c r="T316" s="10" t="str">
        <f t="shared" si="56"/>
        <v>key_316</v>
      </c>
    </row>
    <row r="317" spans="1:20" ht="7.8" customHeight="1" x14ac:dyDescent="0.3">
      <c r="A317" s="13">
        <v>317</v>
      </c>
      <c r="B317" s="9" t="s">
        <v>548</v>
      </c>
      <c r="C317" s="9" t="s">
        <v>1287</v>
      </c>
      <c r="D317" s="9" t="s">
        <v>1289</v>
      </c>
      <c r="E317" s="9" t="s">
        <v>625</v>
      </c>
      <c r="F317" s="9" t="s">
        <v>1246</v>
      </c>
      <c r="G317" s="29" t="s">
        <v>152</v>
      </c>
      <c r="H317" s="29" t="s">
        <v>152</v>
      </c>
      <c r="I317" s="29" t="s">
        <v>152</v>
      </c>
      <c r="J317" s="29" t="s">
        <v>152</v>
      </c>
      <c r="K317" s="29" t="s">
        <v>152</v>
      </c>
      <c r="L317" s="7" t="str">
        <f t="shared" si="54"/>
        <v>Trata-se de: Objeto</v>
      </c>
      <c r="M317" s="7" t="str">
        <f t="shared" si="57"/>
        <v xml:space="preserve">Processual </v>
      </c>
      <c r="N317" s="7" t="str">
        <f t="shared" si="58"/>
        <v xml:space="preserve">Analógica </v>
      </c>
      <c r="O317" s="7" t="str">
        <f t="shared" si="59"/>
        <v xml:space="preserve">Encadernável </v>
      </c>
      <c r="P317" s="7" t="str">
        <f t="shared" si="55"/>
        <v>Trata-se de: Objeto Processual  Analógica  Encadernável  BEP. --- Consultar a Norma . na Seção  3**</v>
      </c>
      <c r="Q317" s="7" t="str">
        <f t="shared" si="62"/>
        <v>Consultar a Norma . na Seção  3**</v>
      </c>
      <c r="R317" s="21" t="s">
        <v>413</v>
      </c>
      <c r="S317" s="21" t="s">
        <v>416</v>
      </c>
      <c r="T317" s="10" t="str">
        <f t="shared" si="56"/>
        <v>key_317</v>
      </c>
    </row>
    <row r="318" spans="1:20" ht="7.8" customHeight="1" x14ac:dyDescent="0.3">
      <c r="A318" s="13">
        <v>318</v>
      </c>
      <c r="B318" s="9" t="s">
        <v>548</v>
      </c>
      <c r="C318" s="9" t="s">
        <v>1287</v>
      </c>
      <c r="D318" s="9" t="s">
        <v>1289</v>
      </c>
      <c r="E318" s="9" t="s">
        <v>626</v>
      </c>
      <c r="F318" s="9" t="s">
        <v>460</v>
      </c>
      <c r="G318" s="29" t="s">
        <v>152</v>
      </c>
      <c r="H318" s="29" t="s">
        <v>152</v>
      </c>
      <c r="I318" s="29" t="s">
        <v>152</v>
      </c>
      <c r="J318" s="29" t="s">
        <v>152</v>
      </c>
      <c r="K318" s="29" t="s">
        <v>152</v>
      </c>
      <c r="L318" s="7" t="str">
        <f t="shared" si="54"/>
        <v>Trata-se de: Objeto</v>
      </c>
      <c r="M318" s="7" t="str">
        <f t="shared" si="57"/>
        <v xml:space="preserve">Processual </v>
      </c>
      <c r="N318" s="7" t="str">
        <f t="shared" si="58"/>
        <v xml:space="preserve">Analógica </v>
      </c>
      <c r="O318" s="7" t="str">
        <f t="shared" si="59"/>
        <v xml:space="preserve">Fotográfico </v>
      </c>
      <c r="P318" s="7" t="str">
        <f t="shared" si="55"/>
        <v>Trata-se de: Objeto Processual  Analógica  Fotográfico  Foto Aerea. --- Consultar a Norma . na Seção  3**</v>
      </c>
      <c r="Q318" s="7" t="str">
        <f t="shared" si="62"/>
        <v>Consultar a Norma . na Seção  3**</v>
      </c>
      <c r="R318" s="21" t="s">
        <v>413</v>
      </c>
      <c r="S318" s="21" t="s">
        <v>416</v>
      </c>
      <c r="T318" s="10" t="str">
        <f t="shared" si="56"/>
        <v>key_318</v>
      </c>
    </row>
    <row r="319" spans="1:20" ht="7.8" customHeight="1" x14ac:dyDescent="0.3">
      <c r="A319" s="13">
        <v>319</v>
      </c>
      <c r="B319" s="9" t="s">
        <v>548</v>
      </c>
      <c r="C319" s="9" t="s">
        <v>1287</v>
      </c>
      <c r="D319" s="9" t="s">
        <v>1289</v>
      </c>
      <c r="E319" s="9" t="s">
        <v>626</v>
      </c>
      <c r="F319" s="9" t="s">
        <v>461</v>
      </c>
      <c r="G319" s="29" t="s">
        <v>152</v>
      </c>
      <c r="H319" s="29" t="s">
        <v>152</v>
      </c>
      <c r="I319" s="29" t="s">
        <v>152</v>
      </c>
      <c r="J319" s="29" t="s">
        <v>152</v>
      </c>
      <c r="K319" s="29" t="s">
        <v>152</v>
      </c>
      <c r="L319" s="7" t="str">
        <f t="shared" si="54"/>
        <v>Trata-se de: Objeto</v>
      </c>
      <c r="M319" s="7" t="str">
        <f t="shared" si="57"/>
        <v xml:space="preserve">Processual </v>
      </c>
      <c r="N319" s="7" t="str">
        <f t="shared" si="58"/>
        <v xml:space="preserve">Analógica </v>
      </c>
      <c r="O319" s="7" t="str">
        <f t="shared" si="59"/>
        <v xml:space="preserve">Fotográfico </v>
      </c>
      <c r="P319" s="7" t="str">
        <f t="shared" si="55"/>
        <v>Trata-se de: Objeto Processual  Analógica  Fotográfico  Foto Panorâmica. --- Consultar a Norma . na Seção  3**</v>
      </c>
      <c r="Q319" s="7" t="str">
        <f t="shared" si="62"/>
        <v>Consultar a Norma . na Seção  3**</v>
      </c>
      <c r="R319" s="21" t="s">
        <v>413</v>
      </c>
      <c r="S319" s="21" t="s">
        <v>416</v>
      </c>
      <c r="T319" s="10" t="str">
        <f t="shared" si="56"/>
        <v>key_319</v>
      </c>
    </row>
    <row r="320" spans="1:20" ht="7.8" customHeight="1" x14ac:dyDescent="0.3">
      <c r="A320" s="13">
        <v>320</v>
      </c>
      <c r="B320" s="9" t="s">
        <v>548</v>
      </c>
      <c r="C320" s="9" t="s">
        <v>1287</v>
      </c>
      <c r="D320" s="9" t="s">
        <v>1289</v>
      </c>
      <c r="E320" s="9" t="s">
        <v>626</v>
      </c>
      <c r="F320" s="9" t="s">
        <v>462</v>
      </c>
      <c r="G320" s="29" t="s">
        <v>152</v>
      </c>
      <c r="H320" s="29" t="s">
        <v>152</v>
      </c>
      <c r="I320" s="29" t="s">
        <v>152</v>
      </c>
      <c r="J320" s="29" t="s">
        <v>152</v>
      </c>
      <c r="K320" s="29" t="s">
        <v>152</v>
      </c>
      <c r="L320" s="7" t="str">
        <f t="shared" si="54"/>
        <v>Trata-se de: Objeto</v>
      </c>
      <c r="M320" s="7" t="str">
        <f t="shared" si="57"/>
        <v xml:space="preserve">Processual </v>
      </c>
      <c r="N320" s="7" t="str">
        <f t="shared" si="58"/>
        <v xml:space="preserve">Analógica </v>
      </c>
      <c r="O320" s="7" t="str">
        <f t="shared" si="59"/>
        <v xml:space="preserve">Fotográfico </v>
      </c>
      <c r="P320" s="7" t="str">
        <f t="shared" si="55"/>
        <v>Trata-se de: Objeto Processual  Analógica  Fotográfico  Ortofoto. --- Consultar a Norma . na Seção  3**</v>
      </c>
      <c r="Q320" s="7" t="str">
        <f t="shared" si="62"/>
        <v>Consultar a Norma . na Seção  3**</v>
      </c>
      <c r="R320" s="21" t="s">
        <v>413</v>
      </c>
      <c r="S320" s="21" t="s">
        <v>416</v>
      </c>
      <c r="T320" s="10" t="str">
        <f t="shared" si="56"/>
        <v>key_320</v>
      </c>
    </row>
    <row r="321" spans="1:20" ht="7.8" customHeight="1" x14ac:dyDescent="0.3">
      <c r="A321" s="13">
        <v>321</v>
      </c>
      <c r="B321" s="9" t="s">
        <v>548</v>
      </c>
      <c r="C321" s="9" t="s">
        <v>1287</v>
      </c>
      <c r="D321" s="9" t="s">
        <v>1289</v>
      </c>
      <c r="E321" s="9" t="s">
        <v>626</v>
      </c>
      <c r="F321" s="9" t="s">
        <v>432</v>
      </c>
      <c r="G321" s="29" t="s">
        <v>152</v>
      </c>
      <c r="H321" s="29" t="s">
        <v>152</v>
      </c>
      <c r="I321" s="29" t="s">
        <v>152</v>
      </c>
      <c r="J321" s="29" t="s">
        <v>152</v>
      </c>
      <c r="K321" s="29" t="s">
        <v>152</v>
      </c>
      <c r="L321" s="7" t="str">
        <f t="shared" si="54"/>
        <v>Trata-se de: Objeto</v>
      </c>
      <c r="M321" s="7" t="str">
        <f t="shared" si="57"/>
        <v xml:space="preserve">Processual </v>
      </c>
      <c r="N321" s="7" t="str">
        <f t="shared" si="58"/>
        <v xml:space="preserve">Analógica </v>
      </c>
      <c r="O321" s="7" t="str">
        <f t="shared" si="59"/>
        <v xml:space="preserve">Fotográfico </v>
      </c>
      <c r="P321" s="7" t="str">
        <f t="shared" si="55"/>
        <v>Trata-se de: Objeto Processual  Analógica  Fotográfico  Não Catalogada. --- Consultar a Norma . na Seção  3**</v>
      </c>
      <c r="Q321" s="7" t="str">
        <f t="shared" si="62"/>
        <v>Consultar a Norma . na Seção  3**</v>
      </c>
      <c r="R321" s="21" t="s">
        <v>413</v>
      </c>
      <c r="S321" s="21" t="s">
        <v>416</v>
      </c>
      <c r="T321" s="10" t="str">
        <f t="shared" si="56"/>
        <v>key_321</v>
      </c>
    </row>
    <row r="322" spans="1:20" ht="7.8" customHeight="1" x14ac:dyDescent="0.3">
      <c r="A322" s="13">
        <v>322</v>
      </c>
      <c r="B322" s="9" t="s">
        <v>548</v>
      </c>
      <c r="C322" s="9" t="s">
        <v>1287</v>
      </c>
      <c r="D322" s="9" t="s">
        <v>1289</v>
      </c>
      <c r="E322" s="9" t="s">
        <v>627</v>
      </c>
      <c r="F322" s="9" t="s">
        <v>270</v>
      </c>
      <c r="G322" s="29" t="s">
        <v>152</v>
      </c>
      <c r="H322" s="29" t="s">
        <v>152</v>
      </c>
      <c r="I322" s="29" t="s">
        <v>152</v>
      </c>
      <c r="J322" s="29" t="s">
        <v>152</v>
      </c>
      <c r="K322" s="29" t="s">
        <v>152</v>
      </c>
      <c r="L322" s="7" t="str">
        <f t="shared" si="54"/>
        <v>Trata-se de: Objeto</v>
      </c>
      <c r="M322" s="7" t="str">
        <f t="shared" si="57"/>
        <v xml:space="preserve">Processual </v>
      </c>
      <c r="N322" s="7" t="str">
        <f t="shared" si="58"/>
        <v xml:space="preserve">Analógica </v>
      </c>
      <c r="O322" s="7" t="str">
        <f t="shared" si="59"/>
        <v xml:space="preserve">Artístico </v>
      </c>
      <c r="P322" s="7" t="str">
        <f t="shared" si="55"/>
        <v>Trata-se de: Objeto Processual  Analógica  Artístico  Mural. --- Consultar a Norma . na Seção  3**</v>
      </c>
      <c r="Q322" s="7" t="str">
        <f t="shared" si="62"/>
        <v>Consultar a Norma . na Seção  3**</v>
      </c>
      <c r="R322" s="21" t="s">
        <v>413</v>
      </c>
      <c r="S322" s="21" t="s">
        <v>416</v>
      </c>
      <c r="T322" s="10" t="str">
        <f t="shared" si="56"/>
        <v>key_322</v>
      </c>
    </row>
    <row r="323" spans="1:20" ht="7.8" customHeight="1" x14ac:dyDescent="0.3">
      <c r="A323" s="13">
        <v>323</v>
      </c>
      <c r="B323" s="9" t="s">
        <v>548</v>
      </c>
      <c r="C323" s="9" t="s">
        <v>1287</v>
      </c>
      <c r="D323" s="9" t="s">
        <v>1289</v>
      </c>
      <c r="E323" s="9" t="s">
        <v>627</v>
      </c>
      <c r="F323" s="9" t="s">
        <v>269</v>
      </c>
      <c r="G323" s="29" t="s">
        <v>152</v>
      </c>
      <c r="H323" s="29" t="s">
        <v>152</v>
      </c>
      <c r="I323" s="29" t="s">
        <v>152</v>
      </c>
      <c r="J323" s="29" t="s">
        <v>152</v>
      </c>
      <c r="K323" s="29" t="s">
        <v>152</v>
      </c>
      <c r="L323" s="7" t="str">
        <f t="shared" ref="L323:L386" si="63">_xlfn.CONCAT("Trata-se de: ", SUBSTITUTE(B323,"1.",""))</f>
        <v>Trata-se de: Objeto</v>
      </c>
      <c r="M323" s="7" t="str">
        <f t="shared" si="57"/>
        <v xml:space="preserve">Processual </v>
      </c>
      <c r="N323" s="7" t="str">
        <f t="shared" si="58"/>
        <v xml:space="preserve">Analógica </v>
      </c>
      <c r="O323" s="7" t="str">
        <f t="shared" si="59"/>
        <v xml:space="preserve">Artístico </v>
      </c>
      <c r="P323" s="7" t="str">
        <f t="shared" ref="P323:P386" si="64">_xlfn.CONCAT(L323," ",M323," ",N323," ",O323," ", SUBSTITUTE(F323, ".", " "),". --- ",Q323)</f>
        <v>Trata-se de: Objeto Processual  Analógica  Artístico  Tela. --- Consultar a Norma . na Seção  3**</v>
      </c>
      <c r="Q323" s="7" t="str">
        <f t="shared" si="62"/>
        <v>Consultar a Norma . na Seção  3**</v>
      </c>
      <c r="R323" s="21" t="s">
        <v>413</v>
      </c>
      <c r="S323" s="21" t="s">
        <v>416</v>
      </c>
      <c r="T323" s="10" t="str">
        <f t="shared" ref="T323:T386" si="65">_xlfn.CONCAT("key_",A323)</f>
        <v>key_323</v>
      </c>
    </row>
    <row r="324" spans="1:20" ht="7.8" customHeight="1" x14ac:dyDescent="0.3">
      <c r="A324" s="13">
        <v>324</v>
      </c>
      <c r="B324" s="9" t="s">
        <v>548</v>
      </c>
      <c r="C324" s="9" t="s">
        <v>1287</v>
      </c>
      <c r="D324" s="9" t="s">
        <v>1289</v>
      </c>
      <c r="E324" s="9" t="s">
        <v>627</v>
      </c>
      <c r="F324" s="9" t="s">
        <v>463</v>
      </c>
      <c r="G324" s="29" t="s">
        <v>152</v>
      </c>
      <c r="H324" s="29" t="s">
        <v>152</v>
      </c>
      <c r="I324" s="29" t="s">
        <v>152</v>
      </c>
      <c r="J324" s="29" t="s">
        <v>152</v>
      </c>
      <c r="K324" s="29" t="s">
        <v>152</v>
      </c>
      <c r="L324" s="7" t="str">
        <f t="shared" si="63"/>
        <v>Trata-se de: Objeto</v>
      </c>
      <c r="M324" s="7" t="str">
        <f t="shared" ref="M324:M387" si="66">_xlfn.CONCAT("", SUBSTITUTE(C324,"."," ")," ")</f>
        <v xml:space="preserve">Processual </v>
      </c>
      <c r="N324" s="7" t="str">
        <f t="shared" ref="N324:N387" si="67">_xlfn.CONCAT(SUBSTITUTE(D324,"."," ")," ")</f>
        <v xml:space="preserve">Analógica </v>
      </c>
      <c r="O324" s="7" t="str">
        <f t="shared" ref="O324:O387" si="68">_xlfn.CONCAT(SUBSTITUTE(E324,"."," ")," ")</f>
        <v xml:space="preserve">Artístico </v>
      </c>
      <c r="P324" s="7" t="str">
        <f t="shared" si="64"/>
        <v>Trata-se de: Objeto Processual  Analógica  Artístico  Quadro. --- Consultar a Norma . na Seção  3**</v>
      </c>
      <c r="Q324" s="7" t="str">
        <f t="shared" si="62"/>
        <v>Consultar a Norma . na Seção  3**</v>
      </c>
      <c r="R324" s="21" t="s">
        <v>413</v>
      </c>
      <c r="S324" s="21" t="s">
        <v>416</v>
      </c>
      <c r="T324" s="10" t="str">
        <f t="shared" si="65"/>
        <v>key_324</v>
      </c>
    </row>
    <row r="325" spans="1:20" ht="7.8" customHeight="1" x14ac:dyDescent="0.3">
      <c r="A325" s="13">
        <v>325</v>
      </c>
      <c r="B325" s="9" t="s">
        <v>548</v>
      </c>
      <c r="C325" s="9" t="s">
        <v>1287</v>
      </c>
      <c r="D325" s="9" t="s">
        <v>1289</v>
      </c>
      <c r="E325" s="9" t="s">
        <v>627</v>
      </c>
      <c r="F325" s="9" t="s">
        <v>464</v>
      </c>
      <c r="G325" s="29" t="s">
        <v>152</v>
      </c>
      <c r="H325" s="29" t="s">
        <v>152</v>
      </c>
      <c r="I325" s="29" t="s">
        <v>152</v>
      </c>
      <c r="J325" s="29" t="s">
        <v>152</v>
      </c>
      <c r="K325" s="29" t="s">
        <v>152</v>
      </c>
      <c r="L325" s="7" t="str">
        <f t="shared" si="63"/>
        <v>Trata-se de: Objeto</v>
      </c>
      <c r="M325" s="7" t="str">
        <f t="shared" si="66"/>
        <v xml:space="preserve">Processual </v>
      </c>
      <c r="N325" s="7" t="str">
        <f t="shared" si="67"/>
        <v xml:space="preserve">Analógica </v>
      </c>
      <c r="O325" s="7" t="str">
        <f t="shared" si="68"/>
        <v xml:space="preserve">Artístico </v>
      </c>
      <c r="P325" s="7" t="str">
        <f t="shared" si="64"/>
        <v>Trata-se de: Objeto Processual  Analógica  Artístico  Escultura. --- Consultar a Norma . na Seção  3**</v>
      </c>
      <c r="Q325" s="7" t="str">
        <f t="shared" si="62"/>
        <v>Consultar a Norma . na Seção  3**</v>
      </c>
      <c r="R325" s="21" t="s">
        <v>413</v>
      </c>
      <c r="S325" s="21" t="s">
        <v>416</v>
      </c>
      <c r="T325" s="10" t="str">
        <f t="shared" si="65"/>
        <v>key_325</v>
      </c>
    </row>
    <row r="326" spans="1:20" ht="7.8" customHeight="1" x14ac:dyDescent="0.3">
      <c r="A326" s="13">
        <v>326</v>
      </c>
      <c r="B326" s="9" t="s">
        <v>548</v>
      </c>
      <c r="C326" s="9" t="s">
        <v>1291</v>
      </c>
      <c r="D326" s="9" t="s">
        <v>1292</v>
      </c>
      <c r="E326" s="9" t="s">
        <v>628</v>
      </c>
      <c r="F326" s="9" t="s">
        <v>101</v>
      </c>
      <c r="G326" s="29" t="s">
        <v>152</v>
      </c>
      <c r="H326" s="29" t="s">
        <v>152</v>
      </c>
      <c r="I326" s="29" t="s">
        <v>152</v>
      </c>
      <c r="J326" s="29" t="s">
        <v>152</v>
      </c>
      <c r="K326" s="29" t="s">
        <v>152</v>
      </c>
      <c r="L326" s="7" t="str">
        <f t="shared" si="63"/>
        <v>Trata-se de: Objeto</v>
      </c>
      <c r="M326" s="7" t="str">
        <f t="shared" si="66"/>
        <v xml:space="preserve">Parâmetro </v>
      </c>
      <c r="N326" s="7" t="str">
        <f t="shared" si="67"/>
        <v xml:space="preserve">De Documentação </v>
      </c>
      <c r="O326" s="7" t="str">
        <f t="shared" si="68"/>
        <v xml:space="preserve">No Carimbo </v>
      </c>
      <c r="P326" s="7" t="str">
        <f t="shared" si="64"/>
        <v>Trata-se de: Objeto Parâmetro  De Documentação  No Carimbo  Id Empresa. --- Consultar a Norma 6492-2021 na Seção  4.5.1</v>
      </c>
      <c r="Q326" s="7" t="str">
        <f t="shared" si="62"/>
        <v>Consultar a Norma 6492-2021 na Seção  4.5.1</v>
      </c>
      <c r="R326" s="21" t="s">
        <v>596</v>
      </c>
      <c r="S326" s="21" t="s">
        <v>277</v>
      </c>
      <c r="T326" s="10" t="str">
        <f t="shared" si="65"/>
        <v>key_326</v>
      </c>
    </row>
    <row r="327" spans="1:20" ht="7.8" customHeight="1" x14ac:dyDescent="0.3">
      <c r="A327" s="13">
        <v>327</v>
      </c>
      <c r="B327" s="9" t="s">
        <v>548</v>
      </c>
      <c r="C327" s="9" t="s">
        <v>1291</v>
      </c>
      <c r="D327" s="9" t="s">
        <v>1292</v>
      </c>
      <c r="E327" s="9" t="s">
        <v>628</v>
      </c>
      <c r="F327" s="9" t="s">
        <v>102</v>
      </c>
      <c r="G327" s="29" t="s">
        <v>152</v>
      </c>
      <c r="H327" s="29" t="s">
        <v>152</v>
      </c>
      <c r="I327" s="29" t="s">
        <v>152</v>
      </c>
      <c r="J327" s="29" t="s">
        <v>152</v>
      </c>
      <c r="K327" s="29" t="s">
        <v>152</v>
      </c>
      <c r="L327" s="7" t="str">
        <f t="shared" si="63"/>
        <v>Trata-se de: Objeto</v>
      </c>
      <c r="M327" s="7" t="str">
        <f t="shared" si="66"/>
        <v xml:space="preserve">Parâmetro </v>
      </c>
      <c r="N327" s="7" t="str">
        <f t="shared" si="67"/>
        <v xml:space="preserve">De Documentação </v>
      </c>
      <c r="O327" s="7" t="str">
        <f t="shared" si="68"/>
        <v xml:space="preserve">No Carimbo </v>
      </c>
      <c r="P327" s="7" t="str">
        <f t="shared" si="64"/>
        <v>Trata-se de: Objeto Parâmetro  De Documentação  No Carimbo  Id Cliente. --- Consultar a Norma 6492-2021 na Seção  4.5.1</v>
      </c>
      <c r="Q327" s="7" t="str">
        <f t="shared" si="62"/>
        <v>Consultar a Norma 6492-2021 na Seção  4.5.1</v>
      </c>
      <c r="R327" s="21" t="s">
        <v>596</v>
      </c>
      <c r="S327" s="21" t="s">
        <v>277</v>
      </c>
      <c r="T327" s="10" t="str">
        <f t="shared" si="65"/>
        <v>key_327</v>
      </c>
    </row>
    <row r="328" spans="1:20" ht="7.8" customHeight="1" x14ac:dyDescent="0.3">
      <c r="A328" s="13">
        <v>328</v>
      </c>
      <c r="B328" s="9" t="s">
        <v>548</v>
      </c>
      <c r="C328" s="9" t="s">
        <v>1291</v>
      </c>
      <c r="D328" s="9" t="s">
        <v>1292</v>
      </c>
      <c r="E328" s="9" t="s">
        <v>628</v>
      </c>
      <c r="F328" s="9" t="s">
        <v>103</v>
      </c>
      <c r="G328" s="29" t="s">
        <v>152</v>
      </c>
      <c r="H328" s="29" t="s">
        <v>152</v>
      </c>
      <c r="I328" s="29" t="s">
        <v>152</v>
      </c>
      <c r="J328" s="29" t="s">
        <v>152</v>
      </c>
      <c r="K328" s="29" t="s">
        <v>152</v>
      </c>
      <c r="L328" s="7" t="str">
        <f t="shared" si="63"/>
        <v>Trata-se de: Objeto</v>
      </c>
      <c r="M328" s="7" t="str">
        <f t="shared" si="66"/>
        <v xml:space="preserve">Parâmetro </v>
      </c>
      <c r="N328" s="7" t="str">
        <f t="shared" si="67"/>
        <v xml:space="preserve">De Documentação </v>
      </c>
      <c r="O328" s="7" t="str">
        <f t="shared" si="68"/>
        <v xml:space="preserve">No Carimbo </v>
      </c>
      <c r="P328" s="7" t="str">
        <f t="shared" si="64"/>
        <v>Trata-se de: Objeto Parâmetro  De Documentação  No Carimbo  Id Titulo desenho. --- Consultar a Norma 6492-2021 na Seção  4.5.1</v>
      </c>
      <c r="Q328" s="7" t="str">
        <f t="shared" si="62"/>
        <v>Consultar a Norma 6492-2021 na Seção  4.5.1</v>
      </c>
      <c r="R328" s="21" t="s">
        <v>596</v>
      </c>
      <c r="S328" s="21" t="s">
        <v>277</v>
      </c>
      <c r="T328" s="10" t="str">
        <f t="shared" si="65"/>
        <v>key_328</v>
      </c>
    </row>
    <row r="329" spans="1:20" ht="7.8" customHeight="1" x14ac:dyDescent="0.3">
      <c r="A329" s="13">
        <v>329</v>
      </c>
      <c r="B329" s="9" t="s">
        <v>548</v>
      </c>
      <c r="C329" s="9" t="s">
        <v>1291</v>
      </c>
      <c r="D329" s="9" t="s">
        <v>1292</v>
      </c>
      <c r="E329" s="9" t="s">
        <v>628</v>
      </c>
      <c r="F329" s="9" t="s">
        <v>104</v>
      </c>
      <c r="G329" s="29" t="s">
        <v>152</v>
      </c>
      <c r="H329" s="29" t="s">
        <v>152</v>
      </c>
      <c r="I329" s="29" t="s">
        <v>152</v>
      </c>
      <c r="J329" s="29" t="s">
        <v>152</v>
      </c>
      <c r="K329" s="29" t="s">
        <v>152</v>
      </c>
      <c r="L329" s="7" t="str">
        <f t="shared" si="63"/>
        <v>Trata-se de: Objeto</v>
      </c>
      <c r="M329" s="7" t="str">
        <f t="shared" si="66"/>
        <v xml:space="preserve">Parâmetro </v>
      </c>
      <c r="N329" s="7" t="str">
        <f t="shared" si="67"/>
        <v xml:space="preserve">De Documentação </v>
      </c>
      <c r="O329" s="7" t="str">
        <f t="shared" si="68"/>
        <v xml:space="preserve">No Carimbo </v>
      </c>
      <c r="P329" s="7" t="str">
        <f t="shared" si="64"/>
        <v>Trata-se de: Objeto Parâmetro  De Documentação  No Carimbo  Id Num projeto. --- Consultar a Norma 6492-2021 na Seção  4.5.1</v>
      </c>
      <c r="Q329" s="7" t="str">
        <f t="shared" ref="Q329:Q345" si="69">_xlfn.CONCAT("Consultar a Norma ",R329," na Seção ",S329)</f>
        <v>Consultar a Norma 6492-2021 na Seção  4.5.1</v>
      </c>
      <c r="R329" s="21" t="s">
        <v>596</v>
      </c>
      <c r="S329" s="21" t="s">
        <v>277</v>
      </c>
      <c r="T329" s="10" t="str">
        <f t="shared" si="65"/>
        <v>key_329</v>
      </c>
    </row>
    <row r="330" spans="1:20" ht="7.8" customHeight="1" x14ac:dyDescent="0.3">
      <c r="A330" s="13">
        <v>330</v>
      </c>
      <c r="B330" s="9" t="s">
        <v>548</v>
      </c>
      <c r="C330" s="9" t="s">
        <v>1291</v>
      </c>
      <c r="D330" s="9" t="s">
        <v>1292</v>
      </c>
      <c r="E330" s="9" t="s">
        <v>628</v>
      </c>
      <c r="F330" s="9" t="s">
        <v>105</v>
      </c>
      <c r="G330" s="29" t="s">
        <v>152</v>
      </c>
      <c r="H330" s="29" t="s">
        <v>152</v>
      </c>
      <c r="I330" s="29" t="s">
        <v>152</v>
      </c>
      <c r="J330" s="29" t="s">
        <v>152</v>
      </c>
      <c r="K330" s="29" t="s">
        <v>152</v>
      </c>
      <c r="L330" s="7" t="str">
        <f t="shared" si="63"/>
        <v>Trata-se de: Objeto</v>
      </c>
      <c r="M330" s="7" t="str">
        <f t="shared" si="66"/>
        <v xml:space="preserve">Parâmetro </v>
      </c>
      <c r="N330" s="7" t="str">
        <f t="shared" si="67"/>
        <v xml:space="preserve">De Documentação </v>
      </c>
      <c r="O330" s="7" t="str">
        <f t="shared" si="68"/>
        <v xml:space="preserve">No Carimbo </v>
      </c>
      <c r="P330" s="7" t="str">
        <f t="shared" si="64"/>
        <v>Trata-se de: Objeto Parâmetro  De Documentação  No Carimbo  Id Escala. --- Consultar a Norma 6492-2021 na Seção  4.5.1</v>
      </c>
      <c r="Q330" s="7" t="str">
        <f t="shared" si="69"/>
        <v>Consultar a Norma 6492-2021 na Seção  4.5.1</v>
      </c>
      <c r="R330" s="21" t="s">
        <v>596</v>
      </c>
      <c r="S330" s="21" t="s">
        <v>277</v>
      </c>
      <c r="T330" s="10" t="str">
        <f t="shared" si="65"/>
        <v>key_330</v>
      </c>
    </row>
    <row r="331" spans="1:20" ht="7.8" customHeight="1" x14ac:dyDescent="0.3">
      <c r="A331" s="13">
        <v>331</v>
      </c>
      <c r="B331" s="9" t="s">
        <v>548</v>
      </c>
      <c r="C331" s="9" t="s">
        <v>1291</v>
      </c>
      <c r="D331" s="9" t="s">
        <v>1292</v>
      </c>
      <c r="E331" s="9" t="s">
        <v>628</v>
      </c>
      <c r="F331" s="9" t="s">
        <v>106</v>
      </c>
      <c r="G331" s="29" t="s">
        <v>152</v>
      </c>
      <c r="H331" s="29" t="s">
        <v>152</v>
      </c>
      <c r="I331" s="29" t="s">
        <v>152</v>
      </c>
      <c r="J331" s="29" t="s">
        <v>152</v>
      </c>
      <c r="K331" s="29" t="s">
        <v>152</v>
      </c>
      <c r="L331" s="7" t="str">
        <f t="shared" si="63"/>
        <v>Trata-se de: Objeto</v>
      </c>
      <c r="M331" s="7" t="str">
        <f t="shared" si="66"/>
        <v xml:space="preserve">Parâmetro </v>
      </c>
      <c r="N331" s="7" t="str">
        <f t="shared" si="67"/>
        <v xml:space="preserve">De Documentação </v>
      </c>
      <c r="O331" s="7" t="str">
        <f t="shared" si="68"/>
        <v xml:space="preserve">No Carimbo </v>
      </c>
      <c r="P331" s="7" t="str">
        <f t="shared" si="64"/>
        <v>Trata-se de: Objeto Parâmetro  De Documentação  No Carimbo  Id Local. --- Consultar a Norma 6492-2021 na Seção  4.5.1</v>
      </c>
      <c r="Q331" s="7" t="str">
        <f t="shared" si="69"/>
        <v>Consultar a Norma 6492-2021 na Seção  4.5.1</v>
      </c>
      <c r="R331" s="21" t="s">
        <v>596</v>
      </c>
      <c r="S331" s="21" t="s">
        <v>277</v>
      </c>
      <c r="T331" s="10" t="str">
        <f t="shared" si="65"/>
        <v>key_331</v>
      </c>
    </row>
    <row r="332" spans="1:20" ht="7.8" customHeight="1" x14ac:dyDescent="0.3">
      <c r="A332" s="13">
        <v>332</v>
      </c>
      <c r="B332" s="9" t="s">
        <v>548</v>
      </c>
      <c r="C332" s="9" t="s">
        <v>1291</v>
      </c>
      <c r="D332" s="9" t="s">
        <v>1292</v>
      </c>
      <c r="E332" s="9" t="s">
        <v>628</v>
      </c>
      <c r="F332" s="9" t="s">
        <v>107</v>
      </c>
      <c r="G332" s="29" t="s">
        <v>152</v>
      </c>
      <c r="H332" s="29" t="s">
        <v>152</v>
      </c>
      <c r="I332" s="29" t="s">
        <v>152</v>
      </c>
      <c r="J332" s="29" t="s">
        <v>152</v>
      </c>
      <c r="K332" s="29" t="s">
        <v>152</v>
      </c>
      <c r="L332" s="7" t="str">
        <f t="shared" si="63"/>
        <v>Trata-se de: Objeto</v>
      </c>
      <c r="M332" s="7" t="str">
        <f t="shared" si="66"/>
        <v xml:space="preserve">Parâmetro </v>
      </c>
      <c r="N332" s="7" t="str">
        <f t="shared" si="67"/>
        <v xml:space="preserve">De Documentação </v>
      </c>
      <c r="O332" s="7" t="str">
        <f t="shared" si="68"/>
        <v xml:space="preserve">No Carimbo </v>
      </c>
      <c r="P332" s="7" t="str">
        <f t="shared" si="64"/>
        <v>Trata-se de: Objeto Parâmetro  De Documentação  No Carimbo  Id Data. --- Consultar a Norma 6492-2021 na Seção  4.5.1</v>
      </c>
      <c r="Q332" s="7" t="str">
        <f t="shared" si="69"/>
        <v>Consultar a Norma 6492-2021 na Seção  4.5.1</v>
      </c>
      <c r="R332" s="21" t="s">
        <v>596</v>
      </c>
      <c r="S332" s="21" t="s">
        <v>277</v>
      </c>
      <c r="T332" s="10" t="str">
        <f t="shared" si="65"/>
        <v>key_332</v>
      </c>
    </row>
    <row r="333" spans="1:20" ht="7.8" customHeight="1" x14ac:dyDescent="0.3">
      <c r="A333" s="13">
        <v>333</v>
      </c>
      <c r="B333" s="9" t="s">
        <v>548</v>
      </c>
      <c r="C333" s="9" t="s">
        <v>1291</v>
      </c>
      <c r="D333" s="9" t="s">
        <v>1292</v>
      </c>
      <c r="E333" s="9" t="s">
        <v>628</v>
      </c>
      <c r="F333" s="9" t="s">
        <v>452</v>
      </c>
      <c r="G333" s="29" t="s">
        <v>152</v>
      </c>
      <c r="H333" s="29" t="s">
        <v>152</v>
      </c>
      <c r="I333" s="29" t="s">
        <v>152</v>
      </c>
      <c r="J333" s="29" t="s">
        <v>152</v>
      </c>
      <c r="K333" s="29" t="s">
        <v>152</v>
      </c>
      <c r="L333" s="7" t="str">
        <f t="shared" si="63"/>
        <v>Trata-se de: Objeto</v>
      </c>
      <c r="M333" s="7" t="str">
        <f t="shared" si="66"/>
        <v xml:space="preserve">Parâmetro </v>
      </c>
      <c r="N333" s="7" t="str">
        <f t="shared" si="67"/>
        <v xml:space="preserve">De Documentação </v>
      </c>
      <c r="O333" s="7" t="str">
        <f t="shared" si="68"/>
        <v xml:space="preserve">No Carimbo </v>
      </c>
      <c r="P333" s="7" t="str">
        <f t="shared" si="64"/>
        <v>Trata-se de: Objeto Parâmetro  De Documentação  No Carimbo  Id Autor do Desenho. --- Consultar a Norma 6492-2021 na Seção  4.5.1</v>
      </c>
      <c r="Q333" s="7" t="str">
        <f t="shared" si="69"/>
        <v>Consultar a Norma 6492-2021 na Seção  4.5.1</v>
      </c>
      <c r="R333" s="21" t="s">
        <v>596</v>
      </c>
      <c r="S333" s="21" t="s">
        <v>277</v>
      </c>
      <c r="T333" s="10" t="str">
        <f t="shared" si="65"/>
        <v>key_333</v>
      </c>
    </row>
    <row r="334" spans="1:20" ht="7.8" customHeight="1" x14ac:dyDescent="0.3">
      <c r="A334" s="13">
        <v>334</v>
      </c>
      <c r="B334" s="9" t="s">
        <v>548</v>
      </c>
      <c r="C334" s="9" t="s">
        <v>1291</v>
      </c>
      <c r="D334" s="9" t="s">
        <v>1292</v>
      </c>
      <c r="E334" s="9" t="s">
        <v>628</v>
      </c>
      <c r="F334" s="9" t="s">
        <v>453</v>
      </c>
      <c r="G334" s="29" t="s">
        <v>152</v>
      </c>
      <c r="H334" s="29" t="s">
        <v>152</v>
      </c>
      <c r="I334" s="29" t="s">
        <v>152</v>
      </c>
      <c r="J334" s="29" t="s">
        <v>152</v>
      </c>
      <c r="K334" s="29" t="s">
        <v>152</v>
      </c>
      <c r="L334" s="7" t="str">
        <f t="shared" si="63"/>
        <v>Trata-se de: Objeto</v>
      </c>
      <c r="M334" s="7" t="str">
        <f t="shared" si="66"/>
        <v xml:space="preserve">Parâmetro </v>
      </c>
      <c r="N334" s="7" t="str">
        <f t="shared" si="67"/>
        <v xml:space="preserve">De Documentação </v>
      </c>
      <c r="O334" s="7" t="str">
        <f t="shared" si="68"/>
        <v xml:space="preserve">No Carimbo </v>
      </c>
      <c r="P334" s="7" t="str">
        <f t="shared" si="64"/>
        <v>Trata-se de: Objeto Parâmetro  De Documentação  No Carimbo  Id Autor do Projeto. --- Consultar a Norma 6492-2021 na Seção  4.5.1</v>
      </c>
      <c r="Q334" s="7" t="str">
        <f t="shared" si="69"/>
        <v>Consultar a Norma 6492-2021 na Seção  4.5.1</v>
      </c>
      <c r="R334" s="21" t="s">
        <v>596</v>
      </c>
      <c r="S334" s="21" t="s">
        <v>277</v>
      </c>
      <c r="T334" s="10" t="str">
        <f t="shared" si="65"/>
        <v>key_334</v>
      </c>
    </row>
    <row r="335" spans="1:20" ht="7.8" customHeight="1" x14ac:dyDescent="0.3">
      <c r="A335" s="13">
        <v>335</v>
      </c>
      <c r="B335" s="9" t="s">
        <v>548</v>
      </c>
      <c r="C335" s="9" t="s">
        <v>1291</v>
      </c>
      <c r="D335" s="9" t="s">
        <v>1292</v>
      </c>
      <c r="E335" s="9" t="s">
        <v>628</v>
      </c>
      <c r="F335" s="9" t="s">
        <v>451</v>
      </c>
      <c r="G335" s="29" t="s">
        <v>152</v>
      </c>
      <c r="H335" s="29" t="s">
        <v>152</v>
      </c>
      <c r="I335" s="29" t="s">
        <v>152</v>
      </c>
      <c r="J335" s="29" t="s">
        <v>152</v>
      </c>
      <c r="K335" s="29" t="s">
        <v>152</v>
      </c>
      <c r="L335" s="7" t="str">
        <f t="shared" si="63"/>
        <v>Trata-se de: Objeto</v>
      </c>
      <c r="M335" s="7" t="str">
        <f t="shared" si="66"/>
        <v xml:space="preserve">Parâmetro </v>
      </c>
      <c r="N335" s="7" t="str">
        <f t="shared" si="67"/>
        <v xml:space="preserve">De Documentação </v>
      </c>
      <c r="O335" s="7" t="str">
        <f t="shared" si="68"/>
        <v xml:space="preserve">No Carimbo </v>
      </c>
      <c r="P335" s="7" t="str">
        <f t="shared" si="64"/>
        <v>Trata-se de: Objeto Parâmetro  De Documentação  No Carimbo  Id Responsável Técnico. --- Consultar a Norma 6492-2021 na Seção  4.5.1</v>
      </c>
      <c r="Q335" s="7" t="str">
        <f t="shared" si="69"/>
        <v>Consultar a Norma 6492-2021 na Seção  4.5.1</v>
      </c>
      <c r="R335" s="21" t="s">
        <v>596</v>
      </c>
      <c r="S335" s="21" t="s">
        <v>277</v>
      </c>
      <c r="T335" s="10" t="str">
        <f t="shared" si="65"/>
        <v>key_335</v>
      </c>
    </row>
    <row r="336" spans="1:20" ht="7.8" customHeight="1" x14ac:dyDescent="0.3">
      <c r="A336" s="13">
        <v>336</v>
      </c>
      <c r="B336" s="9" t="s">
        <v>548</v>
      </c>
      <c r="C336" s="9" t="s">
        <v>1291</v>
      </c>
      <c r="D336" s="9" t="s">
        <v>1292</v>
      </c>
      <c r="E336" s="9" t="s">
        <v>628</v>
      </c>
      <c r="F336" s="9" t="s">
        <v>454</v>
      </c>
      <c r="G336" s="29" t="s">
        <v>152</v>
      </c>
      <c r="H336" s="29" t="s">
        <v>152</v>
      </c>
      <c r="I336" s="29" t="s">
        <v>152</v>
      </c>
      <c r="J336" s="29" t="s">
        <v>152</v>
      </c>
      <c r="K336" s="29" t="s">
        <v>152</v>
      </c>
      <c r="L336" s="7" t="str">
        <f t="shared" si="63"/>
        <v>Trata-se de: Objeto</v>
      </c>
      <c r="M336" s="7" t="str">
        <f t="shared" si="66"/>
        <v xml:space="preserve">Parâmetro </v>
      </c>
      <c r="N336" s="7" t="str">
        <f t="shared" si="67"/>
        <v xml:space="preserve">De Documentação </v>
      </c>
      <c r="O336" s="7" t="str">
        <f t="shared" si="68"/>
        <v xml:space="preserve">No Carimbo </v>
      </c>
      <c r="P336" s="7" t="str">
        <f t="shared" si="64"/>
        <v>Trata-se de: Objeto Parâmetro  De Documentação  No Carimbo  Id Número Revisão. --- Consultar a Norma 6492-2021 na Seção  4.5.1</v>
      </c>
      <c r="Q336" s="7" t="str">
        <f t="shared" si="69"/>
        <v>Consultar a Norma 6492-2021 na Seção  4.5.1</v>
      </c>
      <c r="R336" s="21" t="s">
        <v>596</v>
      </c>
      <c r="S336" s="21" t="s">
        <v>277</v>
      </c>
      <c r="T336" s="10" t="str">
        <f t="shared" si="65"/>
        <v>key_336</v>
      </c>
    </row>
    <row r="337" spans="1:20" ht="7.8" customHeight="1" x14ac:dyDescent="0.3">
      <c r="A337" s="13">
        <v>337</v>
      </c>
      <c r="B337" s="9" t="s">
        <v>548</v>
      </c>
      <c r="C337" s="9" t="s">
        <v>1291</v>
      </c>
      <c r="D337" s="9" t="s">
        <v>1292</v>
      </c>
      <c r="E337" s="9" t="s">
        <v>628</v>
      </c>
      <c r="F337" s="9" t="s">
        <v>108</v>
      </c>
      <c r="G337" s="29" t="s">
        <v>152</v>
      </c>
      <c r="H337" s="29" t="s">
        <v>152</v>
      </c>
      <c r="I337" s="29" t="s">
        <v>152</v>
      </c>
      <c r="J337" s="29" t="s">
        <v>152</v>
      </c>
      <c r="K337" s="29" t="s">
        <v>152</v>
      </c>
      <c r="L337" s="7" t="str">
        <f t="shared" si="63"/>
        <v>Trata-se de: Objeto</v>
      </c>
      <c r="M337" s="7" t="str">
        <f t="shared" si="66"/>
        <v xml:space="preserve">Parâmetro </v>
      </c>
      <c r="N337" s="7" t="str">
        <f t="shared" si="67"/>
        <v xml:space="preserve">De Documentação </v>
      </c>
      <c r="O337" s="7" t="str">
        <f t="shared" si="68"/>
        <v xml:space="preserve">No Carimbo </v>
      </c>
      <c r="P337" s="7" t="str">
        <f t="shared" si="64"/>
        <v>Trata-se de: Objeto Parâmetro  De Documentação  No Carimbo  Id Local Aprovação. --- Consultar a Norma 6492-2021 na Seção  4.5.1</v>
      </c>
      <c r="Q337" s="7" t="str">
        <f t="shared" si="69"/>
        <v>Consultar a Norma 6492-2021 na Seção  4.5.1</v>
      </c>
      <c r="R337" s="21" t="s">
        <v>596</v>
      </c>
      <c r="S337" s="21" t="s">
        <v>277</v>
      </c>
      <c r="T337" s="10" t="str">
        <f t="shared" si="65"/>
        <v>key_337</v>
      </c>
    </row>
    <row r="338" spans="1:20" ht="7.8" customHeight="1" x14ac:dyDescent="0.3">
      <c r="A338" s="13">
        <v>338</v>
      </c>
      <c r="B338" s="9" t="s">
        <v>548</v>
      </c>
      <c r="C338" s="9" t="s">
        <v>1291</v>
      </c>
      <c r="D338" s="9" t="s">
        <v>1292</v>
      </c>
      <c r="E338" s="9" t="s">
        <v>629</v>
      </c>
      <c r="F338" s="9" t="s">
        <v>456</v>
      </c>
      <c r="G338" s="29" t="s">
        <v>152</v>
      </c>
      <c r="H338" s="29" t="s">
        <v>152</v>
      </c>
      <c r="I338" s="29" t="s">
        <v>152</v>
      </c>
      <c r="J338" s="29" t="s">
        <v>152</v>
      </c>
      <c r="K338" s="29" t="s">
        <v>152</v>
      </c>
      <c r="L338" s="7" t="str">
        <f t="shared" si="63"/>
        <v>Trata-se de: Objeto</v>
      </c>
      <c r="M338" s="7" t="str">
        <f t="shared" si="66"/>
        <v xml:space="preserve">Parâmetro </v>
      </c>
      <c r="N338" s="7" t="str">
        <f t="shared" si="67"/>
        <v xml:space="preserve">De Documentação </v>
      </c>
      <c r="O338" s="7" t="str">
        <f t="shared" si="68"/>
        <v xml:space="preserve">Na Prancha </v>
      </c>
      <c r="P338" s="7" t="str">
        <f t="shared" si="64"/>
        <v>Trata-se de: Objeto Parâmetro  De Documentação  Na Prancha  Id Planta-Chave. --- Consultar a Norma 6492-2021 na Seção  4.5.2</v>
      </c>
      <c r="Q338" s="7" t="str">
        <f t="shared" si="69"/>
        <v>Consultar a Norma 6492-2021 na Seção  4.5.2</v>
      </c>
      <c r="R338" s="21" t="s">
        <v>596</v>
      </c>
      <c r="S338" s="21" t="s">
        <v>278</v>
      </c>
      <c r="T338" s="10" t="str">
        <f t="shared" si="65"/>
        <v>key_338</v>
      </c>
    </row>
    <row r="339" spans="1:20" ht="7.8" customHeight="1" x14ac:dyDescent="0.3">
      <c r="A339" s="13">
        <v>339</v>
      </c>
      <c r="B339" s="9" t="s">
        <v>548</v>
      </c>
      <c r="C339" s="9" t="s">
        <v>1291</v>
      </c>
      <c r="D339" s="9" t="s">
        <v>1292</v>
      </c>
      <c r="E339" s="9" t="s">
        <v>629</v>
      </c>
      <c r="F339" s="9" t="s">
        <v>455</v>
      </c>
      <c r="G339" s="29" t="s">
        <v>152</v>
      </c>
      <c r="H339" s="29" t="s">
        <v>152</v>
      </c>
      <c r="I339" s="29" t="s">
        <v>152</v>
      </c>
      <c r="J339" s="29" t="s">
        <v>152</v>
      </c>
      <c r="K339" s="29" t="s">
        <v>152</v>
      </c>
      <c r="L339" s="7" t="str">
        <f t="shared" si="63"/>
        <v>Trata-se de: Objeto</v>
      </c>
      <c r="M339" s="7" t="str">
        <f t="shared" si="66"/>
        <v xml:space="preserve">Parâmetro </v>
      </c>
      <c r="N339" s="7" t="str">
        <f t="shared" si="67"/>
        <v xml:space="preserve">De Documentação </v>
      </c>
      <c r="O339" s="7" t="str">
        <f t="shared" si="68"/>
        <v xml:space="preserve">Na Prancha </v>
      </c>
      <c r="P339" s="7" t="str">
        <f t="shared" si="64"/>
        <v>Trata-se de: Objeto Parâmetro  De Documentação  Na Prancha  Id Escala Gráfica. --- Consultar a Norma 6492-2021 na Seção  4.5.2</v>
      </c>
      <c r="Q339" s="7" t="str">
        <f t="shared" si="69"/>
        <v>Consultar a Norma 6492-2021 na Seção  4.5.2</v>
      </c>
      <c r="R339" s="21" t="s">
        <v>596</v>
      </c>
      <c r="S339" s="21" t="s">
        <v>278</v>
      </c>
      <c r="T339" s="10" t="str">
        <f t="shared" si="65"/>
        <v>key_339</v>
      </c>
    </row>
    <row r="340" spans="1:20" ht="7.8" customHeight="1" x14ac:dyDescent="0.3">
      <c r="A340" s="13">
        <v>340</v>
      </c>
      <c r="B340" s="9" t="s">
        <v>548</v>
      </c>
      <c r="C340" s="9" t="s">
        <v>1291</v>
      </c>
      <c r="D340" s="9" t="s">
        <v>1292</v>
      </c>
      <c r="E340" s="9" t="s">
        <v>629</v>
      </c>
      <c r="F340" s="9" t="s">
        <v>109</v>
      </c>
      <c r="G340" s="29" t="s">
        <v>152</v>
      </c>
      <c r="H340" s="29" t="s">
        <v>152</v>
      </c>
      <c r="I340" s="29" t="s">
        <v>152</v>
      </c>
      <c r="J340" s="29" t="s">
        <v>152</v>
      </c>
      <c r="K340" s="29" t="s">
        <v>152</v>
      </c>
      <c r="L340" s="7" t="str">
        <f t="shared" si="63"/>
        <v>Trata-se de: Objeto</v>
      </c>
      <c r="M340" s="7" t="str">
        <f t="shared" si="66"/>
        <v xml:space="preserve">Parâmetro </v>
      </c>
      <c r="N340" s="7" t="str">
        <f t="shared" si="67"/>
        <v xml:space="preserve">De Documentação </v>
      </c>
      <c r="O340" s="7" t="str">
        <f t="shared" si="68"/>
        <v xml:space="preserve">Na Prancha </v>
      </c>
      <c r="P340" s="7" t="str">
        <f t="shared" si="64"/>
        <v>Trata-se de: Objeto Parâmetro  De Documentação  Na Prancha  Id Numeração. --- Consultar a Norma 6492-2021 na Seção  4.5.2</v>
      </c>
      <c r="Q340" s="7" t="str">
        <f t="shared" si="69"/>
        <v>Consultar a Norma 6492-2021 na Seção  4.5.2</v>
      </c>
      <c r="R340" s="21" t="s">
        <v>596</v>
      </c>
      <c r="S340" s="21" t="s">
        <v>278</v>
      </c>
      <c r="T340" s="10" t="str">
        <f t="shared" si="65"/>
        <v>key_340</v>
      </c>
    </row>
    <row r="341" spans="1:20" ht="7.8" customHeight="1" x14ac:dyDescent="0.3">
      <c r="A341" s="13">
        <v>341</v>
      </c>
      <c r="B341" s="9" t="s">
        <v>548</v>
      </c>
      <c r="C341" s="9" t="s">
        <v>1291</v>
      </c>
      <c r="D341" s="9" t="s">
        <v>1292</v>
      </c>
      <c r="E341" s="9" t="s">
        <v>629</v>
      </c>
      <c r="F341" s="9" t="s">
        <v>110</v>
      </c>
      <c r="G341" s="29" t="s">
        <v>152</v>
      </c>
      <c r="H341" s="29" t="s">
        <v>152</v>
      </c>
      <c r="I341" s="29" t="s">
        <v>152</v>
      </c>
      <c r="J341" s="29" t="s">
        <v>152</v>
      </c>
      <c r="K341" s="29" t="s">
        <v>152</v>
      </c>
      <c r="L341" s="7" t="str">
        <f t="shared" si="63"/>
        <v>Trata-se de: Objeto</v>
      </c>
      <c r="M341" s="7" t="str">
        <f t="shared" si="66"/>
        <v xml:space="preserve">Parâmetro </v>
      </c>
      <c r="N341" s="7" t="str">
        <f t="shared" si="67"/>
        <v xml:space="preserve">De Documentação </v>
      </c>
      <c r="O341" s="7" t="str">
        <f t="shared" si="68"/>
        <v xml:space="preserve">Na Prancha </v>
      </c>
      <c r="P341" s="7" t="str">
        <f t="shared" si="64"/>
        <v>Trata-se de: Objeto Parâmetro  De Documentação  Na Prancha  Id Descrição revisão. --- Consultar a Norma 6492-2021 na Seção  4.5.2</v>
      </c>
      <c r="Q341" s="7" t="str">
        <f t="shared" si="69"/>
        <v>Consultar a Norma 6492-2021 na Seção  4.5.2</v>
      </c>
      <c r="R341" s="21" t="s">
        <v>596</v>
      </c>
      <c r="S341" s="21" t="s">
        <v>278</v>
      </c>
      <c r="T341" s="10" t="str">
        <f t="shared" si="65"/>
        <v>key_341</v>
      </c>
    </row>
    <row r="342" spans="1:20" ht="7.8" customHeight="1" x14ac:dyDescent="0.3">
      <c r="A342" s="13">
        <v>342</v>
      </c>
      <c r="B342" s="9" t="s">
        <v>548</v>
      </c>
      <c r="C342" s="9" t="s">
        <v>1291</v>
      </c>
      <c r="D342" s="9" t="s">
        <v>1292</v>
      </c>
      <c r="E342" s="9" t="s">
        <v>629</v>
      </c>
      <c r="F342" s="9" t="s">
        <v>111</v>
      </c>
      <c r="G342" s="29" t="s">
        <v>152</v>
      </c>
      <c r="H342" s="29" t="s">
        <v>152</v>
      </c>
      <c r="I342" s="29" t="s">
        <v>152</v>
      </c>
      <c r="J342" s="29" t="s">
        <v>152</v>
      </c>
      <c r="K342" s="29" t="s">
        <v>152</v>
      </c>
      <c r="L342" s="7" t="str">
        <f t="shared" si="63"/>
        <v>Trata-se de: Objeto</v>
      </c>
      <c r="M342" s="7" t="str">
        <f t="shared" si="66"/>
        <v xml:space="preserve">Parâmetro </v>
      </c>
      <c r="N342" s="7" t="str">
        <f t="shared" si="67"/>
        <v xml:space="preserve">De Documentação </v>
      </c>
      <c r="O342" s="7" t="str">
        <f t="shared" si="68"/>
        <v xml:space="preserve">Na Prancha </v>
      </c>
      <c r="P342" s="7" t="str">
        <f t="shared" si="64"/>
        <v>Trata-se de: Objeto Parâmetro  De Documentação  Na Prancha  Id Convenção gráfica. --- Consultar a Norma 6492-2021 na Seção  4.5.2</v>
      </c>
      <c r="Q342" s="7" t="str">
        <f t="shared" si="69"/>
        <v>Consultar a Norma 6492-2021 na Seção  4.5.2</v>
      </c>
      <c r="R342" s="21" t="s">
        <v>596</v>
      </c>
      <c r="S342" s="21" t="s">
        <v>278</v>
      </c>
      <c r="T342" s="10" t="str">
        <f t="shared" si="65"/>
        <v>key_342</v>
      </c>
    </row>
    <row r="343" spans="1:20" ht="7.8" customHeight="1" x14ac:dyDescent="0.3">
      <c r="A343" s="13">
        <v>343</v>
      </c>
      <c r="B343" s="9" t="s">
        <v>548</v>
      </c>
      <c r="C343" s="9" t="s">
        <v>1291</v>
      </c>
      <c r="D343" s="9" t="s">
        <v>1292</v>
      </c>
      <c r="E343" s="9" t="s">
        <v>629</v>
      </c>
      <c r="F343" s="9" t="s">
        <v>457</v>
      </c>
      <c r="G343" s="29" t="s">
        <v>152</v>
      </c>
      <c r="H343" s="29" t="s">
        <v>152</v>
      </c>
      <c r="I343" s="29" t="s">
        <v>152</v>
      </c>
      <c r="J343" s="29" t="s">
        <v>152</v>
      </c>
      <c r="K343" s="29" t="s">
        <v>152</v>
      </c>
      <c r="L343" s="7" t="str">
        <f t="shared" si="63"/>
        <v>Trata-se de: Objeto</v>
      </c>
      <c r="M343" s="7" t="str">
        <f t="shared" si="66"/>
        <v xml:space="preserve">Parâmetro </v>
      </c>
      <c r="N343" s="7" t="str">
        <f t="shared" si="67"/>
        <v xml:space="preserve">De Documentação </v>
      </c>
      <c r="O343" s="7" t="str">
        <f t="shared" si="68"/>
        <v xml:space="preserve">Na Prancha </v>
      </c>
      <c r="P343" s="7" t="str">
        <f t="shared" si="64"/>
        <v>Trata-se de: Objeto Parâmetro  De Documentação  Na Prancha  Id Notas Gerais. --- Consultar a Norma 6492-2021 na Seção  4.5.2</v>
      </c>
      <c r="Q343" s="7" t="str">
        <f t="shared" si="69"/>
        <v>Consultar a Norma 6492-2021 na Seção  4.5.2</v>
      </c>
      <c r="R343" s="21" t="s">
        <v>596</v>
      </c>
      <c r="S343" s="21" t="s">
        <v>278</v>
      </c>
      <c r="T343" s="10" t="str">
        <f t="shared" si="65"/>
        <v>key_343</v>
      </c>
    </row>
    <row r="344" spans="1:20" ht="7.8" customHeight="1" x14ac:dyDescent="0.3">
      <c r="A344" s="13">
        <v>344</v>
      </c>
      <c r="B344" s="9" t="s">
        <v>548</v>
      </c>
      <c r="C344" s="9" t="s">
        <v>1291</v>
      </c>
      <c r="D344" s="9" t="s">
        <v>1292</v>
      </c>
      <c r="E344" s="9" t="s">
        <v>629</v>
      </c>
      <c r="F344" s="9" t="s">
        <v>112</v>
      </c>
      <c r="G344" s="29" t="s">
        <v>152</v>
      </c>
      <c r="H344" s="29" t="s">
        <v>152</v>
      </c>
      <c r="I344" s="29" t="s">
        <v>152</v>
      </c>
      <c r="J344" s="29" t="s">
        <v>152</v>
      </c>
      <c r="K344" s="29" t="s">
        <v>152</v>
      </c>
      <c r="L344" s="7" t="str">
        <f t="shared" si="63"/>
        <v>Trata-se de: Objeto</v>
      </c>
      <c r="M344" s="7" t="str">
        <f t="shared" si="66"/>
        <v xml:space="preserve">Parâmetro </v>
      </c>
      <c r="N344" s="7" t="str">
        <f t="shared" si="67"/>
        <v xml:space="preserve">De Documentação </v>
      </c>
      <c r="O344" s="7" t="str">
        <f t="shared" si="68"/>
        <v xml:space="preserve">Na Prancha </v>
      </c>
      <c r="P344" s="7" t="str">
        <f t="shared" si="64"/>
        <v>Trata-se de: Objeto Parâmetro  De Documentação  Na Prancha  Id Desenho referência. --- Consultar a Norma 6492-2021 na Seção  4.5.2</v>
      </c>
      <c r="Q344" s="7" t="str">
        <f t="shared" si="69"/>
        <v>Consultar a Norma 6492-2021 na Seção  4.5.2</v>
      </c>
      <c r="R344" s="21" t="s">
        <v>596</v>
      </c>
      <c r="S344" s="21" t="s">
        <v>278</v>
      </c>
      <c r="T344" s="10" t="str">
        <f t="shared" si="65"/>
        <v>key_344</v>
      </c>
    </row>
    <row r="345" spans="1:20" ht="7.8" customHeight="1" x14ac:dyDescent="0.3">
      <c r="A345" s="13">
        <v>345</v>
      </c>
      <c r="B345" s="9" t="s">
        <v>548</v>
      </c>
      <c r="C345" s="9" t="s">
        <v>1291</v>
      </c>
      <c r="D345" s="9" t="s">
        <v>1292</v>
      </c>
      <c r="E345" s="9" t="s">
        <v>629</v>
      </c>
      <c r="F345" s="9" t="s">
        <v>113</v>
      </c>
      <c r="G345" s="29" t="s">
        <v>152</v>
      </c>
      <c r="H345" s="29" t="s">
        <v>152</v>
      </c>
      <c r="I345" s="29" t="s">
        <v>152</v>
      </c>
      <c r="J345" s="29" t="s">
        <v>152</v>
      </c>
      <c r="K345" s="29" t="s">
        <v>152</v>
      </c>
      <c r="L345" s="7" t="str">
        <f t="shared" si="63"/>
        <v>Trata-se de: Objeto</v>
      </c>
      <c r="M345" s="7" t="str">
        <f t="shared" si="66"/>
        <v xml:space="preserve">Parâmetro </v>
      </c>
      <c r="N345" s="7" t="str">
        <f t="shared" si="67"/>
        <v xml:space="preserve">De Documentação </v>
      </c>
      <c r="O345" s="7" t="str">
        <f t="shared" si="68"/>
        <v xml:space="preserve">Na Prancha </v>
      </c>
      <c r="P345" s="7" t="str">
        <f t="shared" si="64"/>
        <v>Trata-se de: Objeto Parâmetro  De Documentação  Na Prancha  Id Legenda. --- Consultar a Norma 6492-2021 na Seção  4.5.2</v>
      </c>
      <c r="Q345" s="7" t="str">
        <f t="shared" si="69"/>
        <v>Consultar a Norma 6492-2021 na Seção  4.5.2</v>
      </c>
      <c r="R345" s="21" t="s">
        <v>596</v>
      </c>
      <c r="S345" s="21" t="s">
        <v>278</v>
      </c>
      <c r="T345" s="10" t="str">
        <f t="shared" si="65"/>
        <v>key_345</v>
      </c>
    </row>
    <row r="346" spans="1:20" ht="7.8" customHeight="1" x14ac:dyDescent="0.3">
      <c r="A346" s="13">
        <v>346</v>
      </c>
      <c r="B346" s="9" t="s">
        <v>548</v>
      </c>
      <c r="C346" s="9" t="s">
        <v>953</v>
      </c>
      <c r="D346" s="9" t="s">
        <v>1018</v>
      </c>
      <c r="E346" s="25" t="s">
        <v>1169</v>
      </c>
      <c r="F346" s="47" t="s">
        <v>1172</v>
      </c>
      <c r="G346" s="29" t="s">
        <v>152</v>
      </c>
      <c r="H346" s="29" t="str">
        <f>_xlfn.CONCAT("códigos.abnt some ",C346)</f>
        <v>códigos.abnt some Classificador</v>
      </c>
      <c r="I346" s="29" t="str">
        <f>_xlfn.CONCAT("códigos.abnt some ",D346)</f>
        <v>códigos.abnt some Da.ABNT</v>
      </c>
      <c r="J346" s="29" t="str">
        <f>_xlfn.CONCAT("códigos.abnt some ",E346)</f>
        <v>códigos.abnt some Objetos</v>
      </c>
      <c r="K346" s="29" t="str">
        <f>_xlfn.CONCAT("tem.código only ",F346)</f>
        <v>tem.código only 0M.Materiais</v>
      </c>
      <c r="L346" s="7" t="str">
        <f t="shared" si="63"/>
        <v>Trata-se de: Objeto</v>
      </c>
      <c r="M346" s="7" t="str">
        <f t="shared" si="66"/>
        <v xml:space="preserve">Classificador </v>
      </c>
      <c r="N346" s="7" t="str">
        <f t="shared" si="67"/>
        <v xml:space="preserve">Da ABNT </v>
      </c>
      <c r="O346" s="7" t="str">
        <f t="shared" si="68"/>
        <v xml:space="preserve">Objetos </v>
      </c>
      <c r="P346" s="7" t="str">
        <f t="shared" si="64"/>
        <v>Trata-se de: Objeto Classificador  Da ABNT  Objetos  0M Materiais. --- Consultar Sistema de Classificação Construção na Norma 15965-2:2012 na Seção 0M</v>
      </c>
      <c r="Q346" s="7" t="str">
        <f t="shared" ref="Q346:Q358" si="70">_xlfn.CONCAT("Consultar Sistema de Classificação Construção na Norma ",R346," na Seção ",S346)</f>
        <v>Consultar Sistema de Classificação Construção na Norma 15965-2:2012 na Seção 0M</v>
      </c>
      <c r="R346" s="21" t="s">
        <v>998</v>
      </c>
      <c r="S346" s="21" t="s">
        <v>648</v>
      </c>
      <c r="T346" s="10" t="str">
        <f t="shared" si="65"/>
        <v>key_346</v>
      </c>
    </row>
    <row r="347" spans="1:20" ht="7.8" customHeight="1" x14ac:dyDescent="0.3">
      <c r="A347" s="13">
        <v>347</v>
      </c>
      <c r="B347" s="9" t="s">
        <v>548</v>
      </c>
      <c r="C347" s="9" t="s">
        <v>953</v>
      </c>
      <c r="D347" s="9" t="s">
        <v>1018</v>
      </c>
      <c r="E347" s="25" t="s">
        <v>1169</v>
      </c>
      <c r="F347" s="47" t="s">
        <v>1173</v>
      </c>
      <c r="G347" s="29" t="s">
        <v>152</v>
      </c>
      <c r="H347" s="29" t="str">
        <f>_xlfn.CONCAT("códigos.sus some ",C347)</f>
        <v>códigos.sus some Classificador</v>
      </c>
      <c r="I347" s="29" t="s">
        <v>152</v>
      </c>
      <c r="J347" s="29" t="s">
        <v>152</v>
      </c>
      <c r="K347" s="29" t="str">
        <f t="shared" ref="K347:K358" si="71">_xlfn.CONCAT("tem.código only ",F347)</f>
        <v>tem.código only 0P.Propriedades</v>
      </c>
      <c r="L347" s="7" t="str">
        <f t="shared" si="63"/>
        <v>Trata-se de: Objeto</v>
      </c>
      <c r="M347" s="7" t="str">
        <f t="shared" si="66"/>
        <v xml:space="preserve">Classificador </v>
      </c>
      <c r="N347" s="7" t="str">
        <f t="shared" si="67"/>
        <v xml:space="preserve">Da ABNT </v>
      </c>
      <c r="O347" s="7" t="str">
        <f t="shared" si="68"/>
        <v xml:space="preserve">Objetos </v>
      </c>
      <c r="P347" s="7" t="str">
        <f t="shared" si="64"/>
        <v>Trata-se de: Objeto Classificador  Da ABNT  Objetos  0P Propriedades. --- Consultar Sistema de Classificação Construção na Norma 15965-2:2012 na Seção 0P</v>
      </c>
      <c r="Q347" s="7" t="str">
        <f t="shared" si="70"/>
        <v>Consultar Sistema de Classificação Construção na Norma 15965-2:2012 na Seção 0P</v>
      </c>
      <c r="R347" s="58" t="s">
        <v>998</v>
      </c>
      <c r="S347" s="21" t="s">
        <v>649</v>
      </c>
      <c r="T347" s="10" t="str">
        <f t="shared" si="65"/>
        <v>key_347</v>
      </c>
    </row>
    <row r="348" spans="1:20" ht="7.8" customHeight="1" x14ac:dyDescent="0.3">
      <c r="A348" s="13">
        <v>348</v>
      </c>
      <c r="B348" s="9" t="s">
        <v>548</v>
      </c>
      <c r="C348" s="9" t="s">
        <v>953</v>
      </c>
      <c r="D348" s="9" t="s">
        <v>1018</v>
      </c>
      <c r="E348" s="25" t="s">
        <v>1170</v>
      </c>
      <c r="F348" s="48" t="s">
        <v>1174</v>
      </c>
      <c r="G348" s="29" t="s">
        <v>152</v>
      </c>
      <c r="H348" s="29" t="s">
        <v>152</v>
      </c>
      <c r="I348" s="29" t="s">
        <v>152</v>
      </c>
      <c r="J348" s="29" t="str">
        <f>_xlfn.CONCAT("códigos.abnt some ",E348)</f>
        <v>códigos.abnt some Processos</v>
      </c>
      <c r="K348" s="29" t="str">
        <f t="shared" si="71"/>
        <v>tem.código only 1F.Fases</v>
      </c>
      <c r="L348" s="7" t="str">
        <f t="shared" si="63"/>
        <v>Trata-se de: Objeto</v>
      </c>
      <c r="M348" s="7" t="str">
        <f t="shared" si="66"/>
        <v xml:space="preserve">Classificador </v>
      </c>
      <c r="N348" s="7" t="str">
        <f t="shared" si="67"/>
        <v xml:space="preserve">Da ABNT </v>
      </c>
      <c r="O348" s="7" t="str">
        <f t="shared" si="68"/>
        <v xml:space="preserve">Processos </v>
      </c>
      <c r="P348" s="7" t="str">
        <f t="shared" si="64"/>
        <v>Trata-se de: Objeto Classificador  Da ABNT  Processos  1F Fases. --- Consultar Sistema de Classificação Construção na Norma 15965-3:2014 na Seção 1F</v>
      </c>
      <c r="Q348" s="7" t="str">
        <f t="shared" si="70"/>
        <v>Consultar Sistema de Classificação Construção na Norma 15965-3:2014 na Seção 1F</v>
      </c>
      <c r="R348" s="59" t="s">
        <v>999</v>
      </c>
      <c r="S348" s="21" t="s">
        <v>650</v>
      </c>
      <c r="T348" s="10" t="str">
        <f t="shared" si="65"/>
        <v>key_348</v>
      </c>
    </row>
    <row r="349" spans="1:20" ht="7.8" customHeight="1" x14ac:dyDescent="0.3">
      <c r="A349" s="13">
        <v>349</v>
      </c>
      <c r="B349" s="9" t="s">
        <v>548</v>
      </c>
      <c r="C349" s="9" t="s">
        <v>953</v>
      </c>
      <c r="D349" s="9" t="s">
        <v>1018</v>
      </c>
      <c r="E349" s="25" t="s">
        <v>1170</v>
      </c>
      <c r="F349" s="48" t="s">
        <v>1175</v>
      </c>
      <c r="G349" s="29" t="s">
        <v>152</v>
      </c>
      <c r="H349" s="29" t="s">
        <v>152</v>
      </c>
      <c r="I349" s="29" t="s">
        <v>152</v>
      </c>
      <c r="J349" s="29" t="s">
        <v>152</v>
      </c>
      <c r="K349" s="29" t="str">
        <f t="shared" si="71"/>
        <v>tem.código only 1S.Serviços</v>
      </c>
      <c r="L349" s="7" t="str">
        <f t="shared" si="63"/>
        <v>Trata-se de: Objeto</v>
      </c>
      <c r="M349" s="7" t="str">
        <f t="shared" si="66"/>
        <v xml:space="preserve">Classificador </v>
      </c>
      <c r="N349" s="7" t="str">
        <f t="shared" si="67"/>
        <v xml:space="preserve">Da ABNT </v>
      </c>
      <c r="O349" s="7" t="str">
        <f t="shared" si="68"/>
        <v xml:space="preserve">Processos </v>
      </c>
      <c r="P349" s="7" t="str">
        <f t="shared" si="64"/>
        <v>Trata-se de: Objeto Classificador  Da ABNT  Processos  1S Serviços. --- Consultar Sistema de Classificação Construção na Norma 15965-3:2014 na Seção 1S</v>
      </c>
      <c r="Q349" s="7" t="str">
        <f t="shared" si="70"/>
        <v>Consultar Sistema de Classificação Construção na Norma 15965-3:2014 na Seção 1S</v>
      </c>
      <c r="R349" s="59" t="s">
        <v>999</v>
      </c>
      <c r="S349" s="21" t="s">
        <v>651</v>
      </c>
      <c r="T349" s="10" t="str">
        <f t="shared" si="65"/>
        <v>key_349</v>
      </c>
    </row>
    <row r="350" spans="1:20" ht="7.8" customHeight="1" x14ac:dyDescent="0.3">
      <c r="A350" s="13">
        <v>350</v>
      </c>
      <c r="B350" s="9" t="s">
        <v>548</v>
      </c>
      <c r="C350" s="9" t="s">
        <v>953</v>
      </c>
      <c r="D350" s="9" t="s">
        <v>1018</v>
      </c>
      <c r="E350" s="25" t="s">
        <v>1170</v>
      </c>
      <c r="F350" s="48" t="s">
        <v>1176</v>
      </c>
      <c r="G350" s="29" t="s">
        <v>152</v>
      </c>
      <c r="H350" s="29" t="s">
        <v>152</v>
      </c>
      <c r="I350" s="29" t="s">
        <v>152</v>
      </c>
      <c r="J350" s="29" t="s">
        <v>152</v>
      </c>
      <c r="K350" s="29" t="str">
        <f t="shared" si="71"/>
        <v>tem.código only 1D.Disciplinas</v>
      </c>
      <c r="L350" s="7" t="str">
        <f t="shared" si="63"/>
        <v>Trata-se de: Objeto</v>
      </c>
      <c r="M350" s="7" t="str">
        <f t="shared" si="66"/>
        <v xml:space="preserve">Classificador </v>
      </c>
      <c r="N350" s="7" t="str">
        <f t="shared" si="67"/>
        <v xml:space="preserve">Da ABNT </v>
      </c>
      <c r="O350" s="7" t="str">
        <f t="shared" si="68"/>
        <v xml:space="preserve">Processos </v>
      </c>
      <c r="P350" s="7" t="str">
        <f t="shared" si="64"/>
        <v>Trata-se de: Objeto Classificador  Da ABNT  Processos  1D Disciplinas. --- Consultar Sistema de Classificação Construção na Norma 15965-3:2014 na Seção 1D</v>
      </c>
      <c r="Q350" s="7" t="str">
        <f t="shared" si="70"/>
        <v>Consultar Sistema de Classificação Construção na Norma 15965-3:2014 na Seção 1D</v>
      </c>
      <c r="R350" s="59" t="s">
        <v>999</v>
      </c>
      <c r="S350" s="21" t="s">
        <v>652</v>
      </c>
      <c r="T350" s="10" t="str">
        <f t="shared" si="65"/>
        <v>key_350</v>
      </c>
    </row>
    <row r="351" spans="1:20" ht="7.8" customHeight="1" x14ac:dyDescent="0.3">
      <c r="A351" s="13">
        <v>351</v>
      </c>
      <c r="B351" s="9" t="s">
        <v>548</v>
      </c>
      <c r="C351" s="9" t="s">
        <v>953</v>
      </c>
      <c r="D351" s="9" t="s">
        <v>1018</v>
      </c>
      <c r="E351" s="25" t="s">
        <v>304</v>
      </c>
      <c r="F351" s="49" t="s">
        <v>1171</v>
      </c>
      <c r="G351" s="29" t="s">
        <v>152</v>
      </c>
      <c r="H351" s="29" t="s">
        <v>152</v>
      </c>
      <c r="I351" s="29" t="s">
        <v>152</v>
      </c>
      <c r="J351" s="29" t="str">
        <f>_xlfn.CONCAT("códigos.abnt some ",E351)</f>
        <v>códigos.abnt some Recursos</v>
      </c>
      <c r="K351" s="29" t="str">
        <f t="shared" si="71"/>
        <v>tem.código only 2N.Humanos</v>
      </c>
      <c r="L351" s="7" t="str">
        <f t="shared" si="63"/>
        <v>Trata-se de: Objeto</v>
      </c>
      <c r="M351" s="7" t="str">
        <f t="shared" si="66"/>
        <v xml:space="preserve">Classificador </v>
      </c>
      <c r="N351" s="7" t="str">
        <f t="shared" si="67"/>
        <v xml:space="preserve">Da ABNT </v>
      </c>
      <c r="O351" s="7" t="str">
        <f t="shared" si="68"/>
        <v xml:space="preserve">Recursos </v>
      </c>
      <c r="P351" s="7" t="str">
        <f t="shared" si="64"/>
        <v>Trata-se de: Objeto Classificador  Da ABNT  Recursos  2N Humanos. --- Consultar Sistema de Classificação Construção na Norma 15965-4:2021 na Seção 2N</v>
      </c>
      <c r="Q351" s="7" t="str">
        <f t="shared" si="70"/>
        <v>Consultar Sistema de Classificação Construção na Norma 15965-4:2021 na Seção 2N</v>
      </c>
      <c r="R351" s="60" t="s">
        <v>1000</v>
      </c>
      <c r="S351" s="21" t="s">
        <v>653</v>
      </c>
      <c r="T351" s="10" t="str">
        <f t="shared" si="65"/>
        <v>key_351</v>
      </c>
    </row>
    <row r="352" spans="1:20" ht="7.8" customHeight="1" x14ac:dyDescent="0.3">
      <c r="A352" s="13">
        <v>352</v>
      </c>
      <c r="B352" s="9" t="s">
        <v>548</v>
      </c>
      <c r="C352" s="9" t="s">
        <v>953</v>
      </c>
      <c r="D352" s="9" t="s">
        <v>1018</v>
      </c>
      <c r="E352" s="25" t="s">
        <v>304</v>
      </c>
      <c r="F352" s="49" t="s">
        <v>1177</v>
      </c>
      <c r="G352" s="29" t="s">
        <v>152</v>
      </c>
      <c r="H352" s="29" t="s">
        <v>152</v>
      </c>
      <c r="I352" s="29" t="s">
        <v>152</v>
      </c>
      <c r="J352" s="29" t="s">
        <v>152</v>
      </c>
      <c r="K352" s="29" t="str">
        <f t="shared" si="71"/>
        <v>tem.código only 2Q.Equipamentos</v>
      </c>
      <c r="L352" s="7" t="str">
        <f t="shared" si="63"/>
        <v>Trata-se de: Objeto</v>
      </c>
      <c r="M352" s="7" t="str">
        <f t="shared" si="66"/>
        <v xml:space="preserve">Classificador </v>
      </c>
      <c r="N352" s="7" t="str">
        <f t="shared" si="67"/>
        <v xml:space="preserve">Da ABNT </v>
      </c>
      <c r="O352" s="7" t="str">
        <f t="shared" si="68"/>
        <v xml:space="preserve">Recursos </v>
      </c>
      <c r="P352" s="7" t="str">
        <f t="shared" si="64"/>
        <v>Trata-se de: Objeto Classificador  Da ABNT  Recursos  2Q Equipamentos. --- Consultar Sistema de Classificação Construção na Norma 15965-4:2021 na Seção 2Q</v>
      </c>
      <c r="Q352" s="7" t="str">
        <f t="shared" si="70"/>
        <v>Consultar Sistema de Classificação Construção na Norma 15965-4:2021 na Seção 2Q</v>
      </c>
      <c r="R352" s="60" t="s">
        <v>1000</v>
      </c>
      <c r="S352" s="21" t="s">
        <v>654</v>
      </c>
      <c r="T352" s="10" t="str">
        <f t="shared" si="65"/>
        <v>key_352</v>
      </c>
    </row>
    <row r="353" spans="1:20" ht="7.8" customHeight="1" x14ac:dyDescent="0.3">
      <c r="A353" s="13">
        <v>353</v>
      </c>
      <c r="B353" s="9" t="s">
        <v>548</v>
      </c>
      <c r="C353" s="9" t="s">
        <v>953</v>
      </c>
      <c r="D353" s="9" t="s">
        <v>1018</v>
      </c>
      <c r="E353" s="25" t="s">
        <v>304</v>
      </c>
      <c r="F353" s="49" t="s">
        <v>1178</v>
      </c>
      <c r="G353" s="29" t="s">
        <v>152</v>
      </c>
      <c r="H353" s="29" t="s">
        <v>152</v>
      </c>
      <c r="I353" s="29" t="s">
        <v>152</v>
      </c>
      <c r="J353" s="29" t="s">
        <v>152</v>
      </c>
      <c r="K353" s="29" t="str">
        <f t="shared" si="71"/>
        <v xml:space="preserve">tem.código only 2C.Materiais </v>
      </c>
      <c r="L353" s="7" t="str">
        <f t="shared" si="63"/>
        <v>Trata-se de: Objeto</v>
      </c>
      <c r="M353" s="7" t="str">
        <f t="shared" si="66"/>
        <v xml:space="preserve">Classificador </v>
      </c>
      <c r="N353" s="7" t="str">
        <f t="shared" si="67"/>
        <v xml:space="preserve">Da ABNT </v>
      </c>
      <c r="O353" s="7" t="str">
        <f t="shared" si="68"/>
        <v xml:space="preserve">Recursos </v>
      </c>
      <c r="P353" s="7" t="str">
        <f t="shared" si="64"/>
        <v>Trata-se de: Objeto Classificador  Da ABNT  Recursos  2C Materiais . --- Consultar Sistema de Classificação Construção na Norma 15965-4:2021 na Seção 2C</v>
      </c>
      <c r="Q353" s="7" t="str">
        <f t="shared" si="70"/>
        <v>Consultar Sistema de Classificação Construção na Norma 15965-4:2021 na Seção 2C</v>
      </c>
      <c r="R353" s="60" t="s">
        <v>1000</v>
      </c>
      <c r="S353" s="21" t="s">
        <v>655</v>
      </c>
      <c r="T353" s="10" t="str">
        <f t="shared" si="65"/>
        <v>key_353</v>
      </c>
    </row>
    <row r="354" spans="1:20" ht="7.8" customHeight="1" x14ac:dyDescent="0.3">
      <c r="A354" s="13">
        <v>354</v>
      </c>
      <c r="B354" s="9" t="s">
        <v>548</v>
      </c>
      <c r="C354" s="9" t="s">
        <v>953</v>
      </c>
      <c r="D354" s="9" t="s">
        <v>1018</v>
      </c>
      <c r="E354" s="25" t="s">
        <v>305</v>
      </c>
      <c r="F354" s="50" t="s">
        <v>1179</v>
      </c>
      <c r="G354" s="29" t="s">
        <v>152</v>
      </c>
      <c r="H354" s="29" t="s">
        <v>152</v>
      </c>
      <c r="I354" s="29" t="s">
        <v>152</v>
      </c>
      <c r="J354" s="29" t="str">
        <f>_xlfn.CONCAT("códigos.abnt some ",E354)</f>
        <v>códigos.abnt some Elementos</v>
      </c>
      <c r="K354" s="29" t="str">
        <f t="shared" si="71"/>
        <v>tem.código only 3E.Da.Construção</v>
      </c>
      <c r="L354" s="7" t="str">
        <f t="shared" si="63"/>
        <v>Trata-se de: Objeto</v>
      </c>
      <c r="M354" s="7" t="str">
        <f t="shared" si="66"/>
        <v xml:space="preserve">Classificador </v>
      </c>
      <c r="N354" s="7" t="str">
        <f t="shared" si="67"/>
        <v xml:space="preserve">Da ABNT </v>
      </c>
      <c r="O354" s="7" t="str">
        <f t="shared" si="68"/>
        <v xml:space="preserve">Elementos </v>
      </c>
      <c r="P354" s="7" t="str">
        <f t="shared" si="64"/>
        <v>Trata-se de: Objeto Classificador  Da ABNT  Elementos  3E Da Construção. --- Consultar Sistema de Classificação Construção na Norma 15965-5:2022 na Seção 3E</v>
      </c>
      <c r="Q354" s="7" t="str">
        <f t="shared" si="70"/>
        <v>Consultar Sistema de Classificação Construção na Norma 15965-5:2022 na Seção 3E</v>
      </c>
      <c r="R354" s="61" t="s">
        <v>1001</v>
      </c>
      <c r="S354" s="21" t="s">
        <v>656</v>
      </c>
      <c r="T354" s="10" t="str">
        <f t="shared" si="65"/>
        <v>key_354</v>
      </c>
    </row>
    <row r="355" spans="1:20" ht="7.8" customHeight="1" x14ac:dyDescent="0.3">
      <c r="A355" s="13">
        <v>355</v>
      </c>
      <c r="B355" s="9" t="s">
        <v>548</v>
      </c>
      <c r="C355" s="9" t="s">
        <v>953</v>
      </c>
      <c r="D355" s="9" t="s">
        <v>1018</v>
      </c>
      <c r="E355" s="25" t="s">
        <v>1184</v>
      </c>
      <c r="F355" s="50" t="s">
        <v>1180</v>
      </c>
      <c r="G355" s="29" t="s">
        <v>152</v>
      </c>
      <c r="H355" s="29" t="s">
        <v>152</v>
      </c>
      <c r="I355" s="29" t="s">
        <v>152</v>
      </c>
      <c r="J355" s="29" t="str">
        <f>_xlfn.CONCAT("códigos.abnt some ",E355)</f>
        <v>códigos.abnt some Resultados</v>
      </c>
      <c r="K355" s="29" t="str">
        <f t="shared" si="71"/>
        <v>tem.código only 3R.Da.Construção</v>
      </c>
      <c r="L355" s="7" t="str">
        <f t="shared" si="63"/>
        <v>Trata-se de: Objeto</v>
      </c>
      <c r="M355" s="7" t="str">
        <f t="shared" si="66"/>
        <v xml:space="preserve">Classificador </v>
      </c>
      <c r="N355" s="7" t="str">
        <f t="shared" si="67"/>
        <v xml:space="preserve">Da ABNT </v>
      </c>
      <c r="O355" s="7" t="str">
        <f t="shared" si="68"/>
        <v xml:space="preserve">Resultados </v>
      </c>
      <c r="P355" s="7" t="str">
        <f t="shared" si="64"/>
        <v>Trata-se de: Objeto Classificador  Da ABNT  Resultados  3R Da Construção. --- Consultar Sistema de Classificação Construção na Norma 15965-5:2022 na Seção 3R</v>
      </c>
      <c r="Q355" s="7" t="str">
        <f t="shared" si="70"/>
        <v>Consultar Sistema de Classificação Construção na Norma 15965-5:2022 na Seção 3R</v>
      </c>
      <c r="R355" s="61" t="s">
        <v>1001</v>
      </c>
      <c r="S355" s="21" t="s">
        <v>667</v>
      </c>
      <c r="T355" s="10" t="str">
        <f t="shared" si="65"/>
        <v>key_355</v>
      </c>
    </row>
    <row r="356" spans="1:20" ht="7.8" customHeight="1" x14ac:dyDescent="0.3">
      <c r="A356" s="13">
        <v>356</v>
      </c>
      <c r="B356" s="9" t="s">
        <v>548</v>
      </c>
      <c r="C356" s="9" t="s">
        <v>953</v>
      </c>
      <c r="D356" s="9" t="s">
        <v>1018</v>
      </c>
      <c r="E356" s="25" t="s">
        <v>644</v>
      </c>
      <c r="F356" s="51" t="s">
        <v>1181</v>
      </c>
      <c r="G356" s="29" t="s">
        <v>152</v>
      </c>
      <c r="H356" s="29" t="s">
        <v>152</v>
      </c>
      <c r="I356" s="29" t="s">
        <v>152</v>
      </c>
      <c r="J356" s="29" t="str">
        <f>_xlfn.CONCAT("códigos.abnt some ",E356)</f>
        <v>códigos.abnt some Espacial</v>
      </c>
      <c r="K356" s="29" t="str">
        <f t="shared" si="71"/>
        <v>tem.código only 4A.Ambientes</v>
      </c>
      <c r="L356" s="7" t="str">
        <f t="shared" si="63"/>
        <v>Trata-se de: Objeto</v>
      </c>
      <c r="M356" s="7" t="str">
        <f t="shared" si="66"/>
        <v xml:space="preserve">Classificador </v>
      </c>
      <c r="N356" s="7" t="str">
        <f t="shared" si="67"/>
        <v xml:space="preserve">Da ABNT </v>
      </c>
      <c r="O356" s="7" t="str">
        <f t="shared" si="68"/>
        <v xml:space="preserve">Espacial </v>
      </c>
      <c r="P356" s="7" t="str">
        <f t="shared" si="64"/>
        <v>Trata-se de: Objeto Classificador  Da ABNT  Espacial  4A Ambientes. --- Consultar Sistema de Classificação Construção na Norma 15965-6:2022 na Seção 4A</v>
      </c>
      <c r="Q356" s="7" t="str">
        <f t="shared" si="70"/>
        <v>Consultar Sistema de Classificação Construção na Norma 15965-6:2022 na Seção 4A</v>
      </c>
      <c r="R356" s="62" t="s">
        <v>1002</v>
      </c>
      <c r="S356" s="21" t="s">
        <v>657</v>
      </c>
      <c r="T356" s="10" t="str">
        <f t="shared" si="65"/>
        <v>key_356</v>
      </c>
    </row>
    <row r="357" spans="1:20" ht="7.8" customHeight="1" x14ac:dyDescent="0.3">
      <c r="A357" s="13">
        <v>357</v>
      </c>
      <c r="B357" s="9" t="s">
        <v>548</v>
      </c>
      <c r="C357" s="9" t="s">
        <v>953</v>
      </c>
      <c r="D357" s="9" t="s">
        <v>1018</v>
      </c>
      <c r="E357" s="25" t="s">
        <v>644</v>
      </c>
      <c r="F357" s="51" t="s">
        <v>1182</v>
      </c>
      <c r="G357" s="29" t="s">
        <v>152</v>
      </c>
      <c r="H357" s="29" t="s">
        <v>152</v>
      </c>
      <c r="I357" s="29" t="s">
        <v>152</v>
      </c>
      <c r="J357" s="29" t="s">
        <v>152</v>
      </c>
      <c r="K357" s="29" t="str">
        <f t="shared" si="71"/>
        <v>tem.código only 4U.Unidades</v>
      </c>
      <c r="L357" s="7" t="str">
        <f t="shared" si="63"/>
        <v>Trata-se de: Objeto</v>
      </c>
      <c r="M357" s="7" t="str">
        <f t="shared" si="66"/>
        <v xml:space="preserve">Classificador </v>
      </c>
      <c r="N357" s="7" t="str">
        <f t="shared" si="67"/>
        <v xml:space="preserve">Da ABNT </v>
      </c>
      <c r="O357" s="7" t="str">
        <f t="shared" si="68"/>
        <v xml:space="preserve">Espacial </v>
      </c>
      <c r="P357" s="7" t="str">
        <f t="shared" si="64"/>
        <v>Trata-se de: Objeto Classificador  Da ABNT  Espacial  4U Unidades. --- Consultar Sistema de Classificação Construção na Norma 15965-6:2022 na Seção 4U</v>
      </c>
      <c r="Q357" s="7" t="str">
        <f t="shared" si="70"/>
        <v>Consultar Sistema de Classificação Construção na Norma 15965-6:2022 na Seção 4U</v>
      </c>
      <c r="R357" s="62" t="s">
        <v>1002</v>
      </c>
      <c r="S357" s="21" t="s">
        <v>658</v>
      </c>
      <c r="T357" s="10" t="str">
        <f t="shared" si="65"/>
        <v>key_357</v>
      </c>
    </row>
    <row r="358" spans="1:20" ht="7.8" customHeight="1" x14ac:dyDescent="0.3">
      <c r="A358" s="13">
        <v>358</v>
      </c>
      <c r="B358" s="9" t="s">
        <v>548</v>
      </c>
      <c r="C358" s="9" t="s">
        <v>953</v>
      </c>
      <c r="D358" s="9" t="s">
        <v>1018</v>
      </c>
      <c r="E358" s="25" t="s">
        <v>1185</v>
      </c>
      <c r="F358" s="52" t="s">
        <v>1183</v>
      </c>
      <c r="G358" s="29" t="s">
        <v>152</v>
      </c>
      <c r="H358" s="29" t="s">
        <v>152</v>
      </c>
      <c r="I358" s="29" t="s">
        <v>152</v>
      </c>
      <c r="J358" s="29" t="str">
        <f>_xlfn.CONCAT("códigos.abnt some ",E358)</f>
        <v>códigos.abnt some Documental</v>
      </c>
      <c r="K358" s="29" t="str">
        <f t="shared" si="71"/>
        <v>tem.código only 5I.Infomação</v>
      </c>
      <c r="L358" s="7" t="str">
        <f t="shared" si="63"/>
        <v>Trata-se de: Objeto</v>
      </c>
      <c r="M358" s="7" t="str">
        <f t="shared" si="66"/>
        <v xml:space="preserve">Classificador </v>
      </c>
      <c r="N358" s="7" t="str">
        <f t="shared" si="67"/>
        <v xml:space="preserve">Da ABNT </v>
      </c>
      <c r="O358" s="7" t="str">
        <f t="shared" si="68"/>
        <v xml:space="preserve">Documental </v>
      </c>
      <c r="P358" s="7" t="str">
        <f t="shared" si="64"/>
        <v>Trata-se de: Objeto Classificador  Da ABNT  Documental  5I Infomação. --- Consultar Sistema de Classificação Construção na Norma 15965-7:2015 na Seção 5I</v>
      </c>
      <c r="Q358" s="7" t="str">
        <f t="shared" si="70"/>
        <v>Consultar Sistema de Classificação Construção na Norma 15965-7:2015 na Seção 5I</v>
      </c>
      <c r="R358" s="63" t="s">
        <v>1003</v>
      </c>
      <c r="S358" s="21" t="s">
        <v>668</v>
      </c>
      <c r="T358" s="10" t="str">
        <f t="shared" si="65"/>
        <v>key_358</v>
      </c>
    </row>
    <row r="359" spans="1:20" ht="7.8" customHeight="1" x14ac:dyDescent="0.3">
      <c r="A359" s="13">
        <v>359</v>
      </c>
      <c r="B359" s="9" t="s">
        <v>548</v>
      </c>
      <c r="C359" s="9" t="s">
        <v>953</v>
      </c>
      <c r="D359" s="9" t="s">
        <v>1019</v>
      </c>
      <c r="E359" s="9" t="s">
        <v>1186</v>
      </c>
      <c r="F359" s="53" t="s">
        <v>1445</v>
      </c>
      <c r="G359" s="29" t="s">
        <v>152</v>
      </c>
      <c r="H359" s="29" t="s">
        <v>152</v>
      </c>
      <c r="I359" s="29" t="str">
        <f>_xlfn.CONCAT("códigos.sus some ",D359)</f>
        <v>códigos.sus some Do.SomaSUS</v>
      </c>
      <c r="J359" s="29" t="str">
        <f>_xlfn.CONCAT("códigos.sus some ",E359)</f>
        <v>códigos.sus some De.Volume</v>
      </c>
      <c r="K359" s="29" t="str">
        <f>_xlfn.CONCAT("tem.volume only ",F359)</f>
        <v>tem.volume only V1</v>
      </c>
      <c r="L359" s="7" t="str">
        <f t="shared" si="63"/>
        <v>Trata-se de: Objeto</v>
      </c>
      <c r="M359" s="7" t="str">
        <f t="shared" si="66"/>
        <v xml:space="preserve">Classificador </v>
      </c>
      <c r="N359" s="7" t="str">
        <f t="shared" si="67"/>
        <v xml:space="preserve">Do SomaSUS </v>
      </c>
      <c r="O359" s="7" t="str">
        <f t="shared" si="68"/>
        <v xml:space="preserve">De Volume </v>
      </c>
      <c r="P359" s="7" t="str">
        <f t="shared" si="64"/>
        <v>Trata-se de: Objeto Classificador  Do SomaSUS  De Volume  V1. --- Consultar o SOMASUS no Volume 1</v>
      </c>
      <c r="Q359" s="7" t="str">
        <f t="shared" ref="Q359:Q394" si="72">_xlfn.CONCAT("Consultar o ",R359," no Volume ",S359)</f>
        <v>Consultar o SOMASUS no Volume 1</v>
      </c>
      <c r="R359" s="21" t="s">
        <v>672</v>
      </c>
      <c r="S359" s="21">
        <v>1</v>
      </c>
      <c r="T359" s="10" t="str">
        <f t="shared" si="65"/>
        <v>key_359</v>
      </c>
    </row>
    <row r="360" spans="1:20" ht="7.8" customHeight="1" x14ac:dyDescent="0.3">
      <c r="A360" s="13">
        <v>360</v>
      </c>
      <c r="B360" s="9" t="s">
        <v>548</v>
      </c>
      <c r="C360" s="9" t="s">
        <v>953</v>
      </c>
      <c r="D360" s="9" t="s">
        <v>1019</v>
      </c>
      <c r="E360" s="9" t="s">
        <v>1186</v>
      </c>
      <c r="F360" s="53" t="s">
        <v>1446</v>
      </c>
      <c r="G360" s="29" t="s">
        <v>152</v>
      </c>
      <c r="H360" s="29" t="s">
        <v>152</v>
      </c>
      <c r="I360" s="29" t="s">
        <v>152</v>
      </c>
      <c r="J360" s="29" t="s">
        <v>152</v>
      </c>
      <c r="K360" s="29" t="str">
        <f t="shared" ref="K360:K362" si="73">_xlfn.CONCAT("tem.volume only ",F360)</f>
        <v>tem.volume only V2</v>
      </c>
      <c r="L360" s="7" t="str">
        <f t="shared" si="63"/>
        <v>Trata-se de: Objeto</v>
      </c>
      <c r="M360" s="7" t="str">
        <f t="shared" si="66"/>
        <v xml:space="preserve">Classificador </v>
      </c>
      <c r="N360" s="7" t="str">
        <f t="shared" si="67"/>
        <v xml:space="preserve">Do SomaSUS </v>
      </c>
      <c r="O360" s="7" t="str">
        <f t="shared" si="68"/>
        <v xml:space="preserve">De Volume </v>
      </c>
      <c r="P360" s="7" t="str">
        <f t="shared" si="64"/>
        <v>Trata-se de: Objeto Classificador  Do SomaSUS  De Volume  V2. --- Consultar o SOMASUS no Volume 2</v>
      </c>
      <c r="Q360" s="7" t="str">
        <f t="shared" si="72"/>
        <v>Consultar o SOMASUS no Volume 2</v>
      </c>
      <c r="R360" s="21" t="s">
        <v>672</v>
      </c>
      <c r="S360" s="21">
        <v>2</v>
      </c>
      <c r="T360" s="10" t="str">
        <f t="shared" si="65"/>
        <v>key_360</v>
      </c>
    </row>
    <row r="361" spans="1:20" ht="7.8" customHeight="1" x14ac:dyDescent="0.3">
      <c r="A361" s="13">
        <v>361</v>
      </c>
      <c r="B361" s="9" t="s">
        <v>548</v>
      </c>
      <c r="C361" s="9" t="s">
        <v>953</v>
      </c>
      <c r="D361" s="9" t="s">
        <v>1019</v>
      </c>
      <c r="E361" s="9" t="s">
        <v>1186</v>
      </c>
      <c r="F361" s="53" t="s">
        <v>1447</v>
      </c>
      <c r="G361" s="29" t="s">
        <v>152</v>
      </c>
      <c r="H361" s="29" t="s">
        <v>152</v>
      </c>
      <c r="I361" s="29" t="s">
        <v>152</v>
      </c>
      <c r="J361" s="29" t="s">
        <v>152</v>
      </c>
      <c r="K361" s="29" t="str">
        <f t="shared" si="73"/>
        <v>tem.volume only V3</v>
      </c>
      <c r="L361" s="7" t="str">
        <f t="shared" si="63"/>
        <v>Trata-se de: Objeto</v>
      </c>
      <c r="M361" s="7" t="str">
        <f t="shared" si="66"/>
        <v xml:space="preserve">Classificador </v>
      </c>
      <c r="N361" s="7" t="str">
        <f t="shared" si="67"/>
        <v xml:space="preserve">Do SomaSUS </v>
      </c>
      <c r="O361" s="7" t="str">
        <f t="shared" si="68"/>
        <v xml:space="preserve">De Volume </v>
      </c>
      <c r="P361" s="7" t="str">
        <f t="shared" si="64"/>
        <v>Trata-se de: Objeto Classificador  Do SomaSUS  De Volume  V3. --- Consultar o SOMASUS no Volume 3</v>
      </c>
      <c r="Q361" s="7" t="str">
        <f t="shared" si="72"/>
        <v>Consultar o SOMASUS no Volume 3</v>
      </c>
      <c r="R361" s="21" t="s">
        <v>672</v>
      </c>
      <c r="S361" s="21">
        <v>3</v>
      </c>
      <c r="T361" s="10" t="str">
        <f t="shared" si="65"/>
        <v>key_361</v>
      </c>
    </row>
    <row r="362" spans="1:20" ht="7.8" customHeight="1" x14ac:dyDescent="0.3">
      <c r="A362" s="13">
        <v>362</v>
      </c>
      <c r="B362" s="9" t="s">
        <v>548</v>
      </c>
      <c r="C362" s="9" t="s">
        <v>953</v>
      </c>
      <c r="D362" s="9" t="s">
        <v>1019</v>
      </c>
      <c r="E362" s="9" t="s">
        <v>1186</v>
      </c>
      <c r="F362" s="53" t="s">
        <v>1448</v>
      </c>
      <c r="G362" s="29" t="s">
        <v>152</v>
      </c>
      <c r="H362" s="29" t="s">
        <v>152</v>
      </c>
      <c r="I362" s="29" t="s">
        <v>152</v>
      </c>
      <c r="J362" s="29" t="s">
        <v>152</v>
      </c>
      <c r="K362" s="29" t="str">
        <f t="shared" si="73"/>
        <v>tem.volume only V4</v>
      </c>
      <c r="L362" s="7" t="str">
        <f t="shared" si="63"/>
        <v>Trata-se de: Objeto</v>
      </c>
      <c r="M362" s="7" t="str">
        <f t="shared" si="66"/>
        <v xml:space="preserve">Classificador </v>
      </c>
      <c r="N362" s="7" t="str">
        <f t="shared" si="67"/>
        <v xml:space="preserve">Do SomaSUS </v>
      </c>
      <c r="O362" s="7" t="str">
        <f t="shared" si="68"/>
        <v xml:space="preserve">De Volume </v>
      </c>
      <c r="P362" s="7" t="str">
        <f t="shared" si="64"/>
        <v>Trata-se de: Objeto Classificador  Do SomaSUS  De Volume  V4. --- Consultar o SOMASUS no Volume 4</v>
      </c>
      <c r="Q362" s="7" t="str">
        <f t="shared" si="72"/>
        <v>Consultar o SOMASUS no Volume 4</v>
      </c>
      <c r="R362" s="21" t="s">
        <v>672</v>
      </c>
      <c r="S362" s="21">
        <v>4</v>
      </c>
      <c r="T362" s="10" t="str">
        <f t="shared" si="65"/>
        <v>key_362</v>
      </c>
    </row>
    <row r="363" spans="1:20" ht="7.8" customHeight="1" x14ac:dyDescent="0.3">
      <c r="A363" s="13">
        <v>363</v>
      </c>
      <c r="B363" s="9" t="s">
        <v>548</v>
      </c>
      <c r="C363" s="9" t="s">
        <v>953</v>
      </c>
      <c r="D363" s="9" t="s">
        <v>1019</v>
      </c>
      <c r="E363" s="9" t="s">
        <v>1187</v>
      </c>
      <c r="F363" s="53" t="s">
        <v>1436</v>
      </c>
      <c r="G363" s="29" t="s">
        <v>152</v>
      </c>
      <c r="H363" s="29" t="s">
        <v>152</v>
      </c>
      <c r="I363" s="29" t="s">
        <v>152</v>
      </c>
      <c r="J363" s="29" t="str">
        <f>_xlfn.CONCAT("códigos.sus some ",E363)</f>
        <v>códigos.sus some De.Unid.Funcional</v>
      </c>
      <c r="K363" s="29" t="str">
        <f>_xlfn.CONCAT("tem.unid.funcional only ",F363)</f>
        <v>tem.unid.funcional only V1.UF.AMB</v>
      </c>
      <c r="L363" s="7" t="str">
        <f t="shared" si="63"/>
        <v>Trata-se de: Objeto</v>
      </c>
      <c r="M363" s="7" t="str">
        <f t="shared" si="66"/>
        <v xml:space="preserve">Classificador </v>
      </c>
      <c r="N363" s="7" t="str">
        <f t="shared" si="67"/>
        <v xml:space="preserve">Do SomaSUS </v>
      </c>
      <c r="O363" s="7" t="str">
        <f t="shared" si="68"/>
        <v xml:space="preserve">De Unid Funcional </v>
      </c>
      <c r="P363" s="7" t="str">
        <f t="shared" si="64"/>
        <v>Trata-se de: Objeto Classificador  Do SomaSUS  De Unid Funcional  V1 UF AMB. --- Consultar o SOMASUS no Volume 1</v>
      </c>
      <c r="Q363" s="7" t="str">
        <f t="shared" si="72"/>
        <v>Consultar o SOMASUS no Volume 1</v>
      </c>
      <c r="R363" s="21" t="s">
        <v>672</v>
      </c>
      <c r="S363" s="21">
        <v>1</v>
      </c>
      <c r="T363" s="10" t="str">
        <f t="shared" si="65"/>
        <v>key_363</v>
      </c>
    </row>
    <row r="364" spans="1:20" ht="7.8" customHeight="1" x14ac:dyDescent="0.3">
      <c r="A364" s="13">
        <v>364</v>
      </c>
      <c r="B364" s="9" t="s">
        <v>548</v>
      </c>
      <c r="C364" s="9" t="s">
        <v>953</v>
      </c>
      <c r="D364" s="9" t="s">
        <v>1019</v>
      </c>
      <c r="E364" s="9" t="s">
        <v>1187</v>
      </c>
      <c r="F364" s="53" t="s">
        <v>1437</v>
      </c>
      <c r="G364" s="29" t="s">
        <v>152</v>
      </c>
      <c r="H364" s="29" t="s">
        <v>152</v>
      </c>
      <c r="I364" s="29" t="s">
        <v>152</v>
      </c>
      <c r="J364" s="29" t="s">
        <v>152</v>
      </c>
      <c r="K364" s="29" t="str">
        <f t="shared" ref="K364:K371" si="74">_xlfn.CONCAT("tem.unid.funcional only ",F364)</f>
        <v>tem.unid.funcional only V2.UF.EME</v>
      </c>
      <c r="L364" s="7" t="str">
        <f t="shared" si="63"/>
        <v>Trata-se de: Objeto</v>
      </c>
      <c r="M364" s="7" t="str">
        <f t="shared" si="66"/>
        <v xml:space="preserve">Classificador </v>
      </c>
      <c r="N364" s="7" t="str">
        <f t="shared" si="67"/>
        <v xml:space="preserve">Do SomaSUS </v>
      </c>
      <c r="O364" s="7" t="str">
        <f t="shared" si="68"/>
        <v xml:space="preserve">De Unid Funcional </v>
      </c>
      <c r="P364" s="7" t="str">
        <f t="shared" si="64"/>
        <v>Trata-se de: Objeto Classificador  Do SomaSUS  De Unid Funcional  V2 UF EME. --- Consultar o SOMASUS no Volume 2</v>
      </c>
      <c r="Q364" s="7" t="str">
        <f t="shared" si="72"/>
        <v>Consultar o SOMASUS no Volume 2</v>
      </c>
      <c r="R364" s="21" t="s">
        <v>672</v>
      </c>
      <c r="S364" s="21">
        <v>2</v>
      </c>
      <c r="T364" s="10" t="str">
        <f t="shared" si="65"/>
        <v>key_364</v>
      </c>
    </row>
    <row r="365" spans="1:20" ht="7.8" customHeight="1" x14ac:dyDescent="0.3">
      <c r="A365" s="13">
        <v>365</v>
      </c>
      <c r="B365" s="9" t="s">
        <v>548</v>
      </c>
      <c r="C365" s="9" t="s">
        <v>953</v>
      </c>
      <c r="D365" s="9" t="s">
        <v>1019</v>
      </c>
      <c r="E365" s="9" t="s">
        <v>1187</v>
      </c>
      <c r="F365" s="25" t="s">
        <v>1438</v>
      </c>
      <c r="G365" s="29" t="s">
        <v>152</v>
      </c>
      <c r="H365" s="29" t="s">
        <v>152</v>
      </c>
      <c r="I365" s="29" t="s">
        <v>152</v>
      </c>
      <c r="J365" s="29" t="s">
        <v>152</v>
      </c>
      <c r="K365" s="29" t="str">
        <f t="shared" si="74"/>
        <v>tem.unid.funcional only V3.UF.INT</v>
      </c>
      <c r="L365" s="7" t="str">
        <f t="shared" si="63"/>
        <v>Trata-se de: Objeto</v>
      </c>
      <c r="M365" s="7" t="str">
        <f t="shared" si="66"/>
        <v xml:space="preserve">Classificador </v>
      </c>
      <c r="N365" s="7" t="str">
        <f t="shared" si="67"/>
        <v xml:space="preserve">Do SomaSUS </v>
      </c>
      <c r="O365" s="7" t="str">
        <f t="shared" si="68"/>
        <v xml:space="preserve">De Unid Funcional </v>
      </c>
      <c r="P365" s="7" t="str">
        <f t="shared" si="64"/>
        <v>Trata-se de: Objeto Classificador  Do SomaSUS  De Unid Funcional  V3 UF INT. --- Consultar o SOMASUS no Volume 3</v>
      </c>
      <c r="Q365" s="7" t="str">
        <f t="shared" si="72"/>
        <v>Consultar o SOMASUS no Volume 3</v>
      </c>
      <c r="R365" s="21" t="s">
        <v>672</v>
      </c>
      <c r="S365" s="21">
        <v>3</v>
      </c>
      <c r="T365" s="10" t="str">
        <f t="shared" si="65"/>
        <v>key_365</v>
      </c>
    </row>
    <row r="366" spans="1:20" ht="7.8" customHeight="1" x14ac:dyDescent="0.3">
      <c r="A366" s="13">
        <v>366</v>
      </c>
      <c r="B366" s="9" t="s">
        <v>548</v>
      </c>
      <c r="C366" s="9" t="s">
        <v>953</v>
      </c>
      <c r="D366" s="9" t="s">
        <v>1019</v>
      </c>
      <c r="E366" s="9" t="s">
        <v>1187</v>
      </c>
      <c r="F366" s="25" t="s">
        <v>1439</v>
      </c>
      <c r="G366" s="29" t="s">
        <v>152</v>
      </c>
      <c r="H366" s="29" t="s">
        <v>152</v>
      </c>
      <c r="I366" s="29" t="s">
        <v>152</v>
      </c>
      <c r="J366" s="29" t="s">
        <v>152</v>
      </c>
      <c r="K366" s="29" t="str">
        <f t="shared" si="74"/>
        <v>tem.unid.funcional only V4.UF.REA</v>
      </c>
      <c r="L366" s="7" t="str">
        <f t="shared" si="63"/>
        <v>Trata-se de: Objeto</v>
      </c>
      <c r="M366" s="7" t="str">
        <f t="shared" si="66"/>
        <v xml:space="preserve">Classificador </v>
      </c>
      <c r="N366" s="7" t="str">
        <f t="shared" si="67"/>
        <v xml:space="preserve">Do SomaSUS </v>
      </c>
      <c r="O366" s="7" t="str">
        <f t="shared" si="68"/>
        <v xml:space="preserve">De Unid Funcional </v>
      </c>
      <c r="P366" s="7" t="str">
        <f t="shared" si="64"/>
        <v>Trata-se de: Objeto Classificador  Do SomaSUS  De Unid Funcional  V4 UF REA. --- Consultar o SOMASUS no Volume 4</v>
      </c>
      <c r="Q366" s="7" t="str">
        <f t="shared" si="72"/>
        <v>Consultar o SOMASUS no Volume 4</v>
      </c>
      <c r="R366" s="21" t="s">
        <v>672</v>
      </c>
      <c r="S366" s="21">
        <v>4</v>
      </c>
      <c r="T366" s="10" t="str">
        <f t="shared" si="65"/>
        <v>key_366</v>
      </c>
    </row>
    <row r="367" spans="1:20" ht="7.8" customHeight="1" x14ac:dyDescent="0.3">
      <c r="A367" s="13">
        <v>367</v>
      </c>
      <c r="B367" s="9" t="s">
        <v>548</v>
      </c>
      <c r="C367" s="9" t="s">
        <v>953</v>
      </c>
      <c r="D367" s="9" t="s">
        <v>1019</v>
      </c>
      <c r="E367" s="9" t="s">
        <v>1187</v>
      </c>
      <c r="F367" s="25" t="s">
        <v>1440</v>
      </c>
      <c r="G367" s="29" t="s">
        <v>152</v>
      </c>
      <c r="H367" s="29" t="s">
        <v>152</v>
      </c>
      <c r="I367" s="29" t="s">
        <v>152</v>
      </c>
      <c r="J367" s="29" t="s">
        <v>152</v>
      </c>
      <c r="K367" s="29" t="str">
        <f t="shared" si="74"/>
        <v>tem.unid.funcional only V4.UF.IMG</v>
      </c>
      <c r="L367" s="7" t="str">
        <f t="shared" si="63"/>
        <v>Trata-se de: Objeto</v>
      </c>
      <c r="M367" s="7" t="str">
        <f t="shared" si="66"/>
        <v xml:space="preserve">Classificador </v>
      </c>
      <c r="N367" s="7" t="str">
        <f t="shared" si="67"/>
        <v xml:space="preserve">Do SomaSUS </v>
      </c>
      <c r="O367" s="7" t="str">
        <f t="shared" si="68"/>
        <v xml:space="preserve">De Unid Funcional </v>
      </c>
      <c r="P367" s="7" t="str">
        <f t="shared" si="64"/>
        <v>Trata-se de: Objeto Classificador  Do SomaSUS  De Unid Funcional  V4 UF IMG. --- Consultar o SOMASUS no Volume 4</v>
      </c>
      <c r="Q367" s="7" t="str">
        <f t="shared" si="72"/>
        <v>Consultar o SOMASUS no Volume 4</v>
      </c>
      <c r="R367" s="21" t="s">
        <v>672</v>
      </c>
      <c r="S367" s="21">
        <v>4</v>
      </c>
      <c r="T367" s="10" t="str">
        <f t="shared" si="65"/>
        <v>key_367</v>
      </c>
    </row>
    <row r="368" spans="1:20" ht="7.8" customHeight="1" x14ac:dyDescent="0.3">
      <c r="A368" s="13">
        <v>368</v>
      </c>
      <c r="B368" s="9" t="s">
        <v>548</v>
      </c>
      <c r="C368" s="9" t="s">
        <v>953</v>
      </c>
      <c r="D368" s="9" t="s">
        <v>1019</v>
      </c>
      <c r="E368" s="9" t="s">
        <v>1187</v>
      </c>
      <c r="F368" s="25" t="s">
        <v>1441</v>
      </c>
      <c r="G368" s="29" t="s">
        <v>152</v>
      </c>
      <c r="H368" s="29" t="s">
        <v>152</v>
      </c>
      <c r="I368" s="29" t="s">
        <v>152</v>
      </c>
      <c r="J368" s="29" t="s">
        <v>152</v>
      </c>
      <c r="K368" s="29" t="str">
        <f t="shared" si="74"/>
        <v>tem.unid.funcional only V4.UF.APA</v>
      </c>
      <c r="L368" s="7" t="str">
        <f t="shared" si="63"/>
        <v>Trata-se de: Objeto</v>
      </c>
      <c r="M368" s="7" t="str">
        <f t="shared" si="66"/>
        <v xml:space="preserve">Classificador </v>
      </c>
      <c r="N368" s="7" t="str">
        <f t="shared" si="67"/>
        <v xml:space="preserve">Do SomaSUS </v>
      </c>
      <c r="O368" s="7" t="str">
        <f t="shared" si="68"/>
        <v xml:space="preserve">De Unid Funcional </v>
      </c>
      <c r="P368" s="7" t="str">
        <f t="shared" si="64"/>
        <v>Trata-se de: Objeto Classificador  Do SomaSUS  De Unid Funcional  V4 UF APA. --- Consultar o SOMASUS no Volume 4</v>
      </c>
      <c r="Q368" s="7" t="str">
        <f t="shared" si="72"/>
        <v>Consultar o SOMASUS no Volume 4</v>
      </c>
      <c r="R368" s="21" t="s">
        <v>672</v>
      </c>
      <c r="S368" s="21">
        <v>4</v>
      </c>
      <c r="T368" s="10" t="str">
        <f t="shared" si="65"/>
        <v>key_368</v>
      </c>
    </row>
    <row r="369" spans="1:20" ht="7.8" customHeight="1" x14ac:dyDescent="0.3">
      <c r="A369" s="13">
        <v>369</v>
      </c>
      <c r="B369" s="9" t="s">
        <v>548</v>
      </c>
      <c r="C369" s="9" t="s">
        <v>953</v>
      </c>
      <c r="D369" s="9" t="s">
        <v>1019</v>
      </c>
      <c r="E369" s="9" t="s">
        <v>1187</v>
      </c>
      <c r="F369" s="25" t="s">
        <v>1442</v>
      </c>
      <c r="G369" s="29" t="s">
        <v>152</v>
      </c>
      <c r="H369" s="29" t="s">
        <v>152</v>
      </c>
      <c r="I369" s="29" t="s">
        <v>152</v>
      </c>
      <c r="J369" s="29" t="s">
        <v>152</v>
      </c>
      <c r="K369" s="29" t="str">
        <f t="shared" si="74"/>
        <v>tem.unid.funcional only V4.UF.HEM</v>
      </c>
      <c r="L369" s="7" t="str">
        <f t="shared" si="63"/>
        <v>Trata-se de: Objeto</v>
      </c>
      <c r="M369" s="7" t="str">
        <f t="shared" si="66"/>
        <v xml:space="preserve">Classificador </v>
      </c>
      <c r="N369" s="7" t="str">
        <f t="shared" si="67"/>
        <v xml:space="preserve">Do SomaSUS </v>
      </c>
      <c r="O369" s="7" t="str">
        <f t="shared" si="68"/>
        <v xml:space="preserve">De Unid Funcional </v>
      </c>
      <c r="P369" s="7" t="str">
        <f t="shared" si="64"/>
        <v>Trata-se de: Objeto Classificador  Do SomaSUS  De Unid Funcional  V4 UF HEM. --- Consultar o SOMASUS no Volume 4</v>
      </c>
      <c r="Q369" s="7" t="str">
        <f t="shared" si="72"/>
        <v>Consultar o SOMASUS no Volume 4</v>
      </c>
      <c r="R369" s="21" t="s">
        <v>672</v>
      </c>
      <c r="S369" s="21">
        <v>4</v>
      </c>
      <c r="T369" s="10" t="str">
        <f t="shared" si="65"/>
        <v>key_369</v>
      </c>
    </row>
    <row r="370" spans="1:20" ht="7.8" customHeight="1" x14ac:dyDescent="0.3">
      <c r="A370" s="13">
        <v>370</v>
      </c>
      <c r="B370" s="9" t="s">
        <v>548</v>
      </c>
      <c r="C370" s="9" t="s">
        <v>953</v>
      </c>
      <c r="D370" s="9" t="s">
        <v>1019</v>
      </c>
      <c r="E370" s="9" t="s">
        <v>1187</v>
      </c>
      <c r="F370" s="25" t="s">
        <v>1443</v>
      </c>
      <c r="G370" s="29" t="s">
        <v>152</v>
      </c>
      <c r="H370" s="29" t="s">
        <v>152</v>
      </c>
      <c r="I370" s="29" t="s">
        <v>152</v>
      </c>
      <c r="J370" s="29" t="s">
        <v>152</v>
      </c>
      <c r="K370" s="29" t="str">
        <f t="shared" si="74"/>
        <v>tem.unid.funcional only V4.UF.MNU</v>
      </c>
      <c r="L370" s="7" t="str">
        <f t="shared" si="63"/>
        <v>Trata-se de: Objeto</v>
      </c>
      <c r="M370" s="7" t="str">
        <f t="shared" si="66"/>
        <v xml:space="preserve">Classificador </v>
      </c>
      <c r="N370" s="7" t="str">
        <f t="shared" si="67"/>
        <v xml:space="preserve">Do SomaSUS </v>
      </c>
      <c r="O370" s="7" t="str">
        <f t="shared" si="68"/>
        <v xml:space="preserve">De Unid Funcional </v>
      </c>
      <c r="P370" s="7" t="str">
        <f t="shared" si="64"/>
        <v>Trata-se de: Objeto Classificador  Do SomaSUS  De Unid Funcional  V4 UF MNU. --- Consultar o SOMASUS no Volume 4</v>
      </c>
      <c r="Q370" s="7" t="str">
        <f t="shared" si="72"/>
        <v>Consultar o SOMASUS no Volume 4</v>
      </c>
      <c r="R370" s="21" t="s">
        <v>672</v>
      </c>
      <c r="S370" s="21">
        <v>4</v>
      </c>
      <c r="T370" s="10" t="str">
        <f t="shared" si="65"/>
        <v>key_370</v>
      </c>
    </row>
    <row r="371" spans="1:20" ht="7.8" customHeight="1" x14ac:dyDescent="0.3">
      <c r="A371" s="13">
        <v>371</v>
      </c>
      <c r="B371" s="9" t="s">
        <v>548</v>
      </c>
      <c r="C371" s="9" t="s">
        <v>953</v>
      </c>
      <c r="D371" s="9" t="s">
        <v>1019</v>
      </c>
      <c r="E371" s="9" t="s">
        <v>1187</v>
      </c>
      <c r="F371" s="25" t="s">
        <v>1444</v>
      </c>
      <c r="G371" s="29" t="s">
        <v>152</v>
      </c>
      <c r="H371" s="29" t="s">
        <v>152</v>
      </c>
      <c r="I371" s="29" t="s">
        <v>152</v>
      </c>
      <c r="J371" s="29" t="s">
        <v>152</v>
      </c>
      <c r="K371" s="29" t="str">
        <f t="shared" si="74"/>
        <v>tem.unid.funcional only V4.UF.PAT</v>
      </c>
      <c r="L371" s="7" t="str">
        <f t="shared" si="63"/>
        <v>Trata-se de: Objeto</v>
      </c>
      <c r="M371" s="7" t="str">
        <f t="shared" si="66"/>
        <v xml:space="preserve">Classificador </v>
      </c>
      <c r="N371" s="7" t="str">
        <f t="shared" si="67"/>
        <v xml:space="preserve">Do SomaSUS </v>
      </c>
      <c r="O371" s="7" t="str">
        <f t="shared" si="68"/>
        <v xml:space="preserve">De Unid Funcional </v>
      </c>
      <c r="P371" s="7" t="str">
        <f t="shared" si="64"/>
        <v>Trata-se de: Objeto Classificador  Do SomaSUS  De Unid Funcional  V4 UF PAT. --- Consultar o SOMASUS no Volume 4</v>
      </c>
      <c r="Q371" s="7" t="str">
        <f t="shared" si="72"/>
        <v>Consultar o SOMASUS no Volume 4</v>
      </c>
      <c r="R371" s="21" t="s">
        <v>672</v>
      </c>
      <c r="S371" s="21">
        <v>4</v>
      </c>
      <c r="T371" s="10" t="str">
        <f t="shared" si="65"/>
        <v>key_371</v>
      </c>
    </row>
    <row r="372" spans="1:20" ht="7.8" customHeight="1" x14ac:dyDescent="0.3">
      <c r="A372" s="13">
        <v>372</v>
      </c>
      <c r="B372" s="9" t="s">
        <v>548</v>
      </c>
      <c r="C372" s="9" t="s">
        <v>953</v>
      </c>
      <c r="D372" s="9" t="s">
        <v>1019</v>
      </c>
      <c r="E372" s="9" t="s">
        <v>1188</v>
      </c>
      <c r="F372" s="25" t="s">
        <v>975</v>
      </c>
      <c r="G372" s="29" t="s">
        <v>152</v>
      </c>
      <c r="H372" s="29" t="s">
        <v>152</v>
      </c>
      <c r="I372" s="29" t="s">
        <v>152</v>
      </c>
      <c r="J372" s="29" t="str">
        <f>_xlfn.CONCAT("códigos.sus some ",E372)</f>
        <v>códigos.sus some De.Setor</v>
      </c>
      <c r="K372" s="29" t="str">
        <f>_xlfn.CONCAT("tem.setor only ",F372)</f>
        <v>tem.setor only BASI</v>
      </c>
      <c r="L372" s="7" t="str">
        <f t="shared" si="63"/>
        <v>Trata-se de: Objeto</v>
      </c>
      <c r="M372" s="7" t="str">
        <f t="shared" si="66"/>
        <v xml:space="preserve">Classificador </v>
      </c>
      <c r="N372" s="7" t="str">
        <f t="shared" si="67"/>
        <v xml:space="preserve">Do SomaSUS </v>
      </c>
      <c r="O372" s="7" t="str">
        <f t="shared" si="68"/>
        <v xml:space="preserve">De Setor </v>
      </c>
      <c r="P372" s="7" t="str">
        <f t="shared" si="64"/>
        <v>Trata-se de: Objeto Classificador  Do SomaSUS  De Setor  BASI. --- Consultar o SOMASUS no Volume .</v>
      </c>
      <c r="Q372" s="7" t="str">
        <f t="shared" si="72"/>
        <v>Consultar o SOMASUS no Volume .</v>
      </c>
      <c r="R372" s="21" t="s">
        <v>672</v>
      </c>
      <c r="S372" s="21" t="s">
        <v>413</v>
      </c>
      <c r="T372" s="10" t="str">
        <f t="shared" si="65"/>
        <v>key_372</v>
      </c>
    </row>
    <row r="373" spans="1:20" ht="7.8" customHeight="1" x14ac:dyDescent="0.3">
      <c r="A373" s="13">
        <v>373</v>
      </c>
      <c r="B373" s="9" t="s">
        <v>548</v>
      </c>
      <c r="C373" s="9" t="s">
        <v>953</v>
      </c>
      <c r="D373" s="9" t="s">
        <v>1019</v>
      </c>
      <c r="E373" s="9" t="s">
        <v>1188</v>
      </c>
      <c r="F373" s="25" t="s">
        <v>976</v>
      </c>
      <c r="G373" s="29" t="s">
        <v>152</v>
      </c>
      <c r="H373" s="29" t="s">
        <v>152</v>
      </c>
      <c r="I373" s="29" t="s">
        <v>152</v>
      </c>
      <c r="J373" s="29" t="s">
        <v>152</v>
      </c>
      <c r="K373" s="29" t="str">
        <f t="shared" ref="K373:K394" si="75">_xlfn.CONCAT("tem.setor only ",F373)</f>
        <v>tem.setor only ENFE</v>
      </c>
      <c r="L373" s="7" t="str">
        <f t="shared" si="63"/>
        <v>Trata-se de: Objeto</v>
      </c>
      <c r="M373" s="7" t="str">
        <f t="shared" si="66"/>
        <v xml:space="preserve">Classificador </v>
      </c>
      <c r="N373" s="7" t="str">
        <f t="shared" si="67"/>
        <v xml:space="preserve">Do SomaSUS </v>
      </c>
      <c r="O373" s="7" t="str">
        <f t="shared" si="68"/>
        <v xml:space="preserve">De Setor </v>
      </c>
      <c r="P373" s="7" t="str">
        <f t="shared" si="64"/>
        <v>Trata-se de: Objeto Classificador  Do SomaSUS  De Setor  ENFE. --- Consultar o SOMASUS no Volume .</v>
      </c>
      <c r="Q373" s="7" t="str">
        <f t="shared" si="72"/>
        <v>Consultar o SOMASUS no Volume .</v>
      </c>
      <c r="R373" s="21" t="s">
        <v>672</v>
      </c>
      <c r="S373" s="21" t="s">
        <v>413</v>
      </c>
      <c r="T373" s="10" t="str">
        <f t="shared" si="65"/>
        <v>key_373</v>
      </c>
    </row>
    <row r="374" spans="1:20" ht="7.8" customHeight="1" x14ac:dyDescent="0.3">
      <c r="A374" s="13">
        <v>374</v>
      </c>
      <c r="B374" s="9" t="s">
        <v>548</v>
      </c>
      <c r="C374" s="9" t="s">
        <v>953</v>
      </c>
      <c r="D374" s="9" t="s">
        <v>1019</v>
      </c>
      <c r="E374" s="9" t="s">
        <v>1188</v>
      </c>
      <c r="F374" s="25" t="s">
        <v>977</v>
      </c>
      <c r="G374" s="29" t="s">
        <v>152</v>
      </c>
      <c r="H374" s="29" t="s">
        <v>152</v>
      </c>
      <c r="I374" s="29" t="s">
        <v>152</v>
      </c>
      <c r="J374" s="29" t="s">
        <v>152</v>
      </c>
      <c r="K374" s="29" t="str">
        <f t="shared" si="75"/>
        <v>tem.setor only CONS</v>
      </c>
      <c r="L374" s="7" t="str">
        <f t="shared" si="63"/>
        <v>Trata-se de: Objeto</v>
      </c>
      <c r="M374" s="7" t="str">
        <f t="shared" si="66"/>
        <v xml:space="preserve">Classificador </v>
      </c>
      <c r="N374" s="7" t="str">
        <f t="shared" si="67"/>
        <v xml:space="preserve">Do SomaSUS </v>
      </c>
      <c r="O374" s="7" t="str">
        <f t="shared" si="68"/>
        <v xml:space="preserve">De Setor </v>
      </c>
      <c r="P374" s="7" t="str">
        <f t="shared" si="64"/>
        <v>Trata-se de: Objeto Classificador  Do SomaSUS  De Setor  CONS. --- Consultar o SOMASUS no Volume .</v>
      </c>
      <c r="Q374" s="7" t="str">
        <f t="shared" si="72"/>
        <v>Consultar o SOMASUS no Volume .</v>
      </c>
      <c r="R374" s="21" t="s">
        <v>672</v>
      </c>
      <c r="S374" s="21" t="s">
        <v>413</v>
      </c>
      <c r="T374" s="10" t="str">
        <f t="shared" si="65"/>
        <v>key_374</v>
      </c>
    </row>
    <row r="375" spans="1:20" ht="7.8" customHeight="1" x14ac:dyDescent="0.3">
      <c r="A375" s="13">
        <v>375</v>
      </c>
      <c r="B375" s="9" t="s">
        <v>548</v>
      </c>
      <c r="C375" s="9" t="s">
        <v>953</v>
      </c>
      <c r="D375" s="9" t="s">
        <v>1019</v>
      </c>
      <c r="E375" s="9" t="s">
        <v>1188</v>
      </c>
      <c r="F375" s="25" t="s">
        <v>978</v>
      </c>
      <c r="G375" s="29" t="s">
        <v>152</v>
      </c>
      <c r="H375" s="29" t="s">
        <v>152</v>
      </c>
      <c r="I375" s="29" t="s">
        <v>152</v>
      </c>
      <c r="J375" s="29" t="s">
        <v>152</v>
      </c>
      <c r="K375" s="29" t="str">
        <f t="shared" si="75"/>
        <v>tem.setor only ICDU</v>
      </c>
      <c r="L375" s="7" t="str">
        <f t="shared" si="63"/>
        <v>Trata-se de: Objeto</v>
      </c>
      <c r="M375" s="7" t="str">
        <f t="shared" si="66"/>
        <v xml:space="preserve">Classificador </v>
      </c>
      <c r="N375" s="7" t="str">
        <f t="shared" si="67"/>
        <v xml:space="preserve">Do SomaSUS </v>
      </c>
      <c r="O375" s="7" t="str">
        <f t="shared" si="68"/>
        <v xml:space="preserve">De Setor </v>
      </c>
      <c r="P375" s="7" t="str">
        <f t="shared" si="64"/>
        <v>Trata-se de: Objeto Classificador  Do SomaSUS  De Setor  ICDU. --- Consultar o SOMASUS no Volume .</v>
      </c>
      <c r="Q375" s="7" t="str">
        <f t="shared" si="72"/>
        <v>Consultar o SOMASUS no Volume .</v>
      </c>
      <c r="R375" s="21" t="s">
        <v>672</v>
      </c>
      <c r="S375" s="21" t="s">
        <v>413</v>
      </c>
      <c r="T375" s="10" t="str">
        <f t="shared" si="65"/>
        <v>key_375</v>
      </c>
    </row>
    <row r="376" spans="1:20" ht="7.8" customHeight="1" x14ac:dyDescent="0.3">
      <c r="A376" s="13">
        <v>376</v>
      </c>
      <c r="B376" s="9" t="s">
        <v>548</v>
      </c>
      <c r="C376" s="9" t="s">
        <v>953</v>
      </c>
      <c r="D376" s="9" t="s">
        <v>1019</v>
      </c>
      <c r="E376" s="9" t="s">
        <v>1188</v>
      </c>
      <c r="F376" s="25" t="s">
        <v>979</v>
      </c>
      <c r="G376" s="29" t="s">
        <v>152</v>
      </c>
      <c r="H376" s="29" t="s">
        <v>152</v>
      </c>
      <c r="I376" s="29" t="s">
        <v>152</v>
      </c>
      <c r="J376" s="29" t="s">
        <v>152</v>
      </c>
      <c r="K376" s="29" t="str">
        <f t="shared" si="75"/>
        <v>tem.setor only UBBC</v>
      </c>
      <c r="L376" s="7" t="str">
        <f t="shared" si="63"/>
        <v>Trata-se de: Objeto</v>
      </c>
      <c r="M376" s="7" t="str">
        <f t="shared" si="66"/>
        <v xml:space="preserve">Classificador </v>
      </c>
      <c r="N376" s="7" t="str">
        <f t="shared" si="67"/>
        <v xml:space="preserve">Do SomaSUS </v>
      </c>
      <c r="O376" s="7" t="str">
        <f t="shared" si="68"/>
        <v xml:space="preserve">De Setor </v>
      </c>
      <c r="P376" s="7" t="str">
        <f t="shared" si="64"/>
        <v>Trata-se de: Objeto Classificador  Do SomaSUS  De Setor  UBBC. --- Consultar o SOMASUS no Volume .</v>
      </c>
      <c r="Q376" s="7" t="str">
        <f t="shared" si="72"/>
        <v>Consultar o SOMASUS no Volume .</v>
      </c>
      <c r="R376" s="21" t="s">
        <v>672</v>
      </c>
      <c r="S376" s="21" t="s">
        <v>413</v>
      </c>
      <c r="T376" s="10" t="str">
        <f t="shared" si="65"/>
        <v>key_376</v>
      </c>
    </row>
    <row r="377" spans="1:20" ht="7.8" customHeight="1" x14ac:dyDescent="0.3">
      <c r="A377" s="13">
        <v>377</v>
      </c>
      <c r="B377" s="9" t="s">
        <v>548</v>
      </c>
      <c r="C377" s="9" t="s">
        <v>953</v>
      </c>
      <c r="D377" s="9" t="s">
        <v>1019</v>
      </c>
      <c r="E377" s="9" t="s">
        <v>1188</v>
      </c>
      <c r="F377" s="25" t="s">
        <v>980</v>
      </c>
      <c r="G377" s="29" t="s">
        <v>152</v>
      </c>
      <c r="H377" s="29" t="s">
        <v>152</v>
      </c>
      <c r="I377" s="29" t="s">
        <v>152</v>
      </c>
      <c r="J377" s="29" t="s">
        <v>152</v>
      </c>
      <c r="K377" s="29" t="str">
        <f t="shared" si="75"/>
        <v>tem.setor only UAEM</v>
      </c>
      <c r="L377" s="7" t="str">
        <f t="shared" si="63"/>
        <v>Trata-se de: Objeto</v>
      </c>
      <c r="M377" s="7" t="str">
        <f t="shared" si="66"/>
        <v xml:space="preserve">Classificador </v>
      </c>
      <c r="N377" s="7" t="str">
        <f t="shared" si="67"/>
        <v xml:space="preserve">Do SomaSUS </v>
      </c>
      <c r="O377" s="7" t="str">
        <f t="shared" si="68"/>
        <v xml:space="preserve">De Setor </v>
      </c>
      <c r="P377" s="7" t="str">
        <f t="shared" si="64"/>
        <v>Trata-se de: Objeto Classificador  Do SomaSUS  De Setor  UAEM. --- Consultar o SOMASUS no Volume .</v>
      </c>
      <c r="Q377" s="7" t="str">
        <f t="shared" si="72"/>
        <v>Consultar o SOMASUS no Volume .</v>
      </c>
      <c r="R377" s="21" t="s">
        <v>672</v>
      </c>
      <c r="S377" s="21" t="s">
        <v>413</v>
      </c>
      <c r="T377" s="10" t="str">
        <f t="shared" si="65"/>
        <v>key_377</v>
      </c>
    </row>
    <row r="378" spans="1:20" ht="7.8" customHeight="1" x14ac:dyDescent="0.3">
      <c r="A378" s="13">
        <v>378</v>
      </c>
      <c r="B378" s="9" t="s">
        <v>548</v>
      </c>
      <c r="C378" s="9" t="s">
        <v>953</v>
      </c>
      <c r="D378" s="9" t="s">
        <v>1019</v>
      </c>
      <c r="E378" s="9" t="s">
        <v>1188</v>
      </c>
      <c r="F378" s="25" t="s">
        <v>981</v>
      </c>
      <c r="G378" s="29" t="s">
        <v>152</v>
      </c>
      <c r="H378" s="29" t="s">
        <v>152</v>
      </c>
      <c r="I378" s="29" t="s">
        <v>152</v>
      </c>
      <c r="J378" s="29" t="s">
        <v>152</v>
      </c>
      <c r="K378" s="29" t="str">
        <f t="shared" si="75"/>
        <v>tem.setor only IGER</v>
      </c>
      <c r="L378" s="7" t="str">
        <f t="shared" si="63"/>
        <v>Trata-se de: Objeto</v>
      </c>
      <c r="M378" s="7" t="str">
        <f t="shared" si="66"/>
        <v xml:space="preserve">Classificador </v>
      </c>
      <c r="N378" s="7" t="str">
        <f t="shared" si="67"/>
        <v xml:space="preserve">Do SomaSUS </v>
      </c>
      <c r="O378" s="7" t="str">
        <f t="shared" si="68"/>
        <v xml:space="preserve">De Setor </v>
      </c>
      <c r="P378" s="7" t="str">
        <f t="shared" si="64"/>
        <v>Trata-se de: Objeto Classificador  Do SomaSUS  De Setor  IGER. --- Consultar o SOMASUS no Volume .</v>
      </c>
      <c r="Q378" s="7" t="str">
        <f t="shared" si="72"/>
        <v>Consultar o SOMASUS no Volume .</v>
      </c>
      <c r="R378" s="21" t="s">
        <v>672</v>
      </c>
      <c r="S378" s="21" t="s">
        <v>413</v>
      </c>
      <c r="T378" s="10" t="str">
        <f t="shared" si="65"/>
        <v>key_378</v>
      </c>
    </row>
    <row r="379" spans="1:20" ht="7.8" customHeight="1" x14ac:dyDescent="0.3">
      <c r="A379" s="13">
        <v>379</v>
      </c>
      <c r="B379" s="9" t="s">
        <v>548</v>
      </c>
      <c r="C379" s="9" t="s">
        <v>953</v>
      </c>
      <c r="D379" s="9" t="s">
        <v>1019</v>
      </c>
      <c r="E379" s="9" t="s">
        <v>1188</v>
      </c>
      <c r="F379" s="25" t="s">
        <v>982</v>
      </c>
      <c r="G379" s="29" t="s">
        <v>152</v>
      </c>
      <c r="H379" s="29" t="s">
        <v>152</v>
      </c>
      <c r="I379" s="29" t="s">
        <v>152</v>
      </c>
      <c r="J379" s="29" t="s">
        <v>152</v>
      </c>
      <c r="K379" s="29" t="str">
        <f t="shared" si="75"/>
        <v>tem.setor only NEO</v>
      </c>
      <c r="L379" s="7" t="str">
        <f t="shared" si="63"/>
        <v>Trata-se de: Objeto</v>
      </c>
      <c r="M379" s="7" t="str">
        <f t="shared" si="66"/>
        <v xml:space="preserve">Classificador </v>
      </c>
      <c r="N379" s="7" t="str">
        <f t="shared" si="67"/>
        <v xml:space="preserve">Do SomaSUS </v>
      </c>
      <c r="O379" s="7" t="str">
        <f t="shared" si="68"/>
        <v xml:space="preserve">De Setor </v>
      </c>
      <c r="P379" s="7" t="str">
        <f t="shared" si="64"/>
        <v>Trata-se de: Objeto Classificador  Do SomaSUS  De Setor  NEO. --- Consultar o SOMASUS no Volume .</v>
      </c>
      <c r="Q379" s="7" t="str">
        <f t="shared" si="72"/>
        <v>Consultar o SOMASUS no Volume .</v>
      </c>
      <c r="R379" s="21" t="s">
        <v>672</v>
      </c>
      <c r="S379" s="21" t="s">
        <v>413</v>
      </c>
      <c r="T379" s="10" t="str">
        <f t="shared" si="65"/>
        <v>key_379</v>
      </c>
    </row>
    <row r="380" spans="1:20" ht="7.8" customHeight="1" x14ac:dyDescent="0.3">
      <c r="A380" s="13">
        <v>380</v>
      </c>
      <c r="B380" s="9" t="s">
        <v>548</v>
      </c>
      <c r="C380" s="9" t="s">
        <v>953</v>
      </c>
      <c r="D380" s="9" t="s">
        <v>1019</v>
      </c>
      <c r="E380" s="9" t="s">
        <v>1188</v>
      </c>
      <c r="F380" s="25" t="s">
        <v>983</v>
      </c>
      <c r="G380" s="29" t="s">
        <v>152</v>
      </c>
      <c r="H380" s="29" t="s">
        <v>152</v>
      </c>
      <c r="I380" s="29" t="s">
        <v>152</v>
      </c>
      <c r="J380" s="29" t="s">
        <v>152</v>
      </c>
      <c r="K380" s="29" t="str">
        <f t="shared" si="75"/>
        <v>tem.setor only UTI</v>
      </c>
      <c r="L380" s="7" t="str">
        <f t="shared" si="63"/>
        <v>Trata-se de: Objeto</v>
      </c>
      <c r="M380" s="7" t="str">
        <f t="shared" si="66"/>
        <v xml:space="preserve">Classificador </v>
      </c>
      <c r="N380" s="7" t="str">
        <f t="shared" si="67"/>
        <v xml:space="preserve">Do SomaSUS </v>
      </c>
      <c r="O380" s="7" t="str">
        <f t="shared" si="68"/>
        <v xml:space="preserve">De Setor </v>
      </c>
      <c r="P380" s="7" t="str">
        <f t="shared" si="64"/>
        <v>Trata-se de: Objeto Classificador  Do SomaSUS  De Setor  UTI. --- Consultar o SOMASUS no Volume .</v>
      </c>
      <c r="Q380" s="7" t="str">
        <f t="shared" si="72"/>
        <v>Consultar o SOMASUS no Volume .</v>
      </c>
      <c r="R380" s="21" t="s">
        <v>672</v>
      </c>
      <c r="S380" s="21" t="s">
        <v>413</v>
      </c>
      <c r="T380" s="10" t="str">
        <f t="shared" si="65"/>
        <v>key_380</v>
      </c>
    </row>
    <row r="381" spans="1:20" ht="7.8" customHeight="1" x14ac:dyDescent="0.3">
      <c r="A381" s="13">
        <v>381</v>
      </c>
      <c r="B381" s="9" t="s">
        <v>548</v>
      </c>
      <c r="C381" s="9" t="s">
        <v>953</v>
      </c>
      <c r="D381" s="9" t="s">
        <v>1019</v>
      </c>
      <c r="E381" s="9" t="s">
        <v>1188</v>
      </c>
      <c r="F381" s="25" t="s">
        <v>984</v>
      </c>
      <c r="G381" s="29" t="s">
        <v>152</v>
      </c>
      <c r="H381" s="29" t="s">
        <v>152</v>
      </c>
      <c r="I381" s="29" t="s">
        <v>152</v>
      </c>
      <c r="J381" s="29" t="s">
        <v>152</v>
      </c>
      <c r="K381" s="29" t="str">
        <f t="shared" si="75"/>
        <v>tem.setor only UTQ</v>
      </c>
      <c r="L381" s="7" t="str">
        <f t="shared" si="63"/>
        <v>Trata-se de: Objeto</v>
      </c>
      <c r="M381" s="7" t="str">
        <f t="shared" si="66"/>
        <v xml:space="preserve">Classificador </v>
      </c>
      <c r="N381" s="7" t="str">
        <f t="shared" si="67"/>
        <v xml:space="preserve">Do SomaSUS </v>
      </c>
      <c r="O381" s="7" t="str">
        <f t="shared" si="68"/>
        <v xml:space="preserve">De Setor </v>
      </c>
      <c r="P381" s="7" t="str">
        <f t="shared" si="64"/>
        <v>Trata-se de: Objeto Classificador  Do SomaSUS  De Setor  UTQ. --- Consultar o SOMASUS no Volume .</v>
      </c>
      <c r="Q381" s="7" t="str">
        <f t="shared" si="72"/>
        <v>Consultar o SOMASUS no Volume .</v>
      </c>
      <c r="R381" s="21" t="s">
        <v>672</v>
      </c>
      <c r="S381" s="21" t="s">
        <v>413</v>
      </c>
      <c r="T381" s="10" t="str">
        <f t="shared" si="65"/>
        <v>key_381</v>
      </c>
    </row>
    <row r="382" spans="1:20" ht="7.8" customHeight="1" x14ac:dyDescent="0.3">
      <c r="A382" s="13">
        <v>382</v>
      </c>
      <c r="B382" s="9" t="s">
        <v>548</v>
      </c>
      <c r="C382" s="9" t="s">
        <v>953</v>
      </c>
      <c r="D382" s="9" t="s">
        <v>1019</v>
      </c>
      <c r="E382" s="9" t="s">
        <v>1188</v>
      </c>
      <c r="F382" s="25" t="s">
        <v>985</v>
      </c>
      <c r="G382" s="29" t="s">
        <v>152</v>
      </c>
      <c r="H382" s="29" t="s">
        <v>152</v>
      </c>
      <c r="I382" s="29" t="s">
        <v>152</v>
      </c>
      <c r="J382" s="29" t="s">
        <v>152</v>
      </c>
      <c r="K382" s="29" t="str">
        <f t="shared" si="75"/>
        <v>tem.setor only FISI</v>
      </c>
      <c r="L382" s="7" t="str">
        <f t="shared" si="63"/>
        <v>Trata-se de: Objeto</v>
      </c>
      <c r="M382" s="7" t="str">
        <f t="shared" si="66"/>
        <v xml:space="preserve">Classificador </v>
      </c>
      <c r="N382" s="7" t="str">
        <f t="shared" si="67"/>
        <v xml:space="preserve">Do SomaSUS </v>
      </c>
      <c r="O382" s="7" t="str">
        <f t="shared" si="68"/>
        <v xml:space="preserve">De Setor </v>
      </c>
      <c r="P382" s="7" t="str">
        <f t="shared" si="64"/>
        <v>Trata-se de: Objeto Classificador  Do SomaSUS  De Setor  FISI. --- Consultar o SOMASUS no Volume .</v>
      </c>
      <c r="Q382" s="7" t="str">
        <f t="shared" si="72"/>
        <v>Consultar o SOMASUS no Volume .</v>
      </c>
      <c r="R382" s="21" t="s">
        <v>672</v>
      </c>
      <c r="S382" s="21" t="s">
        <v>413</v>
      </c>
      <c r="T382" s="10" t="str">
        <f t="shared" si="65"/>
        <v>key_382</v>
      </c>
    </row>
    <row r="383" spans="1:20" ht="7.8" customHeight="1" x14ac:dyDescent="0.3">
      <c r="A383" s="13">
        <v>383</v>
      </c>
      <c r="B383" s="9" t="s">
        <v>548</v>
      </c>
      <c r="C383" s="9" t="s">
        <v>953</v>
      </c>
      <c r="D383" s="9" t="s">
        <v>1019</v>
      </c>
      <c r="E383" s="9" t="s">
        <v>1188</v>
      </c>
      <c r="F383" s="25" t="s">
        <v>986</v>
      </c>
      <c r="G383" s="29" t="s">
        <v>152</v>
      </c>
      <c r="H383" s="29" t="s">
        <v>152</v>
      </c>
      <c r="I383" s="29" t="s">
        <v>152</v>
      </c>
      <c r="J383" s="29" t="s">
        <v>152</v>
      </c>
      <c r="K383" s="29" t="str">
        <f t="shared" si="75"/>
        <v>tem.setor only OCUP</v>
      </c>
      <c r="L383" s="7" t="str">
        <f t="shared" si="63"/>
        <v>Trata-se de: Objeto</v>
      </c>
      <c r="M383" s="7" t="str">
        <f t="shared" si="66"/>
        <v xml:space="preserve">Classificador </v>
      </c>
      <c r="N383" s="7" t="str">
        <f t="shared" si="67"/>
        <v xml:space="preserve">Do SomaSUS </v>
      </c>
      <c r="O383" s="7" t="str">
        <f t="shared" si="68"/>
        <v xml:space="preserve">De Setor </v>
      </c>
      <c r="P383" s="7" t="str">
        <f t="shared" si="64"/>
        <v>Trata-se de: Objeto Classificador  Do SomaSUS  De Setor  OCUP. --- Consultar o SOMASUS no Volume .</v>
      </c>
      <c r="Q383" s="7" t="str">
        <f t="shared" si="72"/>
        <v>Consultar o SOMASUS no Volume .</v>
      </c>
      <c r="R383" s="21" t="s">
        <v>672</v>
      </c>
      <c r="S383" s="21" t="s">
        <v>413</v>
      </c>
      <c r="T383" s="10" t="str">
        <f t="shared" si="65"/>
        <v>key_383</v>
      </c>
    </row>
    <row r="384" spans="1:20" ht="7.8" customHeight="1" x14ac:dyDescent="0.3">
      <c r="A384" s="13">
        <v>384</v>
      </c>
      <c r="B384" s="9" t="s">
        <v>548</v>
      </c>
      <c r="C384" s="9" t="s">
        <v>953</v>
      </c>
      <c r="D384" s="9" t="s">
        <v>1019</v>
      </c>
      <c r="E384" s="9" t="s">
        <v>1188</v>
      </c>
      <c r="F384" s="25" t="s">
        <v>987</v>
      </c>
      <c r="G384" s="29" t="s">
        <v>152</v>
      </c>
      <c r="H384" s="29" t="s">
        <v>152</v>
      </c>
      <c r="I384" s="29" t="s">
        <v>152</v>
      </c>
      <c r="J384" s="29" t="s">
        <v>152</v>
      </c>
      <c r="K384" s="29" t="str">
        <f t="shared" si="75"/>
        <v>tem.setor only FONO</v>
      </c>
      <c r="L384" s="7" t="str">
        <f t="shared" si="63"/>
        <v>Trata-se de: Objeto</v>
      </c>
      <c r="M384" s="7" t="str">
        <f t="shared" si="66"/>
        <v xml:space="preserve">Classificador </v>
      </c>
      <c r="N384" s="7" t="str">
        <f t="shared" si="67"/>
        <v xml:space="preserve">Do SomaSUS </v>
      </c>
      <c r="O384" s="7" t="str">
        <f t="shared" si="68"/>
        <v xml:space="preserve">De Setor </v>
      </c>
      <c r="P384" s="7" t="str">
        <f t="shared" si="64"/>
        <v>Trata-se de: Objeto Classificador  Do SomaSUS  De Setor  FONO. --- Consultar o SOMASUS no Volume .</v>
      </c>
      <c r="Q384" s="7" t="str">
        <f t="shared" si="72"/>
        <v>Consultar o SOMASUS no Volume .</v>
      </c>
      <c r="R384" s="21" t="s">
        <v>672</v>
      </c>
      <c r="S384" s="21" t="s">
        <v>413</v>
      </c>
      <c r="T384" s="10" t="str">
        <f t="shared" si="65"/>
        <v>key_384</v>
      </c>
    </row>
    <row r="385" spans="1:20" ht="7.8" customHeight="1" x14ac:dyDescent="0.3">
      <c r="A385" s="13">
        <v>385</v>
      </c>
      <c r="B385" s="9" t="s">
        <v>548</v>
      </c>
      <c r="C385" s="9" t="s">
        <v>953</v>
      </c>
      <c r="D385" s="9" t="s">
        <v>1019</v>
      </c>
      <c r="E385" s="9" t="s">
        <v>1188</v>
      </c>
      <c r="F385" s="25" t="s">
        <v>988</v>
      </c>
      <c r="G385" s="29" t="s">
        <v>152</v>
      </c>
      <c r="H385" s="29" t="s">
        <v>152</v>
      </c>
      <c r="I385" s="29" t="s">
        <v>152</v>
      </c>
      <c r="J385" s="29" t="s">
        <v>152</v>
      </c>
      <c r="K385" s="29" t="str">
        <f t="shared" si="75"/>
        <v>tem.setor only RADI</v>
      </c>
      <c r="L385" s="7" t="str">
        <f t="shared" si="63"/>
        <v>Trata-se de: Objeto</v>
      </c>
      <c r="M385" s="7" t="str">
        <f t="shared" si="66"/>
        <v xml:space="preserve">Classificador </v>
      </c>
      <c r="N385" s="7" t="str">
        <f t="shared" si="67"/>
        <v xml:space="preserve">Do SomaSUS </v>
      </c>
      <c r="O385" s="7" t="str">
        <f t="shared" si="68"/>
        <v xml:space="preserve">De Setor </v>
      </c>
      <c r="P385" s="7" t="str">
        <f t="shared" si="64"/>
        <v>Trata-se de: Objeto Classificador  Do SomaSUS  De Setor  RADI. --- Consultar o SOMASUS no Volume .</v>
      </c>
      <c r="Q385" s="7" t="str">
        <f t="shared" si="72"/>
        <v>Consultar o SOMASUS no Volume .</v>
      </c>
      <c r="R385" s="21" t="s">
        <v>672</v>
      </c>
      <c r="S385" s="21" t="s">
        <v>413</v>
      </c>
      <c r="T385" s="10" t="str">
        <f t="shared" si="65"/>
        <v>key_385</v>
      </c>
    </row>
    <row r="386" spans="1:20" ht="7.8" customHeight="1" x14ac:dyDescent="0.3">
      <c r="A386" s="13">
        <v>386</v>
      </c>
      <c r="B386" s="9" t="s">
        <v>548</v>
      </c>
      <c r="C386" s="9" t="s">
        <v>953</v>
      </c>
      <c r="D386" s="9" t="s">
        <v>1019</v>
      </c>
      <c r="E386" s="9" t="s">
        <v>1188</v>
      </c>
      <c r="F386" s="25" t="s">
        <v>989</v>
      </c>
      <c r="G386" s="29" t="s">
        <v>152</v>
      </c>
      <c r="H386" s="29" t="s">
        <v>152</v>
      </c>
      <c r="I386" s="29" t="s">
        <v>152</v>
      </c>
      <c r="J386" s="29" t="s">
        <v>152</v>
      </c>
      <c r="K386" s="29" t="str">
        <f t="shared" si="75"/>
        <v>tem.setor only HEDI</v>
      </c>
      <c r="L386" s="7" t="str">
        <f t="shared" si="63"/>
        <v>Trata-se de: Objeto</v>
      </c>
      <c r="M386" s="7" t="str">
        <f t="shared" si="66"/>
        <v xml:space="preserve">Classificador </v>
      </c>
      <c r="N386" s="7" t="str">
        <f t="shared" si="67"/>
        <v xml:space="preserve">Do SomaSUS </v>
      </c>
      <c r="O386" s="7" t="str">
        <f t="shared" si="68"/>
        <v xml:space="preserve">De Setor </v>
      </c>
      <c r="P386" s="7" t="str">
        <f t="shared" si="64"/>
        <v>Trata-se de: Objeto Classificador  Do SomaSUS  De Setor  HEDI. --- Consultar o SOMASUS no Volume .</v>
      </c>
      <c r="Q386" s="7" t="str">
        <f t="shared" si="72"/>
        <v>Consultar o SOMASUS no Volume .</v>
      </c>
      <c r="R386" s="21" t="s">
        <v>672</v>
      </c>
      <c r="S386" s="21" t="s">
        <v>413</v>
      </c>
      <c r="T386" s="10" t="str">
        <f t="shared" si="65"/>
        <v>key_386</v>
      </c>
    </row>
    <row r="387" spans="1:20" ht="7.8" customHeight="1" x14ac:dyDescent="0.3">
      <c r="A387" s="13">
        <v>387</v>
      </c>
      <c r="B387" s="9" t="s">
        <v>548</v>
      </c>
      <c r="C387" s="9" t="s">
        <v>953</v>
      </c>
      <c r="D387" s="9" t="s">
        <v>1019</v>
      </c>
      <c r="E387" s="9" t="s">
        <v>1188</v>
      </c>
      <c r="F387" s="25" t="s">
        <v>990</v>
      </c>
      <c r="G387" s="29" t="s">
        <v>152</v>
      </c>
      <c r="H387" s="29" t="s">
        <v>152</v>
      </c>
      <c r="I387" s="29" t="s">
        <v>152</v>
      </c>
      <c r="J387" s="29" t="s">
        <v>152</v>
      </c>
      <c r="K387" s="29" t="str">
        <f t="shared" si="75"/>
        <v>tem.setor only TOMO</v>
      </c>
      <c r="L387" s="7" t="str">
        <f t="shared" ref="L387:L450" si="76">_xlfn.CONCAT("Trata-se de: ", SUBSTITUTE(B387,"1.",""))</f>
        <v>Trata-se de: Objeto</v>
      </c>
      <c r="M387" s="7" t="str">
        <f t="shared" si="66"/>
        <v xml:space="preserve">Classificador </v>
      </c>
      <c r="N387" s="7" t="str">
        <f t="shared" si="67"/>
        <v xml:space="preserve">Do SomaSUS </v>
      </c>
      <c r="O387" s="7" t="str">
        <f t="shared" si="68"/>
        <v xml:space="preserve">De Setor </v>
      </c>
      <c r="P387" s="7" t="str">
        <f t="shared" ref="P387:P450" si="77">_xlfn.CONCAT(L387," ",M387," ",N387," ",O387," ", SUBSTITUTE(F387, ".", " "),". --- ",Q387)</f>
        <v>Trata-se de: Objeto Classificador  Do SomaSUS  De Setor  TOMO. --- Consultar o SOMASUS no Volume .</v>
      </c>
      <c r="Q387" s="7" t="str">
        <f t="shared" si="72"/>
        <v>Consultar o SOMASUS no Volume .</v>
      </c>
      <c r="R387" s="21" t="s">
        <v>672</v>
      </c>
      <c r="S387" s="21" t="s">
        <v>413</v>
      </c>
      <c r="T387" s="10" t="str">
        <f t="shared" ref="T387:T450" si="78">_xlfn.CONCAT("key_",A387)</f>
        <v>key_387</v>
      </c>
    </row>
    <row r="388" spans="1:20" ht="7.8" customHeight="1" x14ac:dyDescent="0.3">
      <c r="A388" s="13">
        <v>388</v>
      </c>
      <c r="B388" s="9" t="s">
        <v>548</v>
      </c>
      <c r="C388" s="9" t="s">
        <v>953</v>
      </c>
      <c r="D388" s="9" t="s">
        <v>1019</v>
      </c>
      <c r="E388" s="9" t="s">
        <v>1188</v>
      </c>
      <c r="F388" s="25" t="s">
        <v>991</v>
      </c>
      <c r="G388" s="29" t="s">
        <v>152</v>
      </c>
      <c r="H388" s="29" t="s">
        <v>152</v>
      </c>
      <c r="I388" s="29" t="s">
        <v>152</v>
      </c>
      <c r="J388" s="29" t="s">
        <v>152</v>
      </c>
      <c r="K388" s="29" t="str">
        <f t="shared" si="75"/>
        <v>tem.setor only USOM</v>
      </c>
      <c r="L388" s="7" t="str">
        <f t="shared" si="76"/>
        <v>Trata-se de: Objeto</v>
      </c>
      <c r="M388" s="7" t="str">
        <f t="shared" ref="M388:M394" si="79">_xlfn.CONCAT("", SUBSTITUTE(C388,"."," ")," ")</f>
        <v xml:space="preserve">Classificador </v>
      </c>
      <c r="N388" s="7" t="str">
        <f t="shared" ref="N388:N451" si="80">_xlfn.CONCAT(SUBSTITUTE(D388,"."," ")," ")</f>
        <v xml:space="preserve">Do SomaSUS </v>
      </c>
      <c r="O388" s="7" t="str">
        <f t="shared" ref="O388:O451" si="81">_xlfn.CONCAT(SUBSTITUTE(E388,"."," ")," ")</f>
        <v xml:space="preserve">De Setor </v>
      </c>
      <c r="P388" s="7" t="str">
        <f t="shared" si="77"/>
        <v>Trata-se de: Objeto Classificador  Do SomaSUS  De Setor  USOM. --- Consultar o SOMASUS no Volume .</v>
      </c>
      <c r="Q388" s="7" t="str">
        <f t="shared" si="72"/>
        <v>Consultar o SOMASUS no Volume .</v>
      </c>
      <c r="R388" s="21" t="s">
        <v>672</v>
      </c>
      <c r="S388" s="21" t="s">
        <v>413</v>
      </c>
      <c r="T388" s="10" t="str">
        <f t="shared" si="78"/>
        <v>key_388</v>
      </c>
    </row>
    <row r="389" spans="1:20" ht="7.8" customHeight="1" x14ac:dyDescent="0.3">
      <c r="A389" s="13">
        <v>389</v>
      </c>
      <c r="B389" s="9" t="s">
        <v>548</v>
      </c>
      <c r="C389" s="9" t="s">
        <v>953</v>
      </c>
      <c r="D389" s="9" t="s">
        <v>1019</v>
      </c>
      <c r="E389" s="9" t="s">
        <v>1188</v>
      </c>
      <c r="F389" s="25" t="s">
        <v>992</v>
      </c>
      <c r="G389" s="29" t="s">
        <v>152</v>
      </c>
      <c r="H389" s="29" t="s">
        <v>152</v>
      </c>
      <c r="I389" s="29" t="s">
        <v>152</v>
      </c>
      <c r="J389" s="29" t="s">
        <v>152</v>
      </c>
      <c r="K389" s="29" t="str">
        <f t="shared" si="75"/>
        <v>tem.setor only RMAG</v>
      </c>
      <c r="L389" s="7" t="str">
        <f t="shared" si="76"/>
        <v>Trata-se de: Objeto</v>
      </c>
      <c r="M389" s="7" t="str">
        <f t="shared" si="79"/>
        <v xml:space="preserve">Classificador </v>
      </c>
      <c r="N389" s="7" t="str">
        <f t="shared" si="80"/>
        <v xml:space="preserve">Do SomaSUS </v>
      </c>
      <c r="O389" s="7" t="str">
        <f t="shared" si="81"/>
        <v xml:space="preserve">De Setor </v>
      </c>
      <c r="P389" s="7" t="str">
        <f t="shared" si="77"/>
        <v>Trata-se de: Objeto Classificador  Do SomaSUS  De Setor  RMAG. --- Consultar o SOMASUS no Volume .</v>
      </c>
      <c r="Q389" s="7" t="str">
        <f t="shared" si="72"/>
        <v>Consultar o SOMASUS no Volume .</v>
      </c>
      <c r="R389" s="21" t="s">
        <v>672</v>
      </c>
      <c r="S389" s="21" t="s">
        <v>413</v>
      </c>
      <c r="T389" s="10" t="str">
        <f t="shared" si="78"/>
        <v>key_389</v>
      </c>
    </row>
    <row r="390" spans="1:20" ht="7.8" customHeight="1" x14ac:dyDescent="0.3">
      <c r="A390" s="13">
        <v>390</v>
      </c>
      <c r="B390" s="9" t="s">
        <v>548</v>
      </c>
      <c r="C390" s="9" t="s">
        <v>953</v>
      </c>
      <c r="D390" s="9" t="s">
        <v>1019</v>
      </c>
      <c r="E390" s="9" t="s">
        <v>1188</v>
      </c>
      <c r="F390" s="25" t="s">
        <v>993</v>
      </c>
      <c r="G390" s="29" t="s">
        <v>152</v>
      </c>
      <c r="H390" s="29" t="s">
        <v>152</v>
      </c>
      <c r="I390" s="29" t="s">
        <v>152</v>
      </c>
      <c r="J390" s="29" t="s">
        <v>152</v>
      </c>
      <c r="K390" s="29" t="str">
        <f t="shared" si="75"/>
        <v>tem.setor only ENDO</v>
      </c>
      <c r="L390" s="7" t="str">
        <f t="shared" si="76"/>
        <v>Trata-se de: Objeto</v>
      </c>
      <c r="M390" s="7" t="str">
        <f t="shared" si="79"/>
        <v xml:space="preserve">Classificador </v>
      </c>
      <c r="N390" s="7" t="str">
        <f t="shared" si="80"/>
        <v xml:space="preserve">Do SomaSUS </v>
      </c>
      <c r="O390" s="7" t="str">
        <f t="shared" si="81"/>
        <v xml:space="preserve">De Setor </v>
      </c>
      <c r="P390" s="7" t="str">
        <f t="shared" si="77"/>
        <v>Trata-se de: Objeto Classificador  Do SomaSUS  De Setor  ENDO. --- Consultar o SOMASUS no Volume .</v>
      </c>
      <c r="Q390" s="7" t="str">
        <f t="shared" si="72"/>
        <v>Consultar o SOMASUS no Volume .</v>
      </c>
      <c r="R390" s="21" t="s">
        <v>672</v>
      </c>
      <c r="S390" s="21" t="s">
        <v>413</v>
      </c>
      <c r="T390" s="10" t="str">
        <f t="shared" si="78"/>
        <v>key_390</v>
      </c>
    </row>
    <row r="391" spans="1:20" ht="7.8" customHeight="1" x14ac:dyDescent="0.3">
      <c r="A391" s="13">
        <v>391</v>
      </c>
      <c r="B391" s="9" t="s">
        <v>548</v>
      </c>
      <c r="C391" s="9" t="s">
        <v>953</v>
      </c>
      <c r="D391" s="9" t="s">
        <v>1019</v>
      </c>
      <c r="E391" s="9" t="s">
        <v>1188</v>
      </c>
      <c r="F391" s="25" t="s">
        <v>994</v>
      </c>
      <c r="G391" s="29" t="s">
        <v>152</v>
      </c>
      <c r="H391" s="29" t="s">
        <v>152</v>
      </c>
      <c r="I391" s="29" t="s">
        <v>152</v>
      </c>
      <c r="J391" s="29" t="s">
        <v>152</v>
      </c>
      <c r="K391" s="29" t="str">
        <f t="shared" si="75"/>
        <v>tem.setor only APAT</v>
      </c>
      <c r="L391" s="7" t="str">
        <f t="shared" si="76"/>
        <v>Trata-se de: Objeto</v>
      </c>
      <c r="M391" s="7" t="str">
        <f t="shared" si="79"/>
        <v xml:space="preserve">Classificador </v>
      </c>
      <c r="N391" s="7" t="str">
        <f t="shared" si="80"/>
        <v xml:space="preserve">Do SomaSUS </v>
      </c>
      <c r="O391" s="7" t="str">
        <f t="shared" si="81"/>
        <v xml:space="preserve">De Setor </v>
      </c>
      <c r="P391" s="7" t="str">
        <f t="shared" si="77"/>
        <v>Trata-se de: Objeto Classificador  Do SomaSUS  De Setor  APAT. --- Consultar o SOMASUS no Volume .</v>
      </c>
      <c r="Q391" s="7" t="str">
        <f t="shared" si="72"/>
        <v>Consultar o SOMASUS no Volume .</v>
      </c>
      <c r="R391" s="21" t="s">
        <v>672</v>
      </c>
      <c r="S391" s="21" t="s">
        <v>413</v>
      </c>
      <c r="T391" s="10" t="str">
        <f t="shared" si="78"/>
        <v>key_391</v>
      </c>
    </row>
    <row r="392" spans="1:20" ht="7.8" customHeight="1" x14ac:dyDescent="0.3">
      <c r="A392" s="13">
        <v>392</v>
      </c>
      <c r="B392" s="9" t="s">
        <v>548</v>
      </c>
      <c r="C392" s="9" t="s">
        <v>953</v>
      </c>
      <c r="D392" s="9" t="s">
        <v>1019</v>
      </c>
      <c r="E392" s="9" t="s">
        <v>1188</v>
      </c>
      <c r="F392" s="25" t="s">
        <v>995</v>
      </c>
      <c r="G392" s="29" t="s">
        <v>152</v>
      </c>
      <c r="H392" s="29" t="s">
        <v>152</v>
      </c>
      <c r="I392" s="29" t="s">
        <v>152</v>
      </c>
      <c r="J392" s="29" t="s">
        <v>152</v>
      </c>
      <c r="K392" s="29" t="str">
        <f t="shared" si="75"/>
        <v>tem.setor only HETE</v>
      </c>
      <c r="L392" s="7" t="str">
        <f t="shared" si="76"/>
        <v>Trata-se de: Objeto</v>
      </c>
      <c r="M392" s="7" t="str">
        <f t="shared" si="79"/>
        <v xml:space="preserve">Classificador </v>
      </c>
      <c r="N392" s="7" t="str">
        <f t="shared" si="80"/>
        <v xml:space="preserve">Do SomaSUS </v>
      </c>
      <c r="O392" s="7" t="str">
        <f t="shared" si="81"/>
        <v xml:space="preserve">De Setor </v>
      </c>
      <c r="P392" s="7" t="str">
        <f t="shared" si="77"/>
        <v>Trata-se de: Objeto Classificador  Do SomaSUS  De Setor  HETE. --- Consultar o SOMASUS no Volume .</v>
      </c>
      <c r="Q392" s="7" t="str">
        <f t="shared" si="72"/>
        <v>Consultar o SOMASUS no Volume .</v>
      </c>
      <c r="R392" s="21" t="s">
        <v>672</v>
      </c>
      <c r="S392" s="21" t="s">
        <v>413</v>
      </c>
      <c r="T392" s="10" t="str">
        <f t="shared" si="78"/>
        <v>key_392</v>
      </c>
    </row>
    <row r="393" spans="1:20" ht="7.8" customHeight="1" x14ac:dyDescent="0.3">
      <c r="A393" s="13">
        <v>393</v>
      </c>
      <c r="B393" s="9" t="s">
        <v>548</v>
      </c>
      <c r="C393" s="9" t="s">
        <v>953</v>
      </c>
      <c r="D393" s="9" t="s">
        <v>1019</v>
      </c>
      <c r="E393" s="9" t="s">
        <v>1188</v>
      </c>
      <c r="F393" s="25" t="s">
        <v>996</v>
      </c>
      <c r="G393" s="29" t="s">
        <v>152</v>
      </c>
      <c r="H393" s="29" t="s">
        <v>152</v>
      </c>
      <c r="I393" s="29" t="s">
        <v>152</v>
      </c>
      <c r="J393" s="29" t="s">
        <v>152</v>
      </c>
      <c r="K393" s="29" t="str">
        <f t="shared" si="75"/>
        <v>tem.setor only MNUC</v>
      </c>
      <c r="L393" s="7" t="str">
        <f t="shared" si="76"/>
        <v>Trata-se de: Objeto</v>
      </c>
      <c r="M393" s="7" t="str">
        <f t="shared" si="79"/>
        <v xml:space="preserve">Classificador </v>
      </c>
      <c r="N393" s="7" t="str">
        <f t="shared" si="80"/>
        <v xml:space="preserve">Do SomaSUS </v>
      </c>
      <c r="O393" s="7" t="str">
        <f t="shared" si="81"/>
        <v xml:space="preserve">De Setor </v>
      </c>
      <c r="P393" s="7" t="str">
        <f t="shared" si="77"/>
        <v>Trata-se de: Objeto Classificador  Do SomaSUS  De Setor  MNUC. --- Consultar o SOMASUS no Volume .</v>
      </c>
      <c r="Q393" s="7" t="str">
        <f t="shared" si="72"/>
        <v>Consultar o SOMASUS no Volume .</v>
      </c>
      <c r="R393" s="21" t="s">
        <v>672</v>
      </c>
      <c r="S393" s="21" t="s">
        <v>413</v>
      </c>
      <c r="T393" s="10" t="str">
        <f t="shared" si="78"/>
        <v>key_393</v>
      </c>
    </row>
    <row r="394" spans="1:20" ht="7.8" customHeight="1" x14ac:dyDescent="0.3">
      <c r="A394" s="13">
        <v>394</v>
      </c>
      <c r="B394" s="9" t="s">
        <v>548</v>
      </c>
      <c r="C394" s="9" t="s">
        <v>953</v>
      </c>
      <c r="D394" s="9" t="s">
        <v>1019</v>
      </c>
      <c r="E394" s="9" t="s">
        <v>1188</v>
      </c>
      <c r="F394" s="25" t="s">
        <v>997</v>
      </c>
      <c r="G394" s="29" t="s">
        <v>152</v>
      </c>
      <c r="H394" s="29" t="s">
        <v>152</v>
      </c>
      <c r="I394" s="29" t="s">
        <v>152</v>
      </c>
      <c r="J394" s="29" t="s">
        <v>152</v>
      </c>
      <c r="K394" s="29" t="str">
        <f t="shared" si="75"/>
        <v>tem.setor only PACLI</v>
      </c>
      <c r="L394" s="7" t="str">
        <f t="shared" si="76"/>
        <v>Trata-se de: Objeto</v>
      </c>
      <c r="M394" s="7" t="str">
        <f t="shared" si="79"/>
        <v xml:space="preserve">Classificador </v>
      </c>
      <c r="N394" s="7" t="str">
        <f t="shared" si="80"/>
        <v xml:space="preserve">Do SomaSUS </v>
      </c>
      <c r="O394" s="7" t="str">
        <f t="shared" si="81"/>
        <v xml:space="preserve">De Setor </v>
      </c>
      <c r="P394" s="7" t="str">
        <f t="shared" si="77"/>
        <v>Trata-se de: Objeto Classificador  Do SomaSUS  De Setor  PACLI. --- Consultar o SOMASUS no Volume .</v>
      </c>
      <c r="Q394" s="7" t="str">
        <f t="shared" si="72"/>
        <v>Consultar o SOMASUS no Volume .</v>
      </c>
      <c r="R394" s="21" t="s">
        <v>672</v>
      </c>
      <c r="S394" s="21" t="s">
        <v>413</v>
      </c>
      <c r="T394" s="10" t="str">
        <f t="shared" si="78"/>
        <v>key_394</v>
      </c>
    </row>
    <row r="395" spans="1:20" ht="7.8" customHeight="1" x14ac:dyDescent="0.3">
      <c r="A395" s="13">
        <v>395</v>
      </c>
      <c r="B395" s="9" t="s">
        <v>548</v>
      </c>
      <c r="C395" s="9" t="s">
        <v>1235</v>
      </c>
      <c r="D395" s="9" t="s">
        <v>514</v>
      </c>
      <c r="E395" s="9" t="s">
        <v>1494</v>
      </c>
      <c r="F395" s="76" t="s">
        <v>322</v>
      </c>
      <c r="G395" s="29" t="s">
        <v>152</v>
      </c>
      <c r="H395" s="29" t="s">
        <v>1560</v>
      </c>
      <c r="I395" s="29" t="s">
        <v>152</v>
      </c>
      <c r="J395" s="29" t="s">
        <v>152</v>
      </c>
      <c r="K395" s="29" t="s">
        <v>152</v>
      </c>
      <c r="L395" s="7" t="str">
        <f t="shared" si="76"/>
        <v>Trata-se de: Objeto</v>
      </c>
      <c r="M395" s="7" t="str">
        <f t="shared" ref="M395:M426" si="82">_xlfn.CONCAT("", SUBSTITUTE(C395,"."," ")," e Tageável ")</f>
        <v xml:space="preserve">De IFC e Tageável </v>
      </c>
      <c r="N395" s="7" t="str">
        <f t="shared" si="80"/>
        <v xml:space="preserve">ifcActor </v>
      </c>
      <c r="O395" s="7" t="str">
        <f t="shared" si="81"/>
        <v xml:space="preserve">Tema Humano </v>
      </c>
      <c r="P395" s="7" t="str">
        <f t="shared" si="77"/>
        <v>Trata-se de: Objeto De IFC e Tageável  ifcActor  Tema Humano  ifcOccupant. --- Consultar a Documentação Revit API</v>
      </c>
      <c r="Q395" s="7" t="s">
        <v>684</v>
      </c>
      <c r="R395" s="21" t="s">
        <v>413</v>
      </c>
      <c r="S395" s="21" t="s">
        <v>413</v>
      </c>
      <c r="T395" s="10" t="str">
        <f t="shared" si="78"/>
        <v>key_395</v>
      </c>
    </row>
    <row r="396" spans="1:20" ht="7.8" customHeight="1" x14ac:dyDescent="0.3">
      <c r="A396" s="13">
        <v>396</v>
      </c>
      <c r="B396" s="9" t="s">
        <v>548</v>
      </c>
      <c r="C396" s="9" t="s">
        <v>1235</v>
      </c>
      <c r="D396" s="9" t="s">
        <v>577</v>
      </c>
      <c r="E396" s="25" t="s">
        <v>1495</v>
      </c>
      <c r="F396" s="23" t="s">
        <v>251</v>
      </c>
      <c r="G396" s="29" t="s">
        <v>152</v>
      </c>
      <c r="H396" s="29" t="s">
        <v>152</v>
      </c>
      <c r="I396" s="29" t="s">
        <v>152</v>
      </c>
      <c r="J396" s="29" t="s">
        <v>152</v>
      </c>
      <c r="K396" s="29" t="s">
        <v>152</v>
      </c>
      <c r="L396" s="7" t="str">
        <f t="shared" si="76"/>
        <v>Trata-se de: Objeto</v>
      </c>
      <c r="M396" s="7" t="str">
        <f t="shared" si="82"/>
        <v xml:space="preserve">De IFC e Tageável </v>
      </c>
      <c r="N396" s="7" t="str">
        <f t="shared" si="80"/>
        <v xml:space="preserve">ifcBuildingElement </v>
      </c>
      <c r="O396" s="7" t="str">
        <f t="shared" si="81"/>
        <v xml:space="preserve">Tema Cobertura </v>
      </c>
      <c r="P396" s="7" t="str">
        <f t="shared" si="77"/>
        <v>Trata-se de: Objeto De IFC e Tageável  ifcBuildingElement  Tema Cobertura  ifcRoof. --- Consultar a Documentação Revit API</v>
      </c>
      <c r="Q396" s="7" t="s">
        <v>684</v>
      </c>
      <c r="R396" s="21" t="s">
        <v>413</v>
      </c>
      <c r="S396" s="21" t="s">
        <v>413</v>
      </c>
      <c r="T396" s="10" t="str">
        <f t="shared" si="78"/>
        <v>key_396</v>
      </c>
    </row>
    <row r="397" spans="1:20" ht="7.8" customHeight="1" x14ac:dyDescent="0.3">
      <c r="A397" s="13">
        <v>397</v>
      </c>
      <c r="B397" s="9" t="s">
        <v>548</v>
      </c>
      <c r="C397" s="9" t="s">
        <v>1235</v>
      </c>
      <c r="D397" s="9" t="s">
        <v>577</v>
      </c>
      <c r="E397" s="9" t="s">
        <v>1496</v>
      </c>
      <c r="F397" s="23" t="s">
        <v>209</v>
      </c>
      <c r="G397" s="29" t="s">
        <v>152</v>
      </c>
      <c r="H397" s="29" t="s">
        <v>152</v>
      </c>
      <c r="I397" s="29" t="s">
        <v>152</v>
      </c>
      <c r="J397" s="29" t="s">
        <v>152</v>
      </c>
      <c r="K397" s="29" t="s">
        <v>152</v>
      </c>
      <c r="L397" s="7" t="str">
        <f t="shared" si="76"/>
        <v>Trata-se de: Objeto</v>
      </c>
      <c r="M397" s="7" t="str">
        <f t="shared" si="82"/>
        <v xml:space="preserve">De IFC e Tageável </v>
      </c>
      <c r="N397" s="7" t="str">
        <f t="shared" si="80"/>
        <v xml:space="preserve">ifcBuildingElement </v>
      </c>
      <c r="O397" s="7" t="str">
        <f t="shared" si="81"/>
        <v xml:space="preserve">Tema Envelope </v>
      </c>
      <c r="P397" s="7" t="str">
        <f t="shared" si="77"/>
        <v>Trata-se de: Objeto De IFC e Tageável  ifcBuildingElement  Tema Envelope  ifcCurtainWaII. --- Consultar a Documentação Revit API</v>
      </c>
      <c r="Q397" s="7" t="s">
        <v>684</v>
      </c>
      <c r="R397" s="21" t="s">
        <v>413</v>
      </c>
      <c r="S397" s="21" t="s">
        <v>413</v>
      </c>
      <c r="T397" s="10" t="str">
        <f t="shared" si="78"/>
        <v>key_397</v>
      </c>
    </row>
    <row r="398" spans="1:20" ht="7.8" customHeight="1" x14ac:dyDescent="0.3">
      <c r="A398" s="13">
        <v>398</v>
      </c>
      <c r="B398" s="9" t="s">
        <v>548</v>
      </c>
      <c r="C398" s="9" t="s">
        <v>1235</v>
      </c>
      <c r="D398" s="9" t="s">
        <v>577</v>
      </c>
      <c r="E398" s="9" t="s">
        <v>1496</v>
      </c>
      <c r="F398" s="23" t="s">
        <v>254</v>
      </c>
      <c r="G398" s="29" t="s">
        <v>152</v>
      </c>
      <c r="H398" s="29" t="s">
        <v>152</v>
      </c>
      <c r="I398" s="29" t="s">
        <v>152</v>
      </c>
      <c r="J398" s="29" t="s">
        <v>152</v>
      </c>
      <c r="K398" s="29" t="s">
        <v>152</v>
      </c>
      <c r="L398" s="7" t="str">
        <f t="shared" si="76"/>
        <v>Trata-se de: Objeto</v>
      </c>
      <c r="M398" s="7" t="str">
        <f t="shared" si="82"/>
        <v xml:space="preserve">De IFC e Tageável </v>
      </c>
      <c r="N398" s="7" t="str">
        <f t="shared" si="80"/>
        <v xml:space="preserve">ifcBuildingElement </v>
      </c>
      <c r="O398" s="7" t="str">
        <f t="shared" si="81"/>
        <v xml:space="preserve">Tema Envelope </v>
      </c>
      <c r="P398" s="7" t="str">
        <f t="shared" si="77"/>
        <v>Trata-se de: Objeto De IFC e Tageável  ifcBuildingElement  Tema Envelope  ifcShadingDevice. --- Consultar a Documentação Revit API</v>
      </c>
      <c r="Q398" s="7" t="s">
        <v>684</v>
      </c>
      <c r="R398" s="21" t="s">
        <v>413</v>
      </c>
      <c r="S398" s="21" t="s">
        <v>413</v>
      </c>
      <c r="T398" s="10" t="str">
        <f t="shared" si="78"/>
        <v>key_398</v>
      </c>
    </row>
    <row r="399" spans="1:20" ht="7.8" customHeight="1" x14ac:dyDescent="0.3">
      <c r="A399" s="13">
        <v>399</v>
      </c>
      <c r="B399" s="9" t="s">
        <v>548</v>
      </c>
      <c r="C399" s="9" t="s">
        <v>1235</v>
      </c>
      <c r="D399" s="9" t="s">
        <v>577</v>
      </c>
      <c r="E399" s="9" t="s">
        <v>1497</v>
      </c>
      <c r="F399" s="23" t="s">
        <v>64</v>
      </c>
      <c r="G399" s="29" t="s">
        <v>152</v>
      </c>
      <c r="H399" s="29" t="s">
        <v>152</v>
      </c>
      <c r="I399" s="29" t="s">
        <v>152</v>
      </c>
      <c r="J399" s="29" t="s">
        <v>152</v>
      </c>
      <c r="K399" s="29" t="s">
        <v>152</v>
      </c>
      <c r="L399" s="7" t="str">
        <f t="shared" si="76"/>
        <v>Trata-se de: Objeto</v>
      </c>
      <c r="M399" s="7" t="str">
        <f t="shared" si="82"/>
        <v xml:space="preserve">De IFC e Tageável </v>
      </c>
      <c r="N399" s="7" t="str">
        <f t="shared" si="80"/>
        <v xml:space="preserve">ifcBuildingElement </v>
      </c>
      <c r="O399" s="7" t="str">
        <f t="shared" si="81"/>
        <v xml:space="preserve">Tema Esquadrias </v>
      </c>
      <c r="P399" s="7" t="str">
        <f t="shared" si="77"/>
        <v>Trata-se de: Objeto De IFC e Tageável  ifcBuildingElement  Tema Esquadrias  ifcDoor. --- Consultar a Documentação Revit API</v>
      </c>
      <c r="Q399" s="7" t="s">
        <v>684</v>
      </c>
      <c r="R399" s="21" t="s">
        <v>413</v>
      </c>
      <c r="S399" s="21" t="s">
        <v>413</v>
      </c>
      <c r="T399" s="10" t="str">
        <f t="shared" si="78"/>
        <v>key_399</v>
      </c>
    </row>
    <row r="400" spans="1:20" ht="7.8" customHeight="1" x14ac:dyDescent="0.3">
      <c r="A400" s="13">
        <v>400</v>
      </c>
      <c r="B400" s="9" t="s">
        <v>548</v>
      </c>
      <c r="C400" s="9" t="s">
        <v>1235</v>
      </c>
      <c r="D400" s="9" t="s">
        <v>577</v>
      </c>
      <c r="E400" s="9" t="s">
        <v>1497</v>
      </c>
      <c r="F400" s="23" t="s">
        <v>65</v>
      </c>
      <c r="G400" s="29" t="s">
        <v>152</v>
      </c>
      <c r="H400" s="29" t="s">
        <v>152</v>
      </c>
      <c r="I400" s="29" t="s">
        <v>152</v>
      </c>
      <c r="J400" s="29" t="s">
        <v>152</v>
      </c>
      <c r="K400" s="29" t="s">
        <v>152</v>
      </c>
      <c r="L400" s="7" t="str">
        <f t="shared" si="76"/>
        <v>Trata-se de: Objeto</v>
      </c>
      <c r="M400" s="7" t="str">
        <f t="shared" si="82"/>
        <v xml:space="preserve">De IFC e Tageável </v>
      </c>
      <c r="N400" s="7" t="str">
        <f t="shared" si="80"/>
        <v xml:space="preserve">ifcBuildingElement </v>
      </c>
      <c r="O400" s="7" t="str">
        <f t="shared" si="81"/>
        <v xml:space="preserve">Tema Esquadrias </v>
      </c>
      <c r="P400" s="7" t="str">
        <f t="shared" si="77"/>
        <v>Trata-se de: Objeto De IFC e Tageável  ifcBuildingElement  Tema Esquadrias  ifcWindow. --- Consultar a Documentação Revit API</v>
      </c>
      <c r="Q400" s="7" t="s">
        <v>684</v>
      </c>
      <c r="R400" s="21" t="s">
        <v>413</v>
      </c>
      <c r="S400" s="21" t="s">
        <v>413</v>
      </c>
      <c r="T400" s="10" t="str">
        <f t="shared" si="78"/>
        <v>key_400</v>
      </c>
    </row>
    <row r="401" spans="1:20" ht="7.8" customHeight="1" x14ac:dyDescent="0.3">
      <c r="A401" s="13">
        <v>401</v>
      </c>
      <c r="B401" s="9" t="s">
        <v>548</v>
      </c>
      <c r="C401" s="9" t="s">
        <v>1235</v>
      </c>
      <c r="D401" s="9" t="s">
        <v>577</v>
      </c>
      <c r="E401" s="9" t="s">
        <v>1498</v>
      </c>
      <c r="F401" s="23" t="s">
        <v>194</v>
      </c>
      <c r="G401" s="29" t="s">
        <v>152</v>
      </c>
      <c r="H401" s="29" t="s">
        <v>152</v>
      </c>
      <c r="I401" s="29" t="s">
        <v>152</v>
      </c>
      <c r="J401" s="29" t="s">
        <v>152</v>
      </c>
      <c r="K401" s="29" t="s">
        <v>152</v>
      </c>
      <c r="L401" s="7" t="str">
        <f t="shared" si="76"/>
        <v>Trata-se de: Objeto</v>
      </c>
      <c r="M401" s="7" t="str">
        <f t="shared" si="82"/>
        <v xml:space="preserve">De IFC e Tageável </v>
      </c>
      <c r="N401" s="7" t="str">
        <f t="shared" si="80"/>
        <v xml:space="preserve">ifcBuildingElement </v>
      </c>
      <c r="O401" s="7" t="str">
        <f t="shared" si="81"/>
        <v xml:space="preserve">Tema Estrutura </v>
      </c>
      <c r="P401" s="7" t="str">
        <f t="shared" si="77"/>
        <v>Trata-se de: Objeto De IFC e Tageável  ifcBuildingElement  Tema Estrutura  ifcBeam. --- Consultar a Documentação Revit API</v>
      </c>
      <c r="Q401" s="7" t="s">
        <v>684</v>
      </c>
      <c r="R401" s="21" t="s">
        <v>413</v>
      </c>
      <c r="S401" s="21" t="s">
        <v>413</v>
      </c>
      <c r="T401" s="10" t="str">
        <f t="shared" si="78"/>
        <v>key_401</v>
      </c>
    </row>
    <row r="402" spans="1:20" ht="7.8" customHeight="1" x14ac:dyDescent="0.3">
      <c r="A402" s="13">
        <v>402</v>
      </c>
      <c r="B402" s="9" t="s">
        <v>548</v>
      </c>
      <c r="C402" s="9" t="s">
        <v>1235</v>
      </c>
      <c r="D402" s="9" t="s">
        <v>577</v>
      </c>
      <c r="E402" s="9" t="s">
        <v>1498</v>
      </c>
      <c r="F402" s="23" t="s">
        <v>204</v>
      </c>
      <c r="G402" s="29" t="s">
        <v>152</v>
      </c>
      <c r="H402" s="29" t="s">
        <v>152</v>
      </c>
      <c r="I402" s="29" t="s">
        <v>152</v>
      </c>
      <c r="J402" s="29" t="s">
        <v>152</v>
      </c>
      <c r="K402" s="29" t="s">
        <v>152</v>
      </c>
      <c r="L402" s="7" t="str">
        <f t="shared" si="76"/>
        <v>Trata-se de: Objeto</v>
      </c>
      <c r="M402" s="7" t="str">
        <f t="shared" si="82"/>
        <v xml:space="preserve">De IFC e Tageável </v>
      </c>
      <c r="N402" s="7" t="str">
        <f t="shared" si="80"/>
        <v xml:space="preserve">ifcBuildingElement </v>
      </c>
      <c r="O402" s="7" t="str">
        <f t="shared" si="81"/>
        <v xml:space="preserve">Tema Estrutura </v>
      </c>
      <c r="P402" s="7" t="str">
        <f t="shared" si="77"/>
        <v>Trata-se de: Objeto De IFC e Tageável  ifcBuildingElement  Tema Estrutura  ifcCoIumn. --- Consultar a Documentação Revit API</v>
      </c>
      <c r="Q402" s="7" t="s">
        <v>684</v>
      </c>
      <c r="R402" s="21" t="s">
        <v>413</v>
      </c>
      <c r="S402" s="21" t="s">
        <v>413</v>
      </c>
      <c r="T402" s="10" t="str">
        <f t="shared" si="78"/>
        <v>key_402</v>
      </c>
    </row>
    <row r="403" spans="1:20" ht="7.8" customHeight="1" x14ac:dyDescent="0.3">
      <c r="A403" s="13">
        <v>403</v>
      </c>
      <c r="B403" s="9" t="s">
        <v>548</v>
      </c>
      <c r="C403" s="9" t="s">
        <v>1235</v>
      </c>
      <c r="D403" s="9" t="s">
        <v>577</v>
      </c>
      <c r="E403" s="9" t="s">
        <v>1498</v>
      </c>
      <c r="F403" s="23" t="s">
        <v>230</v>
      </c>
      <c r="G403" s="29" t="s">
        <v>152</v>
      </c>
      <c r="H403" s="29" t="s">
        <v>152</v>
      </c>
      <c r="I403" s="29" t="s">
        <v>152</v>
      </c>
      <c r="J403" s="29" t="s">
        <v>152</v>
      </c>
      <c r="K403" s="29" t="s">
        <v>152</v>
      </c>
      <c r="L403" s="7" t="str">
        <f t="shared" si="76"/>
        <v>Trata-se de: Objeto</v>
      </c>
      <c r="M403" s="7" t="str">
        <f t="shared" si="82"/>
        <v xml:space="preserve">De IFC e Tageável </v>
      </c>
      <c r="N403" s="7" t="str">
        <f t="shared" si="80"/>
        <v xml:space="preserve">ifcBuildingElement </v>
      </c>
      <c r="O403" s="7" t="str">
        <f t="shared" si="81"/>
        <v xml:space="preserve">Tema Estrutura </v>
      </c>
      <c r="P403" s="7" t="str">
        <f t="shared" si="77"/>
        <v>Trata-se de: Objeto De IFC e Tageável  ifcBuildingElement  Tema Estrutura  ifcFooting. --- Consultar a Documentação Revit API</v>
      </c>
      <c r="Q403" s="7" t="s">
        <v>684</v>
      </c>
      <c r="R403" s="21" t="s">
        <v>413</v>
      </c>
      <c r="S403" s="21" t="s">
        <v>413</v>
      </c>
      <c r="T403" s="10" t="str">
        <f t="shared" si="78"/>
        <v>key_403</v>
      </c>
    </row>
    <row r="404" spans="1:20" ht="7.8" customHeight="1" x14ac:dyDescent="0.3">
      <c r="A404" s="13">
        <v>404</v>
      </c>
      <c r="B404" s="9" t="s">
        <v>548</v>
      </c>
      <c r="C404" s="9" t="s">
        <v>1235</v>
      </c>
      <c r="D404" s="9" t="s">
        <v>577</v>
      </c>
      <c r="E404" s="25" t="s">
        <v>1498</v>
      </c>
      <c r="F404" s="23" t="s">
        <v>239</v>
      </c>
      <c r="G404" s="29" t="s">
        <v>152</v>
      </c>
      <c r="H404" s="29" t="s">
        <v>152</v>
      </c>
      <c r="I404" s="29" t="s">
        <v>152</v>
      </c>
      <c r="J404" s="29" t="s">
        <v>152</v>
      </c>
      <c r="K404" s="29" t="s">
        <v>152</v>
      </c>
      <c r="L404" s="7" t="str">
        <f t="shared" si="76"/>
        <v>Trata-se de: Objeto</v>
      </c>
      <c r="M404" s="7" t="str">
        <f t="shared" si="82"/>
        <v xml:space="preserve">De IFC e Tageável </v>
      </c>
      <c r="N404" s="7" t="str">
        <f t="shared" si="80"/>
        <v xml:space="preserve">ifcBuildingElement </v>
      </c>
      <c r="O404" s="7" t="str">
        <f t="shared" si="81"/>
        <v xml:space="preserve">Tema Estrutura </v>
      </c>
      <c r="P404" s="7" t="str">
        <f t="shared" si="77"/>
        <v>Trata-se de: Objeto De IFC e Tageável  ifcBuildingElement  Tema Estrutura  ifcMember. --- Consultar a Documentação Revit API</v>
      </c>
      <c r="Q404" s="7" t="s">
        <v>684</v>
      </c>
      <c r="R404" s="21" t="s">
        <v>413</v>
      </c>
      <c r="S404" s="21" t="s">
        <v>413</v>
      </c>
      <c r="T404" s="10" t="str">
        <f t="shared" si="78"/>
        <v>key_404</v>
      </c>
    </row>
    <row r="405" spans="1:20" ht="7.8" customHeight="1" x14ac:dyDescent="0.3">
      <c r="A405" s="13">
        <v>405</v>
      </c>
      <c r="B405" s="9" t="s">
        <v>548</v>
      </c>
      <c r="C405" s="9" t="s">
        <v>1235</v>
      </c>
      <c r="D405" s="9" t="s">
        <v>577</v>
      </c>
      <c r="E405" s="9" t="s">
        <v>1498</v>
      </c>
      <c r="F405" s="23" t="s">
        <v>241</v>
      </c>
      <c r="G405" s="29" t="s">
        <v>152</v>
      </c>
      <c r="H405" s="29" t="s">
        <v>152</v>
      </c>
      <c r="I405" s="29" t="s">
        <v>152</v>
      </c>
      <c r="J405" s="29" t="s">
        <v>152</v>
      </c>
      <c r="K405" s="29" t="s">
        <v>152</v>
      </c>
      <c r="L405" s="7" t="str">
        <f t="shared" si="76"/>
        <v>Trata-se de: Objeto</v>
      </c>
      <c r="M405" s="7" t="str">
        <f t="shared" si="82"/>
        <v xml:space="preserve">De IFC e Tageável </v>
      </c>
      <c r="N405" s="7" t="str">
        <f t="shared" si="80"/>
        <v xml:space="preserve">ifcBuildingElement </v>
      </c>
      <c r="O405" s="7" t="str">
        <f t="shared" si="81"/>
        <v xml:space="preserve">Tema Estrutura </v>
      </c>
      <c r="P405" s="7" t="str">
        <f t="shared" si="77"/>
        <v>Trata-se de: Objeto De IFC e Tageável  ifcBuildingElement  Tema Estrutura  ifcPIate. --- Consultar a Documentação Revit API</v>
      </c>
      <c r="Q405" s="7" t="s">
        <v>684</v>
      </c>
      <c r="R405" s="21" t="s">
        <v>413</v>
      </c>
      <c r="S405" s="21" t="s">
        <v>413</v>
      </c>
      <c r="T405" s="10" t="str">
        <f t="shared" si="78"/>
        <v>key_405</v>
      </c>
    </row>
    <row r="406" spans="1:20" ht="7.8" customHeight="1" x14ac:dyDescent="0.3">
      <c r="A406" s="13">
        <v>406</v>
      </c>
      <c r="B406" s="9" t="s">
        <v>548</v>
      </c>
      <c r="C406" s="9" t="s">
        <v>1235</v>
      </c>
      <c r="D406" s="9" t="s">
        <v>577</v>
      </c>
      <c r="E406" s="9" t="s">
        <v>1498</v>
      </c>
      <c r="F406" s="23" t="s">
        <v>242</v>
      </c>
      <c r="G406" s="29" t="s">
        <v>152</v>
      </c>
      <c r="H406" s="29" t="s">
        <v>152</v>
      </c>
      <c r="I406" s="29" t="s">
        <v>152</v>
      </c>
      <c r="J406" s="29" t="s">
        <v>152</v>
      </c>
      <c r="K406" s="29" t="s">
        <v>152</v>
      </c>
      <c r="L406" s="7" t="str">
        <f t="shared" si="76"/>
        <v>Trata-se de: Objeto</v>
      </c>
      <c r="M406" s="7" t="str">
        <f t="shared" si="82"/>
        <v xml:space="preserve">De IFC e Tageável </v>
      </c>
      <c r="N406" s="7" t="str">
        <f t="shared" si="80"/>
        <v xml:space="preserve">ifcBuildingElement </v>
      </c>
      <c r="O406" s="7" t="str">
        <f t="shared" si="81"/>
        <v xml:space="preserve">Tema Estrutura </v>
      </c>
      <c r="P406" s="7" t="str">
        <f t="shared" si="77"/>
        <v>Trata-se de: Objeto De IFC e Tageável  ifcBuildingElement  Tema Estrutura  ifcPile. --- Consultar a Documentação Revit API</v>
      </c>
      <c r="Q406" s="7" t="s">
        <v>684</v>
      </c>
      <c r="R406" s="21" t="s">
        <v>413</v>
      </c>
      <c r="S406" s="21" t="s">
        <v>413</v>
      </c>
      <c r="T406" s="10" t="str">
        <f t="shared" si="78"/>
        <v>key_406</v>
      </c>
    </row>
    <row r="407" spans="1:20" ht="7.8" customHeight="1" x14ac:dyDescent="0.3">
      <c r="A407" s="13">
        <v>407</v>
      </c>
      <c r="B407" s="9" t="s">
        <v>548</v>
      </c>
      <c r="C407" s="9" t="s">
        <v>1235</v>
      </c>
      <c r="D407" s="9" t="s">
        <v>577</v>
      </c>
      <c r="E407" s="9" t="s">
        <v>1498</v>
      </c>
      <c r="F407" s="23" t="s">
        <v>256</v>
      </c>
      <c r="G407" s="29" t="s">
        <v>152</v>
      </c>
      <c r="H407" s="29" t="s">
        <v>152</v>
      </c>
      <c r="I407" s="29" t="s">
        <v>152</v>
      </c>
      <c r="J407" s="29" t="s">
        <v>152</v>
      </c>
      <c r="K407" s="29" t="s">
        <v>152</v>
      </c>
      <c r="L407" s="7" t="str">
        <f t="shared" si="76"/>
        <v>Trata-se de: Objeto</v>
      </c>
      <c r="M407" s="7" t="str">
        <f t="shared" si="82"/>
        <v xml:space="preserve">De IFC e Tageável </v>
      </c>
      <c r="N407" s="7" t="str">
        <f t="shared" si="80"/>
        <v xml:space="preserve">ifcBuildingElement </v>
      </c>
      <c r="O407" s="7" t="str">
        <f t="shared" si="81"/>
        <v xml:space="preserve">Tema Estrutura </v>
      </c>
      <c r="P407" s="7" t="str">
        <f t="shared" si="77"/>
        <v>Trata-se de: Objeto De IFC e Tageável  ifcBuildingElement  Tema Estrutura  ifcSlab. --- Consultar a Documentação Revit API</v>
      </c>
      <c r="Q407" s="7" t="s">
        <v>684</v>
      </c>
      <c r="R407" s="21" t="s">
        <v>413</v>
      </c>
      <c r="S407" s="21" t="s">
        <v>413</v>
      </c>
      <c r="T407" s="10" t="str">
        <f t="shared" si="78"/>
        <v>key_407</v>
      </c>
    </row>
    <row r="408" spans="1:20" ht="7.8" customHeight="1" x14ac:dyDescent="0.3">
      <c r="A408" s="13">
        <v>408</v>
      </c>
      <c r="B408" s="9" t="s">
        <v>548</v>
      </c>
      <c r="C408" s="9" t="s">
        <v>1235</v>
      </c>
      <c r="D408" s="9" t="s">
        <v>577</v>
      </c>
      <c r="E408" s="9" t="s">
        <v>1499</v>
      </c>
      <c r="F408" s="23" t="s">
        <v>202</v>
      </c>
      <c r="G408" s="29" t="s">
        <v>152</v>
      </c>
      <c r="H408" s="29" t="s">
        <v>152</v>
      </c>
      <c r="I408" s="29" t="s">
        <v>152</v>
      </c>
      <c r="J408" s="29" t="s">
        <v>152</v>
      </c>
      <c r="K408" s="29" t="s">
        <v>152</v>
      </c>
      <c r="L408" s="7" t="str">
        <f t="shared" si="76"/>
        <v>Trata-se de: Objeto</v>
      </c>
      <c r="M408" s="7" t="str">
        <f t="shared" si="82"/>
        <v xml:space="preserve">De IFC e Tageável </v>
      </c>
      <c r="N408" s="7" t="str">
        <f t="shared" si="80"/>
        <v xml:space="preserve">ifcBuildingElement </v>
      </c>
      <c r="O408" s="7" t="str">
        <f t="shared" si="81"/>
        <v xml:space="preserve">Tema HVAC </v>
      </c>
      <c r="P408" s="7" t="str">
        <f t="shared" si="77"/>
        <v>Trata-se de: Objeto De IFC e Tageável  ifcBuildingElement  Tema HVAC  ifcChimney. --- Consultar a Documentação Revit API</v>
      </c>
      <c r="Q408" s="7" t="s">
        <v>684</v>
      </c>
      <c r="R408" s="21" t="s">
        <v>413</v>
      </c>
      <c r="S408" s="21" t="s">
        <v>413</v>
      </c>
      <c r="T408" s="10" t="str">
        <f t="shared" si="78"/>
        <v>key_408</v>
      </c>
    </row>
    <row r="409" spans="1:20" ht="7.8" customHeight="1" x14ac:dyDescent="0.3">
      <c r="A409" s="13">
        <v>409</v>
      </c>
      <c r="B409" s="9" t="s">
        <v>548</v>
      </c>
      <c r="C409" s="9" t="s">
        <v>1235</v>
      </c>
      <c r="D409" s="9" t="s">
        <v>577</v>
      </c>
      <c r="E409" s="9" t="s">
        <v>1500</v>
      </c>
      <c r="F409" s="23" t="s">
        <v>267</v>
      </c>
      <c r="G409" s="29" t="s">
        <v>152</v>
      </c>
      <c r="H409" s="29" t="s">
        <v>152</v>
      </c>
      <c r="I409" s="29" t="s">
        <v>152</v>
      </c>
      <c r="J409" s="29" t="s">
        <v>152</v>
      </c>
      <c r="K409" s="29" t="s">
        <v>152</v>
      </c>
      <c r="L409" s="7" t="str">
        <f t="shared" si="76"/>
        <v>Trata-se de: Objeto</v>
      </c>
      <c r="M409" s="7" t="str">
        <f t="shared" si="82"/>
        <v xml:space="preserve">De IFC e Tageável </v>
      </c>
      <c r="N409" s="7" t="str">
        <f t="shared" si="80"/>
        <v xml:space="preserve">ifcBuildingElement </v>
      </c>
      <c r="O409" s="7" t="str">
        <f t="shared" si="81"/>
        <v xml:space="preserve">Tema Layout </v>
      </c>
      <c r="P409" s="7" t="str">
        <f t="shared" si="77"/>
        <v>Trata-se de: Objeto De IFC e Tageável  ifcBuildingElement  Tema Layout  ifcWaII. --- Consultar a Documentação Revit API</v>
      </c>
      <c r="Q409" s="7" t="s">
        <v>684</v>
      </c>
      <c r="R409" s="21" t="s">
        <v>413</v>
      </c>
      <c r="S409" s="21" t="s">
        <v>413</v>
      </c>
      <c r="T409" s="10" t="str">
        <f t="shared" si="78"/>
        <v>key_409</v>
      </c>
    </row>
    <row r="410" spans="1:20" ht="7.8" customHeight="1" x14ac:dyDescent="0.3">
      <c r="A410" s="13">
        <v>410</v>
      </c>
      <c r="B410" s="9" t="s">
        <v>548</v>
      </c>
      <c r="C410" s="9" t="s">
        <v>1235</v>
      </c>
      <c r="D410" s="9" t="s">
        <v>577</v>
      </c>
      <c r="E410" s="9" t="s">
        <v>1501</v>
      </c>
      <c r="F410" s="23" t="s">
        <v>196</v>
      </c>
      <c r="G410" s="29" t="s">
        <v>152</v>
      </c>
      <c r="H410" s="29" t="s">
        <v>152</v>
      </c>
      <c r="I410" s="29" t="s">
        <v>152</v>
      </c>
      <c r="J410" s="29" t="s">
        <v>152</v>
      </c>
      <c r="K410" s="29" t="s">
        <v>152</v>
      </c>
      <c r="L410" s="7" t="str">
        <f t="shared" si="76"/>
        <v>Trata-se de: Objeto</v>
      </c>
      <c r="M410" s="7" t="str">
        <f t="shared" si="82"/>
        <v xml:space="preserve">De IFC e Tageável </v>
      </c>
      <c r="N410" s="7" t="str">
        <f t="shared" si="80"/>
        <v xml:space="preserve">ifcBuildingElement </v>
      </c>
      <c r="O410" s="7" t="str">
        <f t="shared" si="81"/>
        <v xml:space="preserve">Tema Predial </v>
      </c>
      <c r="P410" s="7" t="str">
        <f t="shared" si="77"/>
        <v>Trata-se de: Objeto De IFC e Tageável  ifcBuildingElement  Tema Predial  ifcBuiIdingEIementProxy. --- Consultar a Documentação Revit API</v>
      </c>
      <c r="Q410" s="7" t="s">
        <v>684</v>
      </c>
      <c r="R410" s="21" t="s">
        <v>413</v>
      </c>
      <c r="S410" s="21" t="s">
        <v>413</v>
      </c>
      <c r="T410" s="10" t="str">
        <f t="shared" si="78"/>
        <v>key_410</v>
      </c>
    </row>
    <row r="411" spans="1:20" ht="7.8" customHeight="1" x14ac:dyDescent="0.3">
      <c r="A411" s="13">
        <v>411</v>
      </c>
      <c r="B411" s="9" t="s">
        <v>548</v>
      </c>
      <c r="C411" s="9" t="s">
        <v>1235</v>
      </c>
      <c r="D411" s="9" t="s">
        <v>577</v>
      </c>
      <c r="E411" s="9" t="s">
        <v>1501</v>
      </c>
      <c r="F411" s="23" t="s">
        <v>208</v>
      </c>
      <c r="G411" s="29" t="s">
        <v>152</v>
      </c>
      <c r="H411" s="29" t="s">
        <v>152</v>
      </c>
      <c r="I411" s="29" t="s">
        <v>152</v>
      </c>
      <c r="J411" s="29" t="s">
        <v>152</v>
      </c>
      <c r="K411" s="29" t="s">
        <v>152</v>
      </c>
      <c r="L411" s="7" t="str">
        <f t="shared" si="76"/>
        <v>Trata-se de: Objeto</v>
      </c>
      <c r="M411" s="7" t="str">
        <f t="shared" si="82"/>
        <v xml:space="preserve">De IFC e Tageável </v>
      </c>
      <c r="N411" s="7" t="str">
        <f t="shared" si="80"/>
        <v xml:space="preserve">ifcBuildingElement </v>
      </c>
      <c r="O411" s="7" t="str">
        <f t="shared" si="81"/>
        <v xml:space="preserve">Tema Predial </v>
      </c>
      <c r="P411" s="7" t="str">
        <f t="shared" si="77"/>
        <v>Trata-se de: Objeto De IFC e Tageável  ifcBuildingElement  Tema Predial  ifcCovering. --- Consultar a Documentação Revit API</v>
      </c>
      <c r="Q411" s="7" t="s">
        <v>684</v>
      </c>
      <c r="R411" s="21" t="s">
        <v>413</v>
      </c>
      <c r="S411" s="21" t="s">
        <v>413</v>
      </c>
      <c r="T411" s="10" t="str">
        <f t="shared" si="78"/>
        <v>key_411</v>
      </c>
    </row>
    <row r="412" spans="1:20" ht="7.8" customHeight="1" x14ac:dyDescent="0.3">
      <c r="A412" s="13">
        <v>412</v>
      </c>
      <c r="B412" s="9" t="s">
        <v>548</v>
      </c>
      <c r="C412" s="9" t="s">
        <v>1235</v>
      </c>
      <c r="D412" s="9" t="s">
        <v>577</v>
      </c>
      <c r="E412" s="9" t="s">
        <v>1502</v>
      </c>
      <c r="F412" s="23" t="s">
        <v>302</v>
      </c>
      <c r="G412" s="29" t="s">
        <v>152</v>
      </c>
      <c r="H412" s="29" t="s">
        <v>152</v>
      </c>
      <c r="I412" s="29" t="s">
        <v>152</v>
      </c>
      <c r="J412" s="29" t="s">
        <v>152</v>
      </c>
      <c r="K412" s="29" t="s">
        <v>152</v>
      </c>
      <c r="L412" s="7" t="str">
        <f t="shared" si="76"/>
        <v>Trata-se de: Objeto</v>
      </c>
      <c r="M412" s="7" t="str">
        <f t="shared" si="82"/>
        <v xml:space="preserve">De IFC e Tageável </v>
      </c>
      <c r="N412" s="7" t="str">
        <f t="shared" si="80"/>
        <v xml:space="preserve">ifcBuildingElement </v>
      </c>
      <c r="O412" s="7" t="str">
        <f t="shared" si="81"/>
        <v xml:space="preserve">Tema Trânsito </v>
      </c>
      <c r="P412" s="7" t="str">
        <f t="shared" si="77"/>
        <v>Trata-se de: Objeto De IFC e Tageável  ifcBuildingElement  Tema Trânsito  ifcRailing. --- Consultar a Documentação Revit API</v>
      </c>
      <c r="Q412" s="7" t="s">
        <v>684</v>
      </c>
      <c r="R412" s="21" t="s">
        <v>413</v>
      </c>
      <c r="S412" s="21" t="s">
        <v>413</v>
      </c>
      <c r="T412" s="10" t="str">
        <f t="shared" si="78"/>
        <v>key_412</v>
      </c>
    </row>
    <row r="413" spans="1:20" ht="7.8" customHeight="1" x14ac:dyDescent="0.3">
      <c r="A413" s="13">
        <v>413</v>
      </c>
      <c r="B413" s="9" t="s">
        <v>548</v>
      </c>
      <c r="C413" s="9" t="s">
        <v>1235</v>
      </c>
      <c r="D413" s="9" t="s">
        <v>577</v>
      </c>
      <c r="E413" s="25" t="s">
        <v>1502</v>
      </c>
      <c r="F413" s="23" t="s">
        <v>247</v>
      </c>
      <c r="G413" s="29" t="s">
        <v>152</v>
      </c>
      <c r="H413" s="29" t="s">
        <v>152</v>
      </c>
      <c r="I413" s="29" t="s">
        <v>152</v>
      </c>
      <c r="J413" s="29" t="s">
        <v>152</v>
      </c>
      <c r="K413" s="29" t="s">
        <v>152</v>
      </c>
      <c r="L413" s="7" t="str">
        <f t="shared" si="76"/>
        <v>Trata-se de: Objeto</v>
      </c>
      <c r="M413" s="7" t="str">
        <f t="shared" si="82"/>
        <v xml:space="preserve">De IFC e Tageável </v>
      </c>
      <c r="N413" s="7" t="str">
        <f t="shared" si="80"/>
        <v xml:space="preserve">ifcBuildingElement </v>
      </c>
      <c r="O413" s="7" t="str">
        <f t="shared" si="81"/>
        <v xml:space="preserve">Tema Trânsito </v>
      </c>
      <c r="P413" s="7" t="str">
        <f t="shared" si="77"/>
        <v>Trata-se de: Objeto De IFC e Tageável  ifcBuildingElement  Tema Trânsito  ifcRamp. --- Consultar a Documentação Revit API</v>
      </c>
      <c r="Q413" s="7" t="s">
        <v>684</v>
      </c>
      <c r="R413" s="21" t="s">
        <v>413</v>
      </c>
      <c r="S413" s="21" t="s">
        <v>413</v>
      </c>
      <c r="T413" s="10" t="str">
        <f t="shared" si="78"/>
        <v>key_413</v>
      </c>
    </row>
    <row r="414" spans="1:20" ht="7.8" customHeight="1" x14ac:dyDescent="0.3">
      <c r="A414" s="13">
        <v>414</v>
      </c>
      <c r="B414" s="9" t="s">
        <v>548</v>
      </c>
      <c r="C414" s="9" t="s">
        <v>1235</v>
      </c>
      <c r="D414" s="9" t="s">
        <v>577</v>
      </c>
      <c r="E414" s="25" t="s">
        <v>1502</v>
      </c>
      <c r="F414" s="23" t="s">
        <v>248</v>
      </c>
      <c r="G414" s="29" t="s">
        <v>152</v>
      </c>
      <c r="H414" s="29" t="s">
        <v>152</v>
      </c>
      <c r="I414" s="29" t="s">
        <v>152</v>
      </c>
      <c r="J414" s="29" t="s">
        <v>152</v>
      </c>
      <c r="K414" s="29" t="s">
        <v>152</v>
      </c>
      <c r="L414" s="7" t="str">
        <f t="shared" si="76"/>
        <v>Trata-se de: Objeto</v>
      </c>
      <c r="M414" s="7" t="str">
        <f t="shared" si="82"/>
        <v xml:space="preserve">De IFC e Tageável </v>
      </c>
      <c r="N414" s="7" t="str">
        <f t="shared" si="80"/>
        <v xml:space="preserve">ifcBuildingElement </v>
      </c>
      <c r="O414" s="7" t="str">
        <f t="shared" si="81"/>
        <v xml:space="preserve">Tema Trânsito </v>
      </c>
      <c r="P414" s="7" t="str">
        <f t="shared" si="77"/>
        <v>Trata-se de: Objeto De IFC e Tageável  ifcBuildingElement  Tema Trânsito  ifcRampFIight. --- Consultar a Documentação Revit API</v>
      </c>
      <c r="Q414" s="7" t="s">
        <v>684</v>
      </c>
      <c r="R414" s="21" t="s">
        <v>413</v>
      </c>
      <c r="S414" s="21" t="s">
        <v>413</v>
      </c>
      <c r="T414" s="10" t="str">
        <f t="shared" si="78"/>
        <v>key_414</v>
      </c>
    </row>
    <row r="415" spans="1:20" ht="7.8" customHeight="1" x14ac:dyDescent="0.3">
      <c r="A415" s="13">
        <v>415</v>
      </c>
      <c r="B415" s="9" t="s">
        <v>548</v>
      </c>
      <c r="C415" s="9" t="s">
        <v>1235</v>
      </c>
      <c r="D415" s="9" t="s">
        <v>577</v>
      </c>
      <c r="E415" s="25" t="s">
        <v>1502</v>
      </c>
      <c r="F415" s="23" t="s">
        <v>258</v>
      </c>
      <c r="G415" s="29" t="s">
        <v>152</v>
      </c>
      <c r="H415" s="29" t="s">
        <v>152</v>
      </c>
      <c r="I415" s="29" t="s">
        <v>152</v>
      </c>
      <c r="J415" s="29" t="s">
        <v>152</v>
      </c>
      <c r="K415" s="29" t="s">
        <v>152</v>
      </c>
      <c r="L415" s="7" t="str">
        <f t="shared" si="76"/>
        <v>Trata-se de: Objeto</v>
      </c>
      <c r="M415" s="7" t="str">
        <f t="shared" si="82"/>
        <v xml:space="preserve">De IFC e Tageável </v>
      </c>
      <c r="N415" s="7" t="str">
        <f t="shared" si="80"/>
        <v xml:space="preserve">ifcBuildingElement </v>
      </c>
      <c r="O415" s="7" t="str">
        <f t="shared" si="81"/>
        <v xml:space="preserve">Tema Trânsito </v>
      </c>
      <c r="P415" s="7" t="str">
        <f t="shared" si="77"/>
        <v>Trata-se de: Objeto De IFC e Tageável  ifcBuildingElement  Tema Trânsito  ifcStair. --- Consultar a Documentação Revit API</v>
      </c>
      <c r="Q415" s="7" t="s">
        <v>684</v>
      </c>
      <c r="R415" s="21" t="s">
        <v>413</v>
      </c>
      <c r="S415" s="21" t="s">
        <v>413</v>
      </c>
      <c r="T415" s="10" t="str">
        <f t="shared" si="78"/>
        <v>key_415</v>
      </c>
    </row>
    <row r="416" spans="1:20" ht="7.8" customHeight="1" x14ac:dyDescent="0.3">
      <c r="A416" s="13">
        <v>416</v>
      </c>
      <c r="B416" s="9" t="s">
        <v>548</v>
      </c>
      <c r="C416" s="9" t="s">
        <v>1235</v>
      </c>
      <c r="D416" s="9" t="s">
        <v>577</v>
      </c>
      <c r="E416" s="25" t="s">
        <v>1502</v>
      </c>
      <c r="F416" s="23" t="s">
        <v>259</v>
      </c>
      <c r="G416" s="29" t="s">
        <v>152</v>
      </c>
      <c r="H416" s="29" t="s">
        <v>152</v>
      </c>
      <c r="I416" s="29" t="s">
        <v>152</v>
      </c>
      <c r="J416" s="29" t="s">
        <v>152</v>
      </c>
      <c r="K416" s="29" t="s">
        <v>152</v>
      </c>
      <c r="L416" s="7" t="str">
        <f t="shared" si="76"/>
        <v>Trata-se de: Objeto</v>
      </c>
      <c r="M416" s="7" t="str">
        <f t="shared" si="82"/>
        <v xml:space="preserve">De IFC e Tageável </v>
      </c>
      <c r="N416" s="7" t="str">
        <f t="shared" si="80"/>
        <v xml:space="preserve">ifcBuildingElement </v>
      </c>
      <c r="O416" s="7" t="str">
        <f t="shared" si="81"/>
        <v xml:space="preserve">Tema Trânsito </v>
      </c>
      <c r="P416" s="7" t="str">
        <f t="shared" si="77"/>
        <v>Trata-se de: Objeto De IFC e Tageável  ifcBuildingElement  Tema Trânsito  ifcStairFIight. --- Consultar a Documentação Revit API</v>
      </c>
      <c r="Q416" s="7" t="s">
        <v>684</v>
      </c>
      <c r="R416" s="21" t="s">
        <v>413</v>
      </c>
      <c r="S416" s="21" t="s">
        <v>413</v>
      </c>
      <c r="T416" s="10" t="str">
        <f t="shared" si="78"/>
        <v>key_416</v>
      </c>
    </row>
    <row r="417" spans="1:20" ht="7.8" customHeight="1" x14ac:dyDescent="0.3">
      <c r="A417" s="13">
        <v>417</v>
      </c>
      <c r="B417" s="9" t="s">
        <v>548</v>
      </c>
      <c r="C417" s="9" t="s">
        <v>1235</v>
      </c>
      <c r="D417" s="42" t="s">
        <v>532</v>
      </c>
      <c r="E417" s="9" t="s">
        <v>1503</v>
      </c>
      <c r="F417" s="42" t="s">
        <v>532</v>
      </c>
      <c r="G417" s="29" t="s">
        <v>152</v>
      </c>
      <c r="H417" s="29" t="s">
        <v>152</v>
      </c>
      <c r="I417" s="29" t="s">
        <v>152</v>
      </c>
      <c r="J417" s="29" t="s">
        <v>152</v>
      </c>
      <c r="K417" s="29" t="s">
        <v>152</v>
      </c>
      <c r="L417" s="7" t="str">
        <f t="shared" si="76"/>
        <v>Trata-se de: Objeto</v>
      </c>
      <c r="M417" s="7" t="str">
        <f t="shared" si="82"/>
        <v xml:space="preserve">De IFC e Tageável </v>
      </c>
      <c r="N417" s="7" t="str">
        <f t="shared" si="80"/>
        <v xml:space="preserve">ifcComplexProperty </v>
      </c>
      <c r="O417" s="7" t="str">
        <f t="shared" si="81"/>
        <v xml:space="preserve">Tema SuperClasses IFC </v>
      </c>
      <c r="P417" s="7" t="str">
        <f t="shared" si="77"/>
        <v>Trata-se de: Objeto De IFC e Tageável  ifcComplexProperty  Tema SuperClasses IFC  ifcComplexProperty. --- Consultar a Documentação Revit API</v>
      </c>
      <c r="Q417" s="7" t="s">
        <v>684</v>
      </c>
      <c r="R417" s="21" t="s">
        <v>413</v>
      </c>
      <c r="S417" s="21" t="s">
        <v>413</v>
      </c>
      <c r="T417" s="10" t="str">
        <f t="shared" si="78"/>
        <v>key_417</v>
      </c>
    </row>
    <row r="418" spans="1:20" ht="7.8" customHeight="1" x14ac:dyDescent="0.3">
      <c r="A418" s="13">
        <v>418</v>
      </c>
      <c r="B418" s="9" t="s">
        <v>548</v>
      </c>
      <c r="C418" s="9" t="s">
        <v>1235</v>
      </c>
      <c r="D418" s="42" t="s">
        <v>518</v>
      </c>
      <c r="E418" s="9" t="s">
        <v>1503</v>
      </c>
      <c r="F418" s="42" t="s">
        <v>508</v>
      </c>
      <c r="G418" s="29" t="s">
        <v>152</v>
      </c>
      <c r="H418" s="29" t="s">
        <v>152</v>
      </c>
      <c r="I418" s="29" t="s">
        <v>152</v>
      </c>
      <c r="J418" s="29" t="s">
        <v>152</v>
      </c>
      <c r="K418" s="29" t="s">
        <v>152</v>
      </c>
      <c r="L418" s="7" t="str">
        <f t="shared" si="76"/>
        <v>Trata-se de: Objeto</v>
      </c>
      <c r="M418" s="7" t="str">
        <f t="shared" si="82"/>
        <v xml:space="preserve">De IFC e Tageável </v>
      </c>
      <c r="N418" s="7" t="str">
        <f t="shared" si="80"/>
        <v xml:space="preserve">ifcContext </v>
      </c>
      <c r="O418" s="7" t="str">
        <f t="shared" si="81"/>
        <v xml:space="preserve">Tema SuperClasses IFC </v>
      </c>
      <c r="P418" s="7" t="str">
        <f t="shared" si="77"/>
        <v>Trata-se de: Objeto De IFC e Tageável  ifcContext  Tema SuperClasses IFC  ifcProject. --- Consultar a Documentação Revit API</v>
      </c>
      <c r="Q418" s="7" t="s">
        <v>684</v>
      </c>
      <c r="R418" s="21" t="s">
        <v>413</v>
      </c>
      <c r="S418" s="21" t="s">
        <v>413</v>
      </c>
      <c r="T418" s="10" t="str">
        <f t="shared" si="78"/>
        <v>key_418</v>
      </c>
    </row>
    <row r="419" spans="1:20" ht="7.8" customHeight="1" x14ac:dyDescent="0.3">
      <c r="A419" s="13">
        <v>419</v>
      </c>
      <c r="B419" s="9" t="s">
        <v>548</v>
      </c>
      <c r="C419" s="9" t="s">
        <v>1235</v>
      </c>
      <c r="D419" s="42" t="s">
        <v>518</v>
      </c>
      <c r="E419" s="9" t="s">
        <v>1503</v>
      </c>
      <c r="F419" s="42" t="s">
        <v>509</v>
      </c>
      <c r="G419" s="29" t="s">
        <v>152</v>
      </c>
      <c r="H419" s="29" t="s">
        <v>152</v>
      </c>
      <c r="I419" s="29" t="s">
        <v>152</v>
      </c>
      <c r="J419" s="29" t="s">
        <v>152</v>
      </c>
      <c r="K419" s="29" t="s">
        <v>152</v>
      </c>
      <c r="L419" s="7" t="str">
        <f t="shared" si="76"/>
        <v>Trata-se de: Objeto</v>
      </c>
      <c r="M419" s="7" t="str">
        <f t="shared" si="82"/>
        <v xml:space="preserve">De IFC e Tageável </v>
      </c>
      <c r="N419" s="7" t="str">
        <f t="shared" si="80"/>
        <v xml:space="preserve">ifcContext </v>
      </c>
      <c r="O419" s="7" t="str">
        <f t="shared" si="81"/>
        <v xml:space="preserve">Tema SuperClasses IFC </v>
      </c>
      <c r="P419" s="7" t="str">
        <f t="shared" si="77"/>
        <v>Trata-se de: Objeto De IFC e Tageável  ifcContext  Tema SuperClasses IFC  ifcProjectLibrary. --- Consultar a Documentação Revit API</v>
      </c>
      <c r="Q419" s="7" t="s">
        <v>684</v>
      </c>
      <c r="R419" s="21" t="s">
        <v>413</v>
      </c>
      <c r="S419" s="21" t="s">
        <v>413</v>
      </c>
      <c r="T419" s="10" t="str">
        <f t="shared" si="78"/>
        <v>key_419</v>
      </c>
    </row>
    <row r="420" spans="1:20" ht="7.8" customHeight="1" x14ac:dyDescent="0.3">
      <c r="A420" s="13">
        <v>420</v>
      </c>
      <c r="B420" s="9" t="s">
        <v>548</v>
      </c>
      <c r="C420" s="9" t="s">
        <v>1235</v>
      </c>
      <c r="D420" s="9" t="s">
        <v>515</v>
      </c>
      <c r="E420" s="9" t="s">
        <v>1504</v>
      </c>
      <c r="F420" s="42" t="s">
        <v>313</v>
      </c>
      <c r="G420" s="29" t="s">
        <v>152</v>
      </c>
      <c r="H420" s="29" t="s">
        <v>152</v>
      </c>
      <c r="I420" s="29" t="s">
        <v>152</v>
      </c>
      <c r="J420" s="29" t="s">
        <v>152</v>
      </c>
      <c r="K420" s="29" t="s">
        <v>152</v>
      </c>
      <c r="L420" s="7" t="str">
        <f t="shared" si="76"/>
        <v>Trata-se de: Objeto</v>
      </c>
      <c r="M420" s="7" t="str">
        <f t="shared" si="82"/>
        <v xml:space="preserve">De IFC e Tageável </v>
      </c>
      <c r="N420" s="7" t="str">
        <f t="shared" si="80"/>
        <v xml:space="preserve">ifcControl </v>
      </c>
      <c r="O420" s="7" t="str">
        <f t="shared" si="81"/>
        <v xml:space="preserve">Tema Custos </v>
      </c>
      <c r="P420" s="7" t="str">
        <f t="shared" si="77"/>
        <v>Trata-se de: Objeto De IFC e Tageável  ifcControl  Tema Custos  ifcCostItem. --- Consultar a Documentação Revit API</v>
      </c>
      <c r="Q420" s="7" t="s">
        <v>684</v>
      </c>
      <c r="R420" s="21" t="s">
        <v>413</v>
      </c>
      <c r="S420" s="21" t="s">
        <v>413</v>
      </c>
      <c r="T420" s="10" t="str">
        <f t="shared" si="78"/>
        <v>key_420</v>
      </c>
    </row>
    <row r="421" spans="1:20" ht="7.8" customHeight="1" x14ac:dyDescent="0.3">
      <c r="A421" s="13">
        <v>421</v>
      </c>
      <c r="B421" s="9" t="s">
        <v>548</v>
      </c>
      <c r="C421" s="9" t="s">
        <v>1235</v>
      </c>
      <c r="D421" s="9" t="s">
        <v>515</v>
      </c>
      <c r="E421" s="9" t="s">
        <v>1504</v>
      </c>
      <c r="F421" s="42" t="s">
        <v>314</v>
      </c>
      <c r="G421" s="29" t="s">
        <v>152</v>
      </c>
      <c r="H421" s="29" t="s">
        <v>152</v>
      </c>
      <c r="I421" s="29" t="s">
        <v>152</v>
      </c>
      <c r="J421" s="29" t="s">
        <v>152</v>
      </c>
      <c r="K421" s="29" t="s">
        <v>152</v>
      </c>
      <c r="L421" s="7" t="str">
        <f t="shared" si="76"/>
        <v>Trata-se de: Objeto</v>
      </c>
      <c r="M421" s="7" t="str">
        <f t="shared" si="82"/>
        <v xml:space="preserve">De IFC e Tageável </v>
      </c>
      <c r="N421" s="7" t="str">
        <f t="shared" si="80"/>
        <v xml:space="preserve">ifcControl </v>
      </c>
      <c r="O421" s="7" t="str">
        <f t="shared" si="81"/>
        <v xml:space="preserve">Tema Custos </v>
      </c>
      <c r="P421" s="7" t="str">
        <f t="shared" si="77"/>
        <v>Trata-se de: Objeto De IFC e Tageável  ifcControl  Tema Custos  ifcCostSchedule. --- Consultar a Documentação Revit API</v>
      </c>
      <c r="Q421" s="7" t="s">
        <v>684</v>
      </c>
      <c r="R421" s="21" t="s">
        <v>413</v>
      </c>
      <c r="S421" s="21" t="s">
        <v>413</v>
      </c>
      <c r="T421" s="10" t="str">
        <f t="shared" si="78"/>
        <v>key_421</v>
      </c>
    </row>
    <row r="422" spans="1:20" ht="7.8" customHeight="1" x14ac:dyDescent="0.3">
      <c r="A422" s="13">
        <v>422</v>
      </c>
      <c r="B422" s="9" t="s">
        <v>548</v>
      </c>
      <c r="C422" s="9" t="s">
        <v>1235</v>
      </c>
      <c r="D422" s="9" t="s">
        <v>515</v>
      </c>
      <c r="E422" s="25" t="s">
        <v>1505</v>
      </c>
      <c r="F422" s="42" t="s">
        <v>309</v>
      </c>
      <c r="G422" s="29" t="s">
        <v>152</v>
      </c>
      <c r="H422" s="29" t="s">
        <v>152</v>
      </c>
      <c r="I422" s="29" t="s">
        <v>152</v>
      </c>
      <c r="J422" s="29" t="s">
        <v>152</v>
      </c>
      <c r="K422" s="29" t="s">
        <v>152</v>
      </c>
      <c r="L422" s="7" t="str">
        <f t="shared" si="76"/>
        <v>Trata-se de: Objeto</v>
      </c>
      <c r="M422" s="7" t="str">
        <f t="shared" si="82"/>
        <v xml:space="preserve">De IFC e Tageável </v>
      </c>
      <c r="N422" s="7" t="str">
        <f t="shared" si="80"/>
        <v xml:space="preserve">ifcControl </v>
      </c>
      <c r="O422" s="7" t="str">
        <f t="shared" si="81"/>
        <v xml:space="preserve">Tema Processos </v>
      </c>
      <c r="P422" s="7" t="str">
        <f t="shared" si="77"/>
        <v>Trata-se de: Objeto De IFC e Tageável  ifcControl  Tema Processos  ifcActionRequest. --- Consultar a Documentação Revit API</v>
      </c>
      <c r="Q422" s="7" t="s">
        <v>684</v>
      </c>
      <c r="R422" s="21" t="s">
        <v>413</v>
      </c>
      <c r="S422" s="21" t="s">
        <v>413</v>
      </c>
      <c r="T422" s="10" t="str">
        <f t="shared" si="78"/>
        <v>key_422</v>
      </c>
    </row>
    <row r="423" spans="1:20" ht="7.8" customHeight="1" x14ac:dyDescent="0.3">
      <c r="A423" s="13">
        <v>423</v>
      </c>
      <c r="B423" s="9" t="s">
        <v>548</v>
      </c>
      <c r="C423" s="9" t="s">
        <v>1235</v>
      </c>
      <c r="D423" s="9" t="s">
        <v>515</v>
      </c>
      <c r="E423" s="25" t="s">
        <v>1505</v>
      </c>
      <c r="F423" s="42" t="s">
        <v>324</v>
      </c>
      <c r="G423" s="29" t="s">
        <v>152</v>
      </c>
      <c r="H423" s="29" t="s">
        <v>152</v>
      </c>
      <c r="I423" s="29" t="s">
        <v>152</v>
      </c>
      <c r="J423" s="29" t="s">
        <v>152</v>
      </c>
      <c r="K423" s="29" t="s">
        <v>152</v>
      </c>
      <c r="L423" s="7" t="str">
        <f t="shared" si="76"/>
        <v>Trata-se de: Objeto</v>
      </c>
      <c r="M423" s="7" t="str">
        <f t="shared" si="82"/>
        <v xml:space="preserve">De IFC e Tageável </v>
      </c>
      <c r="N423" s="7" t="str">
        <f t="shared" si="80"/>
        <v xml:space="preserve">ifcControl </v>
      </c>
      <c r="O423" s="7" t="str">
        <f t="shared" si="81"/>
        <v xml:space="preserve">Tema Processos </v>
      </c>
      <c r="P423" s="7" t="str">
        <f t="shared" si="77"/>
        <v>Trata-se de: Objeto De IFC e Tageável  ifcControl  Tema Processos  ifcPermit. --- Consultar a Documentação Revit API</v>
      </c>
      <c r="Q423" s="7" t="s">
        <v>684</v>
      </c>
      <c r="R423" s="21" t="s">
        <v>413</v>
      </c>
      <c r="S423" s="21" t="s">
        <v>413</v>
      </c>
      <c r="T423" s="10" t="str">
        <f t="shared" si="78"/>
        <v>key_423</v>
      </c>
    </row>
    <row r="424" spans="1:20" ht="7.8" customHeight="1" x14ac:dyDescent="0.3">
      <c r="A424" s="13">
        <v>424</v>
      </c>
      <c r="B424" s="9" t="s">
        <v>548</v>
      </c>
      <c r="C424" s="9" t="s">
        <v>1235</v>
      </c>
      <c r="D424" s="9" t="s">
        <v>515</v>
      </c>
      <c r="E424" s="25" t="s">
        <v>1505</v>
      </c>
      <c r="F424" s="42" t="s">
        <v>327</v>
      </c>
      <c r="G424" s="29" t="s">
        <v>152</v>
      </c>
      <c r="H424" s="29" t="s">
        <v>152</v>
      </c>
      <c r="I424" s="29" t="s">
        <v>152</v>
      </c>
      <c r="J424" s="29" t="s">
        <v>152</v>
      </c>
      <c r="K424" s="29" t="s">
        <v>152</v>
      </c>
      <c r="L424" s="7" t="str">
        <f t="shared" si="76"/>
        <v>Trata-se de: Objeto</v>
      </c>
      <c r="M424" s="7" t="str">
        <f t="shared" si="82"/>
        <v xml:space="preserve">De IFC e Tageável </v>
      </c>
      <c r="N424" s="7" t="str">
        <f t="shared" si="80"/>
        <v xml:space="preserve">ifcControl </v>
      </c>
      <c r="O424" s="7" t="str">
        <f t="shared" si="81"/>
        <v xml:space="preserve">Tema Processos </v>
      </c>
      <c r="P424" s="7" t="str">
        <f t="shared" si="77"/>
        <v>Trata-se de: Objeto De IFC e Tageável  ifcControl  Tema Processos  ifcProjectOrder. --- Consultar a Documentação Revit API</v>
      </c>
      <c r="Q424" s="7" t="s">
        <v>684</v>
      </c>
      <c r="R424" s="21" t="s">
        <v>413</v>
      </c>
      <c r="S424" s="21" t="s">
        <v>413</v>
      </c>
      <c r="T424" s="10" t="str">
        <f t="shared" si="78"/>
        <v>key_424</v>
      </c>
    </row>
    <row r="425" spans="1:20" ht="7.8" customHeight="1" x14ac:dyDescent="0.3">
      <c r="A425" s="13">
        <v>425</v>
      </c>
      <c r="B425" s="9" t="s">
        <v>548</v>
      </c>
      <c r="C425" s="9" t="s">
        <v>1235</v>
      </c>
      <c r="D425" s="9" t="s">
        <v>515</v>
      </c>
      <c r="E425" s="9" t="s">
        <v>1506</v>
      </c>
      <c r="F425" s="42" t="s">
        <v>334</v>
      </c>
      <c r="G425" s="29" t="s">
        <v>152</v>
      </c>
      <c r="H425" s="29" t="s">
        <v>152</v>
      </c>
      <c r="I425" s="29" t="s">
        <v>152</v>
      </c>
      <c r="J425" s="29" t="s">
        <v>152</v>
      </c>
      <c r="K425" s="29" t="s">
        <v>152</v>
      </c>
      <c r="L425" s="7" t="str">
        <f t="shared" si="76"/>
        <v>Trata-se de: Objeto</v>
      </c>
      <c r="M425" s="7" t="str">
        <f t="shared" si="82"/>
        <v xml:space="preserve">De IFC e Tageável </v>
      </c>
      <c r="N425" s="7" t="str">
        <f t="shared" si="80"/>
        <v xml:space="preserve">ifcControl </v>
      </c>
      <c r="O425" s="7" t="str">
        <f t="shared" si="81"/>
        <v xml:space="preserve">Tema Tarefas </v>
      </c>
      <c r="P425" s="7" t="str">
        <f t="shared" si="77"/>
        <v>Trata-se de: Objeto De IFC e Tageável  ifcControl  Tema Tarefas  ifcWorkCalendar. --- Consultar a Documentação Revit API</v>
      </c>
      <c r="Q425" s="7" t="s">
        <v>684</v>
      </c>
      <c r="R425" s="21" t="s">
        <v>413</v>
      </c>
      <c r="S425" s="21" t="s">
        <v>413</v>
      </c>
      <c r="T425" s="10" t="str">
        <f t="shared" si="78"/>
        <v>key_425</v>
      </c>
    </row>
    <row r="426" spans="1:20" ht="7.8" customHeight="1" x14ac:dyDescent="0.3">
      <c r="A426" s="13">
        <v>426</v>
      </c>
      <c r="B426" s="9" t="s">
        <v>548</v>
      </c>
      <c r="C426" s="9" t="s">
        <v>1235</v>
      </c>
      <c r="D426" s="9" t="s">
        <v>515</v>
      </c>
      <c r="E426" s="9" t="s">
        <v>1505</v>
      </c>
      <c r="F426" s="42" t="s">
        <v>323</v>
      </c>
      <c r="G426" s="29" t="s">
        <v>152</v>
      </c>
      <c r="H426" s="29" t="s">
        <v>152</v>
      </c>
      <c r="I426" s="29" t="s">
        <v>152</v>
      </c>
      <c r="J426" s="29" t="s">
        <v>152</v>
      </c>
      <c r="K426" s="29" t="s">
        <v>152</v>
      </c>
      <c r="L426" s="7" t="str">
        <f t="shared" si="76"/>
        <v>Trata-se de: Objeto</v>
      </c>
      <c r="M426" s="7" t="str">
        <f t="shared" si="82"/>
        <v xml:space="preserve">De IFC e Tageável </v>
      </c>
      <c r="N426" s="7" t="str">
        <f t="shared" si="80"/>
        <v xml:space="preserve">ifcControl </v>
      </c>
      <c r="O426" s="7" t="str">
        <f t="shared" si="81"/>
        <v xml:space="preserve">Tema Processos </v>
      </c>
      <c r="P426" s="7" t="str">
        <f t="shared" si="77"/>
        <v>Trata-se de: Objeto De IFC e Tageável  ifcControl  Tema Processos  ifcPerformanceHistory. --- Consultar a Documentação Revit API</v>
      </c>
      <c r="Q426" s="7" t="s">
        <v>684</v>
      </c>
      <c r="R426" s="21" t="s">
        <v>413</v>
      </c>
      <c r="S426" s="21" t="s">
        <v>413</v>
      </c>
      <c r="T426" s="10" t="str">
        <f t="shared" si="78"/>
        <v>key_426</v>
      </c>
    </row>
    <row r="427" spans="1:20" ht="7.8" customHeight="1" x14ac:dyDescent="0.3">
      <c r="A427" s="13">
        <v>427</v>
      </c>
      <c r="B427" s="9" t="s">
        <v>548</v>
      </c>
      <c r="C427" s="9" t="s">
        <v>1235</v>
      </c>
      <c r="D427" s="9" t="s">
        <v>578</v>
      </c>
      <c r="E427" s="25" t="s">
        <v>1507</v>
      </c>
      <c r="F427" s="23" t="s">
        <v>188</v>
      </c>
      <c r="G427" s="29" t="s">
        <v>152</v>
      </c>
      <c r="H427" s="29" t="s">
        <v>152</v>
      </c>
      <c r="I427" s="29" t="s">
        <v>152</v>
      </c>
      <c r="J427" s="29" t="s">
        <v>152</v>
      </c>
      <c r="K427" s="29" t="s">
        <v>152</v>
      </c>
      <c r="L427" s="7" t="str">
        <f t="shared" si="76"/>
        <v>Trata-se de: Objeto</v>
      </c>
      <c r="M427" s="7" t="str">
        <f t="shared" ref="M427:M458" si="83">_xlfn.CONCAT("", SUBSTITUTE(C427,"."," ")," e Tageável ")</f>
        <v xml:space="preserve">De IFC e Tageável </v>
      </c>
      <c r="N427" s="7" t="str">
        <f t="shared" si="80"/>
        <v xml:space="preserve">ifcDistributionControlElement </v>
      </c>
      <c r="O427" s="7" t="str">
        <f t="shared" si="81"/>
        <v xml:space="preserve">Tema Controle </v>
      </c>
      <c r="P427" s="7" t="str">
        <f t="shared" si="77"/>
        <v>Trata-se de: Objeto De IFC e Tageável  ifcDistributionControlElement  Tema Controle  ifcActuator. --- Consultar a Documentação Revit API</v>
      </c>
      <c r="Q427" s="7" t="s">
        <v>684</v>
      </c>
      <c r="R427" s="21" t="s">
        <v>413</v>
      </c>
      <c r="S427" s="21" t="s">
        <v>413</v>
      </c>
      <c r="T427" s="10" t="str">
        <f t="shared" si="78"/>
        <v>key_427</v>
      </c>
    </row>
    <row r="428" spans="1:20" ht="7.8" customHeight="1" x14ac:dyDescent="0.3">
      <c r="A428" s="13">
        <v>428</v>
      </c>
      <c r="B428" s="9" t="s">
        <v>548</v>
      </c>
      <c r="C428" s="9" t="s">
        <v>1235</v>
      </c>
      <c r="D428" s="9" t="s">
        <v>578</v>
      </c>
      <c r="E428" s="9" t="s">
        <v>1507</v>
      </c>
      <c r="F428" s="23" t="s">
        <v>301</v>
      </c>
      <c r="G428" s="29" t="s">
        <v>152</v>
      </c>
      <c r="H428" s="29" t="s">
        <v>152</v>
      </c>
      <c r="I428" s="29" t="s">
        <v>152</v>
      </c>
      <c r="J428" s="29" t="s">
        <v>152</v>
      </c>
      <c r="K428" s="29" t="s">
        <v>152</v>
      </c>
      <c r="L428" s="7" t="str">
        <f t="shared" si="76"/>
        <v>Trata-se de: Objeto</v>
      </c>
      <c r="M428" s="7" t="str">
        <f t="shared" si="83"/>
        <v xml:space="preserve">De IFC e Tageável </v>
      </c>
      <c r="N428" s="7" t="str">
        <f t="shared" si="80"/>
        <v xml:space="preserve">ifcDistributionControlElement </v>
      </c>
      <c r="O428" s="7" t="str">
        <f t="shared" si="81"/>
        <v xml:space="preserve">Tema Controle </v>
      </c>
      <c r="P428" s="7" t="str">
        <f t="shared" si="77"/>
        <v>Trata-se de: Objeto De IFC e Tageável  ifcDistributionControlElement  Tema Controle  ifcController. --- Consultar a Documentação Revit API</v>
      </c>
      <c r="Q428" s="7" t="s">
        <v>684</v>
      </c>
      <c r="R428" s="21" t="s">
        <v>413</v>
      </c>
      <c r="S428" s="21" t="s">
        <v>413</v>
      </c>
      <c r="T428" s="10" t="str">
        <f t="shared" si="78"/>
        <v>key_428</v>
      </c>
    </row>
    <row r="429" spans="1:20" ht="7.8" customHeight="1" x14ac:dyDescent="0.3">
      <c r="A429" s="13">
        <v>429</v>
      </c>
      <c r="B429" s="9" t="s">
        <v>548</v>
      </c>
      <c r="C429" s="9" t="s">
        <v>1235</v>
      </c>
      <c r="D429" s="9" t="s">
        <v>578</v>
      </c>
      <c r="E429" s="9" t="s">
        <v>1507</v>
      </c>
      <c r="F429" s="23" t="s">
        <v>253</v>
      </c>
      <c r="G429" s="29" t="s">
        <v>152</v>
      </c>
      <c r="H429" s="29" t="s">
        <v>152</v>
      </c>
      <c r="I429" s="29" t="s">
        <v>152</v>
      </c>
      <c r="J429" s="29" t="s">
        <v>152</v>
      </c>
      <c r="K429" s="29" t="s">
        <v>152</v>
      </c>
      <c r="L429" s="7" t="str">
        <f t="shared" si="76"/>
        <v>Trata-se de: Objeto</v>
      </c>
      <c r="M429" s="7" t="str">
        <f t="shared" si="83"/>
        <v xml:space="preserve">De IFC e Tageável </v>
      </c>
      <c r="N429" s="7" t="str">
        <f t="shared" si="80"/>
        <v xml:space="preserve">ifcDistributionControlElement </v>
      </c>
      <c r="O429" s="7" t="str">
        <f t="shared" si="81"/>
        <v xml:space="preserve">Tema Controle </v>
      </c>
      <c r="P429" s="7" t="str">
        <f t="shared" si="77"/>
        <v>Trata-se de: Objeto De IFC e Tageável  ifcDistributionControlElement  Tema Controle  ifcSensor. --- Consultar a Documentação Revit API</v>
      </c>
      <c r="Q429" s="7" t="s">
        <v>684</v>
      </c>
      <c r="R429" s="21" t="s">
        <v>413</v>
      </c>
      <c r="S429" s="21" t="s">
        <v>413</v>
      </c>
      <c r="T429" s="10" t="str">
        <f t="shared" si="78"/>
        <v>key_429</v>
      </c>
    </row>
    <row r="430" spans="1:20" ht="7.8" customHeight="1" x14ac:dyDescent="0.3">
      <c r="A430" s="13">
        <v>430</v>
      </c>
      <c r="B430" s="9" t="s">
        <v>548</v>
      </c>
      <c r="C430" s="9" t="s">
        <v>1235</v>
      </c>
      <c r="D430" s="9" t="s">
        <v>578</v>
      </c>
      <c r="E430" s="25" t="s">
        <v>1508</v>
      </c>
      <c r="F430" s="23" t="s">
        <v>294</v>
      </c>
      <c r="G430" s="29" t="s">
        <v>152</v>
      </c>
      <c r="H430" s="29" t="s">
        <v>152</v>
      </c>
      <c r="I430" s="29" t="s">
        <v>152</v>
      </c>
      <c r="J430" s="29" t="s">
        <v>152</v>
      </c>
      <c r="K430" s="29" t="s">
        <v>152</v>
      </c>
      <c r="L430" s="7" t="str">
        <f t="shared" si="76"/>
        <v>Trata-se de: Objeto</v>
      </c>
      <c r="M430" s="7" t="str">
        <f t="shared" si="83"/>
        <v xml:space="preserve">De IFC e Tageável </v>
      </c>
      <c r="N430" s="7" t="str">
        <f t="shared" si="80"/>
        <v xml:space="preserve">ifcDistributionControlElement </v>
      </c>
      <c r="O430" s="7" t="str">
        <f t="shared" si="81"/>
        <v xml:space="preserve">Tema Equipamento </v>
      </c>
      <c r="P430" s="7" t="str">
        <f t="shared" si="77"/>
        <v>Trata-se de: Objeto De IFC e Tageável  ifcDistributionControlElement  Tema Equipamento  ifcUnitaryControlElement. --- Consultar a Documentação Revit API</v>
      </c>
      <c r="Q430" s="7" t="s">
        <v>684</v>
      </c>
      <c r="R430" s="21" t="s">
        <v>413</v>
      </c>
      <c r="S430" s="21" t="s">
        <v>413</v>
      </c>
      <c r="T430" s="10" t="str">
        <f t="shared" si="78"/>
        <v>key_430</v>
      </c>
    </row>
    <row r="431" spans="1:20" ht="7.8" customHeight="1" x14ac:dyDescent="0.3">
      <c r="A431" s="13">
        <v>431</v>
      </c>
      <c r="B431" s="9" t="s">
        <v>548</v>
      </c>
      <c r="C431" s="9" t="s">
        <v>1235</v>
      </c>
      <c r="D431" s="9" t="s">
        <v>578</v>
      </c>
      <c r="E431" s="9" t="s">
        <v>1509</v>
      </c>
      <c r="F431" s="23" t="s">
        <v>189</v>
      </c>
      <c r="G431" s="29" t="s">
        <v>152</v>
      </c>
      <c r="H431" s="29" t="s">
        <v>152</v>
      </c>
      <c r="I431" s="29" t="s">
        <v>152</v>
      </c>
      <c r="J431" s="29" t="s">
        <v>152</v>
      </c>
      <c r="K431" s="29" t="s">
        <v>152</v>
      </c>
      <c r="L431" s="7" t="str">
        <f t="shared" si="76"/>
        <v>Trata-se de: Objeto</v>
      </c>
      <c r="M431" s="7" t="str">
        <f t="shared" si="83"/>
        <v xml:space="preserve">De IFC e Tageável </v>
      </c>
      <c r="N431" s="7" t="str">
        <f t="shared" si="80"/>
        <v xml:space="preserve">ifcDistributionControlElement </v>
      </c>
      <c r="O431" s="7" t="str">
        <f t="shared" si="81"/>
        <v xml:space="preserve">Tema Incêndio </v>
      </c>
      <c r="P431" s="7" t="str">
        <f t="shared" si="77"/>
        <v>Trata-se de: Objeto De IFC e Tageável  ifcDistributionControlElement  Tema Incêndio  ifcAIarm. --- Consultar a Documentação Revit API</v>
      </c>
      <c r="Q431" s="7" t="s">
        <v>684</v>
      </c>
      <c r="R431" s="21" t="s">
        <v>413</v>
      </c>
      <c r="S431" s="21" t="s">
        <v>413</v>
      </c>
      <c r="T431" s="10" t="str">
        <f t="shared" si="78"/>
        <v>key_431</v>
      </c>
    </row>
    <row r="432" spans="1:20" ht="7.8" customHeight="1" x14ac:dyDescent="0.3">
      <c r="A432" s="13">
        <v>432</v>
      </c>
      <c r="B432" s="9" t="s">
        <v>548</v>
      </c>
      <c r="C432" s="9" t="s">
        <v>1235</v>
      </c>
      <c r="D432" s="9" t="s">
        <v>578</v>
      </c>
      <c r="E432" s="9" t="s">
        <v>1510</v>
      </c>
      <c r="F432" s="23" t="s">
        <v>285</v>
      </c>
      <c r="G432" s="29" t="s">
        <v>152</v>
      </c>
      <c r="H432" s="29" t="s">
        <v>152</v>
      </c>
      <c r="I432" s="29" t="s">
        <v>152</v>
      </c>
      <c r="J432" s="29" t="s">
        <v>152</v>
      </c>
      <c r="K432" s="29" t="s">
        <v>152</v>
      </c>
      <c r="L432" s="7" t="str">
        <f t="shared" si="76"/>
        <v>Trata-se de: Objeto</v>
      </c>
      <c r="M432" s="7" t="str">
        <f t="shared" si="83"/>
        <v xml:space="preserve">De IFC e Tageável </v>
      </c>
      <c r="N432" s="7" t="str">
        <f t="shared" si="80"/>
        <v xml:space="preserve">ifcDistributionControlElement </v>
      </c>
      <c r="O432" s="7" t="str">
        <f t="shared" si="81"/>
        <v xml:space="preserve">Tema Instalação </v>
      </c>
      <c r="P432" s="7" t="str">
        <f t="shared" si="77"/>
        <v>Trata-se de: Objeto De IFC e Tageável  ifcDistributionControlElement  Tema Instalação  ifcFlowInstrument. --- Consultar a Documentação Revit API</v>
      </c>
      <c r="Q432" s="7" t="s">
        <v>684</v>
      </c>
      <c r="R432" s="21" t="s">
        <v>413</v>
      </c>
      <c r="S432" s="21" t="s">
        <v>413</v>
      </c>
      <c r="T432" s="10" t="str">
        <f t="shared" si="78"/>
        <v>key_432</v>
      </c>
    </row>
    <row r="433" spans="1:20" ht="7.8" customHeight="1" x14ac:dyDescent="0.3">
      <c r="A433" s="13">
        <v>433</v>
      </c>
      <c r="B433" s="9" t="s">
        <v>548</v>
      </c>
      <c r="C433" s="9" t="s">
        <v>1235</v>
      </c>
      <c r="D433" s="9" t="s">
        <v>578</v>
      </c>
      <c r="E433" s="9" t="s">
        <v>1510</v>
      </c>
      <c r="F433" s="42" t="s">
        <v>328</v>
      </c>
      <c r="G433" s="29" t="s">
        <v>152</v>
      </c>
      <c r="H433" s="29" t="s">
        <v>152</v>
      </c>
      <c r="I433" s="29" t="s">
        <v>152</v>
      </c>
      <c r="J433" s="29" t="s">
        <v>152</v>
      </c>
      <c r="K433" s="29" t="s">
        <v>152</v>
      </c>
      <c r="L433" s="7" t="str">
        <f t="shared" si="76"/>
        <v>Trata-se de: Objeto</v>
      </c>
      <c r="M433" s="7" t="str">
        <f t="shared" si="83"/>
        <v xml:space="preserve">De IFC e Tageável </v>
      </c>
      <c r="N433" s="7" t="str">
        <f t="shared" si="80"/>
        <v xml:space="preserve">ifcDistributionControlElement </v>
      </c>
      <c r="O433" s="7" t="str">
        <f t="shared" si="81"/>
        <v xml:space="preserve">Tema Instalação </v>
      </c>
      <c r="P433" s="7" t="str">
        <f t="shared" si="77"/>
        <v>Trata-se de: Objeto De IFC e Tageável  ifcDistributionControlElement  Tema Instalação  ifcProtectiveDeviceTrippingUnit. --- Consultar a Documentação Revit API</v>
      </c>
      <c r="Q433" s="7" t="s">
        <v>684</v>
      </c>
      <c r="R433" s="21" t="s">
        <v>413</v>
      </c>
      <c r="S433" s="21" t="s">
        <v>413</v>
      </c>
      <c r="T433" s="10" t="str">
        <f t="shared" si="78"/>
        <v>key_433</v>
      </c>
    </row>
    <row r="434" spans="1:20" ht="7.8" customHeight="1" x14ac:dyDescent="0.3">
      <c r="A434" s="13">
        <v>434</v>
      </c>
      <c r="B434" s="9" t="s">
        <v>548</v>
      </c>
      <c r="C434" s="9" t="s">
        <v>1235</v>
      </c>
      <c r="D434" s="9" t="s">
        <v>579</v>
      </c>
      <c r="E434" s="25" t="s">
        <v>1511</v>
      </c>
      <c r="F434" s="23" t="s">
        <v>215</v>
      </c>
      <c r="G434" s="29" t="s">
        <v>152</v>
      </c>
      <c r="H434" s="29" t="s">
        <v>152</v>
      </c>
      <c r="I434" s="29" t="s">
        <v>152</v>
      </c>
      <c r="J434" s="29" t="s">
        <v>152</v>
      </c>
      <c r="K434" s="29" t="s">
        <v>152</v>
      </c>
      <c r="L434" s="7" t="str">
        <f t="shared" si="76"/>
        <v>Trata-se de: Objeto</v>
      </c>
      <c r="M434" s="7" t="str">
        <f t="shared" si="83"/>
        <v xml:space="preserve">De IFC e Tageável </v>
      </c>
      <c r="N434" s="7" t="str">
        <f t="shared" si="80"/>
        <v xml:space="preserve">ifcDistributionFlowElement </v>
      </c>
      <c r="O434" s="7" t="str">
        <f t="shared" si="81"/>
        <v xml:space="preserve">Tema Dutos </v>
      </c>
      <c r="P434" s="7" t="str">
        <f t="shared" si="77"/>
        <v>Trata-se de: Objeto De IFC e Tageável  ifcDistributionFlowElement  Tema Dutos  ifcDuctSiIencer. --- Consultar a Documentação Revit API</v>
      </c>
      <c r="Q434" s="7" t="s">
        <v>684</v>
      </c>
      <c r="R434" s="21" t="s">
        <v>413</v>
      </c>
      <c r="S434" s="21" t="s">
        <v>413</v>
      </c>
      <c r="T434" s="10" t="str">
        <f t="shared" si="78"/>
        <v>key_434</v>
      </c>
    </row>
    <row r="435" spans="1:20" ht="7.8" customHeight="1" x14ac:dyDescent="0.3">
      <c r="A435" s="13">
        <v>435</v>
      </c>
      <c r="B435" s="9" t="s">
        <v>548</v>
      </c>
      <c r="C435" s="9" t="s">
        <v>1235</v>
      </c>
      <c r="D435" s="9" t="s">
        <v>579</v>
      </c>
      <c r="E435" s="25" t="s">
        <v>1511</v>
      </c>
      <c r="F435" s="23" t="s">
        <v>225</v>
      </c>
      <c r="G435" s="29" t="s">
        <v>152</v>
      </c>
      <c r="H435" s="29" t="s">
        <v>152</v>
      </c>
      <c r="I435" s="29" t="s">
        <v>152</v>
      </c>
      <c r="J435" s="29" t="s">
        <v>152</v>
      </c>
      <c r="K435" s="29" t="s">
        <v>152</v>
      </c>
      <c r="L435" s="7" t="str">
        <f t="shared" si="76"/>
        <v>Trata-se de: Objeto</v>
      </c>
      <c r="M435" s="7" t="str">
        <f t="shared" si="83"/>
        <v xml:space="preserve">De IFC e Tageável </v>
      </c>
      <c r="N435" s="7" t="str">
        <f t="shared" si="80"/>
        <v xml:space="preserve">ifcDistributionFlowElement </v>
      </c>
      <c r="O435" s="7" t="str">
        <f t="shared" si="81"/>
        <v xml:space="preserve">Tema Dutos </v>
      </c>
      <c r="P435" s="7" t="str">
        <f t="shared" si="77"/>
        <v>Trata-se de: Objeto De IFC e Tageável  ifcDistributionFlowElement  Tema Dutos  ifcFilter. --- Consultar a Documentação Revit API</v>
      </c>
      <c r="Q435" s="7" t="s">
        <v>684</v>
      </c>
      <c r="R435" s="21" t="s">
        <v>413</v>
      </c>
      <c r="S435" s="21" t="s">
        <v>413</v>
      </c>
      <c r="T435" s="10" t="str">
        <f t="shared" si="78"/>
        <v>key_435</v>
      </c>
    </row>
    <row r="436" spans="1:20" ht="7.8" customHeight="1" x14ac:dyDescent="0.3">
      <c r="A436" s="13">
        <v>436</v>
      </c>
      <c r="B436" s="9" t="s">
        <v>548</v>
      </c>
      <c r="C436" s="9" t="s">
        <v>1235</v>
      </c>
      <c r="D436" s="9" t="s">
        <v>579</v>
      </c>
      <c r="E436" s="25" t="s">
        <v>1511</v>
      </c>
      <c r="F436" s="23" t="s">
        <v>191</v>
      </c>
      <c r="G436" s="29" t="s">
        <v>152</v>
      </c>
      <c r="H436" s="29" t="s">
        <v>152</v>
      </c>
      <c r="I436" s="29" t="s">
        <v>152</v>
      </c>
      <c r="J436" s="29" t="s">
        <v>152</v>
      </c>
      <c r="K436" s="29" t="s">
        <v>152</v>
      </c>
      <c r="L436" s="7" t="str">
        <f t="shared" si="76"/>
        <v>Trata-se de: Objeto</v>
      </c>
      <c r="M436" s="7" t="str">
        <f t="shared" si="83"/>
        <v xml:space="preserve">De IFC e Tageável </v>
      </c>
      <c r="N436" s="7" t="str">
        <f t="shared" si="80"/>
        <v xml:space="preserve">ifcDistributionFlowElement </v>
      </c>
      <c r="O436" s="7" t="str">
        <f t="shared" si="81"/>
        <v xml:space="preserve">Tema Dutos </v>
      </c>
      <c r="P436" s="7" t="str">
        <f t="shared" si="77"/>
        <v>Trata-se de: Objeto De IFC e Tageável  ifcDistributionFlowElement  Tema Dutos  ifcAirTerminaIBox. --- Consultar a Documentação Revit API</v>
      </c>
      <c r="Q436" s="7" t="s">
        <v>684</v>
      </c>
      <c r="R436" s="21" t="s">
        <v>413</v>
      </c>
      <c r="S436" s="21" t="s">
        <v>413</v>
      </c>
      <c r="T436" s="10" t="str">
        <f t="shared" si="78"/>
        <v>key_436</v>
      </c>
    </row>
    <row r="437" spans="1:20" ht="7.8" customHeight="1" x14ac:dyDescent="0.3">
      <c r="A437" s="13">
        <v>437</v>
      </c>
      <c r="B437" s="9" t="s">
        <v>548</v>
      </c>
      <c r="C437" s="9" t="s">
        <v>1235</v>
      </c>
      <c r="D437" s="9" t="s">
        <v>579</v>
      </c>
      <c r="E437" s="25" t="s">
        <v>1511</v>
      </c>
      <c r="F437" s="23" t="s">
        <v>210</v>
      </c>
      <c r="G437" s="29" t="s">
        <v>152</v>
      </c>
      <c r="H437" s="29" t="s">
        <v>152</v>
      </c>
      <c r="I437" s="29" t="s">
        <v>152</v>
      </c>
      <c r="J437" s="29" t="s">
        <v>152</v>
      </c>
      <c r="K437" s="29" t="s">
        <v>152</v>
      </c>
      <c r="L437" s="7" t="str">
        <f t="shared" si="76"/>
        <v>Trata-se de: Objeto</v>
      </c>
      <c r="M437" s="7" t="str">
        <f t="shared" si="83"/>
        <v xml:space="preserve">De IFC e Tageável </v>
      </c>
      <c r="N437" s="7" t="str">
        <f t="shared" si="80"/>
        <v xml:space="preserve">ifcDistributionFlowElement </v>
      </c>
      <c r="O437" s="7" t="str">
        <f t="shared" si="81"/>
        <v xml:space="preserve">Tema Dutos </v>
      </c>
      <c r="P437" s="7" t="str">
        <f t="shared" si="77"/>
        <v>Trata-se de: Objeto De IFC e Tageável  ifcDistributionFlowElement  Tema Dutos  ifcDamper. --- Consultar a Documentação Revit API</v>
      </c>
      <c r="Q437" s="7" t="s">
        <v>684</v>
      </c>
      <c r="R437" s="21" t="s">
        <v>413</v>
      </c>
      <c r="S437" s="21" t="s">
        <v>413</v>
      </c>
      <c r="T437" s="10" t="str">
        <f t="shared" si="78"/>
        <v>key_437</v>
      </c>
    </row>
    <row r="438" spans="1:20" ht="7.8" customHeight="1" x14ac:dyDescent="0.3">
      <c r="A438" s="13">
        <v>438</v>
      </c>
      <c r="B438" s="9" t="s">
        <v>548</v>
      </c>
      <c r="C438" s="9" t="s">
        <v>1235</v>
      </c>
      <c r="D438" s="9" t="s">
        <v>579</v>
      </c>
      <c r="E438" s="25" t="s">
        <v>1512</v>
      </c>
      <c r="F438" s="23" t="s">
        <v>216</v>
      </c>
      <c r="G438" s="29" t="s">
        <v>152</v>
      </c>
      <c r="H438" s="29" t="s">
        <v>152</v>
      </c>
      <c r="I438" s="29" t="s">
        <v>152</v>
      </c>
      <c r="J438" s="29" t="s">
        <v>152</v>
      </c>
      <c r="K438" s="29" t="s">
        <v>152</v>
      </c>
      <c r="L438" s="7" t="str">
        <f t="shared" si="76"/>
        <v>Trata-se de: Objeto</v>
      </c>
      <c r="M438" s="7" t="str">
        <f t="shared" si="83"/>
        <v xml:space="preserve">De IFC e Tageável </v>
      </c>
      <c r="N438" s="7" t="str">
        <f t="shared" si="80"/>
        <v xml:space="preserve">ifcDistributionFlowElement </v>
      </c>
      <c r="O438" s="7" t="str">
        <f t="shared" si="81"/>
        <v xml:space="preserve">Tema Elétrica </v>
      </c>
      <c r="P438" s="7" t="str">
        <f t="shared" si="77"/>
        <v>Trata-se de: Objeto De IFC e Tageável  ifcDistributionFlowElement  Tema Elétrica  ifcEIectricDistributionBoard. --- Consultar a Documentação Revit API</v>
      </c>
      <c r="Q438" s="7" t="s">
        <v>684</v>
      </c>
      <c r="R438" s="21" t="s">
        <v>413</v>
      </c>
      <c r="S438" s="21" t="s">
        <v>413</v>
      </c>
      <c r="T438" s="10" t="str">
        <f t="shared" si="78"/>
        <v>key_438</v>
      </c>
    </row>
    <row r="439" spans="1:20" ht="7.8" customHeight="1" x14ac:dyDescent="0.3">
      <c r="A439" s="13">
        <v>439</v>
      </c>
      <c r="B439" s="9" t="s">
        <v>548</v>
      </c>
      <c r="C439" s="9" t="s">
        <v>1235</v>
      </c>
      <c r="D439" s="9" t="s">
        <v>579</v>
      </c>
      <c r="E439" s="25" t="s">
        <v>1512</v>
      </c>
      <c r="F439" s="23" t="s">
        <v>219</v>
      </c>
      <c r="G439" s="29" t="s">
        <v>152</v>
      </c>
      <c r="H439" s="29" t="s">
        <v>152</v>
      </c>
      <c r="I439" s="29" t="s">
        <v>152</v>
      </c>
      <c r="J439" s="29" t="s">
        <v>152</v>
      </c>
      <c r="K439" s="29" t="s">
        <v>152</v>
      </c>
      <c r="L439" s="7" t="str">
        <f t="shared" si="76"/>
        <v>Trata-se de: Objeto</v>
      </c>
      <c r="M439" s="7" t="str">
        <f t="shared" si="83"/>
        <v xml:space="preserve">De IFC e Tageável </v>
      </c>
      <c r="N439" s="7" t="str">
        <f t="shared" si="80"/>
        <v xml:space="preserve">ifcDistributionFlowElement </v>
      </c>
      <c r="O439" s="7" t="str">
        <f t="shared" si="81"/>
        <v xml:space="preserve">Tema Elétrica </v>
      </c>
      <c r="P439" s="7" t="str">
        <f t="shared" si="77"/>
        <v>Trata-se de: Objeto De IFC e Tageável  ifcDistributionFlowElement  Tema Elétrica  ifcEIectricTimeControI. --- Consultar a Documentação Revit API</v>
      </c>
      <c r="Q439" s="7" t="s">
        <v>684</v>
      </c>
      <c r="R439" s="21" t="s">
        <v>413</v>
      </c>
      <c r="S439" s="21" t="s">
        <v>413</v>
      </c>
      <c r="T439" s="10" t="str">
        <f t="shared" si="78"/>
        <v>key_439</v>
      </c>
    </row>
    <row r="440" spans="1:20" ht="7.8" customHeight="1" x14ac:dyDescent="0.3">
      <c r="A440" s="13">
        <v>440</v>
      </c>
      <c r="B440" s="9" t="s">
        <v>548</v>
      </c>
      <c r="C440" s="9" t="s">
        <v>1235</v>
      </c>
      <c r="D440" s="9" t="s">
        <v>579</v>
      </c>
      <c r="E440" s="9" t="s">
        <v>1509</v>
      </c>
      <c r="F440" s="23" t="s">
        <v>245</v>
      </c>
      <c r="G440" s="29" t="s">
        <v>152</v>
      </c>
      <c r="H440" s="29" t="s">
        <v>152</v>
      </c>
      <c r="I440" s="29" t="s">
        <v>152</v>
      </c>
      <c r="J440" s="29" t="s">
        <v>152</v>
      </c>
      <c r="K440" s="29" t="s">
        <v>152</v>
      </c>
      <c r="L440" s="7" t="str">
        <f t="shared" si="76"/>
        <v>Trata-se de: Objeto</v>
      </c>
      <c r="M440" s="7" t="str">
        <f t="shared" si="83"/>
        <v xml:space="preserve">De IFC e Tageável </v>
      </c>
      <c r="N440" s="7" t="str">
        <f t="shared" si="80"/>
        <v xml:space="preserve">ifcDistributionFlowElement </v>
      </c>
      <c r="O440" s="7" t="str">
        <f t="shared" si="81"/>
        <v xml:space="preserve">Tema Incêndio </v>
      </c>
      <c r="P440" s="7" t="str">
        <f t="shared" si="77"/>
        <v>Trata-se de: Objeto De IFC e Tageável  ifcDistributionFlowElement  Tema Incêndio  ifcProtectiveDevice. --- Consultar a Documentação Revit API</v>
      </c>
      <c r="Q440" s="7" t="s">
        <v>684</v>
      </c>
      <c r="R440" s="21" t="s">
        <v>413</v>
      </c>
      <c r="S440" s="21" t="s">
        <v>413</v>
      </c>
      <c r="T440" s="10" t="str">
        <f t="shared" si="78"/>
        <v>key_440</v>
      </c>
    </row>
    <row r="441" spans="1:20" ht="7.8" customHeight="1" x14ac:dyDescent="0.3">
      <c r="A441" s="13">
        <v>441</v>
      </c>
      <c r="B441" s="9" t="s">
        <v>548</v>
      </c>
      <c r="C441" s="9" t="s">
        <v>1235</v>
      </c>
      <c r="D441" s="9" t="s">
        <v>579</v>
      </c>
      <c r="E441" s="9" t="s">
        <v>1510</v>
      </c>
      <c r="F441" s="23" t="s">
        <v>212</v>
      </c>
      <c r="G441" s="29" t="s">
        <v>152</v>
      </c>
      <c r="H441" s="29" t="s">
        <v>152</v>
      </c>
      <c r="I441" s="29" t="s">
        <v>152</v>
      </c>
      <c r="J441" s="29" t="s">
        <v>152</v>
      </c>
      <c r="K441" s="29" t="s">
        <v>152</v>
      </c>
      <c r="L441" s="7" t="str">
        <f t="shared" si="76"/>
        <v>Trata-se de: Objeto</v>
      </c>
      <c r="M441" s="7" t="str">
        <f t="shared" si="83"/>
        <v xml:space="preserve">De IFC e Tageável </v>
      </c>
      <c r="N441" s="7" t="str">
        <f t="shared" si="80"/>
        <v xml:space="preserve">ifcDistributionFlowElement </v>
      </c>
      <c r="O441" s="7" t="str">
        <f t="shared" si="81"/>
        <v xml:space="preserve">Tema Instalação </v>
      </c>
      <c r="P441" s="7" t="str">
        <f t="shared" si="77"/>
        <v>Trata-se de: Objeto De IFC e Tageável  ifcDistributionFlowElement  Tema Instalação  ifcDistributionChamberEIement. --- Consultar a Documentação Revit API</v>
      </c>
      <c r="Q441" s="7" t="s">
        <v>684</v>
      </c>
      <c r="R441" s="21" t="s">
        <v>413</v>
      </c>
      <c r="S441" s="21" t="s">
        <v>413</v>
      </c>
      <c r="T441" s="10" t="str">
        <f t="shared" si="78"/>
        <v>key_441</v>
      </c>
    </row>
    <row r="442" spans="1:20" ht="7.8" customHeight="1" x14ac:dyDescent="0.3">
      <c r="A442" s="13">
        <v>442</v>
      </c>
      <c r="B442" s="9" t="s">
        <v>548</v>
      </c>
      <c r="C442" s="9" t="s">
        <v>1235</v>
      </c>
      <c r="D442" s="9" t="s">
        <v>579</v>
      </c>
      <c r="E442" s="9" t="s">
        <v>1510</v>
      </c>
      <c r="F442" s="23" t="s">
        <v>228</v>
      </c>
      <c r="G442" s="29" t="s">
        <v>152</v>
      </c>
      <c r="H442" s="29" t="s">
        <v>152</v>
      </c>
      <c r="I442" s="29" t="s">
        <v>152</v>
      </c>
      <c r="J442" s="29" t="s">
        <v>152</v>
      </c>
      <c r="K442" s="29" t="s">
        <v>152</v>
      </c>
      <c r="L442" s="7" t="str">
        <f t="shared" si="76"/>
        <v>Trata-se de: Objeto</v>
      </c>
      <c r="M442" s="7" t="str">
        <f t="shared" si="83"/>
        <v xml:space="preserve">De IFC e Tageável </v>
      </c>
      <c r="N442" s="7" t="str">
        <f t="shared" si="80"/>
        <v xml:space="preserve">ifcDistributionFlowElement </v>
      </c>
      <c r="O442" s="7" t="str">
        <f t="shared" si="81"/>
        <v xml:space="preserve">Tema Instalação </v>
      </c>
      <c r="P442" s="7" t="str">
        <f t="shared" si="77"/>
        <v>Trata-se de: Objeto De IFC e Tageável  ifcDistributionFlowElement  Tema Instalação  ifcFlowController. --- Consultar a Documentação Revit API</v>
      </c>
      <c r="Q442" s="7" t="s">
        <v>684</v>
      </c>
      <c r="R442" s="21" t="s">
        <v>413</v>
      </c>
      <c r="S442" s="21" t="s">
        <v>413</v>
      </c>
      <c r="T442" s="10" t="str">
        <f t="shared" si="78"/>
        <v>key_442</v>
      </c>
    </row>
    <row r="443" spans="1:20" ht="7.8" customHeight="1" x14ac:dyDescent="0.3">
      <c r="A443" s="13">
        <v>443</v>
      </c>
      <c r="B443" s="9" t="s">
        <v>548</v>
      </c>
      <c r="C443" s="9" t="s">
        <v>1235</v>
      </c>
      <c r="D443" s="9" t="s">
        <v>579</v>
      </c>
      <c r="E443" s="9" t="s">
        <v>1510</v>
      </c>
      <c r="F443" s="23" t="s">
        <v>491</v>
      </c>
      <c r="G443" s="29" t="s">
        <v>152</v>
      </c>
      <c r="H443" s="29" t="s">
        <v>152</v>
      </c>
      <c r="I443" s="29" t="s">
        <v>152</v>
      </c>
      <c r="J443" s="29" t="s">
        <v>152</v>
      </c>
      <c r="K443" s="29" t="s">
        <v>152</v>
      </c>
      <c r="L443" s="7" t="str">
        <f t="shared" si="76"/>
        <v>Trata-se de: Objeto</v>
      </c>
      <c r="M443" s="7" t="str">
        <f t="shared" si="83"/>
        <v xml:space="preserve">De IFC e Tageável </v>
      </c>
      <c r="N443" s="7" t="str">
        <f t="shared" si="80"/>
        <v xml:space="preserve">ifcDistributionFlowElement </v>
      </c>
      <c r="O443" s="7" t="str">
        <f t="shared" si="81"/>
        <v xml:space="preserve">Tema Instalação </v>
      </c>
      <c r="P443" s="7" t="str">
        <f t="shared" si="77"/>
        <v>Trata-se de: Objeto De IFC e Tageável  ifcDistributionFlowElement  Tema Instalação  ifcFlowFitting. --- Consultar a Documentação Revit API</v>
      </c>
      <c r="Q443" s="7" t="s">
        <v>684</v>
      </c>
      <c r="R443" s="21" t="s">
        <v>413</v>
      </c>
      <c r="S443" s="21" t="s">
        <v>413</v>
      </c>
      <c r="T443" s="10" t="str">
        <f t="shared" si="78"/>
        <v>key_443</v>
      </c>
    </row>
    <row r="444" spans="1:20" ht="7.8" customHeight="1" x14ac:dyDescent="0.3">
      <c r="A444" s="13">
        <v>444</v>
      </c>
      <c r="B444" s="9" t="s">
        <v>548</v>
      </c>
      <c r="C444" s="9" t="s">
        <v>1235</v>
      </c>
      <c r="D444" s="9" t="s">
        <v>579</v>
      </c>
      <c r="E444" s="9" t="s">
        <v>1510</v>
      </c>
      <c r="F444" s="23" t="s">
        <v>492</v>
      </c>
      <c r="G444" s="29" t="s">
        <v>152</v>
      </c>
      <c r="H444" s="29" t="s">
        <v>152</v>
      </c>
      <c r="I444" s="29" t="s">
        <v>152</v>
      </c>
      <c r="J444" s="29" t="s">
        <v>152</v>
      </c>
      <c r="K444" s="29" t="s">
        <v>152</v>
      </c>
      <c r="L444" s="7" t="str">
        <f t="shared" si="76"/>
        <v>Trata-se de: Objeto</v>
      </c>
      <c r="M444" s="7" t="str">
        <f t="shared" si="83"/>
        <v xml:space="preserve">De IFC e Tageável </v>
      </c>
      <c r="N444" s="7" t="str">
        <f t="shared" si="80"/>
        <v xml:space="preserve">ifcDistributionFlowElement </v>
      </c>
      <c r="O444" s="7" t="str">
        <f t="shared" si="81"/>
        <v xml:space="preserve">Tema Instalação </v>
      </c>
      <c r="P444" s="7" t="str">
        <f t="shared" si="77"/>
        <v>Trata-se de: Objeto De IFC e Tageável  ifcDistributionFlowElement  Tema Instalação  ifcFlowMovingDevice. --- Consultar a Documentação Revit API</v>
      </c>
      <c r="Q444" s="7" t="s">
        <v>684</v>
      </c>
      <c r="R444" s="21" t="s">
        <v>413</v>
      </c>
      <c r="S444" s="21" t="s">
        <v>413</v>
      </c>
      <c r="T444" s="10" t="str">
        <f t="shared" si="78"/>
        <v>key_444</v>
      </c>
    </row>
    <row r="445" spans="1:20" ht="7.8" customHeight="1" x14ac:dyDescent="0.3">
      <c r="A445" s="13">
        <v>445</v>
      </c>
      <c r="B445" s="9" t="s">
        <v>548</v>
      </c>
      <c r="C445" s="9" t="s">
        <v>1235</v>
      </c>
      <c r="D445" s="9" t="s">
        <v>579</v>
      </c>
      <c r="E445" s="9" t="s">
        <v>1510</v>
      </c>
      <c r="F445" s="23" t="s">
        <v>493</v>
      </c>
      <c r="G445" s="29" t="s">
        <v>152</v>
      </c>
      <c r="H445" s="29" t="s">
        <v>152</v>
      </c>
      <c r="I445" s="29" t="s">
        <v>152</v>
      </c>
      <c r="J445" s="29" t="s">
        <v>152</v>
      </c>
      <c r="K445" s="29" t="s">
        <v>152</v>
      </c>
      <c r="L445" s="7" t="str">
        <f t="shared" si="76"/>
        <v>Trata-se de: Objeto</v>
      </c>
      <c r="M445" s="7" t="str">
        <f t="shared" si="83"/>
        <v xml:space="preserve">De IFC e Tageável </v>
      </c>
      <c r="N445" s="7" t="str">
        <f t="shared" si="80"/>
        <v xml:space="preserve">ifcDistributionFlowElement </v>
      </c>
      <c r="O445" s="7" t="str">
        <f t="shared" si="81"/>
        <v xml:space="preserve">Tema Instalação </v>
      </c>
      <c r="P445" s="7" t="str">
        <f t="shared" si="77"/>
        <v>Trata-se de: Objeto De IFC e Tageável  ifcDistributionFlowElement  Tema Instalação  ifcFlowSegment. --- Consultar a Documentação Revit API</v>
      </c>
      <c r="Q445" s="7" t="s">
        <v>684</v>
      </c>
      <c r="R445" s="21" t="s">
        <v>413</v>
      </c>
      <c r="S445" s="21" t="s">
        <v>413</v>
      </c>
      <c r="T445" s="10" t="str">
        <f t="shared" si="78"/>
        <v>key_445</v>
      </c>
    </row>
    <row r="446" spans="1:20" ht="7.8" customHeight="1" x14ac:dyDescent="0.3">
      <c r="A446" s="13">
        <v>446</v>
      </c>
      <c r="B446" s="9" t="s">
        <v>548</v>
      </c>
      <c r="C446" s="9" t="s">
        <v>1235</v>
      </c>
      <c r="D446" s="9" t="s">
        <v>579</v>
      </c>
      <c r="E446" s="9" t="s">
        <v>1510</v>
      </c>
      <c r="F446" s="23" t="s">
        <v>494</v>
      </c>
      <c r="G446" s="29" t="s">
        <v>152</v>
      </c>
      <c r="H446" s="29" t="s">
        <v>152</v>
      </c>
      <c r="I446" s="29" t="s">
        <v>152</v>
      </c>
      <c r="J446" s="29" t="s">
        <v>152</v>
      </c>
      <c r="K446" s="29" t="s">
        <v>152</v>
      </c>
      <c r="L446" s="7" t="str">
        <f t="shared" si="76"/>
        <v>Trata-se de: Objeto</v>
      </c>
      <c r="M446" s="7" t="str">
        <f t="shared" si="83"/>
        <v xml:space="preserve">De IFC e Tageável </v>
      </c>
      <c r="N446" s="7" t="str">
        <f t="shared" si="80"/>
        <v xml:space="preserve">ifcDistributionFlowElement </v>
      </c>
      <c r="O446" s="7" t="str">
        <f t="shared" si="81"/>
        <v xml:space="preserve">Tema Instalação </v>
      </c>
      <c r="P446" s="7" t="str">
        <f t="shared" si="77"/>
        <v>Trata-se de: Objeto De IFC e Tageável  ifcDistributionFlowElement  Tema Instalação  ifcFlowStorageDevice. --- Consultar a Documentação Revit API</v>
      </c>
      <c r="Q446" s="7" t="s">
        <v>684</v>
      </c>
      <c r="R446" s="21" t="s">
        <v>413</v>
      </c>
      <c r="S446" s="21" t="s">
        <v>413</v>
      </c>
      <c r="T446" s="10" t="str">
        <f t="shared" si="78"/>
        <v>key_446</v>
      </c>
    </row>
    <row r="447" spans="1:20" ht="7.8" customHeight="1" x14ac:dyDescent="0.3">
      <c r="A447" s="13">
        <v>447</v>
      </c>
      <c r="B447" s="9" t="s">
        <v>548</v>
      </c>
      <c r="C447" s="9" t="s">
        <v>1235</v>
      </c>
      <c r="D447" s="9" t="s">
        <v>579</v>
      </c>
      <c r="E447" s="9" t="s">
        <v>1510</v>
      </c>
      <c r="F447" s="23" t="s">
        <v>229</v>
      </c>
      <c r="G447" s="29" t="s">
        <v>152</v>
      </c>
      <c r="H447" s="29" t="s">
        <v>152</v>
      </c>
      <c r="I447" s="29" t="s">
        <v>152</v>
      </c>
      <c r="J447" s="29" t="s">
        <v>152</v>
      </c>
      <c r="K447" s="29" t="s">
        <v>152</v>
      </c>
      <c r="L447" s="7" t="str">
        <f t="shared" si="76"/>
        <v>Trata-se de: Objeto</v>
      </c>
      <c r="M447" s="7" t="str">
        <f t="shared" si="83"/>
        <v xml:space="preserve">De IFC e Tageável </v>
      </c>
      <c r="N447" s="7" t="str">
        <f t="shared" si="80"/>
        <v xml:space="preserve">ifcDistributionFlowElement </v>
      </c>
      <c r="O447" s="7" t="str">
        <f t="shared" si="81"/>
        <v xml:space="preserve">Tema Instalação </v>
      </c>
      <c r="P447" s="7" t="str">
        <f t="shared" si="77"/>
        <v>Trata-se de: Objeto De IFC e Tageável  ifcDistributionFlowElement  Tema Instalação  ifcFlowTerminal. --- Consultar a Documentação Revit API</v>
      </c>
      <c r="Q447" s="7" t="s">
        <v>684</v>
      </c>
      <c r="R447" s="21" t="s">
        <v>413</v>
      </c>
      <c r="S447" s="21" t="s">
        <v>413</v>
      </c>
      <c r="T447" s="10" t="str">
        <f t="shared" si="78"/>
        <v>key_447</v>
      </c>
    </row>
    <row r="448" spans="1:20" ht="7.8" customHeight="1" x14ac:dyDescent="0.3">
      <c r="A448" s="13">
        <v>448</v>
      </c>
      <c r="B448" s="9" t="s">
        <v>548</v>
      </c>
      <c r="C448" s="9" t="s">
        <v>1235</v>
      </c>
      <c r="D448" s="9" t="s">
        <v>579</v>
      </c>
      <c r="E448" s="9" t="s">
        <v>1510</v>
      </c>
      <c r="F448" s="23" t="s">
        <v>495</v>
      </c>
      <c r="G448" s="29" t="s">
        <v>152</v>
      </c>
      <c r="H448" s="29" t="s">
        <v>152</v>
      </c>
      <c r="I448" s="29" t="s">
        <v>152</v>
      </c>
      <c r="J448" s="29" t="s">
        <v>152</v>
      </c>
      <c r="K448" s="29" t="s">
        <v>152</v>
      </c>
      <c r="L448" s="7" t="str">
        <f t="shared" si="76"/>
        <v>Trata-se de: Objeto</v>
      </c>
      <c r="M448" s="7" t="str">
        <f t="shared" si="83"/>
        <v xml:space="preserve">De IFC e Tageável </v>
      </c>
      <c r="N448" s="7" t="str">
        <f t="shared" si="80"/>
        <v xml:space="preserve">ifcDistributionFlowElement </v>
      </c>
      <c r="O448" s="7" t="str">
        <f t="shared" si="81"/>
        <v xml:space="preserve">Tema Instalação </v>
      </c>
      <c r="P448" s="7" t="str">
        <f t="shared" si="77"/>
        <v>Trata-se de: Objeto De IFC e Tageável  ifcDistributionFlowElement  Tema Instalação  ifcFlowTreatmentDevice. --- Consultar a Documentação Revit API</v>
      </c>
      <c r="Q448" s="7" t="s">
        <v>684</v>
      </c>
      <c r="R448" s="21" t="s">
        <v>413</v>
      </c>
      <c r="S448" s="21" t="s">
        <v>413</v>
      </c>
      <c r="T448" s="10" t="str">
        <f t="shared" si="78"/>
        <v>key_448</v>
      </c>
    </row>
    <row r="449" spans="1:20" ht="7.8" customHeight="1" x14ac:dyDescent="0.3">
      <c r="A449" s="13">
        <v>449</v>
      </c>
      <c r="B449" s="9" t="s">
        <v>548</v>
      </c>
      <c r="C449" s="9" t="s">
        <v>1235</v>
      </c>
      <c r="D449" s="9" t="s">
        <v>579</v>
      </c>
      <c r="E449" s="9" t="s">
        <v>1510</v>
      </c>
      <c r="F449" s="42" t="s">
        <v>318</v>
      </c>
      <c r="G449" s="29" t="s">
        <v>152</v>
      </c>
      <c r="H449" s="29" t="s">
        <v>152</v>
      </c>
      <c r="I449" s="29" t="s">
        <v>152</v>
      </c>
      <c r="J449" s="29" t="s">
        <v>152</v>
      </c>
      <c r="K449" s="29" t="s">
        <v>152</v>
      </c>
      <c r="L449" s="7" t="str">
        <f t="shared" si="76"/>
        <v>Trata-se de: Objeto</v>
      </c>
      <c r="M449" s="7" t="str">
        <f t="shared" si="83"/>
        <v xml:space="preserve">De IFC e Tageável </v>
      </c>
      <c r="N449" s="7" t="str">
        <f t="shared" si="80"/>
        <v xml:space="preserve">ifcDistributionFlowElement </v>
      </c>
      <c r="O449" s="7" t="str">
        <f t="shared" si="81"/>
        <v xml:space="preserve">Tema Instalação </v>
      </c>
      <c r="P449" s="7" t="str">
        <f t="shared" si="77"/>
        <v>Trata-se de: Objeto De IFC e Tageável  ifcDistributionFlowElement  Tema Instalação  ifcInterceptor. --- Consultar a Documentação Revit API</v>
      </c>
      <c r="Q449" s="7" t="s">
        <v>684</v>
      </c>
      <c r="R449" s="21" t="s">
        <v>413</v>
      </c>
      <c r="S449" s="21" t="s">
        <v>413</v>
      </c>
      <c r="T449" s="10" t="str">
        <f t="shared" si="78"/>
        <v>key_449</v>
      </c>
    </row>
    <row r="450" spans="1:20" ht="7.8" customHeight="1" x14ac:dyDescent="0.3">
      <c r="A450" s="13">
        <v>450</v>
      </c>
      <c r="B450" s="9" t="s">
        <v>548</v>
      </c>
      <c r="C450" s="9" t="s">
        <v>1235</v>
      </c>
      <c r="D450" s="9" t="s">
        <v>579</v>
      </c>
      <c r="E450" s="9" t="s">
        <v>1510</v>
      </c>
      <c r="F450" s="23" t="s">
        <v>226</v>
      </c>
      <c r="G450" s="29" t="s">
        <v>152</v>
      </c>
      <c r="H450" s="29" t="s">
        <v>152</v>
      </c>
      <c r="I450" s="29" t="s">
        <v>152</v>
      </c>
      <c r="J450" s="29" t="s">
        <v>152</v>
      </c>
      <c r="K450" s="29" t="s">
        <v>152</v>
      </c>
      <c r="L450" s="7" t="str">
        <f t="shared" si="76"/>
        <v>Trata-se de: Objeto</v>
      </c>
      <c r="M450" s="7" t="str">
        <f t="shared" si="83"/>
        <v xml:space="preserve">De IFC e Tageável </v>
      </c>
      <c r="N450" s="7" t="str">
        <f t="shared" si="80"/>
        <v xml:space="preserve">ifcDistributionFlowElement </v>
      </c>
      <c r="O450" s="7" t="str">
        <f t="shared" si="81"/>
        <v xml:space="preserve">Tema Instalação </v>
      </c>
      <c r="P450" s="7" t="str">
        <f t="shared" si="77"/>
        <v>Trata-se de: Objeto De IFC e Tageável  ifcDistributionFlowElement  Tema Instalação  ifcFIowMeter. --- Consultar a Documentação Revit API</v>
      </c>
      <c r="Q450" s="7" t="s">
        <v>684</v>
      </c>
      <c r="R450" s="21" t="s">
        <v>413</v>
      </c>
      <c r="S450" s="21" t="s">
        <v>413</v>
      </c>
      <c r="T450" s="10" t="str">
        <f t="shared" si="78"/>
        <v>key_450</v>
      </c>
    </row>
    <row r="451" spans="1:20" ht="7.8" customHeight="1" x14ac:dyDescent="0.3">
      <c r="A451" s="13">
        <v>451</v>
      </c>
      <c r="B451" s="9" t="s">
        <v>548</v>
      </c>
      <c r="C451" s="9" t="s">
        <v>1235</v>
      </c>
      <c r="D451" s="9" t="s">
        <v>579</v>
      </c>
      <c r="E451" s="25" t="s">
        <v>1513</v>
      </c>
      <c r="F451" s="23" t="s">
        <v>260</v>
      </c>
      <c r="G451" s="29" t="s">
        <v>152</v>
      </c>
      <c r="H451" s="29" t="s">
        <v>152</v>
      </c>
      <c r="I451" s="29" t="s">
        <v>152</v>
      </c>
      <c r="J451" s="29" t="s">
        <v>152</v>
      </c>
      <c r="K451" s="29" t="s">
        <v>152</v>
      </c>
      <c r="L451" s="7" t="str">
        <f t="shared" ref="L451:L514" si="84">_xlfn.CONCAT("Trata-se de: ", SUBSTITUTE(B451,"1.",""))</f>
        <v>Trata-se de: Objeto</v>
      </c>
      <c r="M451" s="7" t="str">
        <f t="shared" si="83"/>
        <v xml:space="preserve">De IFC e Tageável </v>
      </c>
      <c r="N451" s="7" t="str">
        <f t="shared" si="80"/>
        <v xml:space="preserve">ifcDistributionFlowElement </v>
      </c>
      <c r="O451" s="7" t="str">
        <f t="shared" si="81"/>
        <v xml:space="preserve">Tema Luminotécnica </v>
      </c>
      <c r="P451" s="7" t="str">
        <f t="shared" ref="P451:P514" si="85">_xlfn.CONCAT(L451," ",M451," ",N451," ",O451," ", SUBSTITUTE(F451, ".", " "),". --- ",Q451)</f>
        <v>Trata-se de: Objeto De IFC e Tageável  ifcDistributionFlowElement  Tema Luminotécnica  ifcSwitchingDevice. --- Consultar a Documentação Revit API</v>
      </c>
      <c r="Q451" s="7" t="s">
        <v>684</v>
      </c>
      <c r="R451" s="21" t="s">
        <v>413</v>
      </c>
      <c r="S451" s="21" t="s">
        <v>413</v>
      </c>
      <c r="T451" s="10" t="str">
        <f t="shared" ref="T451:T514" si="86">_xlfn.CONCAT("key_",A451)</f>
        <v>key_451</v>
      </c>
    </row>
    <row r="452" spans="1:20" ht="7.8" customHeight="1" x14ac:dyDescent="0.3">
      <c r="A452" s="13">
        <v>452</v>
      </c>
      <c r="B452" s="9" t="s">
        <v>548</v>
      </c>
      <c r="C452" s="9" t="s">
        <v>1235</v>
      </c>
      <c r="D452" s="9" t="s">
        <v>579</v>
      </c>
      <c r="E452" s="25" t="s">
        <v>1514</v>
      </c>
      <c r="F452" s="23" t="s">
        <v>265</v>
      </c>
      <c r="G452" s="29" t="s">
        <v>152</v>
      </c>
      <c r="H452" s="29" t="s">
        <v>152</v>
      </c>
      <c r="I452" s="29" t="s">
        <v>152</v>
      </c>
      <c r="J452" s="29" t="s">
        <v>152</v>
      </c>
      <c r="K452" s="29" t="s">
        <v>152</v>
      </c>
      <c r="L452" s="7" t="str">
        <f t="shared" si="84"/>
        <v>Trata-se de: Objeto</v>
      </c>
      <c r="M452" s="7" t="str">
        <f t="shared" si="83"/>
        <v xml:space="preserve">De IFC e Tageável </v>
      </c>
      <c r="N452" s="7" t="str">
        <f t="shared" ref="N452:N515" si="87">_xlfn.CONCAT(SUBSTITUTE(D452,"."," ")," ")</f>
        <v xml:space="preserve">ifcDistributionFlowElement </v>
      </c>
      <c r="O452" s="7" t="str">
        <f t="shared" ref="O452:O515" si="88">_xlfn.CONCAT(SUBSTITUTE(E452,"."," ")," ")</f>
        <v xml:space="preserve">Tema Tubulação </v>
      </c>
      <c r="P452" s="7" t="str">
        <f t="shared" si="85"/>
        <v>Trata-se de: Objeto De IFC e Tageável  ifcDistributionFlowElement  Tema Tubulação  ifcVaIve. --- Consultar a Documentação Revit API</v>
      </c>
      <c r="Q452" s="7" t="s">
        <v>684</v>
      </c>
      <c r="R452" s="21" t="s">
        <v>413</v>
      </c>
      <c r="S452" s="21" t="s">
        <v>413</v>
      </c>
      <c r="T452" s="10" t="str">
        <f t="shared" si="86"/>
        <v>key_452</v>
      </c>
    </row>
    <row r="453" spans="1:20" ht="7.8" customHeight="1" x14ac:dyDescent="0.3">
      <c r="A453" s="13">
        <v>453</v>
      </c>
      <c r="B453" s="9" t="s">
        <v>548</v>
      </c>
      <c r="C453" s="9" t="s">
        <v>1235</v>
      </c>
      <c r="D453" s="9" t="s">
        <v>580</v>
      </c>
      <c r="E453" s="9" t="s">
        <v>1515</v>
      </c>
      <c r="F453" s="23" t="s">
        <v>282</v>
      </c>
      <c r="G453" s="29" t="s">
        <v>152</v>
      </c>
      <c r="H453" s="29" t="s">
        <v>152</v>
      </c>
      <c r="I453" s="29" t="s">
        <v>152</v>
      </c>
      <c r="J453" s="29" t="s">
        <v>152</v>
      </c>
      <c r="K453" s="29" t="s">
        <v>152</v>
      </c>
      <c r="L453" s="7" t="str">
        <f t="shared" si="84"/>
        <v>Trata-se de: Objeto</v>
      </c>
      <c r="M453" s="7" t="str">
        <f t="shared" si="83"/>
        <v xml:space="preserve">De IFC e Tageável </v>
      </c>
      <c r="N453" s="7" t="str">
        <f t="shared" si="87"/>
        <v xml:space="preserve">ifcElement </v>
      </c>
      <c r="O453" s="7" t="str">
        <f t="shared" si="88"/>
        <v xml:space="preserve">Tema Conjunto </v>
      </c>
      <c r="P453" s="7" t="str">
        <f t="shared" si="85"/>
        <v>Trata-se de: Objeto De IFC e Tageável  ifcElement  Tema Conjunto  ifcElementAssembly. --- Consultar a Documentação Revit API</v>
      </c>
      <c r="Q453" s="7" t="s">
        <v>684</v>
      </c>
      <c r="R453" s="21" t="s">
        <v>413</v>
      </c>
      <c r="S453" s="21" t="s">
        <v>413</v>
      </c>
      <c r="T453" s="10" t="str">
        <f t="shared" si="86"/>
        <v>key_453</v>
      </c>
    </row>
    <row r="454" spans="1:20" ht="7.8" customHeight="1" x14ac:dyDescent="0.3">
      <c r="A454" s="13">
        <v>454</v>
      </c>
      <c r="B454" s="9" t="s">
        <v>548</v>
      </c>
      <c r="C454" s="9" t="s">
        <v>1235</v>
      </c>
      <c r="D454" s="9" t="s">
        <v>585</v>
      </c>
      <c r="E454" s="25" t="s">
        <v>1516</v>
      </c>
      <c r="F454" s="23" t="s">
        <v>249</v>
      </c>
      <c r="G454" s="29" t="s">
        <v>152</v>
      </c>
      <c r="H454" s="29" t="s">
        <v>152</v>
      </c>
      <c r="I454" s="29" t="s">
        <v>152</v>
      </c>
      <c r="J454" s="29" t="s">
        <v>152</v>
      </c>
      <c r="K454" s="29" t="s">
        <v>152</v>
      </c>
      <c r="L454" s="7" t="str">
        <f t="shared" si="84"/>
        <v>Trata-se de: Objeto</v>
      </c>
      <c r="M454" s="7" t="str">
        <f t="shared" si="83"/>
        <v xml:space="preserve">De IFC e Tageável </v>
      </c>
      <c r="N454" s="7" t="str">
        <f t="shared" si="87"/>
        <v xml:space="preserve">ifcElementComponent </v>
      </c>
      <c r="O454" s="7" t="str">
        <f t="shared" si="88"/>
        <v xml:space="preserve">Tema Armadura </v>
      </c>
      <c r="P454" s="7" t="str">
        <f t="shared" si="85"/>
        <v>Trata-se de: Objeto De IFC e Tageável  ifcElementComponent  Tema Armadura  ifcReinforcingBar. --- Consultar a Documentação Revit API</v>
      </c>
      <c r="Q454" s="7" t="s">
        <v>684</v>
      </c>
      <c r="R454" s="21" t="s">
        <v>413</v>
      </c>
      <c r="S454" s="21" t="s">
        <v>413</v>
      </c>
      <c r="T454" s="10" t="str">
        <f t="shared" si="86"/>
        <v>key_454</v>
      </c>
    </row>
    <row r="455" spans="1:20" ht="7.8" customHeight="1" x14ac:dyDescent="0.3">
      <c r="A455" s="13">
        <v>455</v>
      </c>
      <c r="B455" s="9" t="s">
        <v>548</v>
      </c>
      <c r="C455" s="9" t="s">
        <v>1235</v>
      </c>
      <c r="D455" s="9" t="s">
        <v>585</v>
      </c>
      <c r="E455" s="25" t="s">
        <v>1516</v>
      </c>
      <c r="F455" s="23" t="s">
        <v>250</v>
      </c>
      <c r="G455" s="29" t="s">
        <v>152</v>
      </c>
      <c r="H455" s="29" t="s">
        <v>152</v>
      </c>
      <c r="I455" s="29" t="s">
        <v>152</v>
      </c>
      <c r="J455" s="29" t="s">
        <v>152</v>
      </c>
      <c r="K455" s="29" t="s">
        <v>152</v>
      </c>
      <c r="L455" s="7" t="str">
        <f t="shared" si="84"/>
        <v>Trata-se de: Objeto</v>
      </c>
      <c r="M455" s="7" t="str">
        <f t="shared" si="83"/>
        <v xml:space="preserve">De IFC e Tageável </v>
      </c>
      <c r="N455" s="7" t="str">
        <f t="shared" si="87"/>
        <v xml:space="preserve">ifcElementComponent </v>
      </c>
      <c r="O455" s="7" t="str">
        <f t="shared" si="88"/>
        <v xml:space="preserve">Tema Armadura </v>
      </c>
      <c r="P455" s="7" t="str">
        <f t="shared" si="85"/>
        <v>Trata-se de: Objeto De IFC e Tageável  ifcElementComponent  Tema Armadura  ifcReinforcingMesh. --- Consultar a Documentação Revit API</v>
      </c>
      <c r="Q455" s="7" t="s">
        <v>684</v>
      </c>
      <c r="R455" s="21" t="s">
        <v>413</v>
      </c>
      <c r="S455" s="21" t="s">
        <v>413</v>
      </c>
      <c r="T455" s="10" t="str">
        <f t="shared" si="86"/>
        <v>key_455</v>
      </c>
    </row>
    <row r="456" spans="1:20" ht="7.8" customHeight="1" x14ac:dyDescent="0.3">
      <c r="A456" s="13">
        <v>456</v>
      </c>
      <c r="B456" s="9" t="s">
        <v>548</v>
      </c>
      <c r="C456" s="9" t="s">
        <v>1235</v>
      </c>
      <c r="D456" s="9" t="s">
        <v>585</v>
      </c>
      <c r="E456" s="9" t="s">
        <v>1498</v>
      </c>
      <c r="F456" s="23" t="s">
        <v>284</v>
      </c>
      <c r="G456" s="29" t="s">
        <v>152</v>
      </c>
      <c r="H456" s="29" t="s">
        <v>152</v>
      </c>
      <c r="I456" s="29" t="s">
        <v>152</v>
      </c>
      <c r="J456" s="29" t="s">
        <v>152</v>
      </c>
      <c r="K456" s="29" t="s">
        <v>152</v>
      </c>
      <c r="L456" s="7" t="str">
        <f t="shared" si="84"/>
        <v>Trata-se de: Objeto</v>
      </c>
      <c r="M456" s="7" t="str">
        <f t="shared" si="83"/>
        <v xml:space="preserve">De IFC e Tageável </v>
      </c>
      <c r="N456" s="7" t="str">
        <f t="shared" si="87"/>
        <v xml:space="preserve">ifcElementComponent </v>
      </c>
      <c r="O456" s="7" t="str">
        <f t="shared" si="88"/>
        <v xml:space="preserve">Tema Estrutura </v>
      </c>
      <c r="P456" s="7" t="str">
        <f t="shared" si="85"/>
        <v>Trata-se de: Objeto De IFC e Tageável  ifcElementComponent  Tema Estrutura  ifcFastener. --- Consultar a Documentação Revit API</v>
      </c>
      <c r="Q456" s="7" t="s">
        <v>684</v>
      </c>
      <c r="R456" s="21" t="s">
        <v>413</v>
      </c>
      <c r="S456" s="21" t="s">
        <v>413</v>
      </c>
      <c r="T456" s="10" t="str">
        <f t="shared" si="86"/>
        <v>key_456</v>
      </c>
    </row>
    <row r="457" spans="1:20" ht="7.8" customHeight="1" x14ac:dyDescent="0.3">
      <c r="A457" s="13">
        <v>457</v>
      </c>
      <c r="B457" s="9" t="s">
        <v>548</v>
      </c>
      <c r="C457" s="9" t="s">
        <v>1235</v>
      </c>
      <c r="D457" s="9" t="s">
        <v>585</v>
      </c>
      <c r="E457" s="9" t="s">
        <v>1498</v>
      </c>
      <c r="F457" s="23" t="s">
        <v>237</v>
      </c>
      <c r="G457" s="29" t="s">
        <v>152</v>
      </c>
      <c r="H457" s="29" t="s">
        <v>152</v>
      </c>
      <c r="I457" s="29" t="s">
        <v>152</v>
      </c>
      <c r="J457" s="29" t="s">
        <v>152</v>
      </c>
      <c r="K457" s="29" t="s">
        <v>152</v>
      </c>
      <c r="L457" s="7" t="str">
        <f t="shared" si="84"/>
        <v>Trata-se de: Objeto</v>
      </c>
      <c r="M457" s="7" t="str">
        <f t="shared" si="83"/>
        <v xml:space="preserve">De IFC e Tageável </v>
      </c>
      <c r="N457" s="7" t="str">
        <f t="shared" si="87"/>
        <v xml:space="preserve">ifcElementComponent </v>
      </c>
      <c r="O457" s="7" t="str">
        <f t="shared" si="88"/>
        <v xml:space="preserve">Tema Estrutura </v>
      </c>
      <c r="P457" s="7" t="str">
        <f t="shared" si="85"/>
        <v>Trata-se de: Objeto De IFC e Tageável  ifcElementComponent  Tema Estrutura  ifcMechanicaIFastener. --- Consultar a Documentação Revit API</v>
      </c>
      <c r="Q457" s="7" t="s">
        <v>684</v>
      </c>
      <c r="R457" s="21" t="s">
        <v>413</v>
      </c>
      <c r="S457" s="21" t="s">
        <v>413</v>
      </c>
      <c r="T457" s="10" t="str">
        <f t="shared" si="86"/>
        <v>key_457</v>
      </c>
    </row>
    <row r="458" spans="1:20" ht="7.8" customHeight="1" x14ac:dyDescent="0.3">
      <c r="A458" s="13">
        <v>458</v>
      </c>
      <c r="B458" s="9" t="s">
        <v>548</v>
      </c>
      <c r="C458" s="9" t="s">
        <v>1235</v>
      </c>
      <c r="D458" s="9" t="s">
        <v>585</v>
      </c>
      <c r="E458" s="9" t="s">
        <v>1498</v>
      </c>
      <c r="F458" s="23" t="s">
        <v>262</v>
      </c>
      <c r="G458" s="29" t="s">
        <v>152</v>
      </c>
      <c r="H458" s="29" t="s">
        <v>152</v>
      </c>
      <c r="I458" s="29" t="s">
        <v>152</v>
      </c>
      <c r="J458" s="29" t="s">
        <v>152</v>
      </c>
      <c r="K458" s="29" t="s">
        <v>152</v>
      </c>
      <c r="L458" s="7" t="str">
        <f t="shared" si="84"/>
        <v>Trata-se de: Objeto</v>
      </c>
      <c r="M458" s="7" t="str">
        <f t="shared" si="83"/>
        <v xml:space="preserve">De IFC e Tageável </v>
      </c>
      <c r="N458" s="7" t="str">
        <f t="shared" si="87"/>
        <v xml:space="preserve">ifcElementComponent </v>
      </c>
      <c r="O458" s="7" t="str">
        <f t="shared" si="88"/>
        <v xml:space="preserve">Tema Estrutura </v>
      </c>
      <c r="P458" s="7" t="str">
        <f t="shared" si="85"/>
        <v>Trata-se de: Objeto De IFC e Tageável  ifcElementComponent  Tema Estrutura  ifcTendon. --- Consultar a Documentação Revit API</v>
      </c>
      <c r="Q458" s="7" t="s">
        <v>684</v>
      </c>
      <c r="R458" s="21" t="s">
        <v>413</v>
      </c>
      <c r="S458" s="21" t="s">
        <v>413</v>
      </c>
      <c r="T458" s="10" t="str">
        <f t="shared" si="86"/>
        <v>key_458</v>
      </c>
    </row>
    <row r="459" spans="1:20" ht="7.8" customHeight="1" x14ac:dyDescent="0.3">
      <c r="A459" s="13">
        <v>459</v>
      </c>
      <c r="B459" s="9" t="s">
        <v>548</v>
      </c>
      <c r="C459" s="9" t="s">
        <v>1235</v>
      </c>
      <c r="D459" s="9" t="s">
        <v>585</v>
      </c>
      <c r="E459" s="9" t="s">
        <v>1498</v>
      </c>
      <c r="F459" s="23" t="s">
        <v>263</v>
      </c>
      <c r="G459" s="29" t="s">
        <v>152</v>
      </c>
      <c r="H459" s="29" t="s">
        <v>152</v>
      </c>
      <c r="I459" s="29" t="s">
        <v>152</v>
      </c>
      <c r="J459" s="29" t="s">
        <v>152</v>
      </c>
      <c r="K459" s="29" t="s">
        <v>152</v>
      </c>
      <c r="L459" s="7" t="str">
        <f t="shared" si="84"/>
        <v>Trata-se de: Objeto</v>
      </c>
      <c r="M459" s="7" t="str">
        <f t="shared" ref="M459:M490" si="89">_xlfn.CONCAT("", SUBSTITUTE(C459,"."," ")," e Tageável ")</f>
        <v xml:space="preserve">De IFC e Tageável </v>
      </c>
      <c r="N459" s="7" t="str">
        <f t="shared" si="87"/>
        <v xml:space="preserve">ifcElementComponent </v>
      </c>
      <c r="O459" s="7" t="str">
        <f t="shared" si="88"/>
        <v xml:space="preserve">Tema Estrutura </v>
      </c>
      <c r="P459" s="7" t="str">
        <f t="shared" si="85"/>
        <v>Trata-se de: Objeto De IFC e Tageável  ifcElementComponent  Tema Estrutura  ifcTendonAnchor. --- Consultar a Documentação Revit API</v>
      </c>
      <c r="Q459" s="7" t="s">
        <v>684</v>
      </c>
      <c r="R459" s="21" t="s">
        <v>413</v>
      </c>
      <c r="S459" s="21" t="s">
        <v>413</v>
      </c>
      <c r="T459" s="10" t="str">
        <f t="shared" si="86"/>
        <v>key_459</v>
      </c>
    </row>
    <row r="460" spans="1:20" ht="7.8" customHeight="1" x14ac:dyDescent="0.3">
      <c r="A460" s="13">
        <v>460</v>
      </c>
      <c r="B460" s="9" t="s">
        <v>548</v>
      </c>
      <c r="C460" s="9" t="s">
        <v>1235</v>
      </c>
      <c r="D460" s="9" t="s">
        <v>585</v>
      </c>
      <c r="E460" s="9" t="s">
        <v>1510</v>
      </c>
      <c r="F460" s="23" t="s">
        <v>211</v>
      </c>
      <c r="G460" s="29" t="s">
        <v>152</v>
      </c>
      <c r="H460" s="29" t="s">
        <v>152</v>
      </c>
      <c r="I460" s="29" t="s">
        <v>152</v>
      </c>
      <c r="J460" s="29" t="s">
        <v>152</v>
      </c>
      <c r="K460" s="29" t="s">
        <v>152</v>
      </c>
      <c r="L460" s="7" t="str">
        <f t="shared" si="84"/>
        <v>Trata-se de: Objeto</v>
      </c>
      <c r="M460" s="7" t="str">
        <f t="shared" si="89"/>
        <v xml:space="preserve">De IFC e Tageável </v>
      </c>
      <c r="N460" s="7" t="str">
        <f t="shared" si="87"/>
        <v xml:space="preserve">ifcElementComponent </v>
      </c>
      <c r="O460" s="7" t="str">
        <f t="shared" si="88"/>
        <v xml:space="preserve">Tema Instalação </v>
      </c>
      <c r="P460" s="7" t="str">
        <f t="shared" si="85"/>
        <v>Trata-se de: Objeto De IFC e Tageável  ifcElementComponent  Tema Instalação  ifcDiscreteAccessory. --- Consultar a Documentação Revit API</v>
      </c>
      <c r="Q460" s="7" t="s">
        <v>684</v>
      </c>
      <c r="R460" s="21" t="s">
        <v>413</v>
      </c>
      <c r="S460" s="21" t="s">
        <v>413</v>
      </c>
      <c r="T460" s="10" t="str">
        <f t="shared" si="86"/>
        <v>key_460</v>
      </c>
    </row>
    <row r="461" spans="1:20" ht="7.8" customHeight="1" x14ac:dyDescent="0.3">
      <c r="A461" s="13">
        <v>461</v>
      </c>
      <c r="B461" s="9" t="s">
        <v>548</v>
      </c>
      <c r="C461" s="9" t="s">
        <v>1235</v>
      </c>
      <c r="D461" s="9" t="s">
        <v>585</v>
      </c>
      <c r="E461" s="25" t="s">
        <v>1517</v>
      </c>
      <c r="F461" s="23" t="s">
        <v>266</v>
      </c>
      <c r="G461" s="29" t="s">
        <v>152</v>
      </c>
      <c r="H461" s="29" t="s">
        <v>152</v>
      </c>
      <c r="I461" s="29" t="s">
        <v>152</v>
      </c>
      <c r="J461" s="29" t="s">
        <v>152</v>
      </c>
      <c r="K461" s="29" t="s">
        <v>152</v>
      </c>
      <c r="L461" s="7" t="str">
        <f t="shared" si="84"/>
        <v>Trata-se de: Objeto</v>
      </c>
      <c r="M461" s="7" t="str">
        <f t="shared" si="89"/>
        <v xml:space="preserve">De IFC e Tageável </v>
      </c>
      <c r="N461" s="7" t="str">
        <f t="shared" si="87"/>
        <v xml:space="preserve">ifcElementComponent </v>
      </c>
      <c r="O461" s="7" t="str">
        <f t="shared" si="88"/>
        <v xml:space="preserve">Tema Mecânico </v>
      </c>
      <c r="P461" s="7" t="str">
        <f t="shared" si="85"/>
        <v>Trata-se de: Objeto De IFC e Tageável  ifcElementComponent  Tema Mecânico  ifcVibrationIsoIator. --- Consultar a Documentação Revit API</v>
      </c>
      <c r="Q461" s="7" t="s">
        <v>684</v>
      </c>
      <c r="R461" s="21" t="s">
        <v>413</v>
      </c>
      <c r="S461" s="21" t="s">
        <v>413</v>
      </c>
      <c r="T461" s="10" t="str">
        <f t="shared" si="86"/>
        <v>key_461</v>
      </c>
    </row>
    <row r="462" spans="1:20" ht="7.8" customHeight="1" x14ac:dyDescent="0.3">
      <c r="A462" s="13">
        <v>462</v>
      </c>
      <c r="B462" s="9" t="s">
        <v>548</v>
      </c>
      <c r="C462" s="9" t="s">
        <v>1235</v>
      </c>
      <c r="D462" s="9" t="s">
        <v>585</v>
      </c>
      <c r="E462" s="9" t="s">
        <v>1501</v>
      </c>
      <c r="F462" s="23" t="s">
        <v>298</v>
      </c>
      <c r="G462" s="29" t="s">
        <v>152</v>
      </c>
      <c r="H462" s="29" t="s">
        <v>152</v>
      </c>
      <c r="I462" s="29" t="s">
        <v>152</v>
      </c>
      <c r="J462" s="29" t="s">
        <v>152</v>
      </c>
      <c r="K462" s="29" t="s">
        <v>152</v>
      </c>
      <c r="L462" s="7" t="str">
        <f t="shared" si="84"/>
        <v>Trata-se de: Objeto</v>
      </c>
      <c r="M462" s="7" t="str">
        <f t="shared" si="89"/>
        <v xml:space="preserve">De IFC e Tageável </v>
      </c>
      <c r="N462" s="7" t="str">
        <f t="shared" si="87"/>
        <v xml:space="preserve">ifcElementComponent </v>
      </c>
      <c r="O462" s="7" t="str">
        <f t="shared" si="88"/>
        <v xml:space="preserve">Tema Predial </v>
      </c>
      <c r="P462" s="7" t="str">
        <f t="shared" si="85"/>
        <v>Trata-se de: Objeto De IFC e Tageável  ifcElementComponent  Tema Predial  ifcBuiIdingEIementPart. --- Consultar a Documentação Revit API</v>
      </c>
      <c r="Q462" s="7" t="s">
        <v>684</v>
      </c>
      <c r="R462" s="21" t="s">
        <v>413</v>
      </c>
      <c r="S462" s="21" t="s">
        <v>413</v>
      </c>
      <c r="T462" s="10" t="str">
        <f t="shared" si="86"/>
        <v>key_462</v>
      </c>
    </row>
    <row r="463" spans="1:20" ht="7.8" customHeight="1" x14ac:dyDescent="0.3">
      <c r="A463" s="13">
        <v>463</v>
      </c>
      <c r="B463" s="9" t="s">
        <v>548</v>
      </c>
      <c r="C463" s="9" t="s">
        <v>1235</v>
      </c>
      <c r="D463" s="9" t="s">
        <v>221</v>
      </c>
      <c r="E463" s="9" t="s">
        <v>1518</v>
      </c>
      <c r="F463" s="23" t="s">
        <v>195</v>
      </c>
      <c r="G463" s="29" t="s">
        <v>152</v>
      </c>
      <c r="H463" s="29" t="s">
        <v>152</v>
      </c>
      <c r="I463" s="29" t="s">
        <v>152</v>
      </c>
      <c r="J463" s="29" t="s">
        <v>152</v>
      </c>
      <c r="K463" s="29" t="s">
        <v>152</v>
      </c>
      <c r="L463" s="7" t="str">
        <f t="shared" si="84"/>
        <v>Trata-se de: Objeto</v>
      </c>
      <c r="M463" s="7" t="str">
        <f t="shared" si="89"/>
        <v xml:space="preserve">De IFC e Tageável </v>
      </c>
      <c r="N463" s="7" t="str">
        <f t="shared" si="87"/>
        <v xml:space="preserve">ifcEnergyConversionDevice </v>
      </c>
      <c r="O463" s="7" t="str">
        <f t="shared" si="88"/>
        <v xml:space="preserve">Tema Aquecimento </v>
      </c>
      <c r="P463" s="7" t="str">
        <f t="shared" si="85"/>
        <v>Trata-se de: Objeto De IFC e Tageável  ifcEnergyConversionDevice  Tema Aquecimento  ifcBoiIer. --- Consultar a Documentação Revit API</v>
      </c>
      <c r="Q463" s="7" t="s">
        <v>684</v>
      </c>
      <c r="R463" s="21" t="s">
        <v>413</v>
      </c>
      <c r="S463" s="21" t="s">
        <v>413</v>
      </c>
      <c r="T463" s="10" t="str">
        <f t="shared" si="86"/>
        <v>key_463</v>
      </c>
    </row>
    <row r="464" spans="1:20" ht="7.8" customHeight="1" x14ac:dyDescent="0.3">
      <c r="A464" s="13">
        <v>464</v>
      </c>
      <c r="B464" s="9" t="s">
        <v>548</v>
      </c>
      <c r="C464" s="9" t="s">
        <v>1235</v>
      </c>
      <c r="D464" s="9" t="s">
        <v>221</v>
      </c>
      <c r="E464" s="9" t="s">
        <v>1518</v>
      </c>
      <c r="F464" s="23" t="s">
        <v>197</v>
      </c>
      <c r="G464" s="29" t="s">
        <v>152</v>
      </c>
      <c r="H464" s="29" t="s">
        <v>152</v>
      </c>
      <c r="I464" s="29" t="s">
        <v>152</v>
      </c>
      <c r="J464" s="29" t="s">
        <v>152</v>
      </c>
      <c r="K464" s="29" t="s">
        <v>152</v>
      </c>
      <c r="L464" s="7" t="str">
        <f t="shared" si="84"/>
        <v>Trata-se de: Objeto</v>
      </c>
      <c r="M464" s="7" t="str">
        <f t="shared" si="89"/>
        <v xml:space="preserve">De IFC e Tageável </v>
      </c>
      <c r="N464" s="7" t="str">
        <f t="shared" si="87"/>
        <v xml:space="preserve">ifcEnergyConversionDevice </v>
      </c>
      <c r="O464" s="7" t="str">
        <f t="shared" si="88"/>
        <v xml:space="preserve">Tema Aquecimento </v>
      </c>
      <c r="P464" s="7" t="str">
        <f t="shared" si="85"/>
        <v>Trata-se de: Objeto De IFC e Tageável  ifcEnergyConversionDevice  Tema Aquecimento  ifcBurner. --- Consultar a Documentação Revit API</v>
      </c>
      <c r="Q464" s="7" t="s">
        <v>684</v>
      </c>
      <c r="R464" s="21" t="s">
        <v>413</v>
      </c>
      <c r="S464" s="21" t="s">
        <v>413</v>
      </c>
      <c r="T464" s="10" t="str">
        <f t="shared" si="86"/>
        <v>key_464</v>
      </c>
    </row>
    <row r="465" spans="1:20" ht="7.8" customHeight="1" x14ac:dyDescent="0.3">
      <c r="A465" s="13">
        <v>465</v>
      </c>
      <c r="B465" s="9" t="s">
        <v>548</v>
      </c>
      <c r="C465" s="9" t="s">
        <v>1235</v>
      </c>
      <c r="D465" s="9" t="s">
        <v>221</v>
      </c>
      <c r="E465" s="25" t="s">
        <v>1512</v>
      </c>
      <c r="F465" s="23" t="s">
        <v>218</v>
      </c>
      <c r="G465" s="29" t="s">
        <v>152</v>
      </c>
      <c r="H465" s="29" t="s">
        <v>152</v>
      </c>
      <c r="I465" s="29" t="s">
        <v>152</v>
      </c>
      <c r="J465" s="29" t="s">
        <v>152</v>
      </c>
      <c r="K465" s="29" t="s">
        <v>152</v>
      </c>
      <c r="L465" s="7" t="str">
        <f t="shared" si="84"/>
        <v>Trata-se de: Objeto</v>
      </c>
      <c r="M465" s="7" t="str">
        <f t="shared" si="89"/>
        <v xml:space="preserve">De IFC e Tageável </v>
      </c>
      <c r="N465" s="7" t="str">
        <f t="shared" si="87"/>
        <v xml:space="preserve">ifcEnergyConversionDevice </v>
      </c>
      <c r="O465" s="7" t="str">
        <f t="shared" si="88"/>
        <v xml:space="preserve">Tema Elétrica </v>
      </c>
      <c r="P465" s="7" t="str">
        <f t="shared" si="85"/>
        <v>Trata-se de: Objeto De IFC e Tageável  ifcEnergyConversionDevice  Tema Elétrica  ifcEIectricGenerator. --- Consultar a Documentação Revit API</v>
      </c>
      <c r="Q465" s="7" t="s">
        <v>684</v>
      </c>
      <c r="R465" s="21" t="s">
        <v>413</v>
      </c>
      <c r="S465" s="21" t="s">
        <v>413</v>
      </c>
      <c r="T465" s="10" t="str">
        <f t="shared" si="86"/>
        <v>key_465</v>
      </c>
    </row>
    <row r="466" spans="1:20" ht="7.8" customHeight="1" x14ac:dyDescent="0.3">
      <c r="A466" s="13">
        <v>466</v>
      </c>
      <c r="B466" s="9" t="s">
        <v>548</v>
      </c>
      <c r="C466" s="9" t="s">
        <v>1235</v>
      </c>
      <c r="D466" s="9" t="s">
        <v>221</v>
      </c>
      <c r="E466" s="25" t="s">
        <v>1512</v>
      </c>
      <c r="F466" s="9" t="s">
        <v>220</v>
      </c>
      <c r="G466" s="29" t="s">
        <v>152</v>
      </c>
      <c r="H466" s="29" t="s">
        <v>152</v>
      </c>
      <c r="I466" s="29" t="s">
        <v>152</v>
      </c>
      <c r="J466" s="29" t="s">
        <v>152</v>
      </c>
      <c r="K466" s="29" t="s">
        <v>152</v>
      </c>
      <c r="L466" s="7" t="str">
        <f t="shared" si="84"/>
        <v>Trata-se de: Objeto</v>
      </c>
      <c r="M466" s="7" t="str">
        <f t="shared" si="89"/>
        <v xml:space="preserve">De IFC e Tageável </v>
      </c>
      <c r="N466" s="7" t="str">
        <f t="shared" si="87"/>
        <v xml:space="preserve">ifcEnergyConversionDevice </v>
      </c>
      <c r="O466" s="7" t="str">
        <f t="shared" si="88"/>
        <v xml:space="preserve">Tema Elétrica </v>
      </c>
      <c r="P466" s="7" t="str">
        <f t="shared" si="85"/>
        <v>Trata-se de: Objeto De IFC e Tageável  ifcEnergyConversionDevice  Tema Elétrica  ifcElectricMotor. --- Consultar a Documentação Revit API</v>
      </c>
      <c r="Q466" s="7" t="s">
        <v>684</v>
      </c>
      <c r="R466" s="21" t="s">
        <v>413</v>
      </c>
      <c r="S466" s="21" t="s">
        <v>413</v>
      </c>
      <c r="T466" s="10" t="str">
        <f t="shared" si="86"/>
        <v>key_466</v>
      </c>
    </row>
    <row r="467" spans="1:20" ht="7.8" customHeight="1" x14ac:dyDescent="0.3">
      <c r="A467" s="13">
        <v>467</v>
      </c>
      <c r="B467" s="9" t="s">
        <v>548</v>
      </c>
      <c r="C467" s="9" t="s">
        <v>1235</v>
      </c>
      <c r="D467" s="9" t="s">
        <v>221</v>
      </c>
      <c r="E467" s="25" t="s">
        <v>1512</v>
      </c>
      <c r="F467" s="23" t="s">
        <v>264</v>
      </c>
      <c r="G467" s="29" t="s">
        <v>152</v>
      </c>
      <c r="H467" s="29" t="s">
        <v>152</v>
      </c>
      <c r="I467" s="29" t="s">
        <v>152</v>
      </c>
      <c r="J467" s="29" t="s">
        <v>152</v>
      </c>
      <c r="K467" s="29" t="s">
        <v>152</v>
      </c>
      <c r="L467" s="7" t="str">
        <f t="shared" si="84"/>
        <v>Trata-se de: Objeto</v>
      </c>
      <c r="M467" s="7" t="str">
        <f t="shared" si="89"/>
        <v xml:space="preserve">De IFC e Tageável </v>
      </c>
      <c r="N467" s="7" t="str">
        <f t="shared" si="87"/>
        <v xml:space="preserve">ifcEnergyConversionDevice </v>
      </c>
      <c r="O467" s="7" t="str">
        <f t="shared" si="88"/>
        <v xml:space="preserve">Tema Elétrica </v>
      </c>
      <c r="P467" s="7" t="str">
        <f t="shared" si="85"/>
        <v>Trata-se de: Objeto De IFC e Tageável  ifcEnergyConversionDevice  Tema Elétrica  ifcTransformer. --- Consultar a Documentação Revit API</v>
      </c>
      <c r="Q467" s="7" t="s">
        <v>684</v>
      </c>
      <c r="R467" s="21" t="s">
        <v>413</v>
      </c>
      <c r="S467" s="21" t="s">
        <v>413</v>
      </c>
      <c r="T467" s="10" t="str">
        <f t="shared" si="86"/>
        <v>key_467</v>
      </c>
    </row>
    <row r="468" spans="1:20" ht="7.8" customHeight="1" x14ac:dyDescent="0.3">
      <c r="A468" s="13">
        <v>468</v>
      </c>
      <c r="B468" s="9" t="s">
        <v>548</v>
      </c>
      <c r="C468" s="9" t="s">
        <v>1235</v>
      </c>
      <c r="D468" s="9" t="s">
        <v>221</v>
      </c>
      <c r="E468" s="25" t="s">
        <v>1519</v>
      </c>
      <c r="F468" s="23" t="s">
        <v>222</v>
      </c>
      <c r="G468" s="29" t="s">
        <v>152</v>
      </c>
      <c r="H468" s="29" t="s">
        <v>152</v>
      </c>
      <c r="I468" s="29" t="s">
        <v>152</v>
      </c>
      <c r="J468" s="29" t="s">
        <v>152</v>
      </c>
      <c r="K468" s="29" t="s">
        <v>152</v>
      </c>
      <c r="L468" s="7" t="str">
        <f t="shared" si="84"/>
        <v>Trata-se de: Objeto</v>
      </c>
      <c r="M468" s="7" t="str">
        <f t="shared" si="89"/>
        <v xml:space="preserve">De IFC e Tageável </v>
      </c>
      <c r="N468" s="7" t="str">
        <f t="shared" si="87"/>
        <v xml:space="preserve">ifcEnergyConversionDevice </v>
      </c>
      <c r="O468" s="7" t="str">
        <f t="shared" si="88"/>
        <v xml:space="preserve">Tema Energia </v>
      </c>
      <c r="P468" s="7" t="str">
        <f t="shared" si="85"/>
        <v>Trata-se de: Objeto De IFC e Tageável  ifcEnergyConversionDevice  Tema Energia  ifcEngine. --- Consultar a Documentação Revit API</v>
      </c>
      <c r="Q468" s="7" t="s">
        <v>684</v>
      </c>
      <c r="R468" s="21" t="s">
        <v>413</v>
      </c>
      <c r="S468" s="21" t="s">
        <v>413</v>
      </c>
      <c r="T468" s="10" t="str">
        <f t="shared" si="86"/>
        <v>key_468</v>
      </c>
    </row>
    <row r="469" spans="1:20" ht="7.8" customHeight="1" x14ac:dyDescent="0.3">
      <c r="A469" s="13">
        <v>469</v>
      </c>
      <c r="B469" s="9" t="s">
        <v>548</v>
      </c>
      <c r="C469" s="9" t="s">
        <v>1235</v>
      </c>
      <c r="D469" s="9" t="s">
        <v>221</v>
      </c>
      <c r="E469" s="9" t="s">
        <v>1519</v>
      </c>
      <c r="F469" s="23" t="s">
        <v>288</v>
      </c>
      <c r="G469" s="29" t="s">
        <v>152</v>
      </c>
      <c r="H469" s="29" t="s">
        <v>152</v>
      </c>
      <c r="I469" s="29" t="s">
        <v>152</v>
      </c>
      <c r="J469" s="29" t="s">
        <v>152</v>
      </c>
      <c r="K469" s="29" t="s">
        <v>152</v>
      </c>
      <c r="L469" s="7" t="str">
        <f t="shared" si="84"/>
        <v>Trata-se de: Objeto</v>
      </c>
      <c r="M469" s="7" t="str">
        <f t="shared" si="89"/>
        <v xml:space="preserve">De IFC e Tageável </v>
      </c>
      <c r="N469" s="7" t="str">
        <f t="shared" si="87"/>
        <v xml:space="preserve">ifcEnergyConversionDevice </v>
      </c>
      <c r="O469" s="7" t="str">
        <f t="shared" si="88"/>
        <v xml:space="preserve">Tema Energia </v>
      </c>
      <c r="P469" s="7" t="str">
        <f t="shared" si="85"/>
        <v>Trata-se de: Objeto De IFC e Tageável  ifcEnergyConversionDevice  Tema Energia  ifcSolarDevice. --- Consultar a Documentação Revit API</v>
      </c>
      <c r="Q469" s="7" t="s">
        <v>684</v>
      </c>
      <c r="R469" s="21" t="s">
        <v>413</v>
      </c>
      <c r="S469" s="21" t="s">
        <v>413</v>
      </c>
      <c r="T469" s="10" t="str">
        <f t="shared" si="86"/>
        <v>key_469</v>
      </c>
    </row>
    <row r="470" spans="1:20" ht="7.8" customHeight="1" x14ac:dyDescent="0.3">
      <c r="A470" s="13">
        <v>470</v>
      </c>
      <c r="B470" s="9" t="s">
        <v>548</v>
      </c>
      <c r="C470" s="9" t="s">
        <v>1235</v>
      </c>
      <c r="D470" s="9" t="s">
        <v>221</v>
      </c>
      <c r="E470" s="25" t="s">
        <v>1508</v>
      </c>
      <c r="F470" s="23" t="s">
        <v>295</v>
      </c>
      <c r="G470" s="29" t="s">
        <v>152</v>
      </c>
      <c r="H470" s="29" t="s">
        <v>152</v>
      </c>
      <c r="I470" s="29" t="s">
        <v>152</v>
      </c>
      <c r="J470" s="29" t="s">
        <v>152</v>
      </c>
      <c r="K470" s="29" t="s">
        <v>152</v>
      </c>
      <c r="L470" s="7" t="str">
        <f t="shared" si="84"/>
        <v>Trata-se de: Objeto</v>
      </c>
      <c r="M470" s="7" t="str">
        <f t="shared" si="89"/>
        <v xml:space="preserve">De IFC e Tageável </v>
      </c>
      <c r="N470" s="7" t="str">
        <f t="shared" si="87"/>
        <v xml:space="preserve">ifcEnergyConversionDevice </v>
      </c>
      <c r="O470" s="7" t="str">
        <f t="shared" si="88"/>
        <v xml:space="preserve">Tema Equipamento </v>
      </c>
      <c r="P470" s="7" t="str">
        <f t="shared" si="85"/>
        <v>Trata-se de: Objeto De IFC e Tageável  ifcEnergyConversionDevice  Tema Equipamento  ifcUnitaryEquipment. --- Consultar a Documentação Revit API</v>
      </c>
      <c r="Q470" s="7" t="s">
        <v>684</v>
      </c>
      <c r="R470" s="21" t="s">
        <v>413</v>
      </c>
      <c r="S470" s="21" t="s">
        <v>413</v>
      </c>
      <c r="T470" s="10" t="str">
        <f t="shared" si="86"/>
        <v>key_470</v>
      </c>
    </row>
    <row r="471" spans="1:20" ht="7.8" customHeight="1" x14ac:dyDescent="0.3">
      <c r="A471" s="13">
        <v>471</v>
      </c>
      <c r="B471" s="9" t="s">
        <v>548</v>
      </c>
      <c r="C471" s="9" t="s">
        <v>1235</v>
      </c>
      <c r="D471" s="9" t="s">
        <v>221</v>
      </c>
      <c r="E471" s="9" t="s">
        <v>1499</v>
      </c>
      <c r="F471" s="23" t="s">
        <v>192</v>
      </c>
      <c r="G471" s="29" t="s">
        <v>152</v>
      </c>
      <c r="H471" s="29" t="s">
        <v>152</v>
      </c>
      <c r="I471" s="29" t="s">
        <v>152</v>
      </c>
      <c r="J471" s="29" t="s">
        <v>152</v>
      </c>
      <c r="K471" s="29" t="s">
        <v>152</v>
      </c>
      <c r="L471" s="7" t="str">
        <f t="shared" si="84"/>
        <v>Trata-se de: Objeto</v>
      </c>
      <c r="M471" s="7" t="str">
        <f t="shared" si="89"/>
        <v xml:space="preserve">De IFC e Tageável </v>
      </c>
      <c r="N471" s="7" t="str">
        <f t="shared" si="87"/>
        <v xml:space="preserve">ifcEnergyConversionDevice </v>
      </c>
      <c r="O471" s="7" t="str">
        <f t="shared" si="88"/>
        <v xml:space="preserve">Tema HVAC </v>
      </c>
      <c r="P471" s="7" t="str">
        <f t="shared" si="85"/>
        <v>Trata-se de: Objeto De IFC e Tageável  ifcEnergyConversionDevice  Tema HVAC  ifcAirToAirHeatRecovery. --- Consultar a Documentação Revit API</v>
      </c>
      <c r="Q471" s="7" t="s">
        <v>684</v>
      </c>
      <c r="R471" s="21" t="s">
        <v>413</v>
      </c>
      <c r="S471" s="21" t="s">
        <v>413</v>
      </c>
      <c r="T471" s="10" t="str">
        <f t="shared" si="86"/>
        <v>key_471</v>
      </c>
    </row>
    <row r="472" spans="1:20" ht="7.8" customHeight="1" x14ac:dyDescent="0.3">
      <c r="A472" s="13">
        <v>472</v>
      </c>
      <c r="B472" s="9" t="s">
        <v>548</v>
      </c>
      <c r="C472" s="9" t="s">
        <v>1235</v>
      </c>
      <c r="D472" s="9" t="s">
        <v>221</v>
      </c>
      <c r="E472" s="9" t="s">
        <v>1499</v>
      </c>
      <c r="F472" s="23" t="s">
        <v>201</v>
      </c>
      <c r="G472" s="29" t="s">
        <v>152</v>
      </c>
      <c r="H472" s="29" t="s">
        <v>152</v>
      </c>
      <c r="I472" s="29" t="s">
        <v>152</v>
      </c>
      <c r="J472" s="29" t="s">
        <v>152</v>
      </c>
      <c r="K472" s="29" t="s">
        <v>152</v>
      </c>
      <c r="L472" s="7" t="str">
        <f t="shared" si="84"/>
        <v>Trata-se de: Objeto</v>
      </c>
      <c r="M472" s="7" t="str">
        <f t="shared" si="89"/>
        <v xml:space="preserve">De IFC e Tageável </v>
      </c>
      <c r="N472" s="7" t="str">
        <f t="shared" si="87"/>
        <v xml:space="preserve">ifcEnergyConversionDevice </v>
      </c>
      <c r="O472" s="7" t="str">
        <f t="shared" si="88"/>
        <v xml:space="preserve">Tema HVAC </v>
      </c>
      <c r="P472" s="7" t="str">
        <f t="shared" si="85"/>
        <v>Trata-se de: Objeto De IFC e Tageável  ifcEnergyConversionDevice  Tema HVAC  ifcChiIIer. --- Consultar a Documentação Revit API</v>
      </c>
      <c r="Q472" s="7" t="s">
        <v>684</v>
      </c>
      <c r="R472" s="21" t="s">
        <v>413</v>
      </c>
      <c r="S472" s="21" t="s">
        <v>413</v>
      </c>
      <c r="T472" s="10" t="str">
        <f t="shared" si="86"/>
        <v>key_472</v>
      </c>
    </row>
    <row r="473" spans="1:20" ht="7.8" customHeight="1" x14ac:dyDescent="0.3">
      <c r="A473" s="13">
        <v>473</v>
      </c>
      <c r="B473" s="9" t="s">
        <v>548</v>
      </c>
      <c r="C473" s="9" t="s">
        <v>1235</v>
      </c>
      <c r="D473" s="9" t="s">
        <v>221</v>
      </c>
      <c r="E473" s="9" t="s">
        <v>1499</v>
      </c>
      <c r="F473" s="23" t="s">
        <v>203</v>
      </c>
      <c r="G473" s="29" t="s">
        <v>152</v>
      </c>
      <c r="H473" s="29" t="s">
        <v>152</v>
      </c>
      <c r="I473" s="29" t="s">
        <v>152</v>
      </c>
      <c r="J473" s="29" t="s">
        <v>152</v>
      </c>
      <c r="K473" s="29" t="s">
        <v>152</v>
      </c>
      <c r="L473" s="7" t="str">
        <f t="shared" si="84"/>
        <v>Trata-se de: Objeto</v>
      </c>
      <c r="M473" s="7" t="str">
        <f t="shared" si="89"/>
        <v xml:space="preserve">De IFC e Tageável </v>
      </c>
      <c r="N473" s="7" t="str">
        <f t="shared" si="87"/>
        <v xml:space="preserve">ifcEnergyConversionDevice </v>
      </c>
      <c r="O473" s="7" t="str">
        <f t="shared" si="88"/>
        <v xml:space="preserve">Tema HVAC </v>
      </c>
      <c r="P473" s="7" t="str">
        <f t="shared" si="85"/>
        <v>Trata-se de: Objeto De IFC e Tageável  ifcEnergyConversionDevice  Tema HVAC  ifcCoiI. --- Consultar a Documentação Revit API</v>
      </c>
      <c r="Q473" s="7" t="s">
        <v>684</v>
      </c>
      <c r="R473" s="21" t="s">
        <v>413</v>
      </c>
      <c r="S473" s="21" t="s">
        <v>413</v>
      </c>
      <c r="T473" s="10" t="str">
        <f t="shared" si="86"/>
        <v>key_473</v>
      </c>
    </row>
    <row r="474" spans="1:20" ht="7.8" customHeight="1" x14ac:dyDescent="0.3">
      <c r="A474" s="13">
        <v>474</v>
      </c>
      <c r="B474" s="9" t="s">
        <v>548</v>
      </c>
      <c r="C474" s="9" t="s">
        <v>1235</v>
      </c>
      <c r="D474" s="9" t="s">
        <v>221</v>
      </c>
      <c r="E474" s="9" t="s">
        <v>1499</v>
      </c>
      <c r="F474" s="23" t="s">
        <v>206</v>
      </c>
      <c r="G474" s="29" t="s">
        <v>152</v>
      </c>
      <c r="H474" s="29" t="s">
        <v>152</v>
      </c>
      <c r="I474" s="29" t="s">
        <v>152</v>
      </c>
      <c r="J474" s="29" t="s">
        <v>152</v>
      </c>
      <c r="K474" s="29" t="s">
        <v>152</v>
      </c>
      <c r="L474" s="7" t="str">
        <f t="shared" si="84"/>
        <v>Trata-se de: Objeto</v>
      </c>
      <c r="M474" s="7" t="str">
        <f t="shared" si="89"/>
        <v xml:space="preserve">De IFC e Tageável </v>
      </c>
      <c r="N474" s="7" t="str">
        <f t="shared" si="87"/>
        <v xml:space="preserve">ifcEnergyConversionDevice </v>
      </c>
      <c r="O474" s="7" t="str">
        <f t="shared" si="88"/>
        <v xml:space="preserve">Tema HVAC </v>
      </c>
      <c r="P474" s="7" t="str">
        <f t="shared" si="85"/>
        <v>Trata-se de: Objeto De IFC e Tageável  ifcEnergyConversionDevice  Tema HVAC  ifcCondenser. --- Consultar a Documentação Revit API</v>
      </c>
      <c r="Q474" s="7" t="s">
        <v>684</v>
      </c>
      <c r="R474" s="21" t="s">
        <v>413</v>
      </c>
      <c r="S474" s="21" t="s">
        <v>413</v>
      </c>
      <c r="T474" s="10" t="str">
        <f t="shared" si="86"/>
        <v>key_474</v>
      </c>
    </row>
    <row r="475" spans="1:20" ht="7.8" customHeight="1" x14ac:dyDescent="0.3">
      <c r="A475" s="13">
        <v>475</v>
      </c>
      <c r="B475" s="9" t="s">
        <v>548</v>
      </c>
      <c r="C475" s="9" t="s">
        <v>1235</v>
      </c>
      <c r="D475" s="9" t="s">
        <v>221</v>
      </c>
      <c r="E475" s="9" t="s">
        <v>1499</v>
      </c>
      <c r="F475" s="23" t="s">
        <v>280</v>
      </c>
      <c r="G475" s="29" t="s">
        <v>152</v>
      </c>
      <c r="H475" s="29" t="s">
        <v>152</v>
      </c>
      <c r="I475" s="29" t="s">
        <v>152</v>
      </c>
      <c r="J475" s="29" t="s">
        <v>152</v>
      </c>
      <c r="K475" s="29" t="s">
        <v>152</v>
      </c>
      <c r="L475" s="7" t="str">
        <f t="shared" si="84"/>
        <v>Trata-se de: Objeto</v>
      </c>
      <c r="M475" s="7" t="str">
        <f t="shared" si="89"/>
        <v xml:space="preserve">De IFC e Tageável </v>
      </c>
      <c r="N475" s="7" t="str">
        <f t="shared" si="87"/>
        <v xml:space="preserve">ifcEnergyConversionDevice </v>
      </c>
      <c r="O475" s="7" t="str">
        <f t="shared" si="88"/>
        <v xml:space="preserve">Tema HVAC </v>
      </c>
      <c r="P475" s="7" t="str">
        <f t="shared" si="85"/>
        <v>Trata-se de: Objeto De IFC e Tageável  ifcEnergyConversionDevice  Tema HVAC  ifcCooledBeam. --- Consultar a Documentação Revit API</v>
      </c>
      <c r="Q475" s="7" t="s">
        <v>684</v>
      </c>
      <c r="R475" s="21" t="s">
        <v>413</v>
      </c>
      <c r="S475" s="21" t="s">
        <v>413</v>
      </c>
      <c r="T475" s="10" t="str">
        <f t="shared" si="86"/>
        <v>key_475</v>
      </c>
    </row>
    <row r="476" spans="1:20" ht="7.8" customHeight="1" x14ac:dyDescent="0.3">
      <c r="A476" s="13">
        <v>476</v>
      </c>
      <c r="B476" s="9" t="s">
        <v>548</v>
      </c>
      <c r="C476" s="9" t="s">
        <v>1235</v>
      </c>
      <c r="D476" s="9" t="s">
        <v>221</v>
      </c>
      <c r="E476" s="9" t="s">
        <v>1499</v>
      </c>
      <c r="F476" s="23" t="s">
        <v>207</v>
      </c>
      <c r="G476" s="29" t="s">
        <v>152</v>
      </c>
      <c r="H476" s="29" t="s">
        <v>152</v>
      </c>
      <c r="I476" s="29" t="s">
        <v>152</v>
      </c>
      <c r="J476" s="29" t="s">
        <v>152</v>
      </c>
      <c r="K476" s="29" t="s">
        <v>152</v>
      </c>
      <c r="L476" s="7" t="str">
        <f t="shared" si="84"/>
        <v>Trata-se de: Objeto</v>
      </c>
      <c r="M476" s="7" t="str">
        <f t="shared" si="89"/>
        <v xml:space="preserve">De IFC e Tageável </v>
      </c>
      <c r="N476" s="7" t="str">
        <f t="shared" si="87"/>
        <v xml:space="preserve">ifcEnergyConversionDevice </v>
      </c>
      <c r="O476" s="7" t="str">
        <f t="shared" si="88"/>
        <v xml:space="preserve">Tema HVAC </v>
      </c>
      <c r="P476" s="7" t="str">
        <f t="shared" si="85"/>
        <v>Trata-se de: Objeto De IFC e Tageável  ifcEnergyConversionDevice  Tema HVAC  ifcCooIingTower. --- Consultar a Documentação Revit API</v>
      </c>
      <c r="Q476" s="7" t="s">
        <v>684</v>
      </c>
      <c r="R476" s="21" t="s">
        <v>413</v>
      </c>
      <c r="S476" s="21" t="s">
        <v>413</v>
      </c>
      <c r="T476" s="10" t="str">
        <f t="shared" si="86"/>
        <v>key_476</v>
      </c>
    </row>
    <row r="477" spans="1:20" ht="7.8" customHeight="1" x14ac:dyDescent="0.3">
      <c r="A477" s="13">
        <v>477</v>
      </c>
      <c r="B477" s="9" t="s">
        <v>548</v>
      </c>
      <c r="C477" s="9" t="s">
        <v>1235</v>
      </c>
      <c r="D477" s="9" t="s">
        <v>221</v>
      </c>
      <c r="E477" s="9" t="s">
        <v>1499</v>
      </c>
      <c r="F477" s="23" t="s">
        <v>283</v>
      </c>
      <c r="G477" s="29" t="s">
        <v>152</v>
      </c>
      <c r="H477" s="29" t="s">
        <v>152</v>
      </c>
      <c r="I477" s="29" t="s">
        <v>152</v>
      </c>
      <c r="J477" s="29" t="s">
        <v>152</v>
      </c>
      <c r="K477" s="29" t="s">
        <v>152</v>
      </c>
      <c r="L477" s="7" t="str">
        <f t="shared" si="84"/>
        <v>Trata-se de: Objeto</v>
      </c>
      <c r="M477" s="7" t="str">
        <f t="shared" si="89"/>
        <v xml:space="preserve">De IFC e Tageável </v>
      </c>
      <c r="N477" s="7" t="str">
        <f t="shared" si="87"/>
        <v xml:space="preserve">ifcEnergyConversionDevice </v>
      </c>
      <c r="O477" s="7" t="str">
        <f t="shared" si="88"/>
        <v xml:space="preserve">Tema HVAC </v>
      </c>
      <c r="P477" s="7" t="str">
        <f t="shared" si="85"/>
        <v>Trata-se de: Objeto De IFC e Tageável  ifcEnergyConversionDevice  Tema HVAC  ifcEvaporativeCooler. --- Consultar a Documentação Revit API</v>
      </c>
      <c r="Q477" s="7" t="s">
        <v>684</v>
      </c>
      <c r="R477" s="21" t="s">
        <v>413</v>
      </c>
      <c r="S477" s="21" t="s">
        <v>413</v>
      </c>
      <c r="T477" s="10" t="str">
        <f t="shared" si="86"/>
        <v>key_477</v>
      </c>
    </row>
    <row r="478" spans="1:20" ht="7.8" customHeight="1" x14ac:dyDescent="0.3">
      <c r="A478" s="13">
        <v>478</v>
      </c>
      <c r="B478" s="9" t="s">
        <v>548</v>
      </c>
      <c r="C478" s="9" t="s">
        <v>1235</v>
      </c>
      <c r="D478" s="9" t="s">
        <v>221</v>
      </c>
      <c r="E478" s="9" t="s">
        <v>1499</v>
      </c>
      <c r="F478" s="23" t="s">
        <v>223</v>
      </c>
      <c r="G478" s="29" t="s">
        <v>152</v>
      </c>
      <c r="H478" s="29" t="s">
        <v>152</v>
      </c>
      <c r="I478" s="29" t="s">
        <v>152</v>
      </c>
      <c r="J478" s="29" t="s">
        <v>152</v>
      </c>
      <c r="K478" s="29" t="s">
        <v>152</v>
      </c>
      <c r="L478" s="7" t="str">
        <f t="shared" si="84"/>
        <v>Trata-se de: Objeto</v>
      </c>
      <c r="M478" s="7" t="str">
        <f t="shared" si="89"/>
        <v xml:space="preserve">De IFC e Tageável </v>
      </c>
      <c r="N478" s="7" t="str">
        <f t="shared" si="87"/>
        <v xml:space="preserve">ifcEnergyConversionDevice </v>
      </c>
      <c r="O478" s="7" t="str">
        <f t="shared" si="88"/>
        <v xml:space="preserve">Tema HVAC </v>
      </c>
      <c r="P478" s="7" t="str">
        <f t="shared" si="85"/>
        <v>Trata-se de: Objeto De IFC e Tageável  ifcEnergyConversionDevice  Tema HVAC  ifcEvaporator. --- Consultar a Documentação Revit API</v>
      </c>
      <c r="Q478" s="7" t="s">
        <v>684</v>
      </c>
      <c r="R478" s="21" t="s">
        <v>413</v>
      </c>
      <c r="S478" s="21" t="s">
        <v>413</v>
      </c>
      <c r="T478" s="10" t="str">
        <f t="shared" si="86"/>
        <v>key_478</v>
      </c>
    </row>
    <row r="479" spans="1:20" ht="7.8" customHeight="1" x14ac:dyDescent="0.3">
      <c r="A479" s="13">
        <v>479</v>
      </c>
      <c r="B479" s="9" t="s">
        <v>548</v>
      </c>
      <c r="C479" s="9" t="s">
        <v>1235</v>
      </c>
      <c r="D479" s="9" t="s">
        <v>221</v>
      </c>
      <c r="E479" s="9" t="s">
        <v>1499</v>
      </c>
      <c r="F479" s="23" t="s">
        <v>234</v>
      </c>
      <c r="G479" s="29" t="s">
        <v>152</v>
      </c>
      <c r="H479" s="29" t="s">
        <v>152</v>
      </c>
      <c r="I479" s="29" t="s">
        <v>152</v>
      </c>
      <c r="J479" s="29" t="s">
        <v>152</v>
      </c>
      <c r="K479" s="29" t="s">
        <v>152</v>
      </c>
      <c r="L479" s="7" t="str">
        <f t="shared" si="84"/>
        <v>Trata-se de: Objeto</v>
      </c>
      <c r="M479" s="7" t="str">
        <f t="shared" si="89"/>
        <v xml:space="preserve">De IFC e Tageável </v>
      </c>
      <c r="N479" s="7" t="str">
        <f t="shared" si="87"/>
        <v xml:space="preserve">ifcEnergyConversionDevice </v>
      </c>
      <c r="O479" s="7" t="str">
        <f t="shared" si="88"/>
        <v xml:space="preserve">Tema HVAC </v>
      </c>
      <c r="P479" s="7" t="str">
        <f t="shared" si="85"/>
        <v>Trata-se de: Objeto De IFC e Tageável  ifcEnergyConversionDevice  Tema HVAC  ifcHeatExchanger. --- Consultar a Documentação Revit API</v>
      </c>
      <c r="Q479" s="7" t="s">
        <v>684</v>
      </c>
      <c r="R479" s="21" t="s">
        <v>413</v>
      </c>
      <c r="S479" s="21" t="s">
        <v>413</v>
      </c>
      <c r="T479" s="10" t="str">
        <f t="shared" si="86"/>
        <v>key_479</v>
      </c>
    </row>
    <row r="480" spans="1:20" ht="7.8" customHeight="1" x14ac:dyDescent="0.3">
      <c r="A480" s="13">
        <v>480</v>
      </c>
      <c r="B480" s="9" t="s">
        <v>548</v>
      </c>
      <c r="C480" s="9" t="s">
        <v>1235</v>
      </c>
      <c r="D480" s="9" t="s">
        <v>221</v>
      </c>
      <c r="E480" s="9" t="s">
        <v>1499</v>
      </c>
      <c r="F480" s="23" t="s">
        <v>235</v>
      </c>
      <c r="G480" s="29" t="s">
        <v>152</v>
      </c>
      <c r="H480" s="29" t="s">
        <v>152</v>
      </c>
      <c r="I480" s="29" t="s">
        <v>152</v>
      </c>
      <c r="J480" s="29" t="s">
        <v>152</v>
      </c>
      <c r="K480" s="29" t="s">
        <v>152</v>
      </c>
      <c r="L480" s="7" t="str">
        <f t="shared" si="84"/>
        <v>Trata-se de: Objeto</v>
      </c>
      <c r="M480" s="7" t="str">
        <f t="shared" si="89"/>
        <v xml:space="preserve">De IFC e Tageável </v>
      </c>
      <c r="N480" s="7" t="str">
        <f t="shared" si="87"/>
        <v xml:space="preserve">ifcEnergyConversionDevice </v>
      </c>
      <c r="O480" s="7" t="str">
        <f t="shared" si="88"/>
        <v xml:space="preserve">Tema HVAC </v>
      </c>
      <c r="P480" s="7" t="str">
        <f t="shared" si="85"/>
        <v>Trata-se de: Objeto De IFC e Tageável  ifcEnergyConversionDevice  Tema HVAC  ifcHumidifier. --- Consultar a Documentação Revit API</v>
      </c>
      <c r="Q480" s="7" t="s">
        <v>684</v>
      </c>
      <c r="R480" s="21" t="s">
        <v>413</v>
      </c>
      <c r="S480" s="21" t="s">
        <v>413</v>
      </c>
      <c r="T480" s="10" t="str">
        <f t="shared" si="86"/>
        <v>key_480</v>
      </c>
    </row>
    <row r="481" spans="1:20" ht="7.8" customHeight="1" x14ac:dyDescent="0.3">
      <c r="A481" s="13">
        <v>481</v>
      </c>
      <c r="B481" s="9" t="s">
        <v>548</v>
      </c>
      <c r="C481" s="9" t="s">
        <v>1235</v>
      </c>
      <c r="D481" s="9" t="s">
        <v>221</v>
      </c>
      <c r="E481" s="9" t="s">
        <v>1499</v>
      </c>
      <c r="F481" s="23" t="s">
        <v>293</v>
      </c>
      <c r="G481" s="29" t="s">
        <v>152</v>
      </c>
      <c r="H481" s="29" t="s">
        <v>152</v>
      </c>
      <c r="I481" s="29" t="s">
        <v>152</v>
      </c>
      <c r="J481" s="29" t="s">
        <v>152</v>
      </c>
      <c r="K481" s="29" t="s">
        <v>152</v>
      </c>
      <c r="L481" s="7" t="str">
        <f t="shared" si="84"/>
        <v>Trata-se de: Objeto</v>
      </c>
      <c r="M481" s="7" t="str">
        <f t="shared" si="89"/>
        <v xml:space="preserve">De IFC e Tageável </v>
      </c>
      <c r="N481" s="7" t="str">
        <f t="shared" si="87"/>
        <v xml:space="preserve">ifcEnergyConversionDevice </v>
      </c>
      <c r="O481" s="7" t="str">
        <f t="shared" si="88"/>
        <v xml:space="preserve">Tema HVAC </v>
      </c>
      <c r="P481" s="7" t="str">
        <f t="shared" si="85"/>
        <v>Trata-se de: Objeto De IFC e Tageável  ifcEnergyConversionDevice  Tema HVAC  ifcTubeBundle. --- Consultar a Documentação Revit API</v>
      </c>
      <c r="Q481" s="7" t="s">
        <v>684</v>
      </c>
      <c r="R481" s="21" t="s">
        <v>413</v>
      </c>
      <c r="S481" s="21" t="s">
        <v>413</v>
      </c>
      <c r="T481" s="10" t="str">
        <f t="shared" si="86"/>
        <v>key_481</v>
      </c>
    </row>
    <row r="482" spans="1:20" ht="7.8" customHeight="1" x14ac:dyDescent="0.3">
      <c r="A482" s="13">
        <v>482</v>
      </c>
      <c r="B482" s="9" t="s">
        <v>548</v>
      </c>
      <c r="C482" s="9" t="s">
        <v>1235</v>
      </c>
      <c r="D482" s="9" t="s">
        <v>221</v>
      </c>
      <c r="E482" s="9" t="s">
        <v>1510</v>
      </c>
      <c r="F482" s="42" t="s">
        <v>321</v>
      </c>
      <c r="G482" s="29" t="s">
        <v>152</v>
      </c>
      <c r="H482" s="29" t="s">
        <v>152</v>
      </c>
      <c r="I482" s="29" t="s">
        <v>152</v>
      </c>
      <c r="J482" s="29" t="s">
        <v>152</v>
      </c>
      <c r="K482" s="29" t="s">
        <v>152</v>
      </c>
      <c r="L482" s="7" t="str">
        <f t="shared" si="84"/>
        <v>Trata-se de: Objeto</v>
      </c>
      <c r="M482" s="7" t="str">
        <f t="shared" si="89"/>
        <v xml:space="preserve">De IFC e Tageável </v>
      </c>
      <c r="N482" s="7" t="str">
        <f t="shared" si="87"/>
        <v xml:space="preserve">ifcEnergyConversionDevice </v>
      </c>
      <c r="O482" s="7" t="str">
        <f t="shared" si="88"/>
        <v xml:space="preserve">Tema Instalação </v>
      </c>
      <c r="P482" s="7" t="str">
        <f t="shared" si="85"/>
        <v>Trata-se de: Objeto De IFC e Tageável  ifcEnergyConversionDevice  Tema Instalação  ifcMotorConnection. --- Consultar a Documentação Revit API</v>
      </c>
      <c r="Q482" s="7" t="s">
        <v>684</v>
      </c>
      <c r="R482" s="21" t="s">
        <v>413</v>
      </c>
      <c r="S482" s="21" t="s">
        <v>413</v>
      </c>
      <c r="T482" s="10" t="str">
        <f t="shared" si="86"/>
        <v>key_482</v>
      </c>
    </row>
    <row r="483" spans="1:20" ht="7.8" customHeight="1" x14ac:dyDescent="0.3">
      <c r="A483" s="13">
        <v>483</v>
      </c>
      <c r="B483" s="9" t="s">
        <v>548</v>
      </c>
      <c r="C483" s="9" t="s">
        <v>1235</v>
      </c>
      <c r="D483" s="9" t="s">
        <v>581</v>
      </c>
      <c r="E483" s="25" t="s">
        <v>1520</v>
      </c>
      <c r="F483" s="23" t="s">
        <v>506</v>
      </c>
      <c r="G483" s="29" t="s">
        <v>152</v>
      </c>
      <c r="H483" s="29" t="s">
        <v>152</v>
      </c>
      <c r="I483" s="29" t="s">
        <v>152</v>
      </c>
      <c r="J483" s="29" t="s">
        <v>152</v>
      </c>
      <c r="K483" s="29" t="s">
        <v>152</v>
      </c>
      <c r="L483" s="7" t="str">
        <f t="shared" si="84"/>
        <v>Trata-se de: Objeto</v>
      </c>
      <c r="M483" s="7" t="str">
        <f t="shared" si="89"/>
        <v xml:space="preserve">De IFC e Tageável </v>
      </c>
      <c r="N483" s="7" t="str">
        <f t="shared" si="87"/>
        <v xml:space="preserve">ifcFacilityPart </v>
      </c>
      <c r="O483" s="7" t="str">
        <f t="shared" si="88"/>
        <v xml:space="preserve">Tema Superestrutura </v>
      </c>
      <c r="P483" s="7" t="str">
        <f t="shared" si="85"/>
        <v>Trata-se de: Objeto De IFC e Tageável  ifcFacilityPart  Tema Superestrutura  ifcBridgePart. --- Consultar a Documentação Revit API</v>
      </c>
      <c r="Q483" s="7" t="s">
        <v>684</v>
      </c>
      <c r="R483" s="21" t="s">
        <v>413</v>
      </c>
      <c r="S483" s="21" t="s">
        <v>413</v>
      </c>
      <c r="T483" s="10" t="str">
        <f t="shared" si="86"/>
        <v>key_483</v>
      </c>
    </row>
    <row r="484" spans="1:20" ht="7.8" customHeight="1" x14ac:dyDescent="0.3">
      <c r="A484" s="13">
        <v>484</v>
      </c>
      <c r="B484" s="9" t="s">
        <v>548</v>
      </c>
      <c r="C484" s="9" t="s">
        <v>1235</v>
      </c>
      <c r="D484" s="9" t="s">
        <v>584</v>
      </c>
      <c r="E484" s="9" t="s">
        <v>1521</v>
      </c>
      <c r="F484" s="42" t="s">
        <v>326</v>
      </c>
      <c r="G484" s="29" t="s">
        <v>152</v>
      </c>
      <c r="H484" s="29" t="s">
        <v>152</v>
      </c>
      <c r="I484" s="29" t="s">
        <v>152</v>
      </c>
      <c r="J484" s="29" t="s">
        <v>152</v>
      </c>
      <c r="K484" s="29" t="s">
        <v>152</v>
      </c>
      <c r="L484" s="7" t="str">
        <f t="shared" si="84"/>
        <v>Trata-se de: Objeto</v>
      </c>
      <c r="M484" s="7" t="str">
        <f t="shared" si="89"/>
        <v xml:space="preserve">De IFC e Tageável </v>
      </c>
      <c r="N484" s="7" t="str">
        <f t="shared" si="87"/>
        <v xml:space="preserve">ifcFeatureElement </v>
      </c>
      <c r="O484" s="7" t="str">
        <f t="shared" si="88"/>
        <v xml:space="preserve">Tema Geometria </v>
      </c>
      <c r="P484" s="7" t="str">
        <f t="shared" si="85"/>
        <v>Trata-se de: Objeto De IFC e Tageável  ifcFeatureElement  Tema Geometria  ifcProjectionElement. --- Consultar a Documentação Revit API</v>
      </c>
      <c r="Q484" s="7" t="s">
        <v>684</v>
      </c>
      <c r="R484" s="21" t="s">
        <v>413</v>
      </c>
      <c r="S484" s="21" t="s">
        <v>413</v>
      </c>
      <c r="T484" s="10" t="str">
        <f t="shared" si="86"/>
        <v>key_484</v>
      </c>
    </row>
    <row r="485" spans="1:20" ht="7.8" customHeight="1" x14ac:dyDescent="0.3">
      <c r="A485" s="13">
        <v>485</v>
      </c>
      <c r="B485" s="9" t="s">
        <v>548</v>
      </c>
      <c r="C485" s="9" t="s">
        <v>1235</v>
      </c>
      <c r="D485" s="9" t="s">
        <v>584</v>
      </c>
      <c r="E485" s="9" t="s">
        <v>1521</v>
      </c>
      <c r="F485" s="23" t="s">
        <v>306</v>
      </c>
      <c r="G485" s="29" t="s">
        <v>152</v>
      </c>
      <c r="H485" s="29" t="s">
        <v>152</v>
      </c>
      <c r="I485" s="29" t="s">
        <v>152</v>
      </c>
      <c r="J485" s="29" t="s">
        <v>152</v>
      </c>
      <c r="K485" s="29" t="s">
        <v>152</v>
      </c>
      <c r="L485" s="7" t="str">
        <f t="shared" si="84"/>
        <v>Trata-se de: Objeto</v>
      </c>
      <c r="M485" s="7" t="str">
        <f t="shared" si="89"/>
        <v xml:space="preserve">De IFC e Tageável </v>
      </c>
      <c r="N485" s="7" t="str">
        <f t="shared" si="87"/>
        <v xml:space="preserve">ifcFeatureElement </v>
      </c>
      <c r="O485" s="7" t="str">
        <f t="shared" si="88"/>
        <v xml:space="preserve">Tema Geometria </v>
      </c>
      <c r="P485" s="7" t="str">
        <f t="shared" si="85"/>
        <v>Trata-se de: Objeto De IFC e Tageável  ifcFeatureElement  Tema Geometria  ifcOpeningElement. --- Consultar a Documentação Revit API</v>
      </c>
      <c r="Q485" s="7" t="s">
        <v>684</v>
      </c>
      <c r="R485" s="21" t="s">
        <v>413</v>
      </c>
      <c r="S485" s="21" t="s">
        <v>413</v>
      </c>
      <c r="T485" s="10" t="str">
        <f t="shared" si="86"/>
        <v>key_485</v>
      </c>
    </row>
    <row r="486" spans="1:20" ht="7.8" customHeight="1" x14ac:dyDescent="0.3">
      <c r="A486" s="13">
        <v>486</v>
      </c>
      <c r="B486" s="9" t="s">
        <v>548</v>
      </c>
      <c r="C486" s="9" t="s">
        <v>1235</v>
      </c>
      <c r="D486" s="9" t="s">
        <v>584</v>
      </c>
      <c r="E486" s="9" t="s">
        <v>1521</v>
      </c>
      <c r="F486" s="23" t="s">
        <v>331</v>
      </c>
      <c r="G486" s="29" t="s">
        <v>152</v>
      </c>
      <c r="H486" s="29" t="s">
        <v>152</v>
      </c>
      <c r="I486" s="29" t="s">
        <v>152</v>
      </c>
      <c r="J486" s="29" t="s">
        <v>152</v>
      </c>
      <c r="K486" s="29" t="s">
        <v>152</v>
      </c>
      <c r="L486" s="7" t="str">
        <f t="shared" si="84"/>
        <v>Trata-se de: Objeto</v>
      </c>
      <c r="M486" s="7" t="str">
        <f t="shared" si="89"/>
        <v xml:space="preserve">De IFC e Tageável </v>
      </c>
      <c r="N486" s="7" t="str">
        <f t="shared" si="87"/>
        <v xml:space="preserve">ifcFeatureElement </v>
      </c>
      <c r="O486" s="7" t="str">
        <f t="shared" si="88"/>
        <v xml:space="preserve">Tema Geometria </v>
      </c>
      <c r="P486" s="7" t="str">
        <f t="shared" si="85"/>
        <v>Trata-se de: Objeto De IFC e Tageável  ifcFeatureElement  Tema Geometria  ifcSurfaceFeature. --- Consultar a Documentação Revit API</v>
      </c>
      <c r="Q486" s="7" t="s">
        <v>684</v>
      </c>
      <c r="R486" s="21" t="s">
        <v>413</v>
      </c>
      <c r="S486" s="21" t="s">
        <v>413</v>
      </c>
      <c r="T486" s="10" t="str">
        <f t="shared" si="86"/>
        <v>key_486</v>
      </c>
    </row>
    <row r="487" spans="1:20" ht="7.8" customHeight="1" x14ac:dyDescent="0.3">
      <c r="A487" s="13">
        <v>487</v>
      </c>
      <c r="B487" s="9" t="s">
        <v>548</v>
      </c>
      <c r="C487" s="9" t="s">
        <v>1235</v>
      </c>
      <c r="D487" s="9" t="s">
        <v>584</v>
      </c>
      <c r="E487" s="9" t="s">
        <v>1521</v>
      </c>
      <c r="F487" s="23" t="s">
        <v>296</v>
      </c>
      <c r="G487" s="29" t="s">
        <v>152</v>
      </c>
      <c r="H487" s="29" t="s">
        <v>152</v>
      </c>
      <c r="I487" s="29" t="s">
        <v>152</v>
      </c>
      <c r="J487" s="29" t="s">
        <v>152</v>
      </c>
      <c r="K487" s="29" t="s">
        <v>152</v>
      </c>
      <c r="L487" s="7" t="str">
        <f t="shared" si="84"/>
        <v>Trata-se de: Objeto</v>
      </c>
      <c r="M487" s="7" t="str">
        <f t="shared" si="89"/>
        <v xml:space="preserve">De IFC e Tageável </v>
      </c>
      <c r="N487" s="7" t="str">
        <f t="shared" si="87"/>
        <v xml:space="preserve">ifcFeatureElement </v>
      </c>
      <c r="O487" s="7" t="str">
        <f t="shared" si="88"/>
        <v xml:space="preserve">Tema Geometria </v>
      </c>
      <c r="P487" s="7" t="str">
        <f t="shared" si="85"/>
        <v>Trata-se de: Objeto De IFC e Tageável  ifcFeatureElement  Tema Geometria  ifcVoidingFeature. --- Consultar a Documentação Revit API</v>
      </c>
      <c r="Q487" s="7" t="s">
        <v>684</v>
      </c>
      <c r="R487" s="21" t="s">
        <v>413</v>
      </c>
      <c r="S487" s="21" t="s">
        <v>413</v>
      </c>
      <c r="T487" s="10" t="str">
        <f t="shared" si="86"/>
        <v>key_487</v>
      </c>
    </row>
    <row r="488" spans="1:20" ht="7.8" customHeight="1" x14ac:dyDescent="0.3">
      <c r="A488" s="13">
        <v>488</v>
      </c>
      <c r="B488" s="9" t="s">
        <v>548</v>
      </c>
      <c r="C488" s="9" t="s">
        <v>1235</v>
      </c>
      <c r="D488" s="9" t="s">
        <v>491</v>
      </c>
      <c r="E488" s="25" t="s">
        <v>1522</v>
      </c>
      <c r="F488" s="23" t="s">
        <v>198</v>
      </c>
      <c r="G488" s="29" t="s">
        <v>152</v>
      </c>
      <c r="H488" s="29" t="s">
        <v>152</v>
      </c>
      <c r="I488" s="29" t="s">
        <v>152</v>
      </c>
      <c r="J488" s="29" t="s">
        <v>152</v>
      </c>
      <c r="K488" s="29" t="s">
        <v>152</v>
      </c>
      <c r="L488" s="7" t="str">
        <f t="shared" si="84"/>
        <v>Trata-se de: Objeto</v>
      </c>
      <c r="M488" s="7" t="str">
        <f t="shared" si="89"/>
        <v xml:space="preserve">De IFC e Tageável </v>
      </c>
      <c r="N488" s="7" t="str">
        <f t="shared" si="87"/>
        <v xml:space="preserve">ifcFlowFitting </v>
      </c>
      <c r="O488" s="7" t="str">
        <f t="shared" si="88"/>
        <v xml:space="preserve">Tema Cabeamento </v>
      </c>
      <c r="P488" s="7" t="str">
        <f t="shared" si="85"/>
        <v>Trata-se de: Objeto De IFC e Tageável  ifcFlowFitting  Tema Cabeamento  ifcCabIeCarrierFitting. --- Consultar a Documentação Revit API</v>
      </c>
      <c r="Q488" s="7" t="s">
        <v>684</v>
      </c>
      <c r="R488" s="21" t="s">
        <v>413</v>
      </c>
      <c r="S488" s="21" t="s">
        <v>413</v>
      </c>
      <c r="T488" s="10" t="str">
        <f t="shared" si="86"/>
        <v>key_488</v>
      </c>
    </row>
    <row r="489" spans="1:20" ht="7.8" customHeight="1" x14ac:dyDescent="0.3">
      <c r="A489" s="13">
        <v>489</v>
      </c>
      <c r="B489" s="9" t="s">
        <v>548</v>
      </c>
      <c r="C489" s="9" t="s">
        <v>1235</v>
      </c>
      <c r="D489" s="9" t="s">
        <v>491</v>
      </c>
      <c r="E489" s="25" t="s">
        <v>1522</v>
      </c>
      <c r="F489" s="23" t="s">
        <v>200</v>
      </c>
      <c r="G489" s="29" t="s">
        <v>152</v>
      </c>
      <c r="H489" s="29" t="s">
        <v>152</v>
      </c>
      <c r="I489" s="29" t="s">
        <v>152</v>
      </c>
      <c r="J489" s="29" t="s">
        <v>152</v>
      </c>
      <c r="K489" s="29" t="s">
        <v>152</v>
      </c>
      <c r="L489" s="7" t="str">
        <f t="shared" si="84"/>
        <v>Trata-se de: Objeto</v>
      </c>
      <c r="M489" s="7" t="str">
        <f t="shared" si="89"/>
        <v xml:space="preserve">De IFC e Tageável </v>
      </c>
      <c r="N489" s="7" t="str">
        <f t="shared" si="87"/>
        <v xml:space="preserve">ifcFlowFitting </v>
      </c>
      <c r="O489" s="7" t="str">
        <f t="shared" si="88"/>
        <v xml:space="preserve">Tema Cabeamento </v>
      </c>
      <c r="P489" s="7" t="str">
        <f t="shared" si="85"/>
        <v>Trata-se de: Objeto De IFC e Tageável  ifcFlowFitting  Tema Cabeamento  ifcCabIeFitting. --- Consultar a Documentação Revit API</v>
      </c>
      <c r="Q489" s="7" t="s">
        <v>684</v>
      </c>
      <c r="R489" s="21" t="s">
        <v>413</v>
      </c>
      <c r="S489" s="21" t="s">
        <v>413</v>
      </c>
      <c r="T489" s="10" t="str">
        <f t="shared" si="86"/>
        <v>key_489</v>
      </c>
    </row>
    <row r="490" spans="1:20" ht="7.8" customHeight="1" x14ac:dyDescent="0.3">
      <c r="A490" s="13">
        <v>490</v>
      </c>
      <c r="B490" s="9" t="s">
        <v>548</v>
      </c>
      <c r="C490" s="9" t="s">
        <v>1235</v>
      </c>
      <c r="D490" s="9" t="s">
        <v>491</v>
      </c>
      <c r="E490" s="9" t="s">
        <v>1511</v>
      </c>
      <c r="F490" s="23" t="s">
        <v>213</v>
      </c>
      <c r="G490" s="29" t="s">
        <v>152</v>
      </c>
      <c r="H490" s="29" t="s">
        <v>152</v>
      </c>
      <c r="I490" s="29" t="s">
        <v>152</v>
      </c>
      <c r="J490" s="29" t="s">
        <v>152</v>
      </c>
      <c r="K490" s="29" t="s">
        <v>152</v>
      </c>
      <c r="L490" s="7" t="str">
        <f t="shared" si="84"/>
        <v>Trata-se de: Objeto</v>
      </c>
      <c r="M490" s="7" t="str">
        <f t="shared" si="89"/>
        <v xml:space="preserve">De IFC e Tageável </v>
      </c>
      <c r="N490" s="7" t="str">
        <f t="shared" si="87"/>
        <v xml:space="preserve">ifcFlowFitting </v>
      </c>
      <c r="O490" s="7" t="str">
        <f t="shared" si="88"/>
        <v xml:space="preserve">Tema Dutos </v>
      </c>
      <c r="P490" s="7" t="str">
        <f t="shared" si="85"/>
        <v>Trata-se de: Objeto De IFC e Tageável  ifcFlowFitting  Tema Dutos  ifcDuctFitting. --- Consultar a Documentação Revit API</v>
      </c>
      <c r="Q490" s="7" t="s">
        <v>684</v>
      </c>
      <c r="R490" s="21" t="s">
        <v>413</v>
      </c>
      <c r="S490" s="21" t="s">
        <v>413</v>
      </c>
      <c r="T490" s="10" t="str">
        <f t="shared" si="86"/>
        <v>key_490</v>
      </c>
    </row>
    <row r="491" spans="1:20" ht="7.8" customHeight="1" x14ac:dyDescent="0.3">
      <c r="A491" s="13">
        <v>491</v>
      </c>
      <c r="B491" s="9" t="s">
        <v>548</v>
      </c>
      <c r="C491" s="9" t="s">
        <v>1235</v>
      </c>
      <c r="D491" s="9" t="s">
        <v>491</v>
      </c>
      <c r="E491" s="9" t="s">
        <v>1511</v>
      </c>
      <c r="F491" s="23" t="s">
        <v>286</v>
      </c>
      <c r="G491" s="29" t="s">
        <v>152</v>
      </c>
      <c r="H491" s="29" t="s">
        <v>152</v>
      </c>
      <c r="I491" s="29" t="s">
        <v>152</v>
      </c>
      <c r="J491" s="29" t="s">
        <v>152</v>
      </c>
      <c r="K491" s="29" t="s">
        <v>152</v>
      </c>
      <c r="L491" s="7" t="str">
        <f t="shared" si="84"/>
        <v>Trata-se de: Objeto</v>
      </c>
      <c r="M491" s="7" t="str">
        <f t="shared" ref="M491:M522" si="90">_xlfn.CONCAT("", SUBSTITUTE(C491,"."," ")," e Tageável ")</f>
        <v xml:space="preserve">De IFC e Tageável </v>
      </c>
      <c r="N491" s="7" t="str">
        <f t="shared" si="87"/>
        <v xml:space="preserve">ifcFlowFitting </v>
      </c>
      <c r="O491" s="7" t="str">
        <f t="shared" si="88"/>
        <v xml:space="preserve">Tema Dutos </v>
      </c>
      <c r="P491" s="7" t="str">
        <f t="shared" si="85"/>
        <v>Trata-se de: Objeto De IFC e Tageável  ifcFlowFitting  Tema Dutos  ifcJunctionBox. --- Consultar a Documentação Revit API</v>
      </c>
      <c r="Q491" s="7" t="s">
        <v>684</v>
      </c>
      <c r="R491" s="21" t="s">
        <v>413</v>
      </c>
      <c r="S491" s="21" t="s">
        <v>413</v>
      </c>
      <c r="T491" s="10" t="str">
        <f t="shared" si="86"/>
        <v>key_491</v>
      </c>
    </row>
    <row r="492" spans="1:20" ht="7.8" customHeight="1" x14ac:dyDescent="0.3">
      <c r="A492" s="13">
        <v>492</v>
      </c>
      <c r="B492" s="9" t="s">
        <v>548</v>
      </c>
      <c r="C492" s="9" t="s">
        <v>1235</v>
      </c>
      <c r="D492" s="9" t="s">
        <v>491</v>
      </c>
      <c r="E492" s="25" t="s">
        <v>1514</v>
      </c>
      <c r="F492" s="23" t="s">
        <v>243</v>
      </c>
      <c r="G492" s="29" t="s">
        <v>152</v>
      </c>
      <c r="H492" s="29" t="s">
        <v>152</v>
      </c>
      <c r="I492" s="29" t="s">
        <v>152</v>
      </c>
      <c r="J492" s="29" t="s">
        <v>152</v>
      </c>
      <c r="K492" s="29" t="s">
        <v>152</v>
      </c>
      <c r="L492" s="7" t="str">
        <f t="shared" si="84"/>
        <v>Trata-se de: Objeto</v>
      </c>
      <c r="M492" s="7" t="str">
        <f t="shared" si="90"/>
        <v xml:space="preserve">De IFC e Tageável </v>
      </c>
      <c r="N492" s="7" t="str">
        <f t="shared" si="87"/>
        <v xml:space="preserve">ifcFlowFitting </v>
      </c>
      <c r="O492" s="7" t="str">
        <f t="shared" si="88"/>
        <v xml:space="preserve">Tema Tubulação </v>
      </c>
      <c r="P492" s="7" t="str">
        <f t="shared" si="85"/>
        <v>Trata-se de: Objeto De IFC e Tageável  ifcFlowFitting  Tema Tubulação  ifcPipeFitting. --- Consultar a Documentação Revit API</v>
      </c>
      <c r="Q492" s="7" t="s">
        <v>684</v>
      </c>
      <c r="R492" s="21" t="s">
        <v>413</v>
      </c>
      <c r="S492" s="21" t="s">
        <v>413</v>
      </c>
      <c r="T492" s="10" t="str">
        <f t="shared" si="86"/>
        <v>key_492</v>
      </c>
    </row>
    <row r="493" spans="1:20" ht="7.8" customHeight="1" x14ac:dyDescent="0.3">
      <c r="A493" s="13">
        <v>493</v>
      </c>
      <c r="B493" s="9" t="s">
        <v>548</v>
      </c>
      <c r="C493" s="9" t="s">
        <v>1235</v>
      </c>
      <c r="D493" s="9" t="s">
        <v>492</v>
      </c>
      <c r="E493" s="9" t="s">
        <v>1499</v>
      </c>
      <c r="F493" s="23" t="s">
        <v>205</v>
      </c>
      <c r="G493" s="29" t="s">
        <v>152</v>
      </c>
      <c r="H493" s="29" t="s">
        <v>152</v>
      </c>
      <c r="I493" s="29" t="s">
        <v>152</v>
      </c>
      <c r="J493" s="29" t="s">
        <v>152</v>
      </c>
      <c r="K493" s="29" t="s">
        <v>152</v>
      </c>
      <c r="L493" s="7" t="str">
        <f t="shared" si="84"/>
        <v>Trata-se de: Objeto</v>
      </c>
      <c r="M493" s="7" t="str">
        <f t="shared" si="90"/>
        <v xml:space="preserve">De IFC e Tageável </v>
      </c>
      <c r="N493" s="7" t="str">
        <f t="shared" si="87"/>
        <v xml:space="preserve">ifcFlowMovingDevice </v>
      </c>
      <c r="O493" s="7" t="str">
        <f t="shared" si="88"/>
        <v xml:space="preserve">Tema HVAC </v>
      </c>
      <c r="P493" s="7" t="str">
        <f t="shared" si="85"/>
        <v>Trata-se de: Objeto De IFC e Tageável  ifcFlowMovingDevice  Tema HVAC  ifcCompressor. --- Consultar a Documentação Revit API</v>
      </c>
      <c r="Q493" s="7" t="s">
        <v>684</v>
      </c>
      <c r="R493" s="21" t="s">
        <v>413</v>
      </c>
      <c r="S493" s="21" t="s">
        <v>413</v>
      </c>
      <c r="T493" s="10" t="str">
        <f t="shared" si="86"/>
        <v>key_493</v>
      </c>
    </row>
    <row r="494" spans="1:20" ht="7.8" customHeight="1" x14ac:dyDescent="0.3">
      <c r="A494" s="13">
        <v>494</v>
      </c>
      <c r="B494" s="9" t="s">
        <v>548</v>
      </c>
      <c r="C494" s="9" t="s">
        <v>1235</v>
      </c>
      <c r="D494" s="9" t="s">
        <v>492</v>
      </c>
      <c r="E494" s="9" t="s">
        <v>1499</v>
      </c>
      <c r="F494" s="23" t="s">
        <v>224</v>
      </c>
      <c r="G494" s="29" t="s">
        <v>152</v>
      </c>
      <c r="H494" s="29" t="s">
        <v>152</v>
      </c>
      <c r="I494" s="29" t="s">
        <v>152</v>
      </c>
      <c r="J494" s="29" t="s">
        <v>152</v>
      </c>
      <c r="K494" s="29" t="s">
        <v>152</v>
      </c>
      <c r="L494" s="7" t="str">
        <f t="shared" si="84"/>
        <v>Trata-se de: Objeto</v>
      </c>
      <c r="M494" s="7" t="str">
        <f t="shared" si="90"/>
        <v xml:space="preserve">De IFC e Tageável </v>
      </c>
      <c r="N494" s="7" t="str">
        <f t="shared" si="87"/>
        <v xml:space="preserve">ifcFlowMovingDevice </v>
      </c>
      <c r="O494" s="7" t="str">
        <f t="shared" si="88"/>
        <v xml:space="preserve">Tema HVAC </v>
      </c>
      <c r="P494" s="7" t="str">
        <f t="shared" si="85"/>
        <v>Trata-se de: Objeto De IFC e Tageável  ifcFlowMovingDevice  Tema HVAC  ifcFan. --- Consultar a Documentação Revit API</v>
      </c>
      <c r="Q494" s="7" t="s">
        <v>684</v>
      </c>
      <c r="R494" s="21" t="s">
        <v>413</v>
      </c>
      <c r="S494" s="21" t="s">
        <v>413</v>
      </c>
      <c r="T494" s="10" t="str">
        <f t="shared" si="86"/>
        <v>key_494</v>
      </c>
    </row>
    <row r="495" spans="1:20" ht="7.8" customHeight="1" x14ac:dyDescent="0.3">
      <c r="A495" s="13">
        <v>495</v>
      </c>
      <c r="B495" s="9" t="s">
        <v>548</v>
      </c>
      <c r="C495" s="9" t="s">
        <v>1235</v>
      </c>
      <c r="D495" s="9" t="s">
        <v>492</v>
      </c>
      <c r="E495" s="25" t="s">
        <v>1514</v>
      </c>
      <c r="F495" s="23" t="s">
        <v>246</v>
      </c>
      <c r="G495" s="29" t="s">
        <v>152</v>
      </c>
      <c r="H495" s="29" t="s">
        <v>152</v>
      </c>
      <c r="I495" s="29" t="s">
        <v>152</v>
      </c>
      <c r="J495" s="29" t="s">
        <v>152</v>
      </c>
      <c r="K495" s="29" t="s">
        <v>152</v>
      </c>
      <c r="L495" s="7" t="str">
        <f t="shared" si="84"/>
        <v>Trata-se de: Objeto</v>
      </c>
      <c r="M495" s="7" t="str">
        <f t="shared" si="90"/>
        <v xml:space="preserve">De IFC e Tageável </v>
      </c>
      <c r="N495" s="7" t="str">
        <f t="shared" si="87"/>
        <v xml:space="preserve">ifcFlowMovingDevice </v>
      </c>
      <c r="O495" s="7" t="str">
        <f t="shared" si="88"/>
        <v xml:space="preserve">Tema Tubulação </v>
      </c>
      <c r="P495" s="7" t="str">
        <f t="shared" si="85"/>
        <v>Trata-se de: Objeto De IFC e Tageável  ifcFlowMovingDevice  Tema Tubulação  ifcPump. --- Consultar a Documentação Revit API</v>
      </c>
      <c r="Q495" s="7" t="s">
        <v>684</v>
      </c>
      <c r="R495" s="21" t="s">
        <v>413</v>
      </c>
      <c r="S495" s="21" t="s">
        <v>413</v>
      </c>
      <c r="T495" s="10" t="str">
        <f t="shared" si="86"/>
        <v>key_495</v>
      </c>
    </row>
    <row r="496" spans="1:20" ht="7.8" customHeight="1" x14ac:dyDescent="0.3">
      <c r="A496" s="13">
        <v>496</v>
      </c>
      <c r="B496" s="9" t="s">
        <v>548</v>
      </c>
      <c r="C496" s="9" t="s">
        <v>1235</v>
      </c>
      <c r="D496" s="9" t="s">
        <v>493</v>
      </c>
      <c r="E496" s="25" t="s">
        <v>1522</v>
      </c>
      <c r="F496" s="23" t="s">
        <v>199</v>
      </c>
      <c r="G496" s="29" t="s">
        <v>152</v>
      </c>
      <c r="H496" s="29" t="s">
        <v>152</v>
      </c>
      <c r="I496" s="29" t="s">
        <v>152</v>
      </c>
      <c r="J496" s="29" t="s">
        <v>152</v>
      </c>
      <c r="K496" s="29" t="s">
        <v>152</v>
      </c>
      <c r="L496" s="7" t="str">
        <f t="shared" si="84"/>
        <v>Trata-se de: Objeto</v>
      </c>
      <c r="M496" s="7" t="str">
        <f t="shared" si="90"/>
        <v xml:space="preserve">De IFC e Tageável </v>
      </c>
      <c r="N496" s="7" t="str">
        <f t="shared" si="87"/>
        <v xml:space="preserve">ifcFlowSegment </v>
      </c>
      <c r="O496" s="7" t="str">
        <f t="shared" si="88"/>
        <v xml:space="preserve">Tema Cabeamento </v>
      </c>
      <c r="P496" s="7" t="str">
        <f t="shared" si="85"/>
        <v>Trata-se de: Objeto De IFC e Tageável  ifcFlowSegment  Tema Cabeamento  ifcCabIeCarrierSegment. --- Consultar a Documentação Revit API</v>
      </c>
      <c r="Q496" s="7" t="s">
        <v>684</v>
      </c>
      <c r="R496" s="21" t="s">
        <v>413</v>
      </c>
      <c r="S496" s="21" t="s">
        <v>413</v>
      </c>
      <c r="T496" s="10" t="str">
        <f t="shared" si="86"/>
        <v>key_496</v>
      </c>
    </row>
    <row r="497" spans="1:20" ht="7.8" customHeight="1" x14ac:dyDescent="0.3">
      <c r="A497" s="13">
        <v>497</v>
      </c>
      <c r="B497" s="9" t="s">
        <v>548</v>
      </c>
      <c r="C497" s="9" t="s">
        <v>1235</v>
      </c>
      <c r="D497" s="9" t="s">
        <v>493</v>
      </c>
      <c r="E497" s="25" t="s">
        <v>1522</v>
      </c>
      <c r="F497" s="23" t="s">
        <v>299</v>
      </c>
      <c r="G497" s="29" t="s">
        <v>152</v>
      </c>
      <c r="H497" s="29" t="s">
        <v>152</v>
      </c>
      <c r="I497" s="29" t="s">
        <v>152</v>
      </c>
      <c r="J497" s="29" t="s">
        <v>152</v>
      </c>
      <c r="K497" s="29" t="s">
        <v>152</v>
      </c>
      <c r="L497" s="7" t="str">
        <f t="shared" si="84"/>
        <v>Trata-se de: Objeto</v>
      </c>
      <c r="M497" s="7" t="str">
        <f t="shared" si="90"/>
        <v xml:space="preserve">De IFC e Tageável </v>
      </c>
      <c r="N497" s="7" t="str">
        <f t="shared" si="87"/>
        <v xml:space="preserve">ifcFlowSegment </v>
      </c>
      <c r="O497" s="7" t="str">
        <f t="shared" si="88"/>
        <v xml:space="preserve">Tema Cabeamento </v>
      </c>
      <c r="P497" s="7" t="str">
        <f t="shared" si="85"/>
        <v>Trata-se de: Objeto De IFC e Tageável  ifcFlowSegment  Tema Cabeamento  ifcCabIeSegment. --- Consultar a Documentação Revit API</v>
      </c>
      <c r="Q497" s="7" t="s">
        <v>684</v>
      </c>
      <c r="R497" s="21" t="s">
        <v>413</v>
      </c>
      <c r="S497" s="21" t="s">
        <v>413</v>
      </c>
      <c r="T497" s="10" t="str">
        <f t="shared" si="86"/>
        <v>key_497</v>
      </c>
    </row>
    <row r="498" spans="1:20" ht="7.8" customHeight="1" x14ac:dyDescent="0.3">
      <c r="A498" s="13">
        <v>498</v>
      </c>
      <c r="B498" s="9" t="s">
        <v>548</v>
      </c>
      <c r="C498" s="9" t="s">
        <v>1235</v>
      </c>
      <c r="D498" s="9" t="s">
        <v>493</v>
      </c>
      <c r="E498" s="9" t="s">
        <v>1511</v>
      </c>
      <c r="F498" s="23" t="s">
        <v>214</v>
      </c>
      <c r="G498" s="29" t="s">
        <v>152</v>
      </c>
      <c r="H498" s="29" t="s">
        <v>152</v>
      </c>
      <c r="I498" s="29" t="s">
        <v>152</v>
      </c>
      <c r="J498" s="29" t="s">
        <v>152</v>
      </c>
      <c r="K498" s="29" t="s">
        <v>152</v>
      </c>
      <c r="L498" s="7" t="str">
        <f t="shared" si="84"/>
        <v>Trata-se de: Objeto</v>
      </c>
      <c r="M498" s="7" t="str">
        <f t="shared" si="90"/>
        <v xml:space="preserve">De IFC e Tageável </v>
      </c>
      <c r="N498" s="7" t="str">
        <f t="shared" si="87"/>
        <v xml:space="preserve">ifcFlowSegment </v>
      </c>
      <c r="O498" s="7" t="str">
        <f t="shared" si="88"/>
        <v xml:space="preserve">Tema Dutos </v>
      </c>
      <c r="P498" s="7" t="str">
        <f t="shared" si="85"/>
        <v>Trata-se de: Objeto De IFC e Tageável  ifcFlowSegment  Tema Dutos  ifcDuctSegment. --- Consultar a Documentação Revit API</v>
      </c>
      <c r="Q498" s="7" t="s">
        <v>684</v>
      </c>
      <c r="R498" s="21" t="s">
        <v>413</v>
      </c>
      <c r="S498" s="21" t="s">
        <v>413</v>
      </c>
      <c r="T498" s="10" t="str">
        <f t="shared" si="86"/>
        <v>key_498</v>
      </c>
    </row>
    <row r="499" spans="1:20" ht="7.8" customHeight="1" x14ac:dyDescent="0.3">
      <c r="A499" s="13">
        <v>499</v>
      </c>
      <c r="B499" s="9" t="s">
        <v>548</v>
      </c>
      <c r="C499" s="9" t="s">
        <v>1235</v>
      </c>
      <c r="D499" s="9" t="s">
        <v>493</v>
      </c>
      <c r="E499" s="25" t="s">
        <v>1514</v>
      </c>
      <c r="F499" s="23" t="s">
        <v>244</v>
      </c>
      <c r="G499" s="29" t="s">
        <v>152</v>
      </c>
      <c r="H499" s="29" t="s">
        <v>152</v>
      </c>
      <c r="I499" s="29" t="s">
        <v>152</v>
      </c>
      <c r="J499" s="29" t="s">
        <v>152</v>
      </c>
      <c r="K499" s="29" t="s">
        <v>152</v>
      </c>
      <c r="L499" s="7" t="str">
        <f t="shared" si="84"/>
        <v>Trata-se de: Objeto</v>
      </c>
      <c r="M499" s="7" t="str">
        <f t="shared" si="90"/>
        <v xml:space="preserve">De IFC e Tageável </v>
      </c>
      <c r="N499" s="7" t="str">
        <f t="shared" si="87"/>
        <v xml:space="preserve">ifcFlowSegment </v>
      </c>
      <c r="O499" s="7" t="str">
        <f t="shared" si="88"/>
        <v xml:space="preserve">Tema Tubulação </v>
      </c>
      <c r="P499" s="7" t="str">
        <f t="shared" si="85"/>
        <v>Trata-se de: Objeto De IFC e Tageável  ifcFlowSegment  Tema Tubulação  ifcPipeSegment. --- Consultar a Documentação Revit API</v>
      </c>
      <c r="Q499" s="7" t="s">
        <v>684</v>
      </c>
      <c r="R499" s="21" t="s">
        <v>413</v>
      </c>
      <c r="S499" s="21" t="s">
        <v>413</v>
      </c>
      <c r="T499" s="10" t="str">
        <f t="shared" si="86"/>
        <v>key_499</v>
      </c>
    </row>
    <row r="500" spans="1:20" ht="7.8" customHeight="1" x14ac:dyDescent="0.3">
      <c r="A500" s="13">
        <v>500</v>
      </c>
      <c r="B500" s="9" t="s">
        <v>548</v>
      </c>
      <c r="C500" s="9" t="s">
        <v>1235</v>
      </c>
      <c r="D500" s="9" t="s">
        <v>494</v>
      </c>
      <c r="E500" s="25" t="s">
        <v>1512</v>
      </c>
      <c r="F500" s="23" t="s">
        <v>217</v>
      </c>
      <c r="G500" s="29" t="s">
        <v>152</v>
      </c>
      <c r="H500" s="29" t="s">
        <v>152</v>
      </c>
      <c r="I500" s="29" t="s">
        <v>152</v>
      </c>
      <c r="J500" s="29" t="s">
        <v>152</v>
      </c>
      <c r="K500" s="29" t="s">
        <v>152</v>
      </c>
      <c r="L500" s="7" t="str">
        <f t="shared" si="84"/>
        <v>Trata-se de: Objeto</v>
      </c>
      <c r="M500" s="7" t="str">
        <f t="shared" si="90"/>
        <v xml:space="preserve">De IFC e Tageável </v>
      </c>
      <c r="N500" s="7" t="str">
        <f t="shared" si="87"/>
        <v xml:space="preserve">ifcFlowStorageDevice </v>
      </c>
      <c r="O500" s="7" t="str">
        <f t="shared" si="88"/>
        <v xml:space="preserve">Tema Elétrica </v>
      </c>
      <c r="P500" s="7" t="str">
        <f t="shared" si="85"/>
        <v>Trata-se de: Objeto De IFC e Tageável  ifcFlowStorageDevice  Tema Elétrica  ifcEIectricFIowStorageDevice. --- Consultar a Documentação Revit API</v>
      </c>
      <c r="Q500" s="7" t="s">
        <v>684</v>
      </c>
      <c r="R500" s="21" t="s">
        <v>413</v>
      </c>
      <c r="S500" s="21" t="s">
        <v>413</v>
      </c>
      <c r="T500" s="10" t="str">
        <f t="shared" si="86"/>
        <v>key_500</v>
      </c>
    </row>
    <row r="501" spans="1:20" ht="7.8" customHeight="1" x14ac:dyDescent="0.3">
      <c r="A501" s="13">
        <v>501</v>
      </c>
      <c r="B501" s="9" t="s">
        <v>548</v>
      </c>
      <c r="C501" s="9" t="s">
        <v>1235</v>
      </c>
      <c r="D501" s="9" t="s">
        <v>494</v>
      </c>
      <c r="E501" s="25" t="s">
        <v>1514</v>
      </c>
      <c r="F501" s="23" t="s">
        <v>261</v>
      </c>
      <c r="G501" s="29" t="s">
        <v>152</v>
      </c>
      <c r="H501" s="29" t="s">
        <v>152</v>
      </c>
      <c r="I501" s="29" t="s">
        <v>152</v>
      </c>
      <c r="J501" s="29" t="s">
        <v>152</v>
      </c>
      <c r="K501" s="29" t="s">
        <v>152</v>
      </c>
      <c r="L501" s="7" t="str">
        <f t="shared" si="84"/>
        <v>Trata-se de: Objeto</v>
      </c>
      <c r="M501" s="7" t="str">
        <f t="shared" si="90"/>
        <v xml:space="preserve">De IFC e Tageável </v>
      </c>
      <c r="N501" s="7" t="str">
        <f t="shared" si="87"/>
        <v xml:space="preserve">ifcFlowStorageDevice </v>
      </c>
      <c r="O501" s="7" t="str">
        <f t="shared" si="88"/>
        <v xml:space="preserve">Tema Tubulação </v>
      </c>
      <c r="P501" s="7" t="str">
        <f t="shared" si="85"/>
        <v>Trata-se de: Objeto De IFC e Tageável  ifcFlowStorageDevice  Tema Tubulação  ifcTank. --- Consultar a Documentação Revit API</v>
      </c>
      <c r="Q501" s="7" t="s">
        <v>684</v>
      </c>
      <c r="R501" s="21" t="s">
        <v>413</v>
      </c>
      <c r="S501" s="21" t="s">
        <v>413</v>
      </c>
      <c r="T501" s="10" t="str">
        <f t="shared" si="86"/>
        <v>key_501</v>
      </c>
    </row>
    <row r="502" spans="1:20" ht="7.8" customHeight="1" x14ac:dyDescent="0.3">
      <c r="A502" s="13">
        <v>502</v>
      </c>
      <c r="B502" s="9" t="s">
        <v>548</v>
      </c>
      <c r="C502" s="9" t="s">
        <v>1235</v>
      </c>
      <c r="D502" s="9" t="s">
        <v>229</v>
      </c>
      <c r="E502" s="25" t="s">
        <v>1523</v>
      </c>
      <c r="F502" s="23" t="s">
        <v>193</v>
      </c>
      <c r="G502" s="29" t="s">
        <v>152</v>
      </c>
      <c r="H502" s="29" t="s">
        <v>152</v>
      </c>
      <c r="I502" s="29" t="s">
        <v>152</v>
      </c>
      <c r="J502" s="29" t="s">
        <v>152</v>
      </c>
      <c r="K502" s="29" t="s">
        <v>152</v>
      </c>
      <c r="L502" s="7" t="str">
        <f t="shared" si="84"/>
        <v>Trata-se de: Objeto</v>
      </c>
      <c r="M502" s="7" t="str">
        <f t="shared" si="90"/>
        <v xml:space="preserve">De IFC e Tageável </v>
      </c>
      <c r="N502" s="7" t="str">
        <f t="shared" si="87"/>
        <v xml:space="preserve">ifcFlowTerminal </v>
      </c>
      <c r="O502" s="7" t="str">
        <f t="shared" si="88"/>
        <v xml:space="preserve">Tema Audiovisual </v>
      </c>
      <c r="P502" s="7" t="str">
        <f t="shared" si="85"/>
        <v>Trata-se de: Objeto De IFC e Tageável  ifcFlowTerminal  Tema Audiovisual  ifcAudioVisuaIAppIiance. --- Consultar a Documentação Revit API</v>
      </c>
      <c r="Q502" s="7" t="s">
        <v>684</v>
      </c>
      <c r="R502" s="21" t="s">
        <v>413</v>
      </c>
      <c r="S502" s="21" t="s">
        <v>413</v>
      </c>
      <c r="T502" s="10" t="str">
        <f t="shared" si="86"/>
        <v>key_502</v>
      </c>
    </row>
    <row r="503" spans="1:20" ht="7.8" customHeight="1" x14ac:dyDescent="0.3">
      <c r="A503" s="13">
        <v>503</v>
      </c>
      <c r="B503" s="9" t="s">
        <v>548</v>
      </c>
      <c r="C503" s="9" t="s">
        <v>1235</v>
      </c>
      <c r="D503" s="9" t="s">
        <v>229</v>
      </c>
      <c r="E503" s="25" t="s">
        <v>1512</v>
      </c>
      <c r="F503" s="9" t="s">
        <v>281</v>
      </c>
      <c r="G503" s="29" t="s">
        <v>152</v>
      </c>
      <c r="H503" s="29" t="s">
        <v>152</v>
      </c>
      <c r="I503" s="29" t="s">
        <v>152</v>
      </c>
      <c r="J503" s="29" t="s">
        <v>152</v>
      </c>
      <c r="K503" s="29" t="s">
        <v>152</v>
      </c>
      <c r="L503" s="7" t="str">
        <f t="shared" si="84"/>
        <v>Trata-se de: Objeto</v>
      </c>
      <c r="M503" s="7" t="str">
        <f t="shared" si="90"/>
        <v xml:space="preserve">De IFC e Tageável </v>
      </c>
      <c r="N503" s="7" t="str">
        <f t="shared" si="87"/>
        <v xml:space="preserve">ifcFlowTerminal </v>
      </c>
      <c r="O503" s="7" t="str">
        <f t="shared" si="88"/>
        <v xml:space="preserve">Tema Elétrica </v>
      </c>
      <c r="P503" s="7" t="str">
        <f t="shared" si="85"/>
        <v>Trata-se de: Objeto De IFC e Tageável  ifcFlowTerminal  Tema Elétrica  ifcElectricAppliance. --- Consultar a Documentação Revit API</v>
      </c>
      <c r="Q503" s="7" t="s">
        <v>684</v>
      </c>
      <c r="R503" s="21" t="s">
        <v>413</v>
      </c>
      <c r="S503" s="21" t="s">
        <v>413</v>
      </c>
      <c r="T503" s="10" t="str">
        <f t="shared" si="86"/>
        <v>key_503</v>
      </c>
    </row>
    <row r="504" spans="1:20" ht="7.8" customHeight="1" x14ac:dyDescent="0.3">
      <c r="A504" s="13">
        <v>504</v>
      </c>
      <c r="B504" s="9" t="s">
        <v>548</v>
      </c>
      <c r="C504" s="9" t="s">
        <v>1235</v>
      </c>
      <c r="D504" s="9" t="s">
        <v>229</v>
      </c>
      <c r="E504" s="9" t="s">
        <v>1499</v>
      </c>
      <c r="F504" s="23" t="s">
        <v>190</v>
      </c>
      <c r="G504" s="29" t="s">
        <v>152</v>
      </c>
      <c r="H504" s="29" t="s">
        <v>152</v>
      </c>
      <c r="I504" s="29" t="s">
        <v>152</v>
      </c>
      <c r="J504" s="29" t="s">
        <v>152</v>
      </c>
      <c r="K504" s="29" t="s">
        <v>152</v>
      </c>
      <c r="L504" s="7" t="str">
        <f t="shared" si="84"/>
        <v>Trata-se de: Objeto</v>
      </c>
      <c r="M504" s="7" t="str">
        <f t="shared" si="90"/>
        <v xml:space="preserve">De IFC e Tageável </v>
      </c>
      <c r="N504" s="7" t="str">
        <f t="shared" si="87"/>
        <v xml:space="preserve">ifcFlowTerminal </v>
      </c>
      <c r="O504" s="7" t="str">
        <f t="shared" si="88"/>
        <v xml:space="preserve">Tema HVAC </v>
      </c>
      <c r="P504" s="7" t="str">
        <f t="shared" si="85"/>
        <v>Trata-se de: Objeto De IFC e Tageável  ifcFlowTerminal  Tema HVAC  ifcAirTerminaI. --- Consultar a Documentação Revit API</v>
      </c>
      <c r="Q504" s="7" t="s">
        <v>684</v>
      </c>
      <c r="R504" s="21" t="s">
        <v>413</v>
      </c>
      <c r="S504" s="21" t="s">
        <v>413</v>
      </c>
      <c r="T504" s="10" t="str">
        <f t="shared" si="86"/>
        <v>key_504</v>
      </c>
    </row>
    <row r="505" spans="1:20" ht="7.8" customHeight="1" x14ac:dyDescent="0.3">
      <c r="A505" s="13">
        <v>505</v>
      </c>
      <c r="B505" s="9" t="s">
        <v>548</v>
      </c>
      <c r="C505" s="9" t="s">
        <v>1235</v>
      </c>
      <c r="D505" s="9" t="s">
        <v>229</v>
      </c>
      <c r="E505" s="9" t="s">
        <v>1499</v>
      </c>
      <c r="F505" s="23" t="s">
        <v>289</v>
      </c>
      <c r="G505" s="29" t="s">
        <v>152</v>
      </c>
      <c r="H505" s="29" t="s">
        <v>152</v>
      </c>
      <c r="I505" s="29" t="s">
        <v>152</v>
      </c>
      <c r="J505" s="29" t="s">
        <v>152</v>
      </c>
      <c r="K505" s="29" t="s">
        <v>152</v>
      </c>
      <c r="L505" s="7" t="str">
        <f t="shared" si="84"/>
        <v>Trata-se de: Objeto</v>
      </c>
      <c r="M505" s="7" t="str">
        <f t="shared" si="90"/>
        <v xml:space="preserve">De IFC e Tageável </v>
      </c>
      <c r="N505" s="7" t="str">
        <f t="shared" si="87"/>
        <v xml:space="preserve">ifcFlowTerminal </v>
      </c>
      <c r="O505" s="7" t="str">
        <f t="shared" si="88"/>
        <v xml:space="preserve">Tema HVAC </v>
      </c>
      <c r="P505" s="7" t="str">
        <f t="shared" si="85"/>
        <v>Trata-se de: Objeto De IFC e Tageável  ifcFlowTerminal  Tema HVAC  ifcSpaceHeater. --- Consultar a Documentação Revit API</v>
      </c>
      <c r="Q505" s="7" t="s">
        <v>684</v>
      </c>
      <c r="R505" s="21" t="s">
        <v>413</v>
      </c>
      <c r="S505" s="21" t="s">
        <v>413</v>
      </c>
      <c r="T505" s="10" t="str">
        <f t="shared" si="86"/>
        <v>key_505</v>
      </c>
    </row>
    <row r="506" spans="1:20" ht="7.8" customHeight="1" x14ac:dyDescent="0.3">
      <c r="A506" s="13">
        <v>506</v>
      </c>
      <c r="B506" s="9" t="s">
        <v>548</v>
      </c>
      <c r="C506" s="9" t="s">
        <v>1235</v>
      </c>
      <c r="D506" s="9" t="s">
        <v>229</v>
      </c>
      <c r="E506" s="9" t="s">
        <v>1509</v>
      </c>
      <c r="F506" s="23" t="s">
        <v>227</v>
      </c>
      <c r="G506" s="29" t="s">
        <v>152</v>
      </c>
      <c r="H506" s="29" t="s">
        <v>152</v>
      </c>
      <c r="I506" s="29" t="s">
        <v>152</v>
      </c>
      <c r="J506" s="29" t="s">
        <v>152</v>
      </c>
      <c r="K506" s="29" t="s">
        <v>152</v>
      </c>
      <c r="L506" s="7" t="str">
        <f t="shared" si="84"/>
        <v>Trata-se de: Objeto</v>
      </c>
      <c r="M506" s="7" t="str">
        <f t="shared" si="90"/>
        <v xml:space="preserve">De IFC e Tageável </v>
      </c>
      <c r="N506" s="7" t="str">
        <f t="shared" si="87"/>
        <v xml:space="preserve">ifcFlowTerminal </v>
      </c>
      <c r="O506" s="7" t="str">
        <f t="shared" si="88"/>
        <v xml:space="preserve">Tema Incêndio </v>
      </c>
      <c r="P506" s="7" t="str">
        <f t="shared" si="85"/>
        <v>Trata-se de: Objeto De IFC e Tageável  ifcFlowTerminal  Tema Incêndio  ifcFireSuppressionTerminaI. --- Consultar a Documentação Revit API</v>
      </c>
      <c r="Q506" s="7" t="s">
        <v>684</v>
      </c>
      <c r="R506" s="21" t="s">
        <v>413</v>
      </c>
      <c r="S506" s="21" t="s">
        <v>413</v>
      </c>
      <c r="T506" s="10" t="str">
        <f t="shared" si="86"/>
        <v>key_506</v>
      </c>
    </row>
    <row r="507" spans="1:20" ht="7.8" customHeight="1" x14ac:dyDescent="0.3">
      <c r="A507" s="13">
        <v>507</v>
      </c>
      <c r="B507" s="9" t="s">
        <v>548</v>
      </c>
      <c r="C507" s="9" t="s">
        <v>1235</v>
      </c>
      <c r="D507" s="9" t="s">
        <v>229</v>
      </c>
      <c r="E507" s="9" t="s">
        <v>1510</v>
      </c>
      <c r="F507" s="23" t="s">
        <v>240</v>
      </c>
      <c r="G507" s="29" t="s">
        <v>152</v>
      </c>
      <c r="H507" s="29" t="s">
        <v>152</v>
      </c>
      <c r="I507" s="29" t="s">
        <v>152</v>
      </c>
      <c r="J507" s="29" t="s">
        <v>152</v>
      </c>
      <c r="K507" s="29" t="s">
        <v>152</v>
      </c>
      <c r="L507" s="7" t="str">
        <f t="shared" si="84"/>
        <v>Trata-se de: Objeto</v>
      </c>
      <c r="M507" s="7" t="str">
        <f t="shared" si="90"/>
        <v xml:space="preserve">De IFC e Tageável </v>
      </c>
      <c r="N507" s="7" t="str">
        <f t="shared" si="87"/>
        <v xml:space="preserve">ifcFlowTerminal </v>
      </c>
      <c r="O507" s="7" t="str">
        <f t="shared" si="88"/>
        <v xml:space="preserve">Tema Instalação </v>
      </c>
      <c r="P507" s="7" t="str">
        <f t="shared" si="85"/>
        <v>Trata-se de: Objeto De IFC e Tageável  ifcFlowTerminal  Tema Instalação  ifcOutlet. --- Consultar a Documentação Revit API</v>
      </c>
      <c r="Q507" s="7" t="s">
        <v>684</v>
      </c>
      <c r="R507" s="21" t="s">
        <v>413</v>
      </c>
      <c r="S507" s="21" t="s">
        <v>413</v>
      </c>
      <c r="T507" s="10" t="str">
        <f t="shared" si="86"/>
        <v>key_507</v>
      </c>
    </row>
    <row r="508" spans="1:20" ht="7.8" customHeight="1" x14ac:dyDescent="0.3">
      <c r="A508" s="13">
        <v>508</v>
      </c>
      <c r="B508" s="9" t="s">
        <v>548</v>
      </c>
      <c r="C508" s="9" t="s">
        <v>1235</v>
      </c>
      <c r="D508" s="9" t="s">
        <v>229</v>
      </c>
      <c r="E508" s="9" t="s">
        <v>1510</v>
      </c>
      <c r="F508" s="23" t="s">
        <v>291</v>
      </c>
      <c r="G508" s="29" t="s">
        <v>152</v>
      </c>
      <c r="H508" s="29" t="s">
        <v>152</v>
      </c>
      <c r="I508" s="29" t="s">
        <v>152</v>
      </c>
      <c r="J508" s="29" t="s">
        <v>152</v>
      </c>
      <c r="K508" s="29" t="s">
        <v>152</v>
      </c>
      <c r="L508" s="7" t="str">
        <f t="shared" si="84"/>
        <v>Trata-se de: Objeto</v>
      </c>
      <c r="M508" s="7" t="str">
        <f t="shared" si="90"/>
        <v xml:space="preserve">De IFC e Tageável </v>
      </c>
      <c r="N508" s="7" t="str">
        <f t="shared" si="87"/>
        <v xml:space="preserve">ifcFlowTerminal </v>
      </c>
      <c r="O508" s="7" t="str">
        <f t="shared" si="88"/>
        <v xml:space="preserve">Tema Instalação </v>
      </c>
      <c r="P508" s="7" t="str">
        <f t="shared" si="85"/>
        <v>Trata-se de: Objeto De IFC e Tageável  ifcFlowTerminal  Tema Instalação  ifcStackTerminal. --- Consultar a Documentação Revit API</v>
      </c>
      <c r="Q508" s="7" t="s">
        <v>684</v>
      </c>
      <c r="R508" s="21" t="s">
        <v>413</v>
      </c>
      <c r="S508" s="21" t="s">
        <v>413</v>
      </c>
      <c r="T508" s="10" t="str">
        <f t="shared" si="86"/>
        <v>key_508</v>
      </c>
    </row>
    <row r="509" spans="1:20" ht="7.8" customHeight="1" x14ac:dyDescent="0.3">
      <c r="A509" s="13">
        <v>509</v>
      </c>
      <c r="B509" s="9" t="s">
        <v>548</v>
      </c>
      <c r="C509" s="9" t="s">
        <v>1235</v>
      </c>
      <c r="D509" s="9" t="s">
        <v>229</v>
      </c>
      <c r="E509" s="25" t="s">
        <v>1513</v>
      </c>
      <c r="F509" s="23" t="s">
        <v>287</v>
      </c>
      <c r="G509" s="29" t="s">
        <v>152</v>
      </c>
      <c r="H509" s="29" t="s">
        <v>152</v>
      </c>
      <c r="I509" s="29" t="s">
        <v>152</v>
      </c>
      <c r="J509" s="29" t="s">
        <v>152</v>
      </c>
      <c r="K509" s="29" t="s">
        <v>152</v>
      </c>
      <c r="L509" s="7" t="str">
        <f t="shared" si="84"/>
        <v>Trata-se de: Objeto</v>
      </c>
      <c r="M509" s="7" t="str">
        <f t="shared" si="90"/>
        <v xml:space="preserve">De IFC e Tageável </v>
      </c>
      <c r="N509" s="7" t="str">
        <f t="shared" si="87"/>
        <v xml:space="preserve">ifcFlowTerminal </v>
      </c>
      <c r="O509" s="7" t="str">
        <f t="shared" si="88"/>
        <v xml:space="preserve">Tema Luminotécnica </v>
      </c>
      <c r="P509" s="7" t="str">
        <f t="shared" si="85"/>
        <v>Trata-se de: Objeto De IFC e Tageável  ifcFlowTerminal  Tema Luminotécnica  ifcLamp. --- Consultar a Documentação Revit API</v>
      </c>
      <c r="Q509" s="7" t="s">
        <v>684</v>
      </c>
      <c r="R509" s="21" t="s">
        <v>413</v>
      </c>
      <c r="S509" s="21" t="s">
        <v>413</v>
      </c>
      <c r="T509" s="10" t="str">
        <f t="shared" si="86"/>
        <v>key_509</v>
      </c>
    </row>
    <row r="510" spans="1:20" ht="7.8" customHeight="1" x14ac:dyDescent="0.3">
      <c r="A510" s="13">
        <v>510</v>
      </c>
      <c r="B510" s="9" t="s">
        <v>548</v>
      </c>
      <c r="C510" s="9" t="s">
        <v>1235</v>
      </c>
      <c r="D510" s="9" t="s">
        <v>229</v>
      </c>
      <c r="E510" s="25" t="s">
        <v>1513</v>
      </c>
      <c r="F510" s="23" t="s">
        <v>236</v>
      </c>
      <c r="G510" s="29" t="s">
        <v>152</v>
      </c>
      <c r="H510" s="29" t="s">
        <v>152</v>
      </c>
      <c r="I510" s="29" t="s">
        <v>152</v>
      </c>
      <c r="J510" s="29" t="s">
        <v>152</v>
      </c>
      <c r="K510" s="29" t="s">
        <v>152</v>
      </c>
      <c r="L510" s="7" t="str">
        <f t="shared" si="84"/>
        <v>Trata-se de: Objeto</v>
      </c>
      <c r="M510" s="7" t="str">
        <f t="shared" si="90"/>
        <v xml:space="preserve">De IFC e Tageável </v>
      </c>
      <c r="N510" s="7" t="str">
        <f t="shared" si="87"/>
        <v xml:space="preserve">ifcFlowTerminal </v>
      </c>
      <c r="O510" s="7" t="str">
        <f t="shared" si="88"/>
        <v xml:space="preserve">Tema Luminotécnica </v>
      </c>
      <c r="P510" s="7" t="str">
        <f t="shared" si="85"/>
        <v>Trata-se de: Objeto De IFC e Tageável  ifcFlowTerminal  Tema Luminotécnica  ifcLightFixture. --- Consultar a Documentação Revit API</v>
      </c>
      <c r="Q510" s="7" t="s">
        <v>684</v>
      </c>
      <c r="R510" s="21" t="s">
        <v>413</v>
      </c>
      <c r="S510" s="21" t="s">
        <v>413</v>
      </c>
      <c r="T510" s="10" t="str">
        <f t="shared" si="86"/>
        <v>key_510</v>
      </c>
    </row>
    <row r="511" spans="1:20" ht="7.8" customHeight="1" x14ac:dyDescent="0.3">
      <c r="A511" s="13">
        <v>511</v>
      </c>
      <c r="B511" s="9" t="s">
        <v>548</v>
      </c>
      <c r="C511" s="9" t="s">
        <v>1235</v>
      </c>
      <c r="D511" s="9" t="s">
        <v>229</v>
      </c>
      <c r="E511" s="9" t="s">
        <v>1524</v>
      </c>
      <c r="F511" s="23" t="s">
        <v>238</v>
      </c>
      <c r="G511" s="29" t="s">
        <v>152</v>
      </c>
      <c r="H511" s="29" t="s">
        <v>152</v>
      </c>
      <c r="I511" s="29" t="s">
        <v>152</v>
      </c>
      <c r="J511" s="29" t="s">
        <v>152</v>
      </c>
      <c r="K511" s="29" t="s">
        <v>152</v>
      </c>
      <c r="L511" s="7" t="str">
        <f t="shared" si="84"/>
        <v>Trata-se de: Objeto</v>
      </c>
      <c r="M511" s="7" t="str">
        <f t="shared" si="90"/>
        <v xml:space="preserve">De IFC e Tageável </v>
      </c>
      <c r="N511" s="7" t="str">
        <f t="shared" si="87"/>
        <v xml:space="preserve">ifcFlowTerminal </v>
      </c>
      <c r="O511" s="7" t="str">
        <f t="shared" si="88"/>
        <v xml:space="preserve">Tema Saúde </v>
      </c>
      <c r="P511" s="7" t="str">
        <f t="shared" si="85"/>
        <v>Trata-se de: Objeto De IFC e Tageável  ifcFlowTerminal  Tema Saúde  ifcMedicaIDevice. --- Consultar a Documentação Revit API</v>
      </c>
      <c r="Q511" s="7" t="s">
        <v>684</v>
      </c>
      <c r="R511" s="21" t="s">
        <v>413</v>
      </c>
      <c r="S511" s="21" t="s">
        <v>413</v>
      </c>
      <c r="T511" s="10" t="str">
        <f t="shared" si="86"/>
        <v>key_511</v>
      </c>
    </row>
    <row r="512" spans="1:20" ht="7.8" customHeight="1" x14ac:dyDescent="0.3">
      <c r="A512" s="13">
        <v>512</v>
      </c>
      <c r="B512" s="9" t="s">
        <v>548</v>
      </c>
      <c r="C512" s="9" t="s">
        <v>1235</v>
      </c>
      <c r="D512" s="9" t="s">
        <v>229</v>
      </c>
      <c r="E512" s="9" t="s">
        <v>1525</v>
      </c>
      <c r="F512" s="23" t="s">
        <v>300</v>
      </c>
      <c r="G512" s="29" t="s">
        <v>152</v>
      </c>
      <c r="H512" s="29" t="s">
        <v>152</v>
      </c>
      <c r="I512" s="29" t="s">
        <v>152</v>
      </c>
      <c r="J512" s="29" t="s">
        <v>152</v>
      </c>
      <c r="K512" s="29" t="s">
        <v>152</v>
      </c>
      <c r="L512" s="7" t="str">
        <f t="shared" si="84"/>
        <v>Trata-se de: Objeto</v>
      </c>
      <c r="M512" s="7" t="str">
        <f t="shared" si="90"/>
        <v xml:space="preserve">De IFC e Tageável </v>
      </c>
      <c r="N512" s="7" t="str">
        <f t="shared" si="87"/>
        <v xml:space="preserve">ifcFlowTerminal </v>
      </c>
      <c r="O512" s="7" t="str">
        <f t="shared" si="88"/>
        <v xml:space="preserve">Tema Telecom </v>
      </c>
      <c r="P512" s="7" t="str">
        <f t="shared" si="85"/>
        <v>Trata-se de: Objeto De IFC e Tageável  ifcFlowTerminal  Tema Telecom  ifcCommunicationsAppliance. --- Consultar a Documentação Revit API</v>
      </c>
      <c r="Q512" s="7" t="s">
        <v>684</v>
      </c>
      <c r="R512" s="21" t="s">
        <v>413</v>
      </c>
      <c r="S512" s="21" t="s">
        <v>413</v>
      </c>
      <c r="T512" s="10" t="str">
        <f t="shared" si="86"/>
        <v>key_512</v>
      </c>
    </row>
    <row r="513" spans="1:20" ht="7.8" customHeight="1" x14ac:dyDescent="0.3">
      <c r="A513" s="13">
        <v>513</v>
      </c>
      <c r="B513" s="9" t="s">
        <v>548</v>
      </c>
      <c r="C513" s="9" t="s">
        <v>1235</v>
      </c>
      <c r="D513" s="9" t="s">
        <v>229</v>
      </c>
      <c r="E513" s="25" t="s">
        <v>1514</v>
      </c>
      <c r="F513" s="23" t="s">
        <v>252</v>
      </c>
      <c r="G513" s="29" t="s">
        <v>152</v>
      </c>
      <c r="H513" s="29" t="s">
        <v>152</v>
      </c>
      <c r="I513" s="29" t="s">
        <v>152</v>
      </c>
      <c r="J513" s="29" t="s">
        <v>152</v>
      </c>
      <c r="K513" s="29" t="s">
        <v>152</v>
      </c>
      <c r="L513" s="7" t="str">
        <f t="shared" si="84"/>
        <v>Trata-se de: Objeto</v>
      </c>
      <c r="M513" s="7" t="str">
        <f t="shared" si="90"/>
        <v xml:space="preserve">De IFC e Tageável </v>
      </c>
      <c r="N513" s="7" t="str">
        <f t="shared" si="87"/>
        <v xml:space="preserve">ifcFlowTerminal </v>
      </c>
      <c r="O513" s="7" t="str">
        <f t="shared" si="88"/>
        <v xml:space="preserve">Tema Tubulação </v>
      </c>
      <c r="P513" s="7" t="str">
        <f t="shared" si="85"/>
        <v>Trata-se de: Objeto De IFC e Tageável  ifcFlowTerminal  Tema Tubulação  ifcSanitaryTerminaI. --- Consultar a Documentação Revit API</v>
      </c>
      <c r="Q513" s="7" t="s">
        <v>684</v>
      </c>
      <c r="R513" s="21" t="s">
        <v>413</v>
      </c>
      <c r="S513" s="21" t="s">
        <v>413</v>
      </c>
      <c r="T513" s="10" t="str">
        <f t="shared" si="86"/>
        <v>key_513</v>
      </c>
    </row>
    <row r="514" spans="1:20" ht="7.8" customHeight="1" x14ac:dyDescent="0.3">
      <c r="A514" s="13">
        <v>514</v>
      </c>
      <c r="B514" s="9" t="s">
        <v>548</v>
      </c>
      <c r="C514" s="9" t="s">
        <v>1235</v>
      </c>
      <c r="D514" s="9" t="s">
        <v>229</v>
      </c>
      <c r="E514" s="25" t="s">
        <v>1514</v>
      </c>
      <c r="F514" s="23" t="s">
        <v>297</v>
      </c>
      <c r="G514" s="29" t="s">
        <v>152</v>
      </c>
      <c r="H514" s="29" t="s">
        <v>152</v>
      </c>
      <c r="I514" s="29" t="s">
        <v>152</v>
      </c>
      <c r="J514" s="29" t="s">
        <v>152</v>
      </c>
      <c r="K514" s="29" t="s">
        <v>152</v>
      </c>
      <c r="L514" s="7" t="str">
        <f t="shared" si="84"/>
        <v>Trata-se de: Objeto</v>
      </c>
      <c r="M514" s="7" t="str">
        <f t="shared" si="90"/>
        <v xml:space="preserve">De IFC e Tageável </v>
      </c>
      <c r="N514" s="7" t="str">
        <f t="shared" si="87"/>
        <v xml:space="preserve">ifcFlowTerminal </v>
      </c>
      <c r="O514" s="7" t="str">
        <f t="shared" si="88"/>
        <v xml:space="preserve">Tema Tubulação </v>
      </c>
      <c r="P514" s="7" t="str">
        <f t="shared" si="85"/>
        <v>Trata-se de: Objeto De IFC e Tageável  ifcFlowTerminal  Tema Tubulação  ifcWasteTerminal. --- Consultar a Documentação Revit API</v>
      </c>
      <c r="Q514" s="7" t="s">
        <v>684</v>
      </c>
      <c r="R514" s="21" t="s">
        <v>413</v>
      </c>
      <c r="S514" s="21" t="s">
        <v>413</v>
      </c>
      <c r="T514" s="10" t="str">
        <f t="shared" si="86"/>
        <v>key_514</v>
      </c>
    </row>
    <row r="515" spans="1:20" ht="7.8" customHeight="1" x14ac:dyDescent="0.3">
      <c r="A515" s="13">
        <v>515</v>
      </c>
      <c r="B515" s="9" t="s">
        <v>548</v>
      </c>
      <c r="C515" s="9" t="s">
        <v>1235</v>
      </c>
      <c r="D515" s="9" t="s">
        <v>586</v>
      </c>
      <c r="E515" s="25" t="s">
        <v>1526</v>
      </c>
      <c r="F515" s="23" t="s">
        <v>231</v>
      </c>
      <c r="G515" s="29" t="s">
        <v>152</v>
      </c>
      <c r="H515" s="29" t="s">
        <v>152</v>
      </c>
      <c r="I515" s="29" t="s">
        <v>152</v>
      </c>
      <c r="J515" s="29" t="s">
        <v>152</v>
      </c>
      <c r="K515" s="29" t="s">
        <v>152</v>
      </c>
      <c r="L515" s="7" t="str">
        <f t="shared" ref="L515:L578" si="91">_xlfn.CONCAT("Trata-se de: ", SUBSTITUTE(B515,"1.",""))</f>
        <v>Trata-se de: Objeto</v>
      </c>
      <c r="M515" s="7" t="str">
        <f t="shared" si="90"/>
        <v xml:space="preserve">De IFC e Tageável </v>
      </c>
      <c r="N515" s="7" t="str">
        <f t="shared" si="87"/>
        <v xml:space="preserve">ifcFurnishingElement </v>
      </c>
      <c r="O515" s="7" t="str">
        <f t="shared" si="88"/>
        <v xml:space="preserve">Tema Mobiliário </v>
      </c>
      <c r="P515" s="7" t="str">
        <f t="shared" ref="P515:P578" si="92">_xlfn.CONCAT(L515," ",M515," ",N515," ",O515," ", SUBSTITUTE(F515, ".", " "),". --- ",Q515)</f>
        <v>Trata-se de: Objeto De IFC e Tageável  ifcFurnishingElement  Tema Mobiliário  ifcFurniture. --- Consultar a Documentação Revit API</v>
      </c>
      <c r="Q515" s="7" t="s">
        <v>684</v>
      </c>
      <c r="R515" s="21" t="s">
        <v>413</v>
      </c>
      <c r="S515" s="21" t="s">
        <v>413</v>
      </c>
      <c r="T515" s="10" t="str">
        <f t="shared" ref="T515:T578" si="93">_xlfn.CONCAT("key_",A515)</f>
        <v>key_515</v>
      </c>
    </row>
    <row r="516" spans="1:20" ht="7.8" customHeight="1" x14ac:dyDescent="0.3">
      <c r="A516" s="13">
        <v>516</v>
      </c>
      <c r="B516" s="9" t="s">
        <v>548</v>
      </c>
      <c r="C516" s="9" t="s">
        <v>1235</v>
      </c>
      <c r="D516" s="9" t="s">
        <v>586</v>
      </c>
      <c r="E516" s="25" t="s">
        <v>1526</v>
      </c>
      <c r="F516" s="23" t="s">
        <v>292</v>
      </c>
      <c r="G516" s="29" t="s">
        <v>152</v>
      </c>
      <c r="H516" s="29" t="s">
        <v>152</v>
      </c>
      <c r="I516" s="29" t="s">
        <v>152</v>
      </c>
      <c r="J516" s="29" t="s">
        <v>152</v>
      </c>
      <c r="K516" s="29" t="s">
        <v>152</v>
      </c>
      <c r="L516" s="7" t="str">
        <f t="shared" si="91"/>
        <v>Trata-se de: Objeto</v>
      </c>
      <c r="M516" s="7" t="str">
        <f t="shared" si="90"/>
        <v xml:space="preserve">De IFC e Tageável </v>
      </c>
      <c r="N516" s="7" t="str">
        <f t="shared" ref="N516:N579" si="94">_xlfn.CONCAT(SUBSTITUTE(D516,"."," ")," ")</f>
        <v xml:space="preserve">ifcFurnishingElement </v>
      </c>
      <c r="O516" s="7" t="str">
        <f t="shared" ref="O516:O579" si="95">_xlfn.CONCAT(SUBSTITUTE(E516,"."," ")," ")</f>
        <v xml:space="preserve">Tema Mobiliário </v>
      </c>
      <c r="P516" s="7" t="str">
        <f t="shared" si="92"/>
        <v>Trata-se de: Objeto De IFC e Tageável  ifcFurnishingElement  Tema Mobiliário  ifcSystemFurnitureElement. --- Consultar a Documentação Revit API</v>
      </c>
      <c r="Q516" s="7" t="s">
        <v>684</v>
      </c>
      <c r="R516" s="21" t="s">
        <v>413</v>
      </c>
      <c r="S516" s="21" t="s">
        <v>413</v>
      </c>
      <c r="T516" s="10" t="str">
        <f t="shared" si="93"/>
        <v>key_516</v>
      </c>
    </row>
    <row r="517" spans="1:20" ht="7.8" customHeight="1" x14ac:dyDescent="0.3">
      <c r="A517" s="13">
        <v>517</v>
      </c>
      <c r="B517" s="9" t="s">
        <v>548</v>
      </c>
      <c r="C517" s="9" t="s">
        <v>1235</v>
      </c>
      <c r="D517" s="9" t="s">
        <v>232</v>
      </c>
      <c r="E517" s="25" t="s">
        <v>1527</v>
      </c>
      <c r="F517" s="23" t="s">
        <v>232</v>
      </c>
      <c r="G517" s="29" t="s">
        <v>152</v>
      </c>
      <c r="H517" s="29" t="s">
        <v>152</v>
      </c>
      <c r="I517" s="29" t="s">
        <v>152</v>
      </c>
      <c r="J517" s="29" t="s">
        <v>152</v>
      </c>
      <c r="K517" s="29" t="s">
        <v>152</v>
      </c>
      <c r="L517" s="7" t="str">
        <f t="shared" si="91"/>
        <v>Trata-se de: Objeto</v>
      </c>
      <c r="M517" s="7" t="str">
        <f t="shared" si="90"/>
        <v xml:space="preserve">De IFC e Tageável </v>
      </c>
      <c r="N517" s="7" t="str">
        <f t="shared" si="94"/>
        <v xml:space="preserve">ifcGeographicEIement </v>
      </c>
      <c r="O517" s="7" t="str">
        <f t="shared" si="95"/>
        <v xml:space="preserve">Tema Site </v>
      </c>
      <c r="P517" s="7" t="str">
        <f t="shared" si="92"/>
        <v>Trata-se de: Objeto De IFC e Tageável  ifcGeographicEIement  Tema Site  ifcGeographicEIement. --- Consultar a Documentação Revit API</v>
      </c>
      <c r="Q517" s="7" t="s">
        <v>684</v>
      </c>
      <c r="R517" s="21" t="s">
        <v>413</v>
      </c>
      <c r="S517" s="21" t="s">
        <v>413</v>
      </c>
      <c r="T517" s="10" t="str">
        <f t="shared" si="93"/>
        <v>key_517</v>
      </c>
    </row>
    <row r="518" spans="1:20" ht="7.8" customHeight="1" x14ac:dyDescent="0.3">
      <c r="A518" s="13">
        <v>518</v>
      </c>
      <c r="B518" s="9" t="s">
        <v>548</v>
      </c>
      <c r="C518" s="9" t="s">
        <v>1235</v>
      </c>
      <c r="D518" s="9" t="s">
        <v>516</v>
      </c>
      <c r="E518" s="9" t="s">
        <v>1528</v>
      </c>
      <c r="F518" s="42" t="s">
        <v>498</v>
      </c>
      <c r="G518" s="29" t="s">
        <v>152</v>
      </c>
      <c r="H518" s="29" t="s">
        <v>152</v>
      </c>
      <c r="I518" s="29" t="s">
        <v>152</v>
      </c>
      <c r="J518" s="29" t="s">
        <v>152</v>
      </c>
      <c r="K518" s="29" t="s">
        <v>152</v>
      </c>
      <c r="L518" s="7" t="str">
        <f t="shared" si="91"/>
        <v>Trata-se de: Objeto</v>
      </c>
      <c r="M518" s="7" t="str">
        <f t="shared" si="90"/>
        <v xml:space="preserve">De IFC e Tageável </v>
      </c>
      <c r="N518" s="7" t="str">
        <f t="shared" si="94"/>
        <v xml:space="preserve">ifcGroup </v>
      </c>
      <c r="O518" s="7" t="str">
        <f t="shared" si="95"/>
        <v xml:space="preserve">Tema AnáliseEstrutural </v>
      </c>
      <c r="P518" s="7" t="str">
        <f t="shared" si="92"/>
        <v>Trata-se de: Objeto De IFC e Tageável  ifcGroup  Tema AnáliseEstrutural  ifcStructuralAnalisysModel. --- Consultar a Documentação Revit API</v>
      </c>
      <c r="Q518" s="7" t="s">
        <v>684</v>
      </c>
      <c r="R518" s="21" t="s">
        <v>413</v>
      </c>
      <c r="S518" s="21" t="s">
        <v>413</v>
      </c>
      <c r="T518" s="10" t="str">
        <f t="shared" si="93"/>
        <v>key_518</v>
      </c>
    </row>
    <row r="519" spans="1:20" ht="7.8" customHeight="1" x14ac:dyDescent="0.3">
      <c r="A519" s="13">
        <v>519</v>
      </c>
      <c r="B519" s="9" t="s">
        <v>548</v>
      </c>
      <c r="C519" s="9" t="s">
        <v>1235</v>
      </c>
      <c r="D519" s="9" t="s">
        <v>516</v>
      </c>
      <c r="E519" s="9" t="s">
        <v>1528</v>
      </c>
      <c r="F519" s="42" t="s">
        <v>329</v>
      </c>
      <c r="G519" s="29" t="s">
        <v>152</v>
      </c>
      <c r="H519" s="29" t="s">
        <v>152</v>
      </c>
      <c r="I519" s="29" t="s">
        <v>152</v>
      </c>
      <c r="J519" s="29" t="s">
        <v>152</v>
      </c>
      <c r="K519" s="29" t="s">
        <v>152</v>
      </c>
      <c r="L519" s="7" t="str">
        <f t="shared" si="91"/>
        <v>Trata-se de: Objeto</v>
      </c>
      <c r="M519" s="7" t="str">
        <f t="shared" si="90"/>
        <v xml:space="preserve">De IFC e Tageável </v>
      </c>
      <c r="N519" s="7" t="str">
        <f t="shared" si="94"/>
        <v xml:space="preserve">ifcGroup </v>
      </c>
      <c r="O519" s="7" t="str">
        <f t="shared" si="95"/>
        <v xml:space="preserve">Tema AnáliseEstrutural </v>
      </c>
      <c r="P519" s="7" t="str">
        <f t="shared" si="92"/>
        <v>Trata-se de: Objeto De IFC e Tageável  ifcGroup  Tema AnáliseEstrutural  ifcStructuralLoadGroup. --- Consultar a Documentação Revit API</v>
      </c>
      <c r="Q519" s="7" t="s">
        <v>684</v>
      </c>
      <c r="R519" s="21" t="s">
        <v>413</v>
      </c>
      <c r="S519" s="21" t="s">
        <v>413</v>
      </c>
      <c r="T519" s="10" t="str">
        <f t="shared" si="93"/>
        <v>key_519</v>
      </c>
    </row>
    <row r="520" spans="1:20" ht="7.8" customHeight="1" x14ac:dyDescent="0.3">
      <c r="A520" s="13">
        <v>520</v>
      </c>
      <c r="B520" s="9" t="s">
        <v>548</v>
      </c>
      <c r="C520" s="9" t="s">
        <v>1235</v>
      </c>
      <c r="D520" s="9" t="s">
        <v>516</v>
      </c>
      <c r="E520" s="9" t="s">
        <v>1528</v>
      </c>
      <c r="F520" s="42" t="s">
        <v>459</v>
      </c>
      <c r="G520" s="29" t="s">
        <v>152</v>
      </c>
      <c r="H520" s="29" t="s">
        <v>152</v>
      </c>
      <c r="I520" s="29" t="s">
        <v>152</v>
      </c>
      <c r="J520" s="29" t="s">
        <v>152</v>
      </c>
      <c r="K520" s="29" t="s">
        <v>152</v>
      </c>
      <c r="L520" s="7" t="str">
        <f t="shared" si="91"/>
        <v>Trata-se de: Objeto</v>
      </c>
      <c r="M520" s="7" t="str">
        <f t="shared" si="90"/>
        <v xml:space="preserve">De IFC e Tageável </v>
      </c>
      <c r="N520" s="7" t="str">
        <f t="shared" si="94"/>
        <v xml:space="preserve">ifcGroup </v>
      </c>
      <c r="O520" s="7" t="str">
        <f t="shared" si="95"/>
        <v xml:space="preserve">Tema AnáliseEstrutural </v>
      </c>
      <c r="P520" s="7" t="str">
        <f t="shared" si="92"/>
        <v>Trata-se de: Objeto De IFC e Tageável  ifcGroup  Tema AnáliseEstrutural  ifcStructuralResultGroup. --- Consultar a Documentação Revit API</v>
      </c>
      <c r="Q520" s="7" t="s">
        <v>684</v>
      </c>
      <c r="R520" s="21" t="s">
        <v>413</v>
      </c>
      <c r="S520" s="21" t="s">
        <v>413</v>
      </c>
      <c r="T520" s="10" t="str">
        <f t="shared" si="93"/>
        <v>key_520</v>
      </c>
    </row>
    <row r="521" spans="1:20" ht="7.8" customHeight="1" x14ac:dyDescent="0.3">
      <c r="A521" s="13">
        <v>521</v>
      </c>
      <c r="B521" s="9" t="s">
        <v>548</v>
      </c>
      <c r="C521" s="9" t="s">
        <v>1235</v>
      </c>
      <c r="D521" s="9" t="s">
        <v>516</v>
      </c>
      <c r="E521" s="25" t="s">
        <v>1529</v>
      </c>
      <c r="F521" s="23" t="s">
        <v>268</v>
      </c>
      <c r="G521" s="29" t="s">
        <v>152</v>
      </c>
      <c r="H521" s="29" t="s">
        <v>152</v>
      </c>
      <c r="I521" s="29" t="s">
        <v>152</v>
      </c>
      <c r="J521" s="29" t="s">
        <v>152</v>
      </c>
      <c r="K521" s="29" t="s">
        <v>152</v>
      </c>
      <c r="L521" s="7" t="str">
        <f t="shared" si="91"/>
        <v>Trata-se de: Objeto</v>
      </c>
      <c r="M521" s="7" t="str">
        <f t="shared" si="90"/>
        <v xml:space="preserve">De IFC e Tageável </v>
      </c>
      <c r="N521" s="7" t="str">
        <f t="shared" si="94"/>
        <v xml:space="preserve">ifcGroup </v>
      </c>
      <c r="O521" s="7" t="str">
        <f t="shared" si="95"/>
        <v xml:space="preserve">Tema Espacial </v>
      </c>
      <c r="P521" s="7" t="str">
        <f t="shared" si="92"/>
        <v>Trata-se de: Objeto De IFC e Tageável  ifcGroup  Tema Espacial  ifcZone. --- Consultar a Documentação Revit API</v>
      </c>
      <c r="Q521" s="7" t="s">
        <v>684</v>
      </c>
      <c r="R521" s="21" t="s">
        <v>413</v>
      </c>
      <c r="S521" s="21" t="s">
        <v>413</v>
      </c>
      <c r="T521" s="10" t="str">
        <f t="shared" si="93"/>
        <v>key_521</v>
      </c>
    </row>
    <row r="522" spans="1:20" ht="7.8" customHeight="1" x14ac:dyDescent="0.3">
      <c r="A522" s="13">
        <v>522</v>
      </c>
      <c r="B522" s="9" t="s">
        <v>548</v>
      </c>
      <c r="C522" s="9" t="s">
        <v>1235</v>
      </c>
      <c r="D522" s="9" t="s">
        <v>516</v>
      </c>
      <c r="E522" s="9" t="s">
        <v>1530</v>
      </c>
      <c r="F522" s="42" t="s">
        <v>458</v>
      </c>
      <c r="G522" s="29" t="s">
        <v>152</v>
      </c>
      <c r="H522" s="29" t="s">
        <v>152</v>
      </c>
      <c r="I522" s="29" t="s">
        <v>152</v>
      </c>
      <c r="J522" s="29" t="s">
        <v>152</v>
      </c>
      <c r="K522" s="29" t="s">
        <v>152</v>
      </c>
      <c r="L522" s="7" t="str">
        <f t="shared" si="91"/>
        <v>Trata-se de: Objeto</v>
      </c>
      <c r="M522" s="7" t="str">
        <f t="shared" si="90"/>
        <v xml:space="preserve">De IFC e Tageável </v>
      </c>
      <c r="N522" s="7" t="str">
        <f t="shared" si="94"/>
        <v xml:space="preserve">ifcGroup </v>
      </c>
      <c r="O522" s="7" t="str">
        <f t="shared" si="95"/>
        <v xml:space="preserve">Tema Grupos </v>
      </c>
      <c r="P522" s="7" t="str">
        <f t="shared" si="92"/>
        <v>Trata-se de: Objeto De IFC e Tageável  ifcGroup  Tema Grupos  ifcAsset. --- Consultar a Documentação Revit API</v>
      </c>
      <c r="Q522" s="7" t="s">
        <v>684</v>
      </c>
      <c r="R522" s="21" t="s">
        <v>413</v>
      </c>
      <c r="S522" s="21" t="s">
        <v>413</v>
      </c>
      <c r="T522" s="10" t="str">
        <f t="shared" si="93"/>
        <v>key_522</v>
      </c>
    </row>
    <row r="523" spans="1:20" ht="7.8" customHeight="1" x14ac:dyDescent="0.3">
      <c r="A523" s="13">
        <v>523</v>
      </c>
      <c r="B523" s="9" t="s">
        <v>548</v>
      </c>
      <c r="C523" s="9" t="s">
        <v>1235</v>
      </c>
      <c r="D523" s="9" t="s">
        <v>516</v>
      </c>
      <c r="E523" s="9" t="s">
        <v>1530</v>
      </c>
      <c r="F523" s="42" t="s">
        <v>488</v>
      </c>
      <c r="G523" s="29" t="s">
        <v>152</v>
      </c>
      <c r="H523" s="29" t="s">
        <v>152</v>
      </c>
      <c r="I523" s="29" t="s">
        <v>152</v>
      </c>
      <c r="J523" s="29" t="s">
        <v>152</v>
      </c>
      <c r="K523" s="29" t="s">
        <v>152</v>
      </c>
      <c r="L523" s="7" t="str">
        <f t="shared" si="91"/>
        <v>Trata-se de: Objeto</v>
      </c>
      <c r="M523" s="7" t="str">
        <f t="shared" ref="M523:M554" si="96">_xlfn.CONCAT("", SUBSTITUTE(C523,"."," ")," e Tageável ")</f>
        <v xml:space="preserve">De IFC e Tageável </v>
      </c>
      <c r="N523" s="7" t="str">
        <f t="shared" si="94"/>
        <v xml:space="preserve">ifcGroup </v>
      </c>
      <c r="O523" s="7" t="str">
        <f t="shared" si="95"/>
        <v xml:space="preserve">Tema Grupos </v>
      </c>
      <c r="P523" s="7" t="str">
        <f t="shared" si="92"/>
        <v>Trata-se de: Objeto De IFC e Tageável  ifcGroup  Tema Grupos  ifcCondition. --- Consultar a Documentação Revit API</v>
      </c>
      <c r="Q523" s="7" t="s">
        <v>684</v>
      </c>
      <c r="R523" s="21" t="s">
        <v>413</v>
      </c>
      <c r="S523" s="21" t="s">
        <v>413</v>
      </c>
      <c r="T523" s="10" t="str">
        <f t="shared" si="93"/>
        <v>key_523</v>
      </c>
    </row>
    <row r="524" spans="1:20" ht="7.8" customHeight="1" x14ac:dyDescent="0.3">
      <c r="A524" s="13">
        <v>524</v>
      </c>
      <c r="B524" s="9" t="s">
        <v>548</v>
      </c>
      <c r="C524" s="9" t="s">
        <v>1235</v>
      </c>
      <c r="D524" s="9" t="s">
        <v>516</v>
      </c>
      <c r="E524" s="9" t="s">
        <v>1530</v>
      </c>
      <c r="F524" s="42" t="s">
        <v>319</v>
      </c>
      <c r="G524" s="29" t="s">
        <v>152</v>
      </c>
      <c r="H524" s="29" t="s">
        <v>152</v>
      </c>
      <c r="I524" s="29" t="s">
        <v>152</v>
      </c>
      <c r="J524" s="29" t="s">
        <v>152</v>
      </c>
      <c r="K524" s="29" t="s">
        <v>152</v>
      </c>
      <c r="L524" s="7" t="str">
        <f t="shared" si="91"/>
        <v>Trata-se de: Objeto</v>
      </c>
      <c r="M524" s="7" t="str">
        <f t="shared" si="96"/>
        <v xml:space="preserve">De IFC e Tageável </v>
      </c>
      <c r="N524" s="7" t="str">
        <f t="shared" si="94"/>
        <v xml:space="preserve">ifcGroup </v>
      </c>
      <c r="O524" s="7" t="str">
        <f t="shared" si="95"/>
        <v xml:space="preserve">Tema Grupos </v>
      </c>
      <c r="P524" s="7" t="str">
        <f t="shared" si="92"/>
        <v>Trata-se de: Objeto De IFC e Tageável  ifcGroup  Tema Grupos  ifcInventory. --- Consultar a Documentação Revit API</v>
      </c>
      <c r="Q524" s="7" t="s">
        <v>684</v>
      </c>
      <c r="R524" s="21" t="s">
        <v>413</v>
      </c>
      <c r="S524" s="21" t="s">
        <v>413</v>
      </c>
      <c r="T524" s="10" t="str">
        <f t="shared" si="93"/>
        <v>key_524</v>
      </c>
    </row>
    <row r="525" spans="1:20" ht="7.8" customHeight="1" x14ac:dyDescent="0.3">
      <c r="A525" s="13">
        <v>525</v>
      </c>
      <c r="B525" s="9" t="s">
        <v>548</v>
      </c>
      <c r="C525" s="9" t="s">
        <v>1235</v>
      </c>
      <c r="D525" s="9" t="s">
        <v>516</v>
      </c>
      <c r="E525" s="9" t="s">
        <v>1510</v>
      </c>
      <c r="F525" s="42" t="s">
        <v>308</v>
      </c>
      <c r="G525" s="29" t="s">
        <v>152</v>
      </c>
      <c r="H525" s="29" t="s">
        <v>152</v>
      </c>
      <c r="I525" s="29" t="s">
        <v>152</v>
      </c>
      <c r="J525" s="29" t="s">
        <v>152</v>
      </c>
      <c r="K525" s="29" t="s">
        <v>152</v>
      </c>
      <c r="L525" s="7" t="str">
        <f t="shared" si="91"/>
        <v>Trata-se de: Objeto</v>
      </c>
      <c r="M525" s="7" t="str">
        <f t="shared" si="96"/>
        <v xml:space="preserve">De IFC e Tageável </v>
      </c>
      <c r="N525" s="7" t="str">
        <f t="shared" si="94"/>
        <v xml:space="preserve">ifcGroup </v>
      </c>
      <c r="O525" s="7" t="str">
        <f t="shared" si="95"/>
        <v xml:space="preserve">Tema Instalação </v>
      </c>
      <c r="P525" s="7" t="str">
        <f t="shared" si="92"/>
        <v>Trata-se de: Objeto De IFC e Tageável  ifcGroup  Tema Instalação  ifcDistributionSystem. --- Consultar a Documentação Revit API</v>
      </c>
      <c r="Q525" s="7" t="s">
        <v>684</v>
      </c>
      <c r="R525" s="21" t="s">
        <v>413</v>
      </c>
      <c r="S525" s="21" t="s">
        <v>413</v>
      </c>
      <c r="T525" s="10" t="str">
        <f t="shared" si="93"/>
        <v>key_525</v>
      </c>
    </row>
    <row r="526" spans="1:20" ht="7.8" customHeight="1" x14ac:dyDescent="0.3">
      <c r="A526" s="13">
        <v>526</v>
      </c>
      <c r="B526" s="9" t="s">
        <v>548</v>
      </c>
      <c r="C526" s="9" t="s">
        <v>1235</v>
      </c>
      <c r="D526" s="9" t="s">
        <v>516</v>
      </c>
      <c r="E526" s="9" t="s">
        <v>1501</v>
      </c>
      <c r="F526" s="23" t="s">
        <v>307</v>
      </c>
      <c r="G526" s="29" t="s">
        <v>152</v>
      </c>
      <c r="H526" s="29" t="s">
        <v>152</v>
      </c>
      <c r="I526" s="29" t="s">
        <v>152</v>
      </c>
      <c r="J526" s="29" t="s">
        <v>152</v>
      </c>
      <c r="K526" s="29" t="s">
        <v>152</v>
      </c>
      <c r="L526" s="7" t="str">
        <f t="shared" si="91"/>
        <v>Trata-se de: Objeto</v>
      </c>
      <c r="M526" s="7" t="str">
        <f t="shared" si="96"/>
        <v xml:space="preserve">De IFC e Tageável </v>
      </c>
      <c r="N526" s="7" t="str">
        <f t="shared" si="94"/>
        <v xml:space="preserve">ifcGroup </v>
      </c>
      <c r="O526" s="7" t="str">
        <f t="shared" si="95"/>
        <v xml:space="preserve">Tema Predial </v>
      </c>
      <c r="P526" s="7" t="str">
        <f t="shared" si="92"/>
        <v>Trata-se de: Objeto De IFC e Tageável  ifcGroup  Tema Predial  ifcBuildingSystem. --- Consultar a Documentação Revit API</v>
      </c>
      <c r="Q526" s="7" t="s">
        <v>684</v>
      </c>
      <c r="R526" s="21" t="s">
        <v>413</v>
      </c>
      <c r="S526" s="21" t="s">
        <v>413</v>
      </c>
      <c r="T526" s="10" t="str">
        <f t="shared" si="93"/>
        <v>key_526</v>
      </c>
    </row>
    <row r="527" spans="1:20" ht="7.8" customHeight="1" x14ac:dyDescent="0.3">
      <c r="A527" s="13">
        <v>527</v>
      </c>
      <c r="B527" s="9" t="s">
        <v>548</v>
      </c>
      <c r="C527" s="9" t="s">
        <v>1235</v>
      </c>
      <c r="D527" s="9" t="s">
        <v>582</v>
      </c>
      <c r="E527" s="25" t="s">
        <v>1531</v>
      </c>
      <c r="F527" s="23" t="s">
        <v>303</v>
      </c>
      <c r="G527" s="29" t="s">
        <v>152</v>
      </c>
      <c r="H527" s="29" t="s">
        <v>152</v>
      </c>
      <c r="I527" s="29" t="s">
        <v>152</v>
      </c>
      <c r="J527" s="29" t="s">
        <v>152</v>
      </c>
      <c r="K527" s="29" t="s">
        <v>152</v>
      </c>
      <c r="L527" s="7" t="str">
        <f t="shared" si="91"/>
        <v>Trata-se de: Objeto</v>
      </c>
      <c r="M527" s="7" t="str">
        <f t="shared" si="96"/>
        <v xml:space="preserve">De IFC e Tageável </v>
      </c>
      <c r="N527" s="7" t="str">
        <f t="shared" si="94"/>
        <v xml:space="preserve">ifcMaterialDefinition </v>
      </c>
      <c r="O527" s="7" t="str">
        <f t="shared" si="95"/>
        <v xml:space="preserve">Tema Materiais </v>
      </c>
      <c r="P527" s="7" t="str">
        <f t="shared" si="92"/>
        <v>Trata-se de: Objeto De IFC e Tageável  ifcMaterialDefinition  Tema Materiais  ifcMaterial. --- Consultar a Documentação Revit API</v>
      </c>
      <c r="Q527" s="7" t="s">
        <v>684</v>
      </c>
      <c r="R527" s="21" t="s">
        <v>413</v>
      </c>
      <c r="S527" s="21" t="s">
        <v>413</v>
      </c>
      <c r="T527" s="10" t="str">
        <f t="shared" si="93"/>
        <v>key_527</v>
      </c>
    </row>
    <row r="528" spans="1:20" ht="7.8" customHeight="1" x14ac:dyDescent="0.3">
      <c r="A528" s="13">
        <v>528</v>
      </c>
      <c r="B528" s="9" t="s">
        <v>548</v>
      </c>
      <c r="C528" s="9" t="s">
        <v>1235</v>
      </c>
      <c r="D528" s="9" t="s">
        <v>582</v>
      </c>
      <c r="E528" s="25" t="s">
        <v>1531</v>
      </c>
      <c r="F528" s="23" t="s">
        <v>499</v>
      </c>
      <c r="G528" s="29" t="s">
        <v>152</v>
      </c>
      <c r="H528" s="29" t="s">
        <v>152</v>
      </c>
      <c r="I528" s="29" t="s">
        <v>152</v>
      </c>
      <c r="J528" s="29" t="s">
        <v>152</v>
      </c>
      <c r="K528" s="29" t="s">
        <v>152</v>
      </c>
      <c r="L528" s="7" t="str">
        <f t="shared" si="91"/>
        <v>Trata-se de: Objeto</v>
      </c>
      <c r="M528" s="7" t="str">
        <f t="shared" si="96"/>
        <v xml:space="preserve">De IFC e Tageável </v>
      </c>
      <c r="N528" s="7" t="str">
        <f t="shared" si="94"/>
        <v xml:space="preserve">ifcMaterialDefinition </v>
      </c>
      <c r="O528" s="7" t="str">
        <f t="shared" si="95"/>
        <v xml:space="preserve">Tema Materiais </v>
      </c>
      <c r="P528" s="7" t="str">
        <f t="shared" si="92"/>
        <v>Trata-se de: Objeto De IFC e Tageável  ifcMaterialDefinition  Tema Materiais  ifcMaterialConstituent. --- Consultar a Documentação Revit API</v>
      </c>
      <c r="Q528" s="7" t="s">
        <v>684</v>
      </c>
      <c r="R528" s="21" t="s">
        <v>413</v>
      </c>
      <c r="S528" s="21" t="s">
        <v>413</v>
      </c>
      <c r="T528" s="10" t="str">
        <f t="shared" si="93"/>
        <v>key_528</v>
      </c>
    </row>
    <row r="529" spans="1:20" ht="7.8" customHeight="1" x14ac:dyDescent="0.3">
      <c r="A529" s="13">
        <v>529</v>
      </c>
      <c r="B529" s="9" t="s">
        <v>548</v>
      </c>
      <c r="C529" s="9" t="s">
        <v>1235</v>
      </c>
      <c r="D529" s="9" t="s">
        <v>582</v>
      </c>
      <c r="E529" s="25" t="s">
        <v>1531</v>
      </c>
      <c r="F529" s="23" t="s">
        <v>500</v>
      </c>
      <c r="G529" s="29" t="s">
        <v>152</v>
      </c>
      <c r="H529" s="29" t="s">
        <v>152</v>
      </c>
      <c r="I529" s="29" t="s">
        <v>152</v>
      </c>
      <c r="J529" s="29" t="s">
        <v>152</v>
      </c>
      <c r="K529" s="29" t="s">
        <v>152</v>
      </c>
      <c r="L529" s="7" t="str">
        <f t="shared" si="91"/>
        <v>Trata-se de: Objeto</v>
      </c>
      <c r="M529" s="7" t="str">
        <f t="shared" si="96"/>
        <v xml:space="preserve">De IFC e Tageável </v>
      </c>
      <c r="N529" s="7" t="str">
        <f t="shared" si="94"/>
        <v xml:space="preserve">ifcMaterialDefinition </v>
      </c>
      <c r="O529" s="7" t="str">
        <f t="shared" si="95"/>
        <v xml:space="preserve">Tema Materiais </v>
      </c>
      <c r="P529" s="7" t="str">
        <f t="shared" si="92"/>
        <v>Trata-se de: Objeto De IFC e Tageável  ifcMaterialDefinition  Tema Materiais  ifcMaterialConstituentSet. --- Consultar a Documentação Revit API</v>
      </c>
      <c r="Q529" s="7" t="s">
        <v>684</v>
      </c>
      <c r="R529" s="21" t="s">
        <v>413</v>
      </c>
      <c r="S529" s="21" t="s">
        <v>413</v>
      </c>
      <c r="T529" s="10" t="str">
        <f t="shared" si="93"/>
        <v>key_529</v>
      </c>
    </row>
    <row r="530" spans="1:20" ht="7.8" customHeight="1" x14ac:dyDescent="0.3">
      <c r="A530" s="13">
        <v>530</v>
      </c>
      <c r="B530" s="9" t="s">
        <v>548</v>
      </c>
      <c r="C530" s="9" t="s">
        <v>1235</v>
      </c>
      <c r="D530" s="9" t="s">
        <v>582</v>
      </c>
      <c r="E530" s="25" t="s">
        <v>1531</v>
      </c>
      <c r="F530" s="23" t="s">
        <v>501</v>
      </c>
      <c r="G530" s="29" t="s">
        <v>152</v>
      </c>
      <c r="H530" s="29" t="s">
        <v>152</v>
      </c>
      <c r="I530" s="29" t="s">
        <v>152</v>
      </c>
      <c r="J530" s="29" t="s">
        <v>152</v>
      </c>
      <c r="K530" s="29" t="s">
        <v>152</v>
      </c>
      <c r="L530" s="7" t="str">
        <f t="shared" si="91"/>
        <v>Trata-se de: Objeto</v>
      </c>
      <c r="M530" s="7" t="str">
        <f t="shared" si="96"/>
        <v xml:space="preserve">De IFC e Tageável </v>
      </c>
      <c r="N530" s="7" t="str">
        <f t="shared" si="94"/>
        <v xml:space="preserve">ifcMaterialDefinition </v>
      </c>
      <c r="O530" s="7" t="str">
        <f t="shared" si="95"/>
        <v xml:space="preserve">Tema Materiais </v>
      </c>
      <c r="P530" s="7" t="str">
        <f t="shared" si="92"/>
        <v>Trata-se de: Objeto De IFC e Tageável  ifcMaterialDefinition  Tema Materiais  ifcMaterialLayer. --- Consultar a Documentação Revit API</v>
      </c>
      <c r="Q530" s="7" t="s">
        <v>684</v>
      </c>
      <c r="R530" s="21" t="s">
        <v>413</v>
      </c>
      <c r="S530" s="21" t="s">
        <v>413</v>
      </c>
      <c r="T530" s="10" t="str">
        <f t="shared" si="93"/>
        <v>key_530</v>
      </c>
    </row>
    <row r="531" spans="1:20" ht="7.8" customHeight="1" x14ac:dyDescent="0.3">
      <c r="A531" s="13">
        <v>531</v>
      </c>
      <c r="B531" s="9" t="s">
        <v>548</v>
      </c>
      <c r="C531" s="9" t="s">
        <v>1235</v>
      </c>
      <c r="D531" s="9" t="s">
        <v>582</v>
      </c>
      <c r="E531" s="25" t="s">
        <v>1531</v>
      </c>
      <c r="F531" s="23" t="s">
        <v>502</v>
      </c>
      <c r="G531" s="29" t="s">
        <v>152</v>
      </c>
      <c r="H531" s="29" t="s">
        <v>152</v>
      </c>
      <c r="I531" s="29" t="s">
        <v>152</v>
      </c>
      <c r="J531" s="29" t="s">
        <v>152</v>
      </c>
      <c r="K531" s="29" t="s">
        <v>152</v>
      </c>
      <c r="L531" s="7" t="str">
        <f t="shared" si="91"/>
        <v>Trata-se de: Objeto</v>
      </c>
      <c r="M531" s="7" t="str">
        <f t="shared" si="96"/>
        <v xml:space="preserve">De IFC e Tageável </v>
      </c>
      <c r="N531" s="7" t="str">
        <f t="shared" si="94"/>
        <v xml:space="preserve">ifcMaterialDefinition </v>
      </c>
      <c r="O531" s="7" t="str">
        <f t="shared" si="95"/>
        <v xml:space="preserve">Tema Materiais </v>
      </c>
      <c r="P531" s="7" t="str">
        <f t="shared" si="92"/>
        <v>Trata-se de: Objeto De IFC e Tageável  ifcMaterialDefinition  Tema Materiais  ifcMaterialLayerSet. --- Consultar a Documentação Revit API</v>
      </c>
      <c r="Q531" s="7" t="s">
        <v>684</v>
      </c>
      <c r="R531" s="21" t="s">
        <v>413</v>
      </c>
      <c r="S531" s="21" t="s">
        <v>413</v>
      </c>
      <c r="T531" s="10" t="str">
        <f t="shared" si="93"/>
        <v>key_531</v>
      </c>
    </row>
    <row r="532" spans="1:20" ht="7.8" customHeight="1" x14ac:dyDescent="0.3">
      <c r="A532" s="13">
        <v>532</v>
      </c>
      <c r="B532" s="9" t="s">
        <v>548</v>
      </c>
      <c r="C532" s="9" t="s">
        <v>1235</v>
      </c>
      <c r="D532" s="9" t="s">
        <v>582</v>
      </c>
      <c r="E532" s="25" t="s">
        <v>1531</v>
      </c>
      <c r="F532" s="23" t="s">
        <v>503</v>
      </c>
      <c r="G532" s="29" t="s">
        <v>152</v>
      </c>
      <c r="H532" s="29" t="s">
        <v>152</v>
      </c>
      <c r="I532" s="29" t="s">
        <v>152</v>
      </c>
      <c r="J532" s="29" t="s">
        <v>152</v>
      </c>
      <c r="K532" s="29" t="s">
        <v>152</v>
      </c>
      <c r="L532" s="7" t="str">
        <f t="shared" si="91"/>
        <v>Trata-se de: Objeto</v>
      </c>
      <c r="M532" s="7" t="str">
        <f t="shared" si="96"/>
        <v xml:space="preserve">De IFC e Tageável </v>
      </c>
      <c r="N532" s="7" t="str">
        <f t="shared" si="94"/>
        <v xml:space="preserve">ifcMaterialDefinition </v>
      </c>
      <c r="O532" s="7" t="str">
        <f t="shared" si="95"/>
        <v xml:space="preserve">Tema Materiais </v>
      </c>
      <c r="P532" s="7" t="str">
        <f t="shared" si="92"/>
        <v>Trata-se de: Objeto De IFC e Tageável  ifcMaterialDefinition  Tema Materiais  ifcMaterialProfile. --- Consultar a Documentação Revit API</v>
      </c>
      <c r="Q532" s="7" t="s">
        <v>684</v>
      </c>
      <c r="R532" s="21" t="s">
        <v>413</v>
      </c>
      <c r="S532" s="21" t="s">
        <v>413</v>
      </c>
      <c r="T532" s="10" t="str">
        <f t="shared" si="93"/>
        <v>key_532</v>
      </c>
    </row>
    <row r="533" spans="1:20" ht="7.8" customHeight="1" x14ac:dyDescent="0.3">
      <c r="A533" s="13">
        <v>533</v>
      </c>
      <c r="B533" s="9" t="s">
        <v>548</v>
      </c>
      <c r="C533" s="9" t="s">
        <v>1235</v>
      </c>
      <c r="D533" s="9" t="s">
        <v>582</v>
      </c>
      <c r="E533" s="25" t="s">
        <v>1531</v>
      </c>
      <c r="F533" s="23" t="s">
        <v>504</v>
      </c>
      <c r="G533" s="29" t="s">
        <v>152</v>
      </c>
      <c r="H533" s="29" t="s">
        <v>152</v>
      </c>
      <c r="I533" s="29" t="s">
        <v>152</v>
      </c>
      <c r="J533" s="29" t="s">
        <v>152</v>
      </c>
      <c r="K533" s="29" t="s">
        <v>152</v>
      </c>
      <c r="L533" s="7" t="str">
        <f t="shared" si="91"/>
        <v>Trata-se de: Objeto</v>
      </c>
      <c r="M533" s="7" t="str">
        <f t="shared" si="96"/>
        <v xml:space="preserve">De IFC e Tageável </v>
      </c>
      <c r="N533" s="7" t="str">
        <f t="shared" si="94"/>
        <v xml:space="preserve">ifcMaterialDefinition </v>
      </c>
      <c r="O533" s="7" t="str">
        <f t="shared" si="95"/>
        <v xml:space="preserve">Tema Materiais </v>
      </c>
      <c r="P533" s="7" t="str">
        <f t="shared" si="92"/>
        <v>Trata-se de: Objeto De IFC e Tageável  ifcMaterialDefinition  Tema Materiais  ifcMaterialProfileSet. --- Consultar a Documentação Revit API</v>
      </c>
      <c r="Q533" s="7" t="s">
        <v>684</v>
      </c>
      <c r="R533" s="21" t="s">
        <v>413</v>
      </c>
      <c r="S533" s="21" t="s">
        <v>413</v>
      </c>
      <c r="T533" s="10" t="str">
        <f t="shared" si="93"/>
        <v>key_533</v>
      </c>
    </row>
    <row r="534" spans="1:20" ht="7.8" customHeight="1" x14ac:dyDescent="0.3">
      <c r="A534" s="13">
        <v>534</v>
      </c>
      <c r="B534" s="9" t="s">
        <v>548</v>
      </c>
      <c r="C534" s="9" t="s">
        <v>1235</v>
      </c>
      <c r="D534" s="42" t="s">
        <v>513</v>
      </c>
      <c r="E534" s="9" t="s">
        <v>1503</v>
      </c>
      <c r="F534" s="42" t="s">
        <v>514</v>
      </c>
      <c r="G534" s="29" t="s">
        <v>152</v>
      </c>
      <c r="H534" s="29" t="s">
        <v>152</v>
      </c>
      <c r="I534" s="29" t="s">
        <v>152</v>
      </c>
      <c r="J534" s="29" t="s">
        <v>152</v>
      </c>
      <c r="K534" s="29" t="s">
        <v>152</v>
      </c>
      <c r="L534" s="7" t="str">
        <f t="shared" si="91"/>
        <v>Trata-se de: Objeto</v>
      </c>
      <c r="M534" s="7" t="str">
        <f t="shared" si="96"/>
        <v xml:space="preserve">De IFC e Tageável </v>
      </c>
      <c r="N534" s="7" t="str">
        <f t="shared" si="94"/>
        <v xml:space="preserve">ifcObject </v>
      </c>
      <c r="O534" s="7" t="str">
        <f t="shared" si="95"/>
        <v xml:space="preserve">Tema SuperClasses IFC </v>
      </c>
      <c r="P534" s="7" t="str">
        <f t="shared" si="92"/>
        <v>Trata-se de: Objeto De IFC e Tageável  ifcObject  Tema SuperClasses IFC  ifcActor. --- Consultar a Documentação Revit API</v>
      </c>
      <c r="Q534" s="7" t="s">
        <v>684</v>
      </c>
      <c r="R534" s="21" t="s">
        <v>413</v>
      </c>
      <c r="S534" s="21" t="s">
        <v>413</v>
      </c>
      <c r="T534" s="10" t="str">
        <f t="shared" si="93"/>
        <v>key_534</v>
      </c>
    </row>
    <row r="535" spans="1:20" ht="7.8" customHeight="1" x14ac:dyDescent="0.3">
      <c r="A535" s="13">
        <v>535</v>
      </c>
      <c r="B535" s="9" t="s">
        <v>548</v>
      </c>
      <c r="C535" s="9" t="s">
        <v>1235</v>
      </c>
      <c r="D535" s="42" t="s">
        <v>513</v>
      </c>
      <c r="E535" s="9" t="s">
        <v>1503</v>
      </c>
      <c r="F535" s="42" t="s">
        <v>515</v>
      </c>
      <c r="G535" s="29" t="s">
        <v>152</v>
      </c>
      <c r="H535" s="29" t="s">
        <v>152</v>
      </c>
      <c r="I535" s="29" t="s">
        <v>152</v>
      </c>
      <c r="J535" s="29" t="s">
        <v>152</v>
      </c>
      <c r="K535" s="29" t="s">
        <v>152</v>
      </c>
      <c r="L535" s="7" t="str">
        <f t="shared" si="91"/>
        <v>Trata-se de: Objeto</v>
      </c>
      <c r="M535" s="7" t="str">
        <f t="shared" si="96"/>
        <v xml:space="preserve">De IFC e Tageável </v>
      </c>
      <c r="N535" s="7" t="str">
        <f t="shared" si="94"/>
        <v xml:space="preserve">ifcObject </v>
      </c>
      <c r="O535" s="7" t="str">
        <f t="shared" si="95"/>
        <v xml:space="preserve">Tema SuperClasses IFC </v>
      </c>
      <c r="P535" s="7" t="str">
        <f t="shared" si="92"/>
        <v>Trata-se de: Objeto De IFC e Tageável  ifcObject  Tema SuperClasses IFC  ifcControl. --- Consultar a Documentação Revit API</v>
      </c>
      <c r="Q535" s="7" t="s">
        <v>684</v>
      </c>
      <c r="R535" s="21" t="s">
        <v>413</v>
      </c>
      <c r="S535" s="21" t="s">
        <v>413</v>
      </c>
      <c r="T535" s="10" t="str">
        <f t="shared" si="93"/>
        <v>key_535</v>
      </c>
    </row>
    <row r="536" spans="1:20" ht="7.8" customHeight="1" x14ac:dyDescent="0.3">
      <c r="A536" s="13">
        <v>536</v>
      </c>
      <c r="B536" s="9" t="s">
        <v>548</v>
      </c>
      <c r="C536" s="9" t="s">
        <v>1235</v>
      </c>
      <c r="D536" s="42" t="s">
        <v>513</v>
      </c>
      <c r="E536" s="9" t="s">
        <v>1503</v>
      </c>
      <c r="F536" s="42" t="s">
        <v>516</v>
      </c>
      <c r="G536" s="29" t="s">
        <v>152</v>
      </c>
      <c r="H536" s="29" t="s">
        <v>152</v>
      </c>
      <c r="I536" s="29" t="s">
        <v>152</v>
      </c>
      <c r="J536" s="29" t="s">
        <v>152</v>
      </c>
      <c r="K536" s="29" t="s">
        <v>152</v>
      </c>
      <c r="L536" s="7" t="str">
        <f t="shared" si="91"/>
        <v>Trata-se de: Objeto</v>
      </c>
      <c r="M536" s="7" t="str">
        <f t="shared" si="96"/>
        <v xml:space="preserve">De IFC e Tageável </v>
      </c>
      <c r="N536" s="7" t="str">
        <f t="shared" si="94"/>
        <v xml:space="preserve">ifcObject </v>
      </c>
      <c r="O536" s="7" t="str">
        <f t="shared" si="95"/>
        <v xml:space="preserve">Tema SuperClasses IFC </v>
      </c>
      <c r="P536" s="7" t="str">
        <f t="shared" si="92"/>
        <v>Trata-se de: Objeto De IFC e Tageável  ifcObject  Tema SuperClasses IFC  ifcGroup. --- Consultar a Documentação Revit API</v>
      </c>
      <c r="Q536" s="7" t="s">
        <v>684</v>
      </c>
      <c r="R536" s="21" t="s">
        <v>413</v>
      </c>
      <c r="S536" s="21" t="s">
        <v>413</v>
      </c>
      <c r="T536" s="10" t="str">
        <f t="shared" si="93"/>
        <v>key_536</v>
      </c>
    </row>
    <row r="537" spans="1:20" ht="7.8" customHeight="1" x14ac:dyDescent="0.3">
      <c r="A537" s="13">
        <v>537</v>
      </c>
      <c r="B537" s="9" t="s">
        <v>548</v>
      </c>
      <c r="C537" s="9" t="s">
        <v>1235</v>
      </c>
      <c r="D537" s="42" t="s">
        <v>513</v>
      </c>
      <c r="E537" s="9" t="s">
        <v>1503</v>
      </c>
      <c r="F537" s="42" t="s">
        <v>520</v>
      </c>
      <c r="G537" s="29" t="s">
        <v>152</v>
      </c>
      <c r="H537" s="29" t="s">
        <v>152</v>
      </c>
      <c r="I537" s="29" t="s">
        <v>152</v>
      </c>
      <c r="J537" s="29" t="s">
        <v>152</v>
      </c>
      <c r="K537" s="29" t="s">
        <v>152</v>
      </c>
      <c r="L537" s="7" t="str">
        <f t="shared" si="91"/>
        <v>Trata-se de: Objeto</v>
      </c>
      <c r="M537" s="7" t="str">
        <f t="shared" si="96"/>
        <v xml:space="preserve">De IFC e Tageável </v>
      </c>
      <c r="N537" s="7" t="str">
        <f t="shared" si="94"/>
        <v xml:space="preserve">ifcObject </v>
      </c>
      <c r="O537" s="7" t="str">
        <f t="shared" si="95"/>
        <v xml:space="preserve">Tema SuperClasses IFC </v>
      </c>
      <c r="P537" s="7" t="str">
        <f t="shared" si="92"/>
        <v>Trata-se de: Objeto De IFC e Tageável  ifcObject  Tema SuperClasses IFC  ifcProcess. --- Consultar a Documentação Revit API</v>
      </c>
      <c r="Q537" s="7" t="s">
        <v>684</v>
      </c>
      <c r="R537" s="21" t="s">
        <v>413</v>
      </c>
      <c r="S537" s="21" t="s">
        <v>413</v>
      </c>
      <c r="T537" s="10" t="str">
        <f t="shared" si="93"/>
        <v>key_537</v>
      </c>
    </row>
    <row r="538" spans="1:20" ht="7.8" customHeight="1" x14ac:dyDescent="0.3">
      <c r="A538" s="13">
        <v>538</v>
      </c>
      <c r="B538" s="9" t="s">
        <v>548</v>
      </c>
      <c r="C538" s="9" t="s">
        <v>1235</v>
      </c>
      <c r="D538" s="42" t="s">
        <v>513</v>
      </c>
      <c r="E538" s="9" t="s">
        <v>1503</v>
      </c>
      <c r="F538" s="42" t="s">
        <v>517</v>
      </c>
      <c r="G538" s="29" t="s">
        <v>152</v>
      </c>
      <c r="H538" s="29" t="s">
        <v>152</v>
      </c>
      <c r="I538" s="29" t="s">
        <v>152</v>
      </c>
      <c r="J538" s="29" t="s">
        <v>152</v>
      </c>
      <c r="K538" s="29" t="s">
        <v>152</v>
      </c>
      <c r="L538" s="7" t="str">
        <f t="shared" si="91"/>
        <v>Trata-se de: Objeto</v>
      </c>
      <c r="M538" s="7" t="str">
        <f t="shared" si="96"/>
        <v xml:space="preserve">De IFC e Tageável </v>
      </c>
      <c r="N538" s="7" t="str">
        <f t="shared" si="94"/>
        <v xml:space="preserve">ifcObject </v>
      </c>
      <c r="O538" s="7" t="str">
        <f t="shared" si="95"/>
        <v xml:space="preserve">Tema SuperClasses IFC </v>
      </c>
      <c r="P538" s="7" t="str">
        <f t="shared" si="92"/>
        <v>Trata-se de: Objeto De IFC e Tageável  ifcObject  Tema SuperClasses IFC  ifcProduct. --- Consultar a Documentação Revit API</v>
      </c>
      <c r="Q538" s="7" t="s">
        <v>684</v>
      </c>
      <c r="R538" s="21" t="s">
        <v>413</v>
      </c>
      <c r="S538" s="21" t="s">
        <v>413</v>
      </c>
      <c r="T538" s="10" t="str">
        <f t="shared" si="93"/>
        <v>key_538</v>
      </c>
    </row>
    <row r="539" spans="1:20" ht="7.8" customHeight="1" x14ac:dyDescent="0.3">
      <c r="A539" s="13">
        <v>539</v>
      </c>
      <c r="B539" s="9" t="s">
        <v>548</v>
      </c>
      <c r="C539" s="9" t="s">
        <v>1235</v>
      </c>
      <c r="D539" s="42" t="s">
        <v>513</v>
      </c>
      <c r="E539" s="9" t="s">
        <v>1503</v>
      </c>
      <c r="F539" s="42" t="s">
        <v>521</v>
      </c>
      <c r="G539" s="29" t="s">
        <v>152</v>
      </c>
      <c r="H539" s="29" t="s">
        <v>152</v>
      </c>
      <c r="I539" s="29" t="s">
        <v>152</v>
      </c>
      <c r="J539" s="29" t="s">
        <v>152</v>
      </c>
      <c r="K539" s="29" t="s">
        <v>152</v>
      </c>
      <c r="L539" s="7" t="str">
        <f t="shared" si="91"/>
        <v>Trata-se de: Objeto</v>
      </c>
      <c r="M539" s="7" t="str">
        <f t="shared" si="96"/>
        <v xml:space="preserve">De IFC e Tageável </v>
      </c>
      <c r="N539" s="7" t="str">
        <f t="shared" si="94"/>
        <v xml:space="preserve">ifcObject </v>
      </c>
      <c r="O539" s="7" t="str">
        <f t="shared" si="95"/>
        <v xml:space="preserve">Tema SuperClasses IFC </v>
      </c>
      <c r="P539" s="7" t="str">
        <f t="shared" si="92"/>
        <v>Trata-se de: Objeto De IFC e Tageável  ifcObject  Tema SuperClasses IFC  ifcResource. --- Consultar a Documentação Revit API</v>
      </c>
      <c r="Q539" s="7" t="s">
        <v>684</v>
      </c>
      <c r="R539" s="21" t="s">
        <v>413</v>
      </c>
      <c r="S539" s="21" t="s">
        <v>413</v>
      </c>
      <c r="T539" s="10" t="str">
        <f t="shared" si="93"/>
        <v>key_539</v>
      </c>
    </row>
    <row r="540" spans="1:20" ht="7.8" customHeight="1" x14ac:dyDescent="0.3">
      <c r="A540" s="13">
        <v>540</v>
      </c>
      <c r="B540" s="9" t="s">
        <v>548</v>
      </c>
      <c r="C540" s="9" t="s">
        <v>1235</v>
      </c>
      <c r="D540" s="42" t="s">
        <v>523</v>
      </c>
      <c r="E540" s="9" t="s">
        <v>1503</v>
      </c>
      <c r="F540" s="42" t="s">
        <v>518</v>
      </c>
      <c r="G540" s="29" t="s">
        <v>152</v>
      </c>
      <c r="H540" s="29" t="s">
        <v>152</v>
      </c>
      <c r="I540" s="29" t="s">
        <v>152</v>
      </c>
      <c r="J540" s="29" t="s">
        <v>152</v>
      </c>
      <c r="K540" s="29" t="s">
        <v>152</v>
      </c>
      <c r="L540" s="7" t="str">
        <f t="shared" si="91"/>
        <v>Trata-se de: Objeto</v>
      </c>
      <c r="M540" s="7" t="str">
        <f t="shared" si="96"/>
        <v xml:space="preserve">De IFC e Tageável </v>
      </c>
      <c r="N540" s="7" t="str">
        <f t="shared" si="94"/>
        <v xml:space="preserve">ifcObjectDefinition </v>
      </c>
      <c r="O540" s="7" t="str">
        <f t="shared" si="95"/>
        <v xml:space="preserve">Tema SuperClasses IFC </v>
      </c>
      <c r="P540" s="7" t="str">
        <f t="shared" si="92"/>
        <v>Trata-se de: Objeto De IFC e Tageável  ifcObjectDefinition  Tema SuperClasses IFC  ifcContext. --- Consultar a Documentação Revit API</v>
      </c>
      <c r="Q540" s="7" t="s">
        <v>684</v>
      </c>
      <c r="R540" s="21" t="s">
        <v>413</v>
      </c>
      <c r="S540" s="21" t="s">
        <v>413</v>
      </c>
      <c r="T540" s="10" t="str">
        <f t="shared" si="93"/>
        <v>key_540</v>
      </c>
    </row>
    <row r="541" spans="1:20" ht="7.8" customHeight="1" x14ac:dyDescent="0.3">
      <c r="A541" s="13">
        <v>541</v>
      </c>
      <c r="B541" s="9" t="s">
        <v>548</v>
      </c>
      <c r="C541" s="9" t="s">
        <v>1235</v>
      </c>
      <c r="D541" s="42" t="s">
        <v>523</v>
      </c>
      <c r="E541" s="9" t="s">
        <v>1503</v>
      </c>
      <c r="F541" s="42" t="s">
        <v>513</v>
      </c>
      <c r="G541" s="29" t="s">
        <v>152</v>
      </c>
      <c r="H541" s="29" t="s">
        <v>152</v>
      </c>
      <c r="I541" s="29" t="s">
        <v>152</v>
      </c>
      <c r="J541" s="29" t="s">
        <v>152</v>
      </c>
      <c r="K541" s="29" t="s">
        <v>152</v>
      </c>
      <c r="L541" s="7" t="str">
        <f t="shared" si="91"/>
        <v>Trata-se de: Objeto</v>
      </c>
      <c r="M541" s="7" t="str">
        <f t="shared" si="96"/>
        <v xml:space="preserve">De IFC e Tageável </v>
      </c>
      <c r="N541" s="7" t="str">
        <f t="shared" si="94"/>
        <v xml:space="preserve">ifcObjectDefinition </v>
      </c>
      <c r="O541" s="7" t="str">
        <f t="shared" si="95"/>
        <v xml:space="preserve">Tema SuperClasses IFC </v>
      </c>
      <c r="P541" s="7" t="str">
        <f t="shared" si="92"/>
        <v>Trata-se de: Objeto De IFC e Tageável  ifcObjectDefinition  Tema SuperClasses IFC  ifcObject. --- Consultar a Documentação Revit API</v>
      </c>
      <c r="Q541" s="7" t="s">
        <v>684</v>
      </c>
      <c r="R541" s="21" t="s">
        <v>413</v>
      </c>
      <c r="S541" s="21" t="s">
        <v>413</v>
      </c>
      <c r="T541" s="10" t="str">
        <f t="shared" si="93"/>
        <v>key_541</v>
      </c>
    </row>
    <row r="542" spans="1:20" ht="7.8" customHeight="1" x14ac:dyDescent="0.3">
      <c r="A542" s="13">
        <v>542</v>
      </c>
      <c r="B542" s="9" t="s">
        <v>548</v>
      </c>
      <c r="C542" s="9" t="s">
        <v>1235</v>
      </c>
      <c r="D542" s="42" t="s">
        <v>523</v>
      </c>
      <c r="E542" s="9" t="s">
        <v>1503</v>
      </c>
      <c r="F542" s="42" t="s">
        <v>519</v>
      </c>
      <c r="G542" s="29" t="s">
        <v>152</v>
      </c>
      <c r="H542" s="29" t="s">
        <v>152</v>
      </c>
      <c r="I542" s="29" t="s">
        <v>152</v>
      </c>
      <c r="J542" s="29" t="s">
        <v>152</v>
      </c>
      <c r="K542" s="29" t="s">
        <v>152</v>
      </c>
      <c r="L542" s="7" t="str">
        <f t="shared" si="91"/>
        <v>Trata-se de: Objeto</v>
      </c>
      <c r="M542" s="7" t="str">
        <f t="shared" si="96"/>
        <v xml:space="preserve">De IFC e Tageável </v>
      </c>
      <c r="N542" s="7" t="str">
        <f t="shared" si="94"/>
        <v xml:space="preserve">ifcObjectDefinition </v>
      </c>
      <c r="O542" s="7" t="str">
        <f t="shared" si="95"/>
        <v xml:space="preserve">Tema SuperClasses IFC </v>
      </c>
      <c r="P542" s="7" t="str">
        <f t="shared" si="92"/>
        <v>Trata-se de: Objeto De IFC e Tageável  ifcObjectDefinition  Tema SuperClasses IFC  ifcTypeObject. --- Consultar a Documentação Revit API</v>
      </c>
      <c r="Q542" s="7" t="s">
        <v>684</v>
      </c>
      <c r="R542" s="21" t="s">
        <v>413</v>
      </c>
      <c r="S542" s="21" t="s">
        <v>413</v>
      </c>
      <c r="T542" s="10" t="str">
        <f t="shared" si="93"/>
        <v>key_542</v>
      </c>
    </row>
    <row r="543" spans="1:20" ht="7.8" customHeight="1" x14ac:dyDescent="0.3">
      <c r="A543" s="13">
        <v>543</v>
      </c>
      <c r="B543" s="9" t="s">
        <v>548</v>
      </c>
      <c r="C543" s="9" t="s">
        <v>1235</v>
      </c>
      <c r="D543" s="9" t="s">
        <v>587</v>
      </c>
      <c r="E543" s="9" t="s">
        <v>1510</v>
      </c>
      <c r="F543" s="42" t="s">
        <v>316</v>
      </c>
      <c r="G543" s="29" t="s">
        <v>152</v>
      </c>
      <c r="H543" s="29" t="s">
        <v>152</v>
      </c>
      <c r="I543" s="29" t="s">
        <v>152</v>
      </c>
      <c r="J543" s="29" t="s">
        <v>152</v>
      </c>
      <c r="K543" s="29" t="s">
        <v>152</v>
      </c>
      <c r="L543" s="7" t="str">
        <f t="shared" si="91"/>
        <v>Trata-se de: Objeto</v>
      </c>
      <c r="M543" s="7" t="str">
        <f t="shared" si="96"/>
        <v xml:space="preserve">De IFC e Tageável </v>
      </c>
      <c r="N543" s="7" t="str">
        <f t="shared" si="94"/>
        <v xml:space="preserve">ifcPort </v>
      </c>
      <c r="O543" s="7" t="str">
        <f t="shared" si="95"/>
        <v xml:space="preserve">Tema Instalação </v>
      </c>
      <c r="P543" s="7" t="str">
        <f t="shared" si="92"/>
        <v>Trata-se de: Objeto De IFC e Tageável  ifcPort  Tema Instalação  ifcDistributionPort. --- Consultar a Documentação Revit API</v>
      </c>
      <c r="Q543" s="7" t="s">
        <v>684</v>
      </c>
      <c r="R543" s="21" t="s">
        <v>413</v>
      </c>
      <c r="S543" s="21" t="s">
        <v>413</v>
      </c>
      <c r="T543" s="10" t="str">
        <f t="shared" si="93"/>
        <v>key_543</v>
      </c>
    </row>
    <row r="544" spans="1:20" ht="7.8" customHeight="1" x14ac:dyDescent="0.3">
      <c r="A544" s="13">
        <v>544</v>
      </c>
      <c r="B544" s="9" t="s">
        <v>548</v>
      </c>
      <c r="C544" s="9" t="s">
        <v>1235</v>
      </c>
      <c r="D544" s="9" t="s">
        <v>588</v>
      </c>
      <c r="E544" s="9" t="s">
        <v>1532</v>
      </c>
      <c r="F544" s="23" t="s">
        <v>233</v>
      </c>
      <c r="G544" s="29" t="s">
        <v>152</v>
      </c>
      <c r="H544" s="29" t="s">
        <v>152</v>
      </c>
      <c r="I544" s="29" t="s">
        <v>152</v>
      </c>
      <c r="J544" s="29" t="s">
        <v>152</v>
      </c>
      <c r="K544" s="29" t="s">
        <v>152</v>
      </c>
      <c r="L544" s="7" t="str">
        <f t="shared" si="91"/>
        <v>Trata-se de: Objeto</v>
      </c>
      <c r="M544" s="7" t="str">
        <f t="shared" si="96"/>
        <v xml:space="preserve">De IFC e Tageável </v>
      </c>
      <c r="N544" s="7" t="str">
        <f t="shared" si="94"/>
        <v xml:space="preserve">ifcPositioningElement </v>
      </c>
      <c r="O544" s="7" t="str">
        <f t="shared" si="95"/>
        <v xml:space="preserve">Tema Posicionamento </v>
      </c>
      <c r="P544" s="7" t="str">
        <f t="shared" si="92"/>
        <v>Trata-se de: Objeto De IFC e Tageável  ifcPositioningElement  Tema Posicionamento  ifcGrid. --- Consultar a Documentação Revit API</v>
      </c>
      <c r="Q544" s="7" t="s">
        <v>684</v>
      </c>
      <c r="R544" s="21" t="s">
        <v>413</v>
      </c>
      <c r="S544" s="21" t="s">
        <v>413</v>
      </c>
      <c r="T544" s="10" t="str">
        <f t="shared" si="93"/>
        <v>key_544</v>
      </c>
    </row>
    <row r="545" spans="1:20" ht="7.8" customHeight="1" x14ac:dyDescent="0.3">
      <c r="A545" s="13">
        <v>545</v>
      </c>
      <c r="B545" s="9" t="s">
        <v>548</v>
      </c>
      <c r="C545" s="9" t="s">
        <v>1235</v>
      </c>
      <c r="D545" s="9" t="s">
        <v>588</v>
      </c>
      <c r="E545" s="9" t="s">
        <v>1532</v>
      </c>
      <c r="F545" s="23" t="s">
        <v>490</v>
      </c>
      <c r="G545" s="29" t="s">
        <v>152</v>
      </c>
      <c r="H545" s="29" t="s">
        <v>152</v>
      </c>
      <c r="I545" s="29" t="s">
        <v>152</v>
      </c>
      <c r="J545" s="29" t="s">
        <v>152</v>
      </c>
      <c r="K545" s="29" t="s">
        <v>152</v>
      </c>
      <c r="L545" s="7" t="str">
        <f t="shared" si="91"/>
        <v>Trata-se de: Objeto</v>
      </c>
      <c r="M545" s="7" t="str">
        <f t="shared" si="96"/>
        <v xml:space="preserve">De IFC e Tageável </v>
      </c>
      <c r="N545" s="7" t="str">
        <f t="shared" si="94"/>
        <v xml:space="preserve">ifcPositioningElement </v>
      </c>
      <c r="O545" s="7" t="str">
        <f t="shared" si="95"/>
        <v xml:space="preserve">Tema Posicionamento </v>
      </c>
      <c r="P545" s="7" t="str">
        <f t="shared" si="92"/>
        <v>Trata-se de: Objeto De IFC e Tageável  ifcPositioningElement  Tema Posicionamento  ifcReferent. --- Consultar a Documentação Revit API</v>
      </c>
      <c r="Q545" s="7" t="s">
        <v>684</v>
      </c>
      <c r="R545" s="21" t="s">
        <v>413</v>
      </c>
      <c r="S545" s="21" t="s">
        <v>413</v>
      </c>
      <c r="T545" s="10" t="str">
        <f t="shared" si="93"/>
        <v>key_545</v>
      </c>
    </row>
    <row r="546" spans="1:20" ht="7.8" customHeight="1" x14ac:dyDescent="0.3">
      <c r="A546" s="13">
        <v>546</v>
      </c>
      <c r="B546" s="9" t="s">
        <v>548</v>
      </c>
      <c r="C546" s="9" t="s">
        <v>1235</v>
      </c>
      <c r="D546" s="9" t="s">
        <v>520</v>
      </c>
      <c r="E546" s="9" t="s">
        <v>1505</v>
      </c>
      <c r="F546" s="42" t="s">
        <v>317</v>
      </c>
      <c r="G546" s="29" t="s">
        <v>152</v>
      </c>
      <c r="H546" s="29" t="s">
        <v>152</v>
      </c>
      <c r="I546" s="29" t="s">
        <v>152</v>
      </c>
      <c r="J546" s="29" t="s">
        <v>152</v>
      </c>
      <c r="K546" s="29" t="s">
        <v>152</v>
      </c>
      <c r="L546" s="7" t="str">
        <f t="shared" si="91"/>
        <v>Trata-se de: Objeto</v>
      </c>
      <c r="M546" s="7" t="str">
        <f t="shared" si="96"/>
        <v xml:space="preserve">De IFC e Tageável </v>
      </c>
      <c r="N546" s="7" t="str">
        <f t="shared" si="94"/>
        <v xml:space="preserve">ifcProcess </v>
      </c>
      <c r="O546" s="7" t="str">
        <f t="shared" si="95"/>
        <v xml:space="preserve">Tema Processos </v>
      </c>
      <c r="P546" s="7" t="str">
        <f t="shared" si="92"/>
        <v>Trata-se de: Objeto De IFC e Tageável  ifcProcess  Tema Processos  ifcEvent. --- Consultar a Documentação Revit API</v>
      </c>
      <c r="Q546" s="7" t="s">
        <v>684</v>
      </c>
      <c r="R546" s="21" t="s">
        <v>413</v>
      </c>
      <c r="S546" s="21" t="s">
        <v>413</v>
      </c>
      <c r="T546" s="10" t="str">
        <f t="shared" si="93"/>
        <v>key_546</v>
      </c>
    </row>
    <row r="547" spans="1:20" ht="7.8" customHeight="1" x14ac:dyDescent="0.3">
      <c r="A547" s="13">
        <v>547</v>
      </c>
      <c r="B547" s="9" t="s">
        <v>548</v>
      </c>
      <c r="C547" s="9" t="s">
        <v>1235</v>
      </c>
      <c r="D547" s="9" t="s">
        <v>520</v>
      </c>
      <c r="E547" s="9" t="s">
        <v>1506</v>
      </c>
      <c r="F547" s="42" t="s">
        <v>325</v>
      </c>
      <c r="G547" s="29" t="s">
        <v>152</v>
      </c>
      <c r="H547" s="29" t="s">
        <v>152</v>
      </c>
      <c r="I547" s="29" t="s">
        <v>152</v>
      </c>
      <c r="J547" s="29" t="s">
        <v>152</v>
      </c>
      <c r="K547" s="29" t="s">
        <v>152</v>
      </c>
      <c r="L547" s="7" t="str">
        <f t="shared" si="91"/>
        <v>Trata-se de: Objeto</v>
      </c>
      <c r="M547" s="7" t="str">
        <f t="shared" si="96"/>
        <v xml:space="preserve">De IFC e Tageável </v>
      </c>
      <c r="N547" s="7" t="str">
        <f t="shared" si="94"/>
        <v xml:space="preserve">ifcProcess </v>
      </c>
      <c r="O547" s="7" t="str">
        <f t="shared" si="95"/>
        <v xml:space="preserve">Tema Tarefas </v>
      </c>
      <c r="P547" s="7" t="str">
        <f t="shared" si="92"/>
        <v>Trata-se de: Objeto De IFC e Tageável  ifcProcess  Tema Tarefas  ifcProcedure. --- Consultar a Documentação Revit API</v>
      </c>
      <c r="Q547" s="7" t="s">
        <v>684</v>
      </c>
      <c r="R547" s="21" t="s">
        <v>413</v>
      </c>
      <c r="S547" s="21" t="s">
        <v>413</v>
      </c>
      <c r="T547" s="10" t="str">
        <f t="shared" si="93"/>
        <v>key_547</v>
      </c>
    </row>
    <row r="548" spans="1:20" ht="7.8" customHeight="1" x14ac:dyDescent="0.3">
      <c r="A548" s="13">
        <v>548</v>
      </c>
      <c r="B548" s="9" t="s">
        <v>548</v>
      </c>
      <c r="C548" s="9" t="s">
        <v>1235</v>
      </c>
      <c r="D548" s="9" t="s">
        <v>520</v>
      </c>
      <c r="E548" s="9" t="s">
        <v>1506</v>
      </c>
      <c r="F548" s="42" t="s">
        <v>332</v>
      </c>
      <c r="G548" s="29" t="s">
        <v>152</v>
      </c>
      <c r="H548" s="29" t="s">
        <v>152</v>
      </c>
      <c r="I548" s="29" t="s">
        <v>152</v>
      </c>
      <c r="J548" s="29" t="s">
        <v>152</v>
      </c>
      <c r="K548" s="29" t="s">
        <v>152</v>
      </c>
      <c r="L548" s="7" t="str">
        <f t="shared" si="91"/>
        <v>Trata-se de: Objeto</v>
      </c>
      <c r="M548" s="7" t="str">
        <f t="shared" si="96"/>
        <v xml:space="preserve">De IFC e Tageável </v>
      </c>
      <c r="N548" s="7" t="str">
        <f t="shared" si="94"/>
        <v xml:space="preserve">ifcProcess </v>
      </c>
      <c r="O548" s="7" t="str">
        <f t="shared" si="95"/>
        <v xml:space="preserve">Tema Tarefas </v>
      </c>
      <c r="P548" s="7" t="str">
        <f t="shared" si="92"/>
        <v>Trata-se de: Objeto De IFC e Tageável  ifcProcess  Tema Tarefas  ifcTask. --- Consultar a Documentação Revit API</v>
      </c>
      <c r="Q548" s="7" t="s">
        <v>684</v>
      </c>
      <c r="R548" s="21" t="s">
        <v>413</v>
      </c>
      <c r="S548" s="21" t="s">
        <v>413</v>
      </c>
      <c r="T548" s="10" t="str">
        <f t="shared" si="93"/>
        <v>key_548</v>
      </c>
    </row>
    <row r="549" spans="1:20" ht="7.8" customHeight="1" x14ac:dyDescent="0.3">
      <c r="A549" s="13">
        <v>549</v>
      </c>
      <c r="B549" s="9" t="s">
        <v>548</v>
      </c>
      <c r="C549" s="9" t="s">
        <v>1235</v>
      </c>
      <c r="D549" s="42" t="s">
        <v>592</v>
      </c>
      <c r="E549" s="9" t="s">
        <v>1503</v>
      </c>
      <c r="F549" s="42" t="s">
        <v>522</v>
      </c>
      <c r="G549" s="29" t="s">
        <v>152</v>
      </c>
      <c r="H549" s="29" t="s">
        <v>152</v>
      </c>
      <c r="I549" s="29" t="s">
        <v>152</v>
      </c>
      <c r="J549" s="29" t="s">
        <v>152</v>
      </c>
      <c r="K549" s="29" t="s">
        <v>152</v>
      </c>
      <c r="L549" s="7" t="str">
        <f t="shared" si="91"/>
        <v>Trata-se de: Objeto</v>
      </c>
      <c r="M549" s="7" t="str">
        <f t="shared" si="96"/>
        <v xml:space="preserve">De IFC e Tageável </v>
      </c>
      <c r="N549" s="7" t="str">
        <f t="shared" si="94"/>
        <v xml:space="preserve">ifcRaiz </v>
      </c>
      <c r="O549" s="7" t="str">
        <f t="shared" si="95"/>
        <v xml:space="preserve">Tema SuperClasses IFC </v>
      </c>
      <c r="P549" s="7" t="str">
        <f t="shared" si="92"/>
        <v>Trata-se de: Objeto De IFC e Tageável  ifcRaiz  Tema SuperClasses IFC  ifcRoot. --- Consultar a Documentação Revit API</v>
      </c>
      <c r="Q549" s="7" t="s">
        <v>684</v>
      </c>
      <c r="R549" s="21" t="s">
        <v>413</v>
      </c>
      <c r="S549" s="21" t="s">
        <v>413</v>
      </c>
      <c r="T549" s="10" t="str">
        <f t="shared" si="93"/>
        <v>key_549</v>
      </c>
    </row>
    <row r="550" spans="1:20" ht="7.8" customHeight="1" x14ac:dyDescent="0.3">
      <c r="A550" s="13">
        <v>550</v>
      </c>
      <c r="B550" s="9" t="s">
        <v>548</v>
      </c>
      <c r="C550" s="9" t="s">
        <v>1235</v>
      </c>
      <c r="D550" s="42" t="s">
        <v>592</v>
      </c>
      <c r="E550" s="9" t="s">
        <v>1503</v>
      </c>
      <c r="F550" s="42" t="s">
        <v>523</v>
      </c>
      <c r="G550" s="29" t="s">
        <v>152</v>
      </c>
      <c r="H550" s="29" t="s">
        <v>152</v>
      </c>
      <c r="I550" s="29" t="s">
        <v>152</v>
      </c>
      <c r="J550" s="29" t="s">
        <v>152</v>
      </c>
      <c r="K550" s="29" t="s">
        <v>152</v>
      </c>
      <c r="L550" s="7" t="str">
        <f t="shared" si="91"/>
        <v>Trata-se de: Objeto</v>
      </c>
      <c r="M550" s="7" t="str">
        <f t="shared" si="96"/>
        <v xml:space="preserve">De IFC e Tageável </v>
      </c>
      <c r="N550" s="7" t="str">
        <f t="shared" si="94"/>
        <v xml:space="preserve">ifcRaiz </v>
      </c>
      <c r="O550" s="7" t="str">
        <f t="shared" si="95"/>
        <v xml:space="preserve">Tema SuperClasses IFC </v>
      </c>
      <c r="P550" s="7" t="str">
        <f t="shared" si="92"/>
        <v>Trata-se de: Objeto De IFC e Tageável  ifcRaiz  Tema SuperClasses IFC  ifcObjectDefinition. --- Consultar a Documentação Revit API</v>
      </c>
      <c r="Q550" s="7" t="s">
        <v>684</v>
      </c>
      <c r="R550" s="21" t="s">
        <v>413</v>
      </c>
      <c r="S550" s="21" t="s">
        <v>413</v>
      </c>
      <c r="T550" s="10" t="str">
        <f t="shared" si="93"/>
        <v>key_550</v>
      </c>
    </row>
    <row r="551" spans="1:20" ht="7.8" customHeight="1" x14ac:dyDescent="0.3">
      <c r="A551" s="13">
        <v>551</v>
      </c>
      <c r="B551" s="9" t="s">
        <v>548</v>
      </c>
      <c r="C551" s="9" t="s">
        <v>1235</v>
      </c>
      <c r="D551" s="42" t="s">
        <v>592</v>
      </c>
      <c r="E551" s="9" t="s">
        <v>1503</v>
      </c>
      <c r="F551" s="42" t="s">
        <v>524</v>
      </c>
      <c r="G551" s="29" t="s">
        <v>152</v>
      </c>
      <c r="H551" s="29" t="s">
        <v>152</v>
      </c>
      <c r="I551" s="29" t="s">
        <v>152</v>
      </c>
      <c r="J551" s="29" t="s">
        <v>152</v>
      </c>
      <c r="K551" s="29" t="s">
        <v>152</v>
      </c>
      <c r="L551" s="7" t="str">
        <f t="shared" si="91"/>
        <v>Trata-se de: Objeto</v>
      </c>
      <c r="M551" s="7" t="str">
        <f t="shared" si="96"/>
        <v xml:space="preserve">De IFC e Tageável </v>
      </c>
      <c r="N551" s="7" t="str">
        <f t="shared" si="94"/>
        <v xml:space="preserve">ifcRaiz </v>
      </c>
      <c r="O551" s="7" t="str">
        <f t="shared" si="95"/>
        <v xml:space="preserve">Tema SuperClasses IFC </v>
      </c>
      <c r="P551" s="7" t="str">
        <f t="shared" si="92"/>
        <v>Trata-se de: Objeto De IFC e Tageável  ifcRaiz  Tema SuperClasses IFC  ifcPropertyDefinition. --- Consultar a Documentação Revit API</v>
      </c>
      <c r="Q551" s="7" t="s">
        <v>684</v>
      </c>
      <c r="R551" s="21" t="s">
        <v>413</v>
      </c>
      <c r="S551" s="21" t="s">
        <v>413</v>
      </c>
      <c r="T551" s="10" t="str">
        <f t="shared" si="93"/>
        <v>key_551</v>
      </c>
    </row>
    <row r="552" spans="1:20" ht="7.8" customHeight="1" x14ac:dyDescent="0.3">
      <c r="A552" s="13">
        <v>552</v>
      </c>
      <c r="B552" s="9" t="s">
        <v>548</v>
      </c>
      <c r="C552" s="9" t="s">
        <v>1235</v>
      </c>
      <c r="D552" s="42" t="s">
        <v>592</v>
      </c>
      <c r="E552" s="9" t="s">
        <v>1503</v>
      </c>
      <c r="F552" s="42" t="s">
        <v>525</v>
      </c>
      <c r="G552" s="29" t="s">
        <v>152</v>
      </c>
      <c r="H552" s="29" t="s">
        <v>152</v>
      </c>
      <c r="I552" s="29" t="s">
        <v>152</v>
      </c>
      <c r="J552" s="29" t="s">
        <v>152</v>
      </c>
      <c r="K552" s="29" t="s">
        <v>152</v>
      </c>
      <c r="L552" s="7" t="str">
        <f t="shared" si="91"/>
        <v>Trata-se de: Objeto</v>
      </c>
      <c r="M552" s="7" t="str">
        <f t="shared" si="96"/>
        <v xml:space="preserve">De IFC e Tageável </v>
      </c>
      <c r="N552" s="7" t="str">
        <f t="shared" si="94"/>
        <v xml:space="preserve">ifcRaiz </v>
      </c>
      <c r="O552" s="7" t="str">
        <f t="shared" si="95"/>
        <v xml:space="preserve">Tema SuperClasses IFC </v>
      </c>
      <c r="P552" s="7" t="str">
        <f t="shared" si="92"/>
        <v>Trata-se de: Objeto De IFC e Tageável  ifcRaiz  Tema SuperClasses IFC  ifcRelationship. --- Consultar a Documentação Revit API</v>
      </c>
      <c r="Q552" s="7" t="s">
        <v>684</v>
      </c>
      <c r="R552" s="21" t="s">
        <v>413</v>
      </c>
      <c r="S552" s="21" t="s">
        <v>413</v>
      </c>
      <c r="T552" s="10" t="str">
        <f t="shared" si="93"/>
        <v>key_552</v>
      </c>
    </row>
    <row r="553" spans="1:20" ht="7.8" customHeight="1" x14ac:dyDescent="0.3">
      <c r="A553" s="13">
        <v>553</v>
      </c>
      <c r="B553" s="9" t="s">
        <v>548</v>
      </c>
      <c r="C553" s="9" t="s">
        <v>1235</v>
      </c>
      <c r="D553" s="9" t="s">
        <v>583</v>
      </c>
      <c r="E553" s="9" t="s">
        <v>1521</v>
      </c>
      <c r="F553" s="23" t="s">
        <v>497</v>
      </c>
      <c r="G553" s="29" t="s">
        <v>152</v>
      </c>
      <c r="H553" s="29" t="s">
        <v>152</v>
      </c>
      <c r="I553" s="29" t="s">
        <v>152</v>
      </c>
      <c r="J553" s="29" t="s">
        <v>152</v>
      </c>
      <c r="K553" s="29" t="s">
        <v>152</v>
      </c>
      <c r="L553" s="7" t="str">
        <f t="shared" si="91"/>
        <v>Trata-se de: Objeto</v>
      </c>
      <c r="M553" s="7" t="str">
        <f t="shared" si="96"/>
        <v xml:space="preserve">De IFC e Tageável </v>
      </c>
      <c r="N553" s="7" t="str">
        <f t="shared" si="94"/>
        <v xml:space="preserve">ifcRepresentationItem </v>
      </c>
      <c r="O553" s="7" t="str">
        <f t="shared" si="95"/>
        <v xml:space="preserve">Tema Geometria </v>
      </c>
      <c r="P553" s="7" t="str">
        <f t="shared" si="92"/>
        <v>Trata-se de: Objeto De IFC e Tageável  ifcRepresentationItem  Tema Geometria  ifcPolyline. --- Consultar a Documentação Revit API</v>
      </c>
      <c r="Q553" s="7" t="s">
        <v>684</v>
      </c>
      <c r="R553" s="21" t="s">
        <v>413</v>
      </c>
      <c r="S553" s="21" t="s">
        <v>413</v>
      </c>
      <c r="T553" s="10" t="str">
        <f t="shared" si="93"/>
        <v>key_553</v>
      </c>
    </row>
    <row r="554" spans="1:20" ht="7.8" customHeight="1" x14ac:dyDescent="0.3">
      <c r="A554" s="13">
        <v>554</v>
      </c>
      <c r="B554" s="9" t="s">
        <v>548</v>
      </c>
      <c r="C554" s="9" t="s">
        <v>1235</v>
      </c>
      <c r="D554" s="9" t="s">
        <v>521</v>
      </c>
      <c r="E554" s="9" t="s">
        <v>1533</v>
      </c>
      <c r="F554" s="42" t="s">
        <v>310</v>
      </c>
      <c r="G554" s="29" t="s">
        <v>152</v>
      </c>
      <c r="H554" s="29" t="s">
        <v>152</v>
      </c>
      <c r="I554" s="29" t="s">
        <v>152</v>
      </c>
      <c r="J554" s="29" t="s">
        <v>152</v>
      </c>
      <c r="K554" s="29" t="s">
        <v>152</v>
      </c>
      <c r="L554" s="7" t="str">
        <f t="shared" si="91"/>
        <v>Trata-se de: Objeto</v>
      </c>
      <c r="M554" s="7" t="str">
        <f t="shared" si="96"/>
        <v xml:space="preserve">De IFC e Tageável </v>
      </c>
      <c r="N554" s="7" t="str">
        <f t="shared" si="94"/>
        <v xml:space="preserve">ifcResource </v>
      </c>
      <c r="O554" s="7" t="str">
        <f t="shared" si="95"/>
        <v xml:space="preserve">Tema Construtivo </v>
      </c>
      <c r="P554" s="7" t="str">
        <f t="shared" si="92"/>
        <v>Trata-se de: Objeto De IFC e Tageável  ifcResource  Tema Construtivo  ifcConstructionEquipmentResource. --- Consultar a Documentação Revit API</v>
      </c>
      <c r="Q554" s="7" t="s">
        <v>684</v>
      </c>
      <c r="R554" s="21" t="s">
        <v>413</v>
      </c>
      <c r="S554" s="21" t="s">
        <v>413</v>
      </c>
      <c r="T554" s="10" t="str">
        <f t="shared" si="93"/>
        <v>key_554</v>
      </c>
    </row>
    <row r="555" spans="1:20" ht="7.8" customHeight="1" x14ac:dyDescent="0.3">
      <c r="A555" s="13">
        <v>555</v>
      </c>
      <c r="B555" s="9" t="s">
        <v>548</v>
      </c>
      <c r="C555" s="9" t="s">
        <v>1235</v>
      </c>
      <c r="D555" s="9" t="s">
        <v>521</v>
      </c>
      <c r="E555" s="9" t="s">
        <v>1533</v>
      </c>
      <c r="F555" s="42" t="s">
        <v>311</v>
      </c>
      <c r="G555" s="29" t="s">
        <v>152</v>
      </c>
      <c r="H555" s="29" t="s">
        <v>152</v>
      </c>
      <c r="I555" s="29" t="s">
        <v>152</v>
      </c>
      <c r="J555" s="29" t="s">
        <v>152</v>
      </c>
      <c r="K555" s="29" t="s">
        <v>152</v>
      </c>
      <c r="L555" s="7" t="str">
        <f t="shared" si="91"/>
        <v>Trata-se de: Objeto</v>
      </c>
      <c r="M555" s="7" t="str">
        <f t="shared" ref="M555:M563" si="97">_xlfn.CONCAT("", SUBSTITUTE(C555,"."," ")," e Tageável ")</f>
        <v xml:space="preserve">De IFC e Tageável </v>
      </c>
      <c r="N555" s="7" t="str">
        <f t="shared" si="94"/>
        <v xml:space="preserve">ifcResource </v>
      </c>
      <c r="O555" s="7" t="str">
        <f t="shared" si="95"/>
        <v xml:space="preserve">Tema Construtivo </v>
      </c>
      <c r="P555" s="7" t="str">
        <f t="shared" si="92"/>
        <v>Trata-se de: Objeto De IFC e Tageável  ifcResource  Tema Construtivo  ifcConstructionMaterialResource. --- Consultar a Documentação Revit API</v>
      </c>
      <c r="Q555" s="7" t="s">
        <v>684</v>
      </c>
      <c r="R555" s="21" t="s">
        <v>413</v>
      </c>
      <c r="S555" s="21" t="s">
        <v>413</v>
      </c>
      <c r="T555" s="10" t="str">
        <f t="shared" si="93"/>
        <v>key_555</v>
      </c>
    </row>
    <row r="556" spans="1:20" ht="7.8" customHeight="1" x14ac:dyDescent="0.3">
      <c r="A556" s="13">
        <v>556</v>
      </c>
      <c r="B556" s="9" t="s">
        <v>548</v>
      </c>
      <c r="C556" s="9" t="s">
        <v>1235</v>
      </c>
      <c r="D556" s="9" t="s">
        <v>521</v>
      </c>
      <c r="E556" s="9" t="s">
        <v>1533</v>
      </c>
      <c r="F556" s="42" t="s">
        <v>312</v>
      </c>
      <c r="G556" s="29" t="s">
        <v>152</v>
      </c>
      <c r="H556" s="29" t="s">
        <v>152</v>
      </c>
      <c r="I556" s="29" t="s">
        <v>152</v>
      </c>
      <c r="J556" s="29" t="s">
        <v>152</v>
      </c>
      <c r="K556" s="29" t="s">
        <v>152</v>
      </c>
      <c r="L556" s="7" t="str">
        <f t="shared" si="91"/>
        <v>Trata-se de: Objeto</v>
      </c>
      <c r="M556" s="7" t="str">
        <f t="shared" si="97"/>
        <v xml:space="preserve">De IFC e Tageável </v>
      </c>
      <c r="N556" s="7" t="str">
        <f t="shared" si="94"/>
        <v xml:space="preserve">ifcResource </v>
      </c>
      <c r="O556" s="7" t="str">
        <f t="shared" si="95"/>
        <v xml:space="preserve">Tema Construtivo </v>
      </c>
      <c r="P556" s="7" t="str">
        <f t="shared" si="92"/>
        <v>Trata-se de: Objeto De IFC e Tageável  ifcResource  Tema Construtivo  ifcConstructionProductResource. --- Consultar a Documentação Revit API</v>
      </c>
      <c r="Q556" s="7" t="s">
        <v>684</v>
      </c>
      <c r="R556" s="21" t="s">
        <v>413</v>
      </c>
      <c r="S556" s="21" t="s">
        <v>413</v>
      </c>
      <c r="T556" s="10" t="str">
        <f t="shared" si="93"/>
        <v>key_556</v>
      </c>
    </row>
    <row r="557" spans="1:20" ht="7.8" customHeight="1" x14ac:dyDescent="0.3">
      <c r="A557" s="13">
        <v>557</v>
      </c>
      <c r="B557" s="9" t="s">
        <v>548</v>
      </c>
      <c r="C557" s="9" t="s">
        <v>1235</v>
      </c>
      <c r="D557" s="9" t="s">
        <v>521</v>
      </c>
      <c r="E557" s="9" t="s">
        <v>1494</v>
      </c>
      <c r="F557" s="42" t="s">
        <v>315</v>
      </c>
      <c r="G557" s="29" t="s">
        <v>152</v>
      </c>
      <c r="H557" s="29" t="s">
        <v>152</v>
      </c>
      <c r="I557" s="29" t="s">
        <v>152</v>
      </c>
      <c r="J557" s="29" t="s">
        <v>152</v>
      </c>
      <c r="K557" s="29" t="s">
        <v>152</v>
      </c>
      <c r="L557" s="7" t="str">
        <f t="shared" si="91"/>
        <v>Trata-se de: Objeto</v>
      </c>
      <c r="M557" s="7" t="str">
        <f t="shared" si="97"/>
        <v xml:space="preserve">De IFC e Tageável </v>
      </c>
      <c r="N557" s="7" t="str">
        <f t="shared" si="94"/>
        <v xml:space="preserve">ifcResource </v>
      </c>
      <c r="O557" s="7" t="str">
        <f t="shared" si="95"/>
        <v xml:space="preserve">Tema Humano </v>
      </c>
      <c r="P557" s="7" t="str">
        <f t="shared" si="92"/>
        <v>Trata-se de: Objeto De IFC e Tageável  ifcResource  Tema Humano  ifcCrewResource. --- Consultar a Documentação Revit API</v>
      </c>
      <c r="Q557" s="7" t="s">
        <v>684</v>
      </c>
      <c r="R557" s="21" t="s">
        <v>413</v>
      </c>
      <c r="S557" s="21" t="s">
        <v>413</v>
      </c>
      <c r="T557" s="10" t="str">
        <f t="shared" si="93"/>
        <v>key_557</v>
      </c>
    </row>
    <row r="558" spans="1:20" ht="7.8" customHeight="1" x14ac:dyDescent="0.3">
      <c r="A558" s="13">
        <v>558</v>
      </c>
      <c r="B558" s="9" t="s">
        <v>548</v>
      </c>
      <c r="C558" s="9" t="s">
        <v>1235</v>
      </c>
      <c r="D558" s="9" t="s">
        <v>521</v>
      </c>
      <c r="E558" s="9" t="s">
        <v>1494</v>
      </c>
      <c r="F558" s="42" t="s">
        <v>320</v>
      </c>
      <c r="G558" s="29" t="s">
        <v>152</v>
      </c>
      <c r="H558" s="29" t="s">
        <v>152</v>
      </c>
      <c r="I558" s="29" t="s">
        <v>152</v>
      </c>
      <c r="J558" s="29" t="s">
        <v>152</v>
      </c>
      <c r="K558" s="29" t="s">
        <v>152</v>
      </c>
      <c r="L558" s="7" t="str">
        <f t="shared" si="91"/>
        <v>Trata-se de: Objeto</v>
      </c>
      <c r="M558" s="7" t="str">
        <f t="shared" si="97"/>
        <v xml:space="preserve">De IFC e Tageável </v>
      </c>
      <c r="N558" s="7" t="str">
        <f t="shared" si="94"/>
        <v xml:space="preserve">ifcResource </v>
      </c>
      <c r="O558" s="7" t="str">
        <f t="shared" si="95"/>
        <v xml:space="preserve">Tema Humano </v>
      </c>
      <c r="P558" s="7" t="str">
        <f t="shared" si="92"/>
        <v>Trata-se de: Objeto De IFC e Tageável  ifcResource  Tema Humano  ifcLaborResource. --- Consultar a Documentação Revit API</v>
      </c>
      <c r="Q558" s="7" t="s">
        <v>684</v>
      </c>
      <c r="R558" s="21" t="s">
        <v>413</v>
      </c>
      <c r="S558" s="21" t="s">
        <v>413</v>
      </c>
      <c r="T558" s="10" t="str">
        <f t="shared" si="93"/>
        <v>key_558</v>
      </c>
    </row>
    <row r="559" spans="1:20" ht="7.8" customHeight="1" x14ac:dyDescent="0.3">
      <c r="A559" s="13">
        <v>559</v>
      </c>
      <c r="B559" s="9" t="s">
        <v>548</v>
      </c>
      <c r="C559" s="9" t="s">
        <v>1235</v>
      </c>
      <c r="D559" s="9" t="s">
        <v>521</v>
      </c>
      <c r="E559" s="9" t="s">
        <v>1494</v>
      </c>
      <c r="F559" s="42" t="s">
        <v>330</v>
      </c>
      <c r="G559" s="29" t="s">
        <v>152</v>
      </c>
      <c r="H559" s="29" t="s">
        <v>152</v>
      </c>
      <c r="I559" s="29" t="s">
        <v>152</v>
      </c>
      <c r="J559" s="29" t="s">
        <v>152</v>
      </c>
      <c r="K559" s="29" t="s">
        <v>152</v>
      </c>
      <c r="L559" s="7" t="str">
        <f t="shared" si="91"/>
        <v>Trata-se de: Objeto</v>
      </c>
      <c r="M559" s="7" t="str">
        <f t="shared" si="97"/>
        <v xml:space="preserve">De IFC e Tageável </v>
      </c>
      <c r="N559" s="7" t="str">
        <f t="shared" si="94"/>
        <v xml:space="preserve">ifcResource </v>
      </c>
      <c r="O559" s="7" t="str">
        <f t="shared" si="95"/>
        <v xml:space="preserve">Tema Humano </v>
      </c>
      <c r="P559" s="7" t="str">
        <f t="shared" si="92"/>
        <v>Trata-se de: Objeto De IFC e Tageável  ifcResource  Tema Humano  ifcSubContractResource. --- Consultar a Documentação Revit API</v>
      </c>
      <c r="Q559" s="7" t="s">
        <v>684</v>
      </c>
      <c r="R559" s="21" t="s">
        <v>413</v>
      </c>
      <c r="S559" s="21" t="s">
        <v>413</v>
      </c>
      <c r="T559" s="10" t="str">
        <f t="shared" si="93"/>
        <v>key_559</v>
      </c>
    </row>
    <row r="560" spans="1:20" ht="7.8" customHeight="1" x14ac:dyDescent="0.3">
      <c r="A560" s="13">
        <v>560</v>
      </c>
      <c r="B560" s="9" t="s">
        <v>548</v>
      </c>
      <c r="C560" s="9" t="s">
        <v>1235</v>
      </c>
      <c r="D560" s="42" t="s">
        <v>593</v>
      </c>
      <c r="E560" s="9" t="s">
        <v>1503</v>
      </c>
      <c r="F560" s="42" t="s">
        <v>526</v>
      </c>
      <c r="G560" s="29" t="s">
        <v>152</v>
      </c>
      <c r="H560" s="29" t="s">
        <v>152</v>
      </c>
      <c r="I560" s="29" t="s">
        <v>152</v>
      </c>
      <c r="J560" s="29" t="s">
        <v>152</v>
      </c>
      <c r="K560" s="29" t="s">
        <v>152</v>
      </c>
      <c r="L560" s="7" t="str">
        <f t="shared" si="91"/>
        <v>Trata-se de: Objeto</v>
      </c>
      <c r="M560" s="7" t="str">
        <f t="shared" si="97"/>
        <v xml:space="preserve">De IFC e Tageável </v>
      </c>
      <c r="N560" s="7" t="str">
        <f t="shared" si="94"/>
        <v xml:space="preserve">ifcSimpleProperty </v>
      </c>
      <c r="O560" s="7" t="str">
        <f t="shared" si="95"/>
        <v xml:space="preserve">Tema SuperClasses IFC </v>
      </c>
      <c r="P560" s="7" t="str">
        <f t="shared" si="92"/>
        <v>Trata-se de: Objeto De IFC e Tageável  ifcSimpleProperty  Tema SuperClasses IFC  ifcPropertyBoundedValue. --- Consultar a Documentação Revit API</v>
      </c>
      <c r="Q560" s="7" t="s">
        <v>684</v>
      </c>
      <c r="R560" s="21" t="s">
        <v>413</v>
      </c>
      <c r="S560" s="21" t="s">
        <v>413</v>
      </c>
      <c r="T560" s="10" t="str">
        <f t="shared" si="93"/>
        <v>key_560</v>
      </c>
    </row>
    <row r="561" spans="1:20" ht="7.8" customHeight="1" x14ac:dyDescent="0.3">
      <c r="A561" s="13">
        <v>561</v>
      </c>
      <c r="B561" s="9" t="s">
        <v>548</v>
      </c>
      <c r="C561" s="9" t="s">
        <v>1235</v>
      </c>
      <c r="D561" s="42" t="s">
        <v>593</v>
      </c>
      <c r="E561" s="9" t="s">
        <v>1503</v>
      </c>
      <c r="F561" s="42" t="s">
        <v>527</v>
      </c>
      <c r="G561" s="29" t="s">
        <v>152</v>
      </c>
      <c r="H561" s="29" t="s">
        <v>152</v>
      </c>
      <c r="I561" s="29" t="s">
        <v>152</v>
      </c>
      <c r="J561" s="29" t="s">
        <v>152</v>
      </c>
      <c r="K561" s="29" t="s">
        <v>152</v>
      </c>
      <c r="L561" s="7" t="str">
        <f t="shared" si="91"/>
        <v>Trata-se de: Objeto</v>
      </c>
      <c r="M561" s="7" t="str">
        <f t="shared" si="97"/>
        <v xml:space="preserve">De IFC e Tageável </v>
      </c>
      <c r="N561" s="7" t="str">
        <f t="shared" si="94"/>
        <v xml:space="preserve">ifcSimpleProperty </v>
      </c>
      <c r="O561" s="7" t="str">
        <f t="shared" si="95"/>
        <v xml:space="preserve">Tema SuperClasses IFC </v>
      </c>
      <c r="P561" s="7" t="str">
        <f t="shared" si="92"/>
        <v>Trata-se de: Objeto De IFC e Tageável  ifcSimpleProperty  Tema SuperClasses IFC  ifcPropertyEnumeratedValue. --- Consultar a Documentação Revit API</v>
      </c>
      <c r="Q561" s="7" t="s">
        <v>684</v>
      </c>
      <c r="R561" s="21" t="s">
        <v>413</v>
      </c>
      <c r="S561" s="21" t="s">
        <v>413</v>
      </c>
      <c r="T561" s="10" t="str">
        <f t="shared" si="93"/>
        <v>key_561</v>
      </c>
    </row>
    <row r="562" spans="1:20" ht="7.8" customHeight="1" x14ac:dyDescent="0.3">
      <c r="A562" s="13">
        <v>562</v>
      </c>
      <c r="B562" s="9" t="s">
        <v>548</v>
      </c>
      <c r="C562" s="9" t="s">
        <v>1235</v>
      </c>
      <c r="D562" s="42" t="s">
        <v>593</v>
      </c>
      <c r="E562" s="9" t="s">
        <v>1503</v>
      </c>
      <c r="F562" s="42" t="s">
        <v>528</v>
      </c>
      <c r="G562" s="29" t="s">
        <v>152</v>
      </c>
      <c r="H562" s="29" t="s">
        <v>152</v>
      </c>
      <c r="I562" s="29" t="s">
        <v>152</v>
      </c>
      <c r="J562" s="29" t="s">
        <v>152</v>
      </c>
      <c r="K562" s="29" t="s">
        <v>152</v>
      </c>
      <c r="L562" s="7" t="str">
        <f t="shared" si="91"/>
        <v>Trata-se de: Objeto</v>
      </c>
      <c r="M562" s="7" t="str">
        <f t="shared" si="97"/>
        <v xml:space="preserve">De IFC e Tageável </v>
      </c>
      <c r="N562" s="7" t="str">
        <f t="shared" si="94"/>
        <v xml:space="preserve">ifcSimpleProperty </v>
      </c>
      <c r="O562" s="7" t="str">
        <f t="shared" si="95"/>
        <v xml:space="preserve">Tema SuperClasses IFC </v>
      </c>
      <c r="P562" s="7" t="str">
        <f t="shared" si="92"/>
        <v>Trata-se de: Objeto De IFC e Tageável  ifcSimpleProperty  Tema SuperClasses IFC  ifcPropertyListValue. --- Consultar a Documentação Revit API</v>
      </c>
      <c r="Q562" s="7" t="s">
        <v>684</v>
      </c>
      <c r="R562" s="21" t="s">
        <v>413</v>
      </c>
      <c r="S562" s="21" t="s">
        <v>413</v>
      </c>
      <c r="T562" s="10" t="str">
        <f t="shared" si="93"/>
        <v>key_562</v>
      </c>
    </row>
    <row r="563" spans="1:20" ht="7.8" customHeight="1" x14ac:dyDescent="0.3">
      <c r="A563" s="13">
        <v>563</v>
      </c>
      <c r="B563" s="9" t="s">
        <v>548</v>
      </c>
      <c r="C563" s="9" t="s">
        <v>1235</v>
      </c>
      <c r="D563" s="42" t="s">
        <v>593</v>
      </c>
      <c r="E563" s="9" t="s">
        <v>1503</v>
      </c>
      <c r="F563" s="42" t="s">
        <v>531</v>
      </c>
      <c r="G563" s="29" t="s">
        <v>152</v>
      </c>
      <c r="H563" s="29" t="s">
        <v>152</v>
      </c>
      <c r="I563" s="29" t="s">
        <v>152</v>
      </c>
      <c r="J563" s="29" t="s">
        <v>152</v>
      </c>
      <c r="K563" s="29" t="s">
        <v>152</v>
      </c>
      <c r="L563" s="7" t="str">
        <f t="shared" si="91"/>
        <v>Trata-se de: Objeto</v>
      </c>
      <c r="M563" s="7" t="str">
        <f t="shared" si="97"/>
        <v xml:space="preserve">De IFC e Tageável </v>
      </c>
      <c r="N563" s="7" t="str">
        <f t="shared" si="94"/>
        <v xml:space="preserve">ifcSimpleProperty </v>
      </c>
      <c r="O563" s="7" t="str">
        <f t="shared" si="95"/>
        <v xml:space="preserve">Tema SuperClasses IFC </v>
      </c>
      <c r="P563" s="7" t="str">
        <f t="shared" si="92"/>
        <v>Trata-se de: Objeto De IFC e Tageável  ifcSimpleProperty  Tema SuperClasses IFC  ifcPropertyReferenceValue. --- Consultar a Documentação Revit API</v>
      </c>
      <c r="Q563" s="7" t="s">
        <v>684</v>
      </c>
      <c r="R563" s="21" t="s">
        <v>413</v>
      </c>
      <c r="S563" s="21" t="s">
        <v>413</v>
      </c>
      <c r="T563" s="10" t="str">
        <f t="shared" si="93"/>
        <v>key_563</v>
      </c>
    </row>
    <row r="564" spans="1:20" ht="7.8" customHeight="1" x14ac:dyDescent="0.3">
      <c r="A564" s="13">
        <v>564</v>
      </c>
      <c r="B564" s="9" t="s">
        <v>548</v>
      </c>
      <c r="C564" s="9" t="s">
        <v>1235</v>
      </c>
      <c r="D564" s="42" t="s">
        <v>593</v>
      </c>
      <c r="E564" s="9" t="s">
        <v>1503</v>
      </c>
      <c r="F564" s="42" t="s">
        <v>529</v>
      </c>
      <c r="G564" s="29" t="s">
        <v>152</v>
      </c>
      <c r="H564" s="29" t="s">
        <v>152</v>
      </c>
      <c r="I564" s="29" t="s">
        <v>152</v>
      </c>
      <c r="J564" s="29" t="s">
        <v>152</v>
      </c>
      <c r="K564" s="29" t="s">
        <v>152</v>
      </c>
      <c r="L564" s="7" t="str">
        <f t="shared" si="91"/>
        <v>Trata-se de: Objeto</v>
      </c>
      <c r="M564" s="7" t="str">
        <f>_xlfn.CONCAT("", SUBSTITUTE(C564,"."," ")," e Não Tageável ")</f>
        <v xml:space="preserve">De IFC e Não Tageável </v>
      </c>
      <c r="N564" s="7" t="str">
        <f t="shared" si="94"/>
        <v xml:space="preserve">ifcSimpleProperty </v>
      </c>
      <c r="O564" s="7" t="str">
        <f t="shared" si="95"/>
        <v xml:space="preserve">Tema SuperClasses IFC </v>
      </c>
      <c r="P564" s="7" t="str">
        <f t="shared" si="92"/>
        <v>Trata-se de: Objeto De IFC e Não Tageável  ifcSimpleProperty  Tema SuperClasses IFC  ifcPropertySingleValue. --- Consultar a Documentação Revit API</v>
      </c>
      <c r="Q564" s="7" t="s">
        <v>684</v>
      </c>
      <c r="R564" s="21" t="s">
        <v>413</v>
      </c>
      <c r="S564" s="21" t="s">
        <v>413</v>
      </c>
      <c r="T564" s="10" t="str">
        <f t="shared" si="93"/>
        <v>key_564</v>
      </c>
    </row>
    <row r="565" spans="1:20" ht="7.8" customHeight="1" x14ac:dyDescent="0.3">
      <c r="A565" s="13">
        <v>565</v>
      </c>
      <c r="B565" s="9" t="s">
        <v>548</v>
      </c>
      <c r="C565" s="9" t="s">
        <v>1235</v>
      </c>
      <c r="D565" s="42" t="s">
        <v>593</v>
      </c>
      <c r="E565" s="9" t="s">
        <v>1503</v>
      </c>
      <c r="F565" s="42" t="s">
        <v>530</v>
      </c>
      <c r="G565" s="29" t="s">
        <v>152</v>
      </c>
      <c r="H565" s="29" t="s">
        <v>152</v>
      </c>
      <c r="I565" s="29" t="s">
        <v>152</v>
      </c>
      <c r="J565" s="29" t="s">
        <v>152</v>
      </c>
      <c r="K565" s="29" t="s">
        <v>152</v>
      </c>
      <c r="L565" s="7" t="str">
        <f t="shared" si="91"/>
        <v>Trata-se de: Objeto</v>
      </c>
      <c r="M565" s="7" t="str">
        <f>_xlfn.CONCAT("", SUBSTITUTE(C565,"."," ")," e Não Tageável ")</f>
        <v xml:space="preserve">De IFC e Não Tageável </v>
      </c>
      <c r="N565" s="7" t="str">
        <f t="shared" si="94"/>
        <v xml:space="preserve">ifcSimpleProperty </v>
      </c>
      <c r="O565" s="7" t="str">
        <f t="shared" si="95"/>
        <v xml:space="preserve">Tema SuperClasses IFC </v>
      </c>
      <c r="P565" s="7" t="str">
        <f t="shared" si="92"/>
        <v>Trata-se de: Objeto De IFC e Não Tageável  ifcSimpleProperty  Tema SuperClasses IFC  ifcPropertyTableValue. --- Consultar a Documentação Revit API</v>
      </c>
      <c r="Q565" s="7" t="s">
        <v>684</v>
      </c>
      <c r="R565" s="21" t="s">
        <v>413</v>
      </c>
      <c r="S565" s="21" t="s">
        <v>413</v>
      </c>
      <c r="T565" s="10" t="str">
        <f t="shared" si="93"/>
        <v>key_565</v>
      </c>
    </row>
    <row r="566" spans="1:20" ht="7.8" customHeight="1" x14ac:dyDescent="0.3">
      <c r="A566" s="13">
        <v>566</v>
      </c>
      <c r="B566" s="9" t="s">
        <v>548</v>
      </c>
      <c r="C566" s="9" t="s">
        <v>1235</v>
      </c>
      <c r="D566" s="9" t="s">
        <v>589</v>
      </c>
      <c r="E566" s="25" t="s">
        <v>1529</v>
      </c>
      <c r="F566" s="23" t="s">
        <v>290</v>
      </c>
      <c r="G566" s="29" t="s">
        <v>152</v>
      </c>
      <c r="H566" s="29" t="s">
        <v>152</v>
      </c>
      <c r="I566" s="29" t="s">
        <v>152</v>
      </c>
      <c r="J566" s="29" t="s">
        <v>152</v>
      </c>
      <c r="K566" s="29" t="s">
        <v>152</v>
      </c>
      <c r="L566" s="7" t="str">
        <f t="shared" si="91"/>
        <v>Trata-se de: Objeto</v>
      </c>
      <c r="M566" s="7" t="str">
        <f t="shared" ref="M566:M597" si="98">_xlfn.CONCAT("", SUBSTITUTE(C566,"."," ")," ")</f>
        <v xml:space="preserve">De IFC </v>
      </c>
      <c r="N566" s="7" t="str">
        <f t="shared" si="94"/>
        <v xml:space="preserve">ifcSpatialElement </v>
      </c>
      <c r="O566" s="7" t="str">
        <f t="shared" si="95"/>
        <v xml:space="preserve">Tema Espacial </v>
      </c>
      <c r="P566" s="7" t="str">
        <f t="shared" si="92"/>
        <v>Trata-se de: Objeto De IFC  ifcSpatialElement  Tema Espacial  ifcSpatialZone. --- Consultar Documentação BuildingSmart</v>
      </c>
      <c r="Q566" s="7" t="s">
        <v>415</v>
      </c>
      <c r="R566" s="21" t="s">
        <v>413</v>
      </c>
      <c r="S566" s="21" t="s">
        <v>413</v>
      </c>
      <c r="T566" s="10" t="str">
        <f t="shared" si="93"/>
        <v>key_566</v>
      </c>
    </row>
    <row r="567" spans="1:20" ht="7.8" customHeight="1" x14ac:dyDescent="0.3">
      <c r="A567" s="13">
        <v>567</v>
      </c>
      <c r="B567" s="9" t="s">
        <v>548</v>
      </c>
      <c r="C567" s="9" t="s">
        <v>1235</v>
      </c>
      <c r="D567" s="9" t="s">
        <v>589</v>
      </c>
      <c r="E567" s="25" t="s">
        <v>1529</v>
      </c>
      <c r="F567" s="23" t="s">
        <v>489</v>
      </c>
      <c r="G567" s="29" t="s">
        <v>152</v>
      </c>
      <c r="H567" s="29" t="s">
        <v>152</v>
      </c>
      <c r="I567" s="29" t="s">
        <v>152</v>
      </c>
      <c r="J567" s="29" t="s">
        <v>152</v>
      </c>
      <c r="K567" s="29" t="s">
        <v>152</v>
      </c>
      <c r="L567" s="7" t="str">
        <f t="shared" si="91"/>
        <v>Trata-se de: Objeto</v>
      </c>
      <c r="M567" s="7" t="str">
        <f t="shared" si="98"/>
        <v xml:space="preserve">De IFC </v>
      </c>
      <c r="N567" s="7" t="str">
        <f t="shared" si="94"/>
        <v xml:space="preserve">ifcSpatialElement </v>
      </c>
      <c r="O567" s="7" t="str">
        <f t="shared" si="95"/>
        <v xml:space="preserve">Tema Espacial </v>
      </c>
      <c r="P567" s="7" t="str">
        <f t="shared" si="92"/>
        <v>Trata-se de: Objeto De IFC  ifcSpatialElement  Tema Espacial  ifcExternalSpatialStructureElement. --- Consultar Documentação BuildingSmart</v>
      </c>
      <c r="Q567" s="7" t="s">
        <v>415</v>
      </c>
      <c r="R567" s="21" t="s">
        <v>413</v>
      </c>
      <c r="S567" s="21" t="s">
        <v>413</v>
      </c>
      <c r="T567" s="10" t="str">
        <f t="shared" si="93"/>
        <v>key_567</v>
      </c>
    </row>
    <row r="568" spans="1:20" ht="7.8" customHeight="1" x14ac:dyDescent="0.3">
      <c r="A568" s="13">
        <v>568</v>
      </c>
      <c r="B568" s="9" t="s">
        <v>548</v>
      </c>
      <c r="C568" s="9" t="s">
        <v>1235</v>
      </c>
      <c r="D568" s="23" t="s">
        <v>590</v>
      </c>
      <c r="E568" s="25" t="s">
        <v>1529</v>
      </c>
      <c r="F568" s="23" t="s">
        <v>257</v>
      </c>
      <c r="G568" s="29" t="s">
        <v>152</v>
      </c>
      <c r="H568" s="29" t="s">
        <v>152</v>
      </c>
      <c r="I568" s="29" t="s">
        <v>152</v>
      </c>
      <c r="J568" s="29" t="s">
        <v>152</v>
      </c>
      <c r="K568" s="29" t="s">
        <v>152</v>
      </c>
      <c r="L568" s="7" t="str">
        <f t="shared" si="91"/>
        <v>Trata-se de: Objeto</v>
      </c>
      <c r="M568" s="7" t="str">
        <f t="shared" si="98"/>
        <v xml:space="preserve">De IFC </v>
      </c>
      <c r="N568" s="7" t="str">
        <f t="shared" si="94"/>
        <v xml:space="preserve">ifcSpatialStructureElement </v>
      </c>
      <c r="O568" s="7" t="str">
        <f t="shared" si="95"/>
        <v xml:space="preserve">Tema Espacial </v>
      </c>
      <c r="P568" s="7" t="str">
        <f t="shared" si="92"/>
        <v>Trata-se de: Objeto De IFC  ifcSpatialStructureElement  Tema Espacial  ifcSpace. --- Consultar Documentação BuildingSmart</v>
      </c>
      <c r="Q568" s="7" t="s">
        <v>415</v>
      </c>
      <c r="R568" s="21" t="s">
        <v>413</v>
      </c>
      <c r="S568" s="21" t="s">
        <v>413</v>
      </c>
      <c r="T568" s="10" t="str">
        <f t="shared" si="93"/>
        <v>key_568</v>
      </c>
    </row>
    <row r="569" spans="1:20" ht="7.8" customHeight="1" x14ac:dyDescent="0.3">
      <c r="A569" s="13">
        <v>569</v>
      </c>
      <c r="B569" s="9" t="s">
        <v>548</v>
      </c>
      <c r="C569" s="9" t="s">
        <v>1235</v>
      </c>
      <c r="D569" s="23" t="s">
        <v>590</v>
      </c>
      <c r="E569" s="25" t="s">
        <v>1529</v>
      </c>
      <c r="F569" s="23" t="s">
        <v>505</v>
      </c>
      <c r="G569" s="29" t="s">
        <v>152</v>
      </c>
      <c r="H569" s="29" t="s">
        <v>152</v>
      </c>
      <c r="I569" s="29" t="s">
        <v>152</v>
      </c>
      <c r="J569" s="29" t="s">
        <v>152</v>
      </c>
      <c r="K569" s="29" t="s">
        <v>152</v>
      </c>
      <c r="L569" s="7" t="str">
        <f t="shared" si="91"/>
        <v>Trata-se de: Objeto</v>
      </c>
      <c r="M569" s="7" t="str">
        <f t="shared" si="98"/>
        <v xml:space="preserve">De IFC </v>
      </c>
      <c r="N569" s="7" t="str">
        <f t="shared" si="94"/>
        <v xml:space="preserve">ifcSpatialStructureElement </v>
      </c>
      <c r="O569" s="7" t="str">
        <f t="shared" si="95"/>
        <v xml:space="preserve">Tema Espacial </v>
      </c>
      <c r="P569" s="7" t="str">
        <f t="shared" si="92"/>
        <v>Trata-se de: Objeto De IFC  ifcSpatialStructureElement  Tema Espacial  ifcBuilding. --- Consultar Documentação BuildingSmart</v>
      </c>
      <c r="Q569" s="7" t="s">
        <v>415</v>
      </c>
      <c r="R569" s="21" t="s">
        <v>413</v>
      </c>
      <c r="S569" s="21" t="s">
        <v>413</v>
      </c>
      <c r="T569" s="10" t="str">
        <f t="shared" si="93"/>
        <v>key_569</v>
      </c>
    </row>
    <row r="570" spans="1:20" ht="7.8" customHeight="1" x14ac:dyDescent="0.3">
      <c r="A570" s="13">
        <v>570</v>
      </c>
      <c r="B570" s="9" t="s">
        <v>548</v>
      </c>
      <c r="C570" s="9" t="s">
        <v>1235</v>
      </c>
      <c r="D570" s="23" t="s">
        <v>590</v>
      </c>
      <c r="E570" s="9" t="s">
        <v>1532</v>
      </c>
      <c r="F570" s="23" t="s">
        <v>496</v>
      </c>
      <c r="G570" s="29" t="s">
        <v>152</v>
      </c>
      <c r="H570" s="29" t="s">
        <v>152</v>
      </c>
      <c r="I570" s="29" t="s">
        <v>152</v>
      </c>
      <c r="J570" s="29" t="s">
        <v>152</v>
      </c>
      <c r="K570" s="29" t="s">
        <v>152</v>
      </c>
      <c r="L570" s="7" t="str">
        <f t="shared" si="91"/>
        <v>Trata-se de: Objeto</v>
      </c>
      <c r="M570" s="7" t="str">
        <f t="shared" si="98"/>
        <v xml:space="preserve">De IFC </v>
      </c>
      <c r="N570" s="7" t="str">
        <f t="shared" si="94"/>
        <v xml:space="preserve">ifcSpatialStructureElement </v>
      </c>
      <c r="O570" s="7" t="str">
        <f t="shared" si="95"/>
        <v xml:space="preserve">Tema Posicionamento </v>
      </c>
      <c r="P570" s="7" t="str">
        <f t="shared" si="92"/>
        <v>Trata-se de: Objeto De IFC  ifcSpatialStructureElement  Tema Posicionamento  ifcBuildingStorey. --- Consultar Documentação BuildingSmart</v>
      </c>
      <c r="Q570" s="7" t="s">
        <v>415</v>
      </c>
      <c r="R570" s="21" t="s">
        <v>413</v>
      </c>
      <c r="S570" s="21" t="s">
        <v>413</v>
      </c>
      <c r="T570" s="10" t="str">
        <f t="shared" si="93"/>
        <v>key_570</v>
      </c>
    </row>
    <row r="571" spans="1:20" ht="7.8" customHeight="1" x14ac:dyDescent="0.3">
      <c r="A571" s="13">
        <v>571</v>
      </c>
      <c r="B571" s="9" t="s">
        <v>548</v>
      </c>
      <c r="C571" s="9" t="s">
        <v>1235</v>
      </c>
      <c r="D571" s="23" t="s">
        <v>590</v>
      </c>
      <c r="E571" s="25" t="s">
        <v>1527</v>
      </c>
      <c r="F571" s="23" t="s">
        <v>255</v>
      </c>
      <c r="G571" s="29" t="s">
        <v>152</v>
      </c>
      <c r="H571" s="29" t="s">
        <v>152</v>
      </c>
      <c r="I571" s="29" t="s">
        <v>152</v>
      </c>
      <c r="J571" s="29" t="s">
        <v>152</v>
      </c>
      <c r="K571" s="29" t="s">
        <v>152</v>
      </c>
      <c r="L571" s="7" t="str">
        <f t="shared" si="91"/>
        <v>Trata-se de: Objeto</v>
      </c>
      <c r="M571" s="7" t="str">
        <f t="shared" si="98"/>
        <v xml:space="preserve">De IFC </v>
      </c>
      <c r="N571" s="7" t="str">
        <f t="shared" si="94"/>
        <v xml:space="preserve">ifcSpatialStructureElement </v>
      </c>
      <c r="O571" s="7" t="str">
        <f t="shared" si="95"/>
        <v xml:space="preserve">Tema Site </v>
      </c>
      <c r="P571" s="7" t="str">
        <f t="shared" si="92"/>
        <v>Trata-se de: Objeto De IFC  ifcSpatialStructureElement  Tema Site  ifcSite. --- Consultar Documentação BuildingSmart</v>
      </c>
      <c r="Q571" s="7" t="s">
        <v>415</v>
      </c>
      <c r="R571" s="21" t="s">
        <v>413</v>
      </c>
      <c r="S571" s="21" t="s">
        <v>413</v>
      </c>
      <c r="T571" s="10" t="str">
        <f t="shared" si="93"/>
        <v>key_571</v>
      </c>
    </row>
    <row r="572" spans="1:20" ht="7.8" customHeight="1" x14ac:dyDescent="0.3">
      <c r="A572" s="13">
        <v>572</v>
      </c>
      <c r="B572" s="9" t="s">
        <v>548</v>
      </c>
      <c r="C572" s="9" t="s">
        <v>1235</v>
      </c>
      <c r="D572" s="9" t="s">
        <v>333</v>
      </c>
      <c r="E572" s="9" t="s">
        <v>1517</v>
      </c>
      <c r="F572" s="42" t="s">
        <v>333</v>
      </c>
      <c r="G572" s="29" t="s">
        <v>152</v>
      </c>
      <c r="H572" s="29" t="s">
        <v>152</v>
      </c>
      <c r="I572" s="29" t="s">
        <v>152</v>
      </c>
      <c r="J572" s="29" t="s">
        <v>152</v>
      </c>
      <c r="K572" s="29" t="s">
        <v>152</v>
      </c>
      <c r="L572" s="7" t="str">
        <f t="shared" si="91"/>
        <v>Trata-se de: Objeto</v>
      </c>
      <c r="M572" s="7" t="str">
        <f t="shared" si="98"/>
        <v xml:space="preserve">De IFC </v>
      </c>
      <c r="N572" s="7" t="str">
        <f t="shared" si="94"/>
        <v xml:space="preserve">ifcTransportElement </v>
      </c>
      <c r="O572" s="7" t="str">
        <f t="shared" si="95"/>
        <v xml:space="preserve">Tema Mecânico </v>
      </c>
      <c r="P572" s="7" t="str">
        <f t="shared" si="92"/>
        <v>Trata-se de: Objeto De IFC  ifcTransportElement  Tema Mecânico  ifcTransportElement. --- Consultar Documentação BuildingSmart</v>
      </c>
      <c r="Q572" s="7" t="s">
        <v>415</v>
      </c>
      <c r="R572" s="21" t="s">
        <v>413</v>
      </c>
      <c r="S572" s="21" t="s">
        <v>413</v>
      </c>
      <c r="T572" s="10" t="str">
        <f t="shared" si="93"/>
        <v>key_572</v>
      </c>
    </row>
    <row r="573" spans="1:20" ht="7.8" customHeight="1" x14ac:dyDescent="0.3">
      <c r="A573" s="13">
        <v>573</v>
      </c>
      <c r="B573" s="9" t="s">
        <v>548</v>
      </c>
      <c r="C573" s="9" t="s">
        <v>1235</v>
      </c>
      <c r="D573" s="42" t="s">
        <v>519</v>
      </c>
      <c r="E573" s="9" t="s">
        <v>1503</v>
      </c>
      <c r="F573" s="42" t="s">
        <v>510</v>
      </c>
      <c r="G573" s="29" t="s">
        <v>152</v>
      </c>
      <c r="H573" s="29" t="s">
        <v>152</v>
      </c>
      <c r="I573" s="29" t="s">
        <v>152</v>
      </c>
      <c r="J573" s="29" t="s">
        <v>152</v>
      </c>
      <c r="K573" s="29" t="s">
        <v>152</v>
      </c>
      <c r="L573" s="7" t="str">
        <f t="shared" si="91"/>
        <v>Trata-se de: Objeto</v>
      </c>
      <c r="M573" s="7" t="str">
        <f t="shared" si="98"/>
        <v xml:space="preserve">De IFC </v>
      </c>
      <c r="N573" s="7" t="str">
        <f t="shared" si="94"/>
        <v xml:space="preserve">ifcTypeObject </v>
      </c>
      <c r="O573" s="7" t="str">
        <f t="shared" si="95"/>
        <v xml:space="preserve">Tema SuperClasses IFC </v>
      </c>
      <c r="P573" s="7" t="str">
        <f t="shared" si="92"/>
        <v>Trata-se de: Objeto De IFC  ifcTypeObject  Tema SuperClasses IFC  ifcTypeProduct. --- Consultar Documentação BuildingSmart</v>
      </c>
      <c r="Q573" s="7" t="s">
        <v>415</v>
      </c>
      <c r="R573" s="21" t="s">
        <v>413</v>
      </c>
      <c r="S573" s="21" t="s">
        <v>413</v>
      </c>
      <c r="T573" s="10" t="str">
        <f t="shared" si="93"/>
        <v>key_573</v>
      </c>
    </row>
    <row r="574" spans="1:20" ht="7.8" customHeight="1" x14ac:dyDescent="0.3">
      <c r="A574" s="13">
        <v>574</v>
      </c>
      <c r="B574" s="9" t="s">
        <v>548</v>
      </c>
      <c r="C574" s="9" t="s">
        <v>1235</v>
      </c>
      <c r="D574" s="42" t="s">
        <v>519</v>
      </c>
      <c r="E574" s="9" t="s">
        <v>1503</v>
      </c>
      <c r="F574" s="42" t="s">
        <v>511</v>
      </c>
      <c r="G574" s="29" t="s">
        <v>152</v>
      </c>
      <c r="H574" s="29" t="s">
        <v>152</v>
      </c>
      <c r="I574" s="29" t="s">
        <v>152</v>
      </c>
      <c r="J574" s="29" t="s">
        <v>152</v>
      </c>
      <c r="K574" s="29" t="s">
        <v>152</v>
      </c>
      <c r="L574" s="7" t="str">
        <f t="shared" si="91"/>
        <v>Trata-se de: Objeto</v>
      </c>
      <c r="M574" s="7" t="str">
        <f t="shared" si="98"/>
        <v xml:space="preserve">De IFC </v>
      </c>
      <c r="N574" s="7" t="str">
        <f t="shared" si="94"/>
        <v xml:space="preserve">ifcTypeObject </v>
      </c>
      <c r="O574" s="7" t="str">
        <f t="shared" si="95"/>
        <v xml:space="preserve">Tema SuperClasses IFC </v>
      </c>
      <c r="P574" s="7" t="str">
        <f t="shared" si="92"/>
        <v>Trata-se de: Objeto De IFC  ifcTypeObject  Tema SuperClasses IFC  ifcTypeProcess. --- Consultar Documentação BuildingSmart</v>
      </c>
      <c r="Q574" s="7" t="s">
        <v>415</v>
      </c>
      <c r="R574" s="21" t="s">
        <v>413</v>
      </c>
      <c r="S574" s="21" t="s">
        <v>413</v>
      </c>
      <c r="T574" s="10" t="str">
        <f t="shared" si="93"/>
        <v>key_574</v>
      </c>
    </row>
    <row r="575" spans="1:20" ht="7.8" customHeight="1" x14ac:dyDescent="0.3">
      <c r="A575" s="13">
        <v>575</v>
      </c>
      <c r="B575" s="9" t="s">
        <v>548</v>
      </c>
      <c r="C575" s="9" t="s">
        <v>1235</v>
      </c>
      <c r="D575" s="42" t="s">
        <v>519</v>
      </c>
      <c r="E575" s="9" t="s">
        <v>1503</v>
      </c>
      <c r="F575" s="42" t="s">
        <v>512</v>
      </c>
      <c r="G575" s="29" t="s">
        <v>152</v>
      </c>
      <c r="H575" s="29" t="s">
        <v>152</v>
      </c>
      <c r="I575" s="29" t="s">
        <v>152</v>
      </c>
      <c r="J575" s="29" t="s">
        <v>152</v>
      </c>
      <c r="K575" s="29" t="s">
        <v>152</v>
      </c>
      <c r="L575" s="7" t="str">
        <f t="shared" si="91"/>
        <v>Trata-se de: Objeto</v>
      </c>
      <c r="M575" s="7" t="str">
        <f t="shared" si="98"/>
        <v xml:space="preserve">De IFC </v>
      </c>
      <c r="N575" s="7" t="str">
        <f t="shared" si="94"/>
        <v xml:space="preserve">ifcTypeObject </v>
      </c>
      <c r="O575" s="7" t="str">
        <f t="shared" si="95"/>
        <v xml:space="preserve">Tema SuperClasses IFC </v>
      </c>
      <c r="P575" s="7" t="str">
        <f t="shared" si="92"/>
        <v>Trata-se de: Objeto De IFC  ifcTypeObject  Tema SuperClasses IFC  ifcTypeResource. --- Consultar Documentação BuildingSmart</v>
      </c>
      <c r="Q575" s="7" t="s">
        <v>415</v>
      </c>
      <c r="R575" s="21" t="s">
        <v>413</v>
      </c>
      <c r="S575" s="21" t="s">
        <v>413</v>
      </c>
      <c r="T575" s="10" t="str">
        <f t="shared" si="93"/>
        <v>key_575</v>
      </c>
    </row>
    <row r="576" spans="1:20" ht="7.8" customHeight="1" x14ac:dyDescent="0.3">
      <c r="A576" s="13">
        <v>576</v>
      </c>
      <c r="B576" s="9" t="s">
        <v>548</v>
      </c>
      <c r="C576" s="9" t="s">
        <v>1235</v>
      </c>
      <c r="D576" s="42" t="s">
        <v>591</v>
      </c>
      <c r="E576" s="9" t="s">
        <v>1534</v>
      </c>
      <c r="F576" s="42" t="s">
        <v>335</v>
      </c>
      <c r="G576" s="29" t="s">
        <v>152</v>
      </c>
      <c r="H576" s="29" t="s">
        <v>152</v>
      </c>
      <c r="I576" s="29" t="s">
        <v>152</v>
      </c>
      <c r="J576" s="29" t="s">
        <v>152</v>
      </c>
      <c r="K576" s="29" t="s">
        <v>152</v>
      </c>
      <c r="L576" s="7" t="str">
        <f t="shared" si="91"/>
        <v>Trata-se de: Objeto</v>
      </c>
      <c r="M576" s="7" t="str">
        <f t="shared" si="98"/>
        <v xml:space="preserve">De IFC </v>
      </c>
      <c r="N576" s="7" t="str">
        <f t="shared" si="94"/>
        <v xml:space="preserve">ifcWorkControl </v>
      </c>
      <c r="O576" s="7" t="str">
        <f t="shared" si="95"/>
        <v xml:space="preserve">Tema Planejamento </v>
      </c>
      <c r="P576" s="7" t="str">
        <f t="shared" si="92"/>
        <v>Trata-se de: Objeto De IFC  ifcWorkControl  Tema Planejamento  ifcWorkPlan. --- Consultar Documentação BuildingSmart</v>
      </c>
      <c r="Q576" s="7" t="s">
        <v>415</v>
      </c>
      <c r="R576" s="21" t="s">
        <v>413</v>
      </c>
      <c r="S576" s="21" t="s">
        <v>413</v>
      </c>
      <c r="T576" s="10" t="str">
        <f t="shared" si="93"/>
        <v>key_576</v>
      </c>
    </row>
    <row r="577" spans="1:20" ht="7.8" customHeight="1" x14ac:dyDescent="0.3">
      <c r="A577" s="13">
        <v>577</v>
      </c>
      <c r="B577" s="9" t="s">
        <v>548</v>
      </c>
      <c r="C577" s="9" t="s">
        <v>1235</v>
      </c>
      <c r="D577" s="42" t="s">
        <v>591</v>
      </c>
      <c r="E577" s="9" t="s">
        <v>1534</v>
      </c>
      <c r="F577" s="42" t="s">
        <v>336</v>
      </c>
      <c r="G577" s="29" t="s">
        <v>152</v>
      </c>
      <c r="H577" s="29" t="s">
        <v>152</v>
      </c>
      <c r="I577" s="29" t="s">
        <v>152</v>
      </c>
      <c r="J577" s="29" t="s">
        <v>152</v>
      </c>
      <c r="K577" s="29" t="s">
        <v>152</v>
      </c>
      <c r="L577" s="7" t="str">
        <f t="shared" si="91"/>
        <v>Trata-se de: Objeto</v>
      </c>
      <c r="M577" s="7" t="str">
        <f t="shared" si="98"/>
        <v xml:space="preserve">De IFC </v>
      </c>
      <c r="N577" s="7" t="str">
        <f t="shared" si="94"/>
        <v xml:space="preserve">ifcWorkControl </v>
      </c>
      <c r="O577" s="7" t="str">
        <f t="shared" si="95"/>
        <v xml:space="preserve">Tema Planejamento </v>
      </c>
      <c r="P577" s="7" t="str">
        <f t="shared" si="92"/>
        <v>Trata-se de: Objeto De IFC  ifcWorkControl  Tema Planejamento  ifcWorkSchedule. --- Consultar Documentação BuildingSmart</v>
      </c>
      <c r="Q577" s="7" t="s">
        <v>415</v>
      </c>
      <c r="R577" s="21" t="s">
        <v>413</v>
      </c>
      <c r="S577" s="21" t="s">
        <v>413</v>
      </c>
      <c r="T577" s="10" t="str">
        <f t="shared" si="93"/>
        <v>key_577</v>
      </c>
    </row>
    <row r="578" spans="1:20" ht="7.8" customHeight="1" x14ac:dyDescent="0.3">
      <c r="A578" s="13">
        <v>578</v>
      </c>
      <c r="B578" s="9" t="s">
        <v>548</v>
      </c>
      <c r="C578" s="9" t="s">
        <v>1236</v>
      </c>
      <c r="D578" s="9" t="s">
        <v>574</v>
      </c>
      <c r="E578" s="25" t="s">
        <v>1528</v>
      </c>
      <c r="F578" s="23" t="s">
        <v>689</v>
      </c>
      <c r="G578" s="29" t="s">
        <v>152</v>
      </c>
      <c r="H578" s="29" t="s">
        <v>152</v>
      </c>
      <c r="I578" s="29" t="s">
        <v>152</v>
      </c>
      <c r="J578" s="29" t="s">
        <v>152</v>
      </c>
      <c r="K578" s="29" t="s">
        <v>152</v>
      </c>
      <c r="L578" s="7" t="str">
        <f t="shared" si="91"/>
        <v>Trata-se de: Objeto</v>
      </c>
      <c r="M578" s="7" t="str">
        <f t="shared" si="98"/>
        <v xml:space="preserve">De Revit </v>
      </c>
      <c r="N578" s="7" t="str">
        <f t="shared" si="94"/>
        <v xml:space="preserve">Com Tag </v>
      </c>
      <c r="O578" s="7" t="str">
        <f t="shared" si="95"/>
        <v xml:space="preserve">Tema AnáliseEstrutural </v>
      </c>
      <c r="P578" s="7" t="str">
        <f t="shared" si="92"/>
        <v>Trata-se de: Objeto De Revit  Com Tag  Tema AnáliseEstrutural  OST_AnalyticalMember. --- Consultar Documentação BuildingSmart</v>
      </c>
      <c r="Q578" s="7" t="s">
        <v>415</v>
      </c>
      <c r="R578" s="21" t="s">
        <v>413</v>
      </c>
      <c r="S578" s="21" t="s">
        <v>413</v>
      </c>
      <c r="T578" s="10" t="str">
        <f t="shared" si="93"/>
        <v>key_578</v>
      </c>
    </row>
    <row r="579" spans="1:20" ht="7.8" customHeight="1" x14ac:dyDescent="0.3">
      <c r="A579" s="13">
        <v>579</v>
      </c>
      <c r="B579" s="9" t="s">
        <v>548</v>
      </c>
      <c r="C579" s="9" t="s">
        <v>1236</v>
      </c>
      <c r="D579" s="9" t="s">
        <v>574</v>
      </c>
      <c r="E579" s="25" t="s">
        <v>1528</v>
      </c>
      <c r="F579" s="23" t="s">
        <v>343</v>
      </c>
      <c r="G579" s="29" t="s">
        <v>152</v>
      </c>
      <c r="H579" s="29" t="s">
        <v>152</v>
      </c>
      <c r="I579" s="29" t="s">
        <v>152</v>
      </c>
      <c r="J579" s="29" t="s">
        <v>152</v>
      </c>
      <c r="K579" s="29" t="s">
        <v>152</v>
      </c>
      <c r="L579" s="7" t="str">
        <f t="shared" ref="L579:L642" si="99">_xlfn.CONCAT("Trata-se de: ", SUBSTITUTE(B579,"1.",""))</f>
        <v>Trata-se de: Objeto</v>
      </c>
      <c r="M579" s="7" t="str">
        <f t="shared" si="98"/>
        <v xml:space="preserve">De Revit </v>
      </c>
      <c r="N579" s="7" t="str">
        <f t="shared" si="94"/>
        <v xml:space="preserve">Com Tag </v>
      </c>
      <c r="O579" s="7" t="str">
        <f t="shared" si="95"/>
        <v xml:space="preserve">Tema AnáliseEstrutural </v>
      </c>
      <c r="P579" s="7" t="str">
        <f t="shared" ref="P579:P642" si="100">_xlfn.CONCAT(L579," ",M579," ",N579," ",O579," ", SUBSTITUTE(F579, ".", " "),". --- ",Q579)</f>
        <v>Trata-se de: Objeto De Revit  Com Tag  Tema AnáliseEstrutural  OST_AnalyticalOpening. --- Consultar Documentação BuildingSmart</v>
      </c>
      <c r="Q579" s="7" t="s">
        <v>415</v>
      </c>
      <c r="R579" s="21" t="s">
        <v>413</v>
      </c>
      <c r="S579" s="21" t="s">
        <v>413</v>
      </c>
      <c r="T579" s="10" t="str">
        <f t="shared" ref="T579:T642" si="101">_xlfn.CONCAT("key_",A579)</f>
        <v>key_579</v>
      </c>
    </row>
    <row r="580" spans="1:20" ht="7.8" customHeight="1" x14ac:dyDescent="0.3">
      <c r="A580" s="13">
        <v>580</v>
      </c>
      <c r="B580" s="9" t="s">
        <v>548</v>
      </c>
      <c r="C580" s="9" t="s">
        <v>1236</v>
      </c>
      <c r="D580" s="9" t="s">
        <v>574</v>
      </c>
      <c r="E580" s="25" t="s">
        <v>1528</v>
      </c>
      <c r="F580" s="23" t="s">
        <v>344</v>
      </c>
      <c r="G580" s="29" t="s">
        <v>152</v>
      </c>
      <c r="H580" s="29" t="s">
        <v>152</v>
      </c>
      <c r="I580" s="29" t="s">
        <v>152</v>
      </c>
      <c r="J580" s="29" t="s">
        <v>152</v>
      </c>
      <c r="K580" s="29" t="s">
        <v>152</v>
      </c>
      <c r="L580" s="7" t="str">
        <f t="shared" si="99"/>
        <v>Trata-se de: Objeto</v>
      </c>
      <c r="M580" s="7" t="str">
        <f t="shared" si="98"/>
        <v xml:space="preserve">De Revit </v>
      </c>
      <c r="N580" s="7" t="str">
        <f t="shared" ref="N580:N643" si="102">_xlfn.CONCAT(SUBSTITUTE(D580,"."," ")," ")</f>
        <v xml:space="preserve">Com Tag </v>
      </c>
      <c r="O580" s="7" t="str">
        <f t="shared" ref="O580:O643" si="103">_xlfn.CONCAT(SUBSTITUTE(E580,"."," ")," ")</f>
        <v xml:space="preserve">Tema AnáliseEstrutural </v>
      </c>
      <c r="P580" s="7" t="str">
        <f t="shared" si="100"/>
        <v>Trata-se de: Objeto De Revit  Com Tag  Tema AnáliseEstrutural  OST_AnalyticalPanel. --- Consultar Documentação BuildingSmart</v>
      </c>
      <c r="Q580" s="7" t="s">
        <v>415</v>
      </c>
      <c r="R580" s="21" t="s">
        <v>413</v>
      </c>
      <c r="S580" s="21" t="s">
        <v>413</v>
      </c>
      <c r="T580" s="10" t="str">
        <f t="shared" si="101"/>
        <v>key_580</v>
      </c>
    </row>
    <row r="581" spans="1:20" ht="7.8" customHeight="1" x14ac:dyDescent="0.3">
      <c r="A581" s="13">
        <v>581</v>
      </c>
      <c r="B581" s="9" t="s">
        <v>548</v>
      </c>
      <c r="C581" s="9" t="s">
        <v>1236</v>
      </c>
      <c r="D581" s="9" t="s">
        <v>574</v>
      </c>
      <c r="E581" s="25" t="s">
        <v>1528</v>
      </c>
      <c r="F581" s="23" t="s">
        <v>827</v>
      </c>
      <c r="G581" s="29" t="s">
        <v>152</v>
      </c>
      <c r="H581" s="29" t="s">
        <v>152</v>
      </c>
      <c r="I581" s="29" t="s">
        <v>152</v>
      </c>
      <c r="J581" s="29" t="s">
        <v>152</v>
      </c>
      <c r="K581" s="29" t="s">
        <v>152</v>
      </c>
      <c r="L581" s="7" t="str">
        <f t="shared" si="99"/>
        <v>Trata-se de: Objeto</v>
      </c>
      <c r="M581" s="7" t="str">
        <f t="shared" si="98"/>
        <v xml:space="preserve">De Revit </v>
      </c>
      <c r="N581" s="7" t="str">
        <f t="shared" si="102"/>
        <v xml:space="preserve">Com Tag </v>
      </c>
      <c r="O581" s="7" t="str">
        <f t="shared" si="103"/>
        <v xml:space="preserve">Tema AnáliseEstrutural </v>
      </c>
      <c r="P581" s="7" t="str">
        <f t="shared" si="100"/>
        <v>Trata-se de: Objeto De Revit  Com Tag  Tema AnáliseEstrutural  OST_AreaLoads. --- Consultar Documentação BuildingSmart</v>
      </c>
      <c r="Q581" s="7" t="s">
        <v>415</v>
      </c>
      <c r="R581" s="21" t="s">
        <v>413</v>
      </c>
      <c r="S581" s="21" t="s">
        <v>413</v>
      </c>
      <c r="T581" s="10" t="str">
        <f t="shared" si="101"/>
        <v>key_581</v>
      </c>
    </row>
    <row r="582" spans="1:20" ht="7.8" customHeight="1" x14ac:dyDescent="0.3">
      <c r="A582" s="13">
        <v>582</v>
      </c>
      <c r="B582" s="9" t="s">
        <v>548</v>
      </c>
      <c r="C582" s="9" t="s">
        <v>1236</v>
      </c>
      <c r="D582" s="9" t="s">
        <v>574</v>
      </c>
      <c r="E582" s="25" t="s">
        <v>1528</v>
      </c>
      <c r="F582" s="23" t="s">
        <v>350</v>
      </c>
      <c r="G582" s="29" t="s">
        <v>152</v>
      </c>
      <c r="H582" s="29" t="s">
        <v>152</v>
      </c>
      <c r="I582" s="29" t="s">
        <v>152</v>
      </c>
      <c r="J582" s="29" t="s">
        <v>152</v>
      </c>
      <c r="K582" s="29" t="s">
        <v>152</v>
      </c>
      <c r="L582" s="7" t="str">
        <f t="shared" si="99"/>
        <v>Trata-se de: Objeto</v>
      </c>
      <c r="M582" s="7" t="str">
        <f t="shared" si="98"/>
        <v xml:space="preserve">De Revit </v>
      </c>
      <c r="N582" s="7" t="str">
        <f t="shared" si="102"/>
        <v xml:space="preserve">Com Tag </v>
      </c>
      <c r="O582" s="7" t="str">
        <f t="shared" si="103"/>
        <v xml:space="preserve">Tema AnáliseEstrutural </v>
      </c>
      <c r="P582" s="7" t="str">
        <f t="shared" si="100"/>
        <v>Trata-se de: Objeto De Revit  Com Tag  Tema AnáliseEstrutural  OST_BeamAnalytical. --- Consultar Documentação BuildingSmart</v>
      </c>
      <c r="Q582" s="7" t="s">
        <v>415</v>
      </c>
      <c r="R582" s="21" t="s">
        <v>413</v>
      </c>
      <c r="S582" s="21" t="s">
        <v>413</v>
      </c>
      <c r="T582" s="10" t="str">
        <f t="shared" si="101"/>
        <v>key_582</v>
      </c>
    </row>
    <row r="583" spans="1:20" ht="7.8" customHeight="1" x14ac:dyDescent="0.3">
      <c r="A583" s="13">
        <v>583</v>
      </c>
      <c r="B583" s="9" t="s">
        <v>548</v>
      </c>
      <c r="C583" s="9" t="s">
        <v>1236</v>
      </c>
      <c r="D583" s="9" t="s">
        <v>574</v>
      </c>
      <c r="E583" s="25" t="s">
        <v>1528</v>
      </c>
      <c r="F583" s="23" t="s">
        <v>349</v>
      </c>
      <c r="G583" s="29" t="s">
        <v>152</v>
      </c>
      <c r="H583" s="29" t="s">
        <v>152</v>
      </c>
      <c r="I583" s="29" t="s">
        <v>152</v>
      </c>
      <c r="J583" s="29" t="s">
        <v>152</v>
      </c>
      <c r="K583" s="29" t="s">
        <v>152</v>
      </c>
      <c r="L583" s="7" t="str">
        <f t="shared" si="99"/>
        <v>Trata-se de: Objeto</v>
      </c>
      <c r="M583" s="7" t="str">
        <f t="shared" si="98"/>
        <v xml:space="preserve">De Revit </v>
      </c>
      <c r="N583" s="7" t="str">
        <f t="shared" si="102"/>
        <v xml:space="preserve">Com Tag </v>
      </c>
      <c r="O583" s="7" t="str">
        <f t="shared" si="103"/>
        <v xml:space="preserve">Tema AnáliseEstrutural </v>
      </c>
      <c r="P583" s="7" t="str">
        <f t="shared" si="100"/>
        <v>Trata-se de: Objeto De Revit  Com Tag  Tema AnáliseEstrutural  OST_FloorAnalytical. --- Consultar Documentação BuildingSmart</v>
      </c>
      <c r="Q583" s="7" t="s">
        <v>415</v>
      </c>
      <c r="R583" s="21" t="s">
        <v>413</v>
      </c>
      <c r="S583" s="21" t="s">
        <v>413</v>
      </c>
      <c r="T583" s="10" t="str">
        <f t="shared" si="101"/>
        <v>key_583</v>
      </c>
    </row>
    <row r="584" spans="1:20" ht="7.8" customHeight="1" x14ac:dyDescent="0.3">
      <c r="A584" s="13">
        <v>584</v>
      </c>
      <c r="B584" s="9" t="s">
        <v>548</v>
      </c>
      <c r="C584" s="9" t="s">
        <v>1236</v>
      </c>
      <c r="D584" s="9" t="s">
        <v>574</v>
      </c>
      <c r="E584" s="25" t="s">
        <v>1528</v>
      </c>
      <c r="F584" s="23" t="s">
        <v>345</v>
      </c>
      <c r="G584" s="29" t="s">
        <v>152</v>
      </c>
      <c r="H584" s="29" t="s">
        <v>152</v>
      </c>
      <c r="I584" s="29" t="s">
        <v>152</v>
      </c>
      <c r="J584" s="29" t="s">
        <v>152</v>
      </c>
      <c r="K584" s="29" t="s">
        <v>152</v>
      </c>
      <c r="L584" s="7" t="str">
        <f t="shared" si="99"/>
        <v>Trata-se de: Objeto</v>
      </c>
      <c r="M584" s="7" t="str">
        <f t="shared" si="98"/>
        <v xml:space="preserve">De Revit </v>
      </c>
      <c r="N584" s="7" t="str">
        <f t="shared" si="102"/>
        <v xml:space="preserve">Com Tag </v>
      </c>
      <c r="O584" s="7" t="str">
        <f t="shared" si="103"/>
        <v xml:space="preserve">Tema AnáliseEstrutural </v>
      </c>
      <c r="P584" s="7" t="str">
        <f t="shared" si="100"/>
        <v>Trata-se de: Objeto De Revit  Com Tag  Tema AnáliseEstrutural  OST_FoundationSlabAnalytical. --- Consultar Documentação BuildingSmart</v>
      </c>
      <c r="Q584" s="7" t="s">
        <v>415</v>
      </c>
      <c r="R584" s="21" t="s">
        <v>413</v>
      </c>
      <c r="S584" s="21" t="s">
        <v>413</v>
      </c>
      <c r="T584" s="10" t="str">
        <f t="shared" si="101"/>
        <v>key_584</v>
      </c>
    </row>
    <row r="585" spans="1:20" ht="7.8" customHeight="1" x14ac:dyDescent="0.3">
      <c r="A585" s="13">
        <v>585</v>
      </c>
      <c r="B585" s="9" t="s">
        <v>548</v>
      </c>
      <c r="C585" s="9" t="s">
        <v>1236</v>
      </c>
      <c r="D585" s="9" t="s">
        <v>574</v>
      </c>
      <c r="E585" s="25" t="s">
        <v>1528</v>
      </c>
      <c r="F585" s="23" t="s">
        <v>824</v>
      </c>
      <c r="G585" s="29" t="s">
        <v>152</v>
      </c>
      <c r="H585" s="29" t="s">
        <v>152</v>
      </c>
      <c r="I585" s="29" t="s">
        <v>152</v>
      </c>
      <c r="J585" s="29" t="s">
        <v>152</v>
      </c>
      <c r="K585" s="29" t="s">
        <v>152</v>
      </c>
      <c r="L585" s="7" t="str">
        <f t="shared" si="99"/>
        <v>Trata-se de: Objeto</v>
      </c>
      <c r="M585" s="7" t="str">
        <f t="shared" si="98"/>
        <v xml:space="preserve">De Revit </v>
      </c>
      <c r="N585" s="7" t="str">
        <f t="shared" si="102"/>
        <v xml:space="preserve">Com Tag </v>
      </c>
      <c r="O585" s="7" t="str">
        <f t="shared" si="103"/>
        <v xml:space="preserve">Tema AnáliseEstrutural </v>
      </c>
      <c r="P585" s="7" t="str">
        <f t="shared" si="100"/>
        <v>Trata-se de: Objeto De Revit  Com Tag  Tema AnáliseEstrutural  OST_InternalAreaLoads. --- Consultar Documentação BuildingSmart</v>
      </c>
      <c r="Q585" s="7" t="s">
        <v>415</v>
      </c>
      <c r="R585" s="21" t="s">
        <v>413</v>
      </c>
      <c r="S585" s="21" t="s">
        <v>413</v>
      </c>
      <c r="T585" s="10" t="str">
        <f t="shared" si="101"/>
        <v>key_585</v>
      </c>
    </row>
    <row r="586" spans="1:20" ht="7.8" customHeight="1" x14ac:dyDescent="0.3">
      <c r="A586" s="13">
        <v>586</v>
      </c>
      <c r="B586" s="9" t="s">
        <v>548</v>
      </c>
      <c r="C586" s="9" t="s">
        <v>1236</v>
      </c>
      <c r="D586" s="9" t="s">
        <v>574</v>
      </c>
      <c r="E586" s="25" t="s">
        <v>1528</v>
      </c>
      <c r="F586" s="23" t="s">
        <v>825</v>
      </c>
      <c r="G586" s="29" t="s">
        <v>152</v>
      </c>
      <c r="H586" s="29" t="s">
        <v>152</v>
      </c>
      <c r="I586" s="29" t="s">
        <v>152</v>
      </c>
      <c r="J586" s="29" t="s">
        <v>152</v>
      </c>
      <c r="K586" s="29" t="s">
        <v>152</v>
      </c>
      <c r="L586" s="7" t="str">
        <f t="shared" si="99"/>
        <v>Trata-se de: Objeto</v>
      </c>
      <c r="M586" s="7" t="str">
        <f t="shared" si="98"/>
        <v xml:space="preserve">De Revit </v>
      </c>
      <c r="N586" s="7" t="str">
        <f t="shared" si="102"/>
        <v xml:space="preserve">Com Tag </v>
      </c>
      <c r="O586" s="7" t="str">
        <f t="shared" si="103"/>
        <v xml:space="preserve">Tema AnáliseEstrutural </v>
      </c>
      <c r="P586" s="7" t="str">
        <f t="shared" si="100"/>
        <v>Trata-se de: Objeto De Revit  Com Tag  Tema AnáliseEstrutural  OST_InternalLineLoads. --- Consultar Documentação BuildingSmart</v>
      </c>
      <c r="Q586" s="7" t="s">
        <v>415</v>
      </c>
      <c r="R586" s="21" t="s">
        <v>413</v>
      </c>
      <c r="S586" s="21" t="s">
        <v>413</v>
      </c>
      <c r="T586" s="10" t="str">
        <f t="shared" si="101"/>
        <v>key_586</v>
      </c>
    </row>
    <row r="587" spans="1:20" ht="7.8" customHeight="1" x14ac:dyDescent="0.3">
      <c r="A587" s="13">
        <v>587</v>
      </c>
      <c r="B587" s="9" t="s">
        <v>548</v>
      </c>
      <c r="C587" s="9" t="s">
        <v>1236</v>
      </c>
      <c r="D587" s="9" t="s">
        <v>574</v>
      </c>
      <c r="E587" s="25" t="s">
        <v>1528</v>
      </c>
      <c r="F587" s="23" t="s">
        <v>826</v>
      </c>
      <c r="G587" s="29" t="s">
        <v>152</v>
      </c>
      <c r="H587" s="29" t="s">
        <v>152</v>
      </c>
      <c r="I587" s="29" t="s">
        <v>152</v>
      </c>
      <c r="J587" s="29" t="s">
        <v>152</v>
      </c>
      <c r="K587" s="29" t="s">
        <v>152</v>
      </c>
      <c r="L587" s="7" t="str">
        <f t="shared" si="99"/>
        <v>Trata-se de: Objeto</v>
      </c>
      <c r="M587" s="7" t="str">
        <f t="shared" si="98"/>
        <v xml:space="preserve">De Revit </v>
      </c>
      <c r="N587" s="7" t="str">
        <f t="shared" si="102"/>
        <v xml:space="preserve">Com Tag </v>
      </c>
      <c r="O587" s="7" t="str">
        <f t="shared" si="103"/>
        <v xml:space="preserve">Tema AnáliseEstrutural </v>
      </c>
      <c r="P587" s="7" t="str">
        <f t="shared" si="100"/>
        <v>Trata-se de: Objeto De Revit  Com Tag  Tema AnáliseEstrutural  OST_InternalPointLoads. --- Consultar Documentação BuildingSmart</v>
      </c>
      <c r="Q587" s="7" t="s">
        <v>415</v>
      </c>
      <c r="R587" s="21" t="s">
        <v>413</v>
      </c>
      <c r="S587" s="21" t="s">
        <v>413</v>
      </c>
      <c r="T587" s="10" t="str">
        <f t="shared" si="101"/>
        <v>key_587</v>
      </c>
    </row>
    <row r="588" spans="1:20" ht="7.8" customHeight="1" x14ac:dyDescent="0.3">
      <c r="A588" s="13">
        <v>588</v>
      </c>
      <c r="B588" s="9" t="s">
        <v>548</v>
      </c>
      <c r="C588" s="9" t="s">
        <v>1236</v>
      </c>
      <c r="D588" s="9" t="s">
        <v>574</v>
      </c>
      <c r="E588" s="25" t="s">
        <v>1528</v>
      </c>
      <c r="F588" s="23" t="s">
        <v>347</v>
      </c>
      <c r="G588" s="29" t="s">
        <v>152</v>
      </c>
      <c r="H588" s="29" t="s">
        <v>152</v>
      </c>
      <c r="I588" s="29" t="s">
        <v>152</v>
      </c>
      <c r="J588" s="29" t="s">
        <v>152</v>
      </c>
      <c r="K588" s="29" t="s">
        <v>152</v>
      </c>
      <c r="L588" s="7" t="str">
        <f t="shared" si="99"/>
        <v>Trata-se de: Objeto</v>
      </c>
      <c r="M588" s="7" t="str">
        <f t="shared" si="98"/>
        <v xml:space="preserve">De Revit </v>
      </c>
      <c r="N588" s="7" t="str">
        <f t="shared" si="102"/>
        <v xml:space="preserve">Com Tag </v>
      </c>
      <c r="O588" s="7" t="str">
        <f t="shared" si="103"/>
        <v xml:space="preserve">Tema AnáliseEstrutural </v>
      </c>
      <c r="P588" s="7" t="str">
        <f t="shared" si="100"/>
        <v>Trata-se de: Objeto De Revit  Com Tag  Tema AnáliseEstrutural  OST_IsolatedFoundationAnalytical. --- Consultar Documentação BuildingSmart</v>
      </c>
      <c r="Q588" s="7" t="s">
        <v>415</v>
      </c>
      <c r="R588" s="21" t="s">
        <v>413</v>
      </c>
      <c r="S588" s="21" t="s">
        <v>413</v>
      </c>
      <c r="T588" s="10" t="str">
        <f t="shared" si="101"/>
        <v>key_588</v>
      </c>
    </row>
    <row r="589" spans="1:20" ht="7.8" customHeight="1" x14ac:dyDescent="0.3">
      <c r="A589" s="13">
        <v>589</v>
      </c>
      <c r="B589" s="9" t="s">
        <v>548</v>
      </c>
      <c r="C589" s="9" t="s">
        <v>1236</v>
      </c>
      <c r="D589" s="9" t="s">
        <v>574</v>
      </c>
      <c r="E589" s="25" t="s">
        <v>1528</v>
      </c>
      <c r="F589" s="23" t="s">
        <v>828</v>
      </c>
      <c r="G589" s="29" t="s">
        <v>152</v>
      </c>
      <c r="H589" s="29" t="s">
        <v>152</v>
      </c>
      <c r="I589" s="29" t="s">
        <v>152</v>
      </c>
      <c r="J589" s="29" t="s">
        <v>152</v>
      </c>
      <c r="K589" s="29" t="s">
        <v>152</v>
      </c>
      <c r="L589" s="7" t="str">
        <f t="shared" si="99"/>
        <v>Trata-se de: Objeto</v>
      </c>
      <c r="M589" s="7" t="str">
        <f t="shared" si="98"/>
        <v xml:space="preserve">De Revit </v>
      </c>
      <c r="N589" s="7" t="str">
        <f t="shared" si="102"/>
        <v xml:space="preserve">Com Tag </v>
      </c>
      <c r="O589" s="7" t="str">
        <f t="shared" si="103"/>
        <v xml:space="preserve">Tema AnáliseEstrutural </v>
      </c>
      <c r="P589" s="7" t="str">
        <f t="shared" si="100"/>
        <v>Trata-se de: Objeto De Revit  Com Tag  Tema AnáliseEstrutural  OST_LineLoads. --- Consultar Documentação BuildingSmart</v>
      </c>
      <c r="Q589" s="7" t="s">
        <v>415</v>
      </c>
      <c r="R589" s="21" t="s">
        <v>413</v>
      </c>
      <c r="S589" s="21" t="s">
        <v>413</v>
      </c>
      <c r="T589" s="10" t="str">
        <f t="shared" si="101"/>
        <v>key_589</v>
      </c>
    </row>
    <row r="590" spans="1:20" ht="7.8" customHeight="1" x14ac:dyDescent="0.3">
      <c r="A590" s="13">
        <v>590</v>
      </c>
      <c r="B590" s="9" t="s">
        <v>548</v>
      </c>
      <c r="C590" s="9" t="s">
        <v>1236</v>
      </c>
      <c r="D590" s="9" t="s">
        <v>574</v>
      </c>
      <c r="E590" s="25" t="s">
        <v>1528</v>
      </c>
      <c r="F590" s="23" t="s">
        <v>690</v>
      </c>
      <c r="G590" s="29" t="s">
        <v>152</v>
      </c>
      <c r="H590" s="29" t="s">
        <v>152</v>
      </c>
      <c r="I590" s="29" t="s">
        <v>152</v>
      </c>
      <c r="J590" s="29" t="s">
        <v>152</v>
      </c>
      <c r="K590" s="29" t="s">
        <v>152</v>
      </c>
      <c r="L590" s="7" t="str">
        <f t="shared" si="99"/>
        <v>Trata-se de: Objeto</v>
      </c>
      <c r="M590" s="7" t="str">
        <f t="shared" si="98"/>
        <v xml:space="preserve">De Revit </v>
      </c>
      <c r="N590" s="7" t="str">
        <f t="shared" si="102"/>
        <v xml:space="preserve">Com Tag </v>
      </c>
      <c r="O590" s="7" t="str">
        <f t="shared" si="103"/>
        <v xml:space="preserve">Tema AnáliseEstrutural </v>
      </c>
      <c r="P590" s="7" t="str">
        <f t="shared" si="100"/>
        <v>Trata-se de: Objeto De Revit  Com Tag  Tema AnáliseEstrutural  OST_LinksAnalytical. --- Consultar Documentação BuildingSmart</v>
      </c>
      <c r="Q590" s="7" t="s">
        <v>415</v>
      </c>
      <c r="R590" s="21" t="s">
        <v>413</v>
      </c>
      <c r="S590" s="21" t="s">
        <v>413</v>
      </c>
      <c r="T590" s="10" t="str">
        <f t="shared" si="101"/>
        <v>key_590</v>
      </c>
    </row>
    <row r="591" spans="1:20" ht="7.8" customHeight="1" x14ac:dyDescent="0.3">
      <c r="A591" s="13">
        <v>591</v>
      </c>
      <c r="B591" s="9" t="s">
        <v>548</v>
      </c>
      <c r="C591" s="9" t="s">
        <v>1236</v>
      </c>
      <c r="D591" s="9" t="s">
        <v>574</v>
      </c>
      <c r="E591" s="25" t="s">
        <v>1528</v>
      </c>
      <c r="F591" s="23" t="s">
        <v>697</v>
      </c>
      <c r="G591" s="29" t="s">
        <v>152</v>
      </c>
      <c r="H591" s="29" t="s">
        <v>152</v>
      </c>
      <c r="I591" s="29" t="s">
        <v>152</v>
      </c>
      <c r="J591" s="29" t="s">
        <v>152</v>
      </c>
      <c r="K591" s="29" t="s">
        <v>152</v>
      </c>
      <c r="L591" s="7" t="str">
        <f t="shared" si="99"/>
        <v>Trata-se de: Objeto</v>
      </c>
      <c r="M591" s="7" t="str">
        <f t="shared" si="98"/>
        <v xml:space="preserve">De Revit </v>
      </c>
      <c r="N591" s="7" t="str">
        <f t="shared" si="102"/>
        <v xml:space="preserve">Com Tag </v>
      </c>
      <c r="O591" s="7" t="str">
        <f t="shared" si="103"/>
        <v xml:space="preserve">Tema AnáliseEstrutural </v>
      </c>
      <c r="P591" s="7" t="str">
        <f t="shared" si="100"/>
        <v>Trata-se de: Objeto De Revit  Com Tag  Tema AnáliseEstrutural  OST_AnalyticalNodes. --- Consultar Documentação BuildingSmart</v>
      </c>
      <c r="Q591" s="7" t="s">
        <v>415</v>
      </c>
      <c r="R591" s="21" t="s">
        <v>413</v>
      </c>
      <c r="S591" s="21" t="s">
        <v>413</v>
      </c>
      <c r="T591" s="10" t="str">
        <f t="shared" si="101"/>
        <v>key_591</v>
      </c>
    </row>
    <row r="592" spans="1:20" ht="7.8" customHeight="1" x14ac:dyDescent="0.3">
      <c r="A592" s="13">
        <v>592</v>
      </c>
      <c r="B592" s="9" t="s">
        <v>548</v>
      </c>
      <c r="C592" s="9" t="s">
        <v>1236</v>
      </c>
      <c r="D592" s="9" t="s">
        <v>574</v>
      </c>
      <c r="E592" s="25" t="s">
        <v>1528</v>
      </c>
      <c r="F592" s="23" t="s">
        <v>829</v>
      </c>
      <c r="G592" s="29" t="s">
        <v>152</v>
      </c>
      <c r="H592" s="29" t="s">
        <v>152</v>
      </c>
      <c r="I592" s="29" t="s">
        <v>152</v>
      </c>
      <c r="J592" s="29" t="s">
        <v>152</v>
      </c>
      <c r="K592" s="29" t="s">
        <v>152</v>
      </c>
      <c r="L592" s="7" t="str">
        <f t="shared" si="99"/>
        <v>Trata-se de: Objeto</v>
      </c>
      <c r="M592" s="7" t="str">
        <f t="shared" si="98"/>
        <v xml:space="preserve">De Revit </v>
      </c>
      <c r="N592" s="7" t="str">
        <f t="shared" si="102"/>
        <v xml:space="preserve">Com Tag </v>
      </c>
      <c r="O592" s="7" t="str">
        <f t="shared" si="103"/>
        <v xml:space="preserve">Tema AnáliseEstrutural </v>
      </c>
      <c r="P592" s="7" t="str">
        <f t="shared" si="100"/>
        <v>Trata-se de: Objeto De Revit  Com Tag  Tema AnáliseEstrutural  OST_PointLoads. --- Consultar Documentação BuildingSmart</v>
      </c>
      <c r="Q592" s="7" t="s">
        <v>415</v>
      </c>
      <c r="R592" s="21" t="s">
        <v>413</v>
      </c>
      <c r="S592" s="21" t="s">
        <v>413</v>
      </c>
      <c r="T592" s="10" t="str">
        <f t="shared" si="101"/>
        <v>key_592</v>
      </c>
    </row>
    <row r="593" spans="1:20" ht="7.8" customHeight="1" x14ac:dyDescent="0.3">
      <c r="A593" s="13">
        <v>593</v>
      </c>
      <c r="B593" s="9" t="s">
        <v>548</v>
      </c>
      <c r="C593" s="9" t="s">
        <v>1236</v>
      </c>
      <c r="D593" s="9" t="s">
        <v>574</v>
      </c>
      <c r="E593" s="25" t="s">
        <v>1528</v>
      </c>
      <c r="F593" s="23" t="s">
        <v>348</v>
      </c>
      <c r="G593" s="29" t="s">
        <v>152</v>
      </c>
      <c r="H593" s="29" t="s">
        <v>152</v>
      </c>
      <c r="I593" s="29" t="s">
        <v>152</v>
      </c>
      <c r="J593" s="29" t="s">
        <v>152</v>
      </c>
      <c r="K593" s="29" t="s">
        <v>152</v>
      </c>
      <c r="L593" s="7" t="str">
        <f t="shared" si="99"/>
        <v>Trata-se de: Objeto</v>
      </c>
      <c r="M593" s="7" t="str">
        <f t="shared" si="98"/>
        <v xml:space="preserve">De Revit </v>
      </c>
      <c r="N593" s="7" t="str">
        <f t="shared" si="102"/>
        <v xml:space="preserve">Com Tag </v>
      </c>
      <c r="O593" s="7" t="str">
        <f t="shared" si="103"/>
        <v xml:space="preserve">Tema AnáliseEstrutural </v>
      </c>
      <c r="P593" s="7" t="str">
        <f t="shared" si="100"/>
        <v>Trata-se de: Objeto De Revit  Com Tag  Tema AnáliseEstrutural  OST_WallAnalytical. --- Consultar Documentação BuildingSmart</v>
      </c>
      <c r="Q593" s="7" t="s">
        <v>415</v>
      </c>
      <c r="R593" s="21" t="s">
        <v>413</v>
      </c>
      <c r="S593" s="21" t="s">
        <v>413</v>
      </c>
      <c r="T593" s="10" t="str">
        <f t="shared" si="101"/>
        <v>key_593</v>
      </c>
    </row>
    <row r="594" spans="1:20" ht="7.8" customHeight="1" x14ac:dyDescent="0.3">
      <c r="A594" s="13">
        <v>594</v>
      </c>
      <c r="B594" s="9" t="s">
        <v>548</v>
      </c>
      <c r="C594" s="9" t="s">
        <v>1236</v>
      </c>
      <c r="D594" s="9" t="s">
        <v>574</v>
      </c>
      <c r="E594" s="25" t="s">
        <v>1528</v>
      </c>
      <c r="F594" s="23" t="s">
        <v>346</v>
      </c>
      <c r="G594" s="29" t="s">
        <v>152</v>
      </c>
      <c r="H594" s="29" t="s">
        <v>152</v>
      </c>
      <c r="I594" s="29" t="s">
        <v>152</v>
      </c>
      <c r="J594" s="29" t="s">
        <v>152</v>
      </c>
      <c r="K594" s="29" t="s">
        <v>152</v>
      </c>
      <c r="L594" s="7" t="str">
        <f t="shared" si="99"/>
        <v>Trata-se de: Objeto</v>
      </c>
      <c r="M594" s="7" t="str">
        <f t="shared" si="98"/>
        <v xml:space="preserve">De Revit </v>
      </c>
      <c r="N594" s="7" t="str">
        <f t="shared" si="102"/>
        <v xml:space="preserve">Com Tag </v>
      </c>
      <c r="O594" s="7" t="str">
        <f t="shared" si="103"/>
        <v xml:space="preserve">Tema AnáliseEstrutural </v>
      </c>
      <c r="P594" s="7" t="str">
        <f t="shared" si="100"/>
        <v>Trata-se de: Objeto De Revit  Com Tag  Tema AnáliseEstrutural  OST_WallFoundationAnalytical. --- Consultar Documentação BuildingSmart</v>
      </c>
      <c r="Q594" s="7" t="s">
        <v>415</v>
      </c>
      <c r="R594" s="21" t="s">
        <v>413</v>
      </c>
      <c r="S594" s="21" t="s">
        <v>413</v>
      </c>
      <c r="T594" s="10" t="str">
        <f t="shared" si="101"/>
        <v>key_594</v>
      </c>
    </row>
    <row r="595" spans="1:20" ht="7.8" customHeight="1" x14ac:dyDescent="0.3">
      <c r="A595" s="13">
        <v>595</v>
      </c>
      <c r="B595" s="9" t="s">
        <v>548</v>
      </c>
      <c r="C595" s="9" t="s">
        <v>1236</v>
      </c>
      <c r="D595" s="9" t="s">
        <v>574</v>
      </c>
      <c r="E595" s="25" t="s">
        <v>1516</v>
      </c>
      <c r="F595" s="23" t="s">
        <v>355</v>
      </c>
      <c r="G595" s="29" t="s">
        <v>152</v>
      </c>
      <c r="H595" s="29" t="s">
        <v>152</v>
      </c>
      <c r="I595" s="29" t="s">
        <v>152</v>
      </c>
      <c r="J595" s="29" t="s">
        <v>152</v>
      </c>
      <c r="K595" s="29" t="s">
        <v>152</v>
      </c>
      <c r="L595" s="7" t="str">
        <f t="shared" si="99"/>
        <v>Trata-se de: Objeto</v>
      </c>
      <c r="M595" s="7" t="str">
        <f t="shared" si="98"/>
        <v xml:space="preserve">De Revit </v>
      </c>
      <c r="N595" s="7" t="str">
        <f t="shared" si="102"/>
        <v xml:space="preserve">Com Tag </v>
      </c>
      <c r="O595" s="7" t="str">
        <f t="shared" si="103"/>
        <v xml:space="preserve">Tema Armadura </v>
      </c>
      <c r="P595" s="7" t="str">
        <f t="shared" si="100"/>
        <v>Trata-se de: Objeto De Revit  Com Tag  Tema Armadura  OST_AreaRein. --- Consultar Documentação BuildingSmart</v>
      </c>
      <c r="Q595" s="7" t="s">
        <v>415</v>
      </c>
      <c r="R595" s="21" t="s">
        <v>413</v>
      </c>
      <c r="S595" s="21" t="s">
        <v>413</v>
      </c>
      <c r="T595" s="10" t="str">
        <f t="shared" si="101"/>
        <v>key_595</v>
      </c>
    </row>
    <row r="596" spans="1:20" ht="7.8" customHeight="1" x14ac:dyDescent="0.3">
      <c r="A596" s="13">
        <v>596</v>
      </c>
      <c r="B596" s="9" t="s">
        <v>548</v>
      </c>
      <c r="C596" s="9" t="s">
        <v>1236</v>
      </c>
      <c r="D596" s="9" t="s">
        <v>574</v>
      </c>
      <c r="E596" s="25" t="s">
        <v>1516</v>
      </c>
      <c r="F596" s="23" t="s">
        <v>351</v>
      </c>
      <c r="G596" s="29" t="s">
        <v>152</v>
      </c>
      <c r="H596" s="29" t="s">
        <v>152</v>
      </c>
      <c r="I596" s="29" t="s">
        <v>152</v>
      </c>
      <c r="J596" s="29" t="s">
        <v>152</v>
      </c>
      <c r="K596" s="29" t="s">
        <v>152</v>
      </c>
      <c r="L596" s="7" t="str">
        <f t="shared" si="99"/>
        <v>Trata-se de: Objeto</v>
      </c>
      <c r="M596" s="7" t="str">
        <f t="shared" si="98"/>
        <v xml:space="preserve">De Revit </v>
      </c>
      <c r="N596" s="7" t="str">
        <f t="shared" si="102"/>
        <v xml:space="preserve">Com Tag </v>
      </c>
      <c r="O596" s="7" t="str">
        <f t="shared" si="103"/>
        <v xml:space="preserve">Tema Armadura </v>
      </c>
      <c r="P596" s="7" t="str">
        <f t="shared" si="100"/>
        <v>Trata-se de: Objeto De Revit  Com Tag  Tema Armadura  OST_Coupler. --- Consultar Documentação BuildingSmart</v>
      </c>
      <c r="Q596" s="7" t="s">
        <v>415</v>
      </c>
      <c r="R596" s="21" t="s">
        <v>413</v>
      </c>
      <c r="S596" s="21" t="s">
        <v>413</v>
      </c>
      <c r="T596" s="10" t="str">
        <f t="shared" si="101"/>
        <v>key_596</v>
      </c>
    </row>
    <row r="597" spans="1:20" ht="7.8" customHeight="1" x14ac:dyDescent="0.3">
      <c r="A597" s="13">
        <v>597</v>
      </c>
      <c r="B597" s="9" t="s">
        <v>548</v>
      </c>
      <c r="C597" s="9" t="s">
        <v>1236</v>
      </c>
      <c r="D597" s="9" t="s">
        <v>574</v>
      </c>
      <c r="E597" s="25" t="s">
        <v>1516</v>
      </c>
      <c r="F597" s="23" t="s">
        <v>719</v>
      </c>
      <c r="G597" s="29" t="s">
        <v>152</v>
      </c>
      <c r="H597" s="29" t="s">
        <v>152</v>
      </c>
      <c r="I597" s="29" t="s">
        <v>152</v>
      </c>
      <c r="J597" s="29" t="s">
        <v>152</v>
      </c>
      <c r="K597" s="29" t="s">
        <v>152</v>
      </c>
      <c r="L597" s="7" t="str">
        <f t="shared" si="99"/>
        <v>Trata-se de: Objeto</v>
      </c>
      <c r="M597" s="7" t="str">
        <f t="shared" si="98"/>
        <v xml:space="preserve">De Revit </v>
      </c>
      <c r="N597" s="7" t="str">
        <f t="shared" si="102"/>
        <v xml:space="preserve">Com Tag </v>
      </c>
      <c r="O597" s="7" t="str">
        <f t="shared" si="103"/>
        <v xml:space="preserve">Tema Armadura </v>
      </c>
      <c r="P597" s="7" t="str">
        <f t="shared" si="100"/>
        <v>Trata-se de: Objeto De Revit  Com Tag  Tema Armadura  OST_FabricAreas. --- Consultar Documentação BuildingSmart</v>
      </c>
      <c r="Q597" s="7" t="s">
        <v>415</v>
      </c>
      <c r="R597" s="21" t="s">
        <v>413</v>
      </c>
      <c r="S597" s="21" t="s">
        <v>413</v>
      </c>
      <c r="T597" s="10" t="str">
        <f t="shared" si="101"/>
        <v>key_597</v>
      </c>
    </row>
    <row r="598" spans="1:20" ht="7.8" customHeight="1" x14ac:dyDescent="0.3">
      <c r="A598" s="13">
        <v>598</v>
      </c>
      <c r="B598" s="9" t="s">
        <v>548</v>
      </c>
      <c r="C598" s="9" t="s">
        <v>1236</v>
      </c>
      <c r="D598" s="9" t="s">
        <v>574</v>
      </c>
      <c r="E598" s="25" t="s">
        <v>1516</v>
      </c>
      <c r="F598" s="23" t="s">
        <v>353</v>
      </c>
      <c r="G598" s="29" t="s">
        <v>152</v>
      </c>
      <c r="H598" s="29" t="s">
        <v>152</v>
      </c>
      <c r="I598" s="29" t="s">
        <v>152</v>
      </c>
      <c r="J598" s="29" t="s">
        <v>152</v>
      </c>
      <c r="K598" s="29" t="s">
        <v>152</v>
      </c>
      <c r="L598" s="7" t="str">
        <f t="shared" si="99"/>
        <v>Trata-se de: Objeto</v>
      </c>
      <c r="M598" s="7" t="str">
        <f t="shared" ref="M598:M629" si="104">_xlfn.CONCAT("", SUBSTITUTE(C598,"."," ")," ")</f>
        <v xml:space="preserve">De Revit </v>
      </c>
      <c r="N598" s="7" t="str">
        <f t="shared" si="102"/>
        <v xml:space="preserve">Com Tag </v>
      </c>
      <c r="O598" s="7" t="str">
        <f t="shared" si="103"/>
        <v xml:space="preserve">Tema Armadura </v>
      </c>
      <c r="P598" s="7" t="str">
        <f t="shared" si="100"/>
        <v>Trata-se de: Objeto De Revit  Com Tag  Tema Armadura  OST_FabricReinforcement. --- Consultar Documentação BuildingSmart</v>
      </c>
      <c r="Q598" s="7" t="s">
        <v>415</v>
      </c>
      <c r="R598" s="21" t="s">
        <v>413</v>
      </c>
      <c r="S598" s="21" t="s">
        <v>413</v>
      </c>
      <c r="T598" s="10" t="str">
        <f t="shared" si="101"/>
        <v>key_598</v>
      </c>
    </row>
    <row r="599" spans="1:20" ht="7.8" customHeight="1" x14ac:dyDescent="0.3">
      <c r="A599" s="13">
        <v>599</v>
      </c>
      <c r="B599" s="9" t="s">
        <v>548</v>
      </c>
      <c r="C599" s="9" t="s">
        <v>1236</v>
      </c>
      <c r="D599" s="9" t="s">
        <v>574</v>
      </c>
      <c r="E599" s="25" t="s">
        <v>1516</v>
      </c>
      <c r="F599" s="23" t="s">
        <v>354</v>
      </c>
      <c r="G599" s="29" t="s">
        <v>152</v>
      </c>
      <c r="H599" s="29" t="s">
        <v>152</v>
      </c>
      <c r="I599" s="29" t="s">
        <v>152</v>
      </c>
      <c r="J599" s="29" t="s">
        <v>152</v>
      </c>
      <c r="K599" s="29" t="s">
        <v>152</v>
      </c>
      <c r="L599" s="7" t="str">
        <f t="shared" si="99"/>
        <v>Trata-se de: Objeto</v>
      </c>
      <c r="M599" s="7" t="str">
        <f t="shared" si="104"/>
        <v xml:space="preserve">De Revit </v>
      </c>
      <c r="N599" s="7" t="str">
        <f t="shared" si="102"/>
        <v xml:space="preserve">Com Tag </v>
      </c>
      <c r="O599" s="7" t="str">
        <f t="shared" si="103"/>
        <v xml:space="preserve">Tema Armadura </v>
      </c>
      <c r="P599" s="7" t="str">
        <f t="shared" si="100"/>
        <v>Trata-se de: Objeto De Revit  Com Tag  Tema Armadura  OST_PathRein. --- Consultar Documentação BuildingSmart</v>
      </c>
      <c r="Q599" s="7" t="s">
        <v>415</v>
      </c>
      <c r="R599" s="21" t="s">
        <v>413</v>
      </c>
      <c r="S599" s="21" t="s">
        <v>413</v>
      </c>
      <c r="T599" s="10" t="str">
        <f t="shared" si="101"/>
        <v>key_599</v>
      </c>
    </row>
    <row r="600" spans="1:20" ht="7.8" customHeight="1" x14ac:dyDescent="0.3">
      <c r="A600" s="13">
        <v>600</v>
      </c>
      <c r="B600" s="9" t="s">
        <v>548</v>
      </c>
      <c r="C600" s="9" t="s">
        <v>1236</v>
      </c>
      <c r="D600" s="9" t="s">
        <v>574</v>
      </c>
      <c r="E600" s="25" t="s">
        <v>1516</v>
      </c>
      <c r="F600" s="23" t="s">
        <v>180</v>
      </c>
      <c r="G600" s="29" t="s">
        <v>152</v>
      </c>
      <c r="H600" s="29" t="s">
        <v>152</v>
      </c>
      <c r="I600" s="29" t="s">
        <v>152</v>
      </c>
      <c r="J600" s="29" t="s">
        <v>152</v>
      </c>
      <c r="K600" s="29" t="s">
        <v>152</v>
      </c>
      <c r="L600" s="7" t="str">
        <f t="shared" si="99"/>
        <v>Trata-se de: Objeto</v>
      </c>
      <c r="M600" s="7" t="str">
        <f t="shared" si="104"/>
        <v xml:space="preserve">De Revit </v>
      </c>
      <c r="N600" s="7" t="str">
        <f t="shared" si="102"/>
        <v xml:space="preserve">Com Tag </v>
      </c>
      <c r="O600" s="7" t="str">
        <f t="shared" si="103"/>
        <v xml:space="preserve">Tema Armadura </v>
      </c>
      <c r="P600" s="7" t="str">
        <f t="shared" si="100"/>
        <v>Trata-se de: Objeto De Revit  Com Tag  Tema Armadura  OST_Rebar. --- Consultar Documentação BuildingSmart</v>
      </c>
      <c r="Q600" s="7" t="s">
        <v>415</v>
      </c>
      <c r="R600" s="21" t="s">
        <v>413</v>
      </c>
      <c r="S600" s="21" t="s">
        <v>413</v>
      </c>
      <c r="T600" s="10" t="str">
        <f t="shared" si="101"/>
        <v>key_600</v>
      </c>
    </row>
    <row r="601" spans="1:20" ht="7.8" customHeight="1" x14ac:dyDescent="0.3">
      <c r="A601" s="13">
        <v>601</v>
      </c>
      <c r="B601" s="9" t="s">
        <v>548</v>
      </c>
      <c r="C601" s="9" t="s">
        <v>1236</v>
      </c>
      <c r="D601" s="9" t="s">
        <v>574</v>
      </c>
      <c r="E601" s="25" t="s">
        <v>1523</v>
      </c>
      <c r="F601" s="23" t="s">
        <v>897</v>
      </c>
      <c r="G601" s="29" t="s">
        <v>152</v>
      </c>
      <c r="H601" s="29" t="s">
        <v>152</v>
      </c>
      <c r="I601" s="29" t="s">
        <v>152</v>
      </c>
      <c r="J601" s="29" t="s">
        <v>152</v>
      </c>
      <c r="K601" s="29" t="s">
        <v>152</v>
      </c>
      <c r="L601" s="7" t="str">
        <f t="shared" si="99"/>
        <v>Trata-se de: Objeto</v>
      </c>
      <c r="M601" s="7" t="str">
        <f t="shared" si="104"/>
        <v xml:space="preserve">De Revit </v>
      </c>
      <c r="N601" s="7" t="str">
        <f t="shared" si="102"/>
        <v xml:space="preserve">Com Tag </v>
      </c>
      <c r="O601" s="7" t="str">
        <f t="shared" si="103"/>
        <v xml:space="preserve">Tema Audiovisual </v>
      </c>
      <c r="P601" s="7" t="str">
        <f t="shared" si="100"/>
        <v>Trata-se de: Objeto De Revit  Com Tag  Tema Audiovisual  OST_AudioVisualDevices. --- Consultar Documentação BuildingSmart</v>
      </c>
      <c r="Q601" s="7" t="s">
        <v>415</v>
      </c>
      <c r="R601" s="21" t="s">
        <v>413</v>
      </c>
      <c r="S601" s="21" t="s">
        <v>413</v>
      </c>
      <c r="T601" s="10" t="str">
        <f t="shared" si="101"/>
        <v>key_601</v>
      </c>
    </row>
    <row r="602" spans="1:20" ht="7.8" customHeight="1" x14ac:dyDescent="0.3">
      <c r="A602" s="13">
        <v>602</v>
      </c>
      <c r="B602" s="9" t="s">
        <v>548</v>
      </c>
      <c r="C602" s="9" t="s">
        <v>1236</v>
      </c>
      <c r="D602" s="9" t="s">
        <v>574</v>
      </c>
      <c r="E602" s="25" t="s">
        <v>1522</v>
      </c>
      <c r="F602" s="23" t="s">
        <v>160</v>
      </c>
      <c r="G602" s="29" t="s">
        <v>152</v>
      </c>
      <c r="H602" s="29" t="s">
        <v>152</v>
      </c>
      <c r="I602" s="29" t="s">
        <v>152</v>
      </c>
      <c r="J602" s="29" t="s">
        <v>152</v>
      </c>
      <c r="K602" s="29" t="s">
        <v>152</v>
      </c>
      <c r="L602" s="7" t="str">
        <f t="shared" si="99"/>
        <v>Trata-se de: Objeto</v>
      </c>
      <c r="M602" s="7" t="str">
        <f t="shared" si="104"/>
        <v xml:space="preserve">De Revit </v>
      </c>
      <c r="N602" s="7" t="str">
        <f t="shared" si="102"/>
        <v xml:space="preserve">Com Tag </v>
      </c>
      <c r="O602" s="7" t="str">
        <f t="shared" si="103"/>
        <v xml:space="preserve">Tema Cabeamento </v>
      </c>
      <c r="P602" s="7" t="str">
        <f t="shared" si="100"/>
        <v>Trata-se de: Objeto De Revit  Com Tag  Tema Cabeamento  OST_CableTrayFitting. --- Consultar Documentação BuildingSmart</v>
      </c>
      <c r="Q602" s="7" t="s">
        <v>415</v>
      </c>
      <c r="R602" s="21" t="s">
        <v>413</v>
      </c>
      <c r="S602" s="21" t="s">
        <v>413</v>
      </c>
      <c r="T602" s="10" t="str">
        <f t="shared" si="101"/>
        <v>key_602</v>
      </c>
    </row>
    <row r="603" spans="1:20" ht="7.8" customHeight="1" x14ac:dyDescent="0.3">
      <c r="A603" s="13">
        <v>603</v>
      </c>
      <c r="B603" s="9" t="s">
        <v>548</v>
      </c>
      <c r="C603" s="9" t="s">
        <v>1236</v>
      </c>
      <c r="D603" s="9" t="s">
        <v>574</v>
      </c>
      <c r="E603" s="25" t="s">
        <v>1522</v>
      </c>
      <c r="F603" s="23" t="s">
        <v>159</v>
      </c>
      <c r="G603" s="29" t="s">
        <v>152</v>
      </c>
      <c r="H603" s="29" t="s">
        <v>152</v>
      </c>
      <c r="I603" s="29" t="s">
        <v>152</v>
      </c>
      <c r="J603" s="29" t="s">
        <v>152</v>
      </c>
      <c r="K603" s="29" t="s">
        <v>152</v>
      </c>
      <c r="L603" s="7" t="str">
        <f t="shared" si="99"/>
        <v>Trata-se de: Objeto</v>
      </c>
      <c r="M603" s="7" t="str">
        <f t="shared" si="104"/>
        <v xml:space="preserve">De Revit </v>
      </c>
      <c r="N603" s="7" t="str">
        <f t="shared" si="102"/>
        <v xml:space="preserve">Com Tag </v>
      </c>
      <c r="O603" s="7" t="str">
        <f t="shared" si="103"/>
        <v xml:space="preserve">Tema Cabeamento </v>
      </c>
      <c r="P603" s="7" t="str">
        <f t="shared" si="100"/>
        <v>Trata-se de: Objeto De Revit  Com Tag  Tema Cabeamento  OST_CableTray. --- Consultar Documentação BuildingSmart</v>
      </c>
      <c r="Q603" s="7" t="s">
        <v>415</v>
      </c>
      <c r="R603" s="21" t="s">
        <v>413</v>
      </c>
      <c r="S603" s="21" t="s">
        <v>413</v>
      </c>
      <c r="T603" s="10" t="str">
        <f t="shared" si="101"/>
        <v>key_603</v>
      </c>
    </row>
    <row r="604" spans="1:20" ht="7.8" customHeight="1" x14ac:dyDescent="0.3">
      <c r="A604" s="13">
        <v>604</v>
      </c>
      <c r="B604" s="9" t="s">
        <v>548</v>
      </c>
      <c r="C604" s="9" t="s">
        <v>1236</v>
      </c>
      <c r="D604" s="9" t="s">
        <v>574</v>
      </c>
      <c r="E604" s="25" t="s">
        <v>1522</v>
      </c>
      <c r="F604" s="23" t="s">
        <v>162</v>
      </c>
      <c r="G604" s="29" t="s">
        <v>152</v>
      </c>
      <c r="H604" s="29" t="s">
        <v>152</v>
      </c>
      <c r="I604" s="29" t="s">
        <v>152</v>
      </c>
      <c r="J604" s="29" t="s">
        <v>152</v>
      </c>
      <c r="K604" s="29" t="s">
        <v>152</v>
      </c>
      <c r="L604" s="7" t="str">
        <f t="shared" si="99"/>
        <v>Trata-se de: Objeto</v>
      </c>
      <c r="M604" s="7" t="str">
        <f t="shared" si="104"/>
        <v xml:space="preserve">De Revit </v>
      </c>
      <c r="N604" s="7" t="str">
        <f t="shared" si="102"/>
        <v xml:space="preserve">Com Tag </v>
      </c>
      <c r="O604" s="7" t="str">
        <f t="shared" si="103"/>
        <v xml:space="preserve">Tema Cabeamento </v>
      </c>
      <c r="P604" s="7" t="str">
        <f t="shared" si="100"/>
        <v>Trata-se de: Objeto De Revit  Com Tag  Tema Cabeamento  OST_ConduitFitting. --- Consultar Documentação BuildingSmart</v>
      </c>
      <c r="Q604" s="7" t="s">
        <v>415</v>
      </c>
      <c r="R604" s="21" t="s">
        <v>413</v>
      </c>
      <c r="S604" s="21" t="s">
        <v>413</v>
      </c>
      <c r="T604" s="10" t="str">
        <f t="shared" si="101"/>
        <v>key_604</v>
      </c>
    </row>
    <row r="605" spans="1:20" ht="7.8" customHeight="1" x14ac:dyDescent="0.3">
      <c r="A605" s="13">
        <v>605</v>
      </c>
      <c r="B605" s="9" t="s">
        <v>548</v>
      </c>
      <c r="C605" s="9" t="s">
        <v>1236</v>
      </c>
      <c r="D605" s="9" t="s">
        <v>574</v>
      </c>
      <c r="E605" s="25" t="s">
        <v>1522</v>
      </c>
      <c r="F605" s="23" t="s">
        <v>161</v>
      </c>
      <c r="G605" s="29" t="s">
        <v>152</v>
      </c>
      <c r="H605" s="29" t="s">
        <v>152</v>
      </c>
      <c r="I605" s="29" t="s">
        <v>152</v>
      </c>
      <c r="J605" s="29" t="s">
        <v>152</v>
      </c>
      <c r="K605" s="29" t="s">
        <v>152</v>
      </c>
      <c r="L605" s="7" t="str">
        <f t="shared" si="99"/>
        <v>Trata-se de: Objeto</v>
      </c>
      <c r="M605" s="7" t="str">
        <f t="shared" si="104"/>
        <v xml:space="preserve">De Revit </v>
      </c>
      <c r="N605" s="7" t="str">
        <f t="shared" si="102"/>
        <v xml:space="preserve">Com Tag </v>
      </c>
      <c r="O605" s="7" t="str">
        <f t="shared" si="103"/>
        <v xml:space="preserve">Tema Cabeamento </v>
      </c>
      <c r="P605" s="7" t="str">
        <f t="shared" si="100"/>
        <v>Trata-se de: Objeto De Revit  Com Tag  Tema Cabeamento  OST_Conduit. --- Consultar Documentação BuildingSmart</v>
      </c>
      <c r="Q605" s="7" t="s">
        <v>415</v>
      </c>
      <c r="R605" s="21" t="s">
        <v>413</v>
      </c>
      <c r="S605" s="21" t="s">
        <v>413</v>
      </c>
      <c r="T605" s="10" t="str">
        <f t="shared" si="101"/>
        <v>key_605</v>
      </c>
    </row>
    <row r="606" spans="1:20" ht="7.8" customHeight="1" x14ac:dyDescent="0.3">
      <c r="A606" s="13">
        <v>606</v>
      </c>
      <c r="B606" s="9" t="s">
        <v>548</v>
      </c>
      <c r="C606" s="9" t="s">
        <v>1236</v>
      </c>
      <c r="D606" s="9" t="s">
        <v>574</v>
      </c>
      <c r="E606" s="25" t="s">
        <v>1495</v>
      </c>
      <c r="F606" s="23" t="s">
        <v>367</v>
      </c>
      <c r="G606" s="29" t="s">
        <v>152</v>
      </c>
      <c r="H606" s="29" t="s">
        <v>152</v>
      </c>
      <c r="I606" s="29" t="s">
        <v>152</v>
      </c>
      <c r="J606" s="29" t="s">
        <v>152</v>
      </c>
      <c r="K606" s="29" t="s">
        <v>152</v>
      </c>
      <c r="L606" s="7" t="str">
        <f t="shared" si="99"/>
        <v>Trata-se de: Objeto</v>
      </c>
      <c r="M606" s="7" t="str">
        <f t="shared" si="104"/>
        <v xml:space="preserve">De Revit </v>
      </c>
      <c r="N606" s="7" t="str">
        <f t="shared" si="102"/>
        <v xml:space="preserve">Com Tag </v>
      </c>
      <c r="O606" s="7" t="str">
        <f t="shared" si="103"/>
        <v xml:space="preserve">Tema Cobertura </v>
      </c>
      <c r="P606" s="7" t="str">
        <f t="shared" si="100"/>
        <v>Trata-se de: Objeto De Revit  Com Tag  Tema Cobertura  OST_Fascia. --- Consultar Documentação BuildingSmart</v>
      </c>
      <c r="Q606" s="7" t="s">
        <v>415</v>
      </c>
      <c r="R606" s="21" t="s">
        <v>413</v>
      </c>
      <c r="S606" s="21" t="s">
        <v>413</v>
      </c>
      <c r="T606" s="10" t="str">
        <f t="shared" si="101"/>
        <v>key_606</v>
      </c>
    </row>
    <row r="607" spans="1:20" ht="7.8" customHeight="1" x14ac:dyDescent="0.3">
      <c r="A607" s="13">
        <v>607</v>
      </c>
      <c r="B607" s="9" t="s">
        <v>548</v>
      </c>
      <c r="C607" s="9" t="s">
        <v>1236</v>
      </c>
      <c r="D607" s="9" t="s">
        <v>574</v>
      </c>
      <c r="E607" s="25" t="s">
        <v>1495</v>
      </c>
      <c r="F607" s="23" t="s">
        <v>366</v>
      </c>
      <c r="G607" s="29" t="s">
        <v>152</v>
      </c>
      <c r="H607" s="29" t="s">
        <v>152</v>
      </c>
      <c r="I607" s="29" t="s">
        <v>152</v>
      </c>
      <c r="J607" s="29" t="s">
        <v>152</v>
      </c>
      <c r="K607" s="29" t="s">
        <v>152</v>
      </c>
      <c r="L607" s="7" t="str">
        <f t="shared" si="99"/>
        <v>Trata-se de: Objeto</v>
      </c>
      <c r="M607" s="7" t="str">
        <f t="shared" si="104"/>
        <v xml:space="preserve">De Revit </v>
      </c>
      <c r="N607" s="7" t="str">
        <f t="shared" si="102"/>
        <v xml:space="preserve">Com Tag </v>
      </c>
      <c r="O607" s="7" t="str">
        <f t="shared" si="103"/>
        <v xml:space="preserve">Tema Cobertura </v>
      </c>
      <c r="P607" s="7" t="str">
        <f t="shared" si="100"/>
        <v>Trata-se de: Objeto De Revit  Com Tag  Tema Cobertura  OST_Gutter. --- Consultar Documentação BuildingSmart</v>
      </c>
      <c r="Q607" s="7" t="s">
        <v>415</v>
      </c>
      <c r="R607" s="21" t="s">
        <v>413</v>
      </c>
      <c r="S607" s="21" t="s">
        <v>413</v>
      </c>
      <c r="T607" s="10" t="str">
        <f t="shared" si="101"/>
        <v>key_607</v>
      </c>
    </row>
    <row r="608" spans="1:20" ht="7.8" customHeight="1" x14ac:dyDescent="0.3">
      <c r="A608" s="13">
        <v>608</v>
      </c>
      <c r="B608" s="9" t="s">
        <v>548</v>
      </c>
      <c r="C608" s="9" t="s">
        <v>1236</v>
      </c>
      <c r="D608" s="9" t="s">
        <v>574</v>
      </c>
      <c r="E608" s="9" t="s">
        <v>1495</v>
      </c>
      <c r="F608" s="23" t="s">
        <v>365</v>
      </c>
      <c r="G608" s="29" t="s">
        <v>152</v>
      </c>
      <c r="H608" s="29" t="s">
        <v>152</v>
      </c>
      <c r="I608" s="29" t="s">
        <v>152</v>
      </c>
      <c r="J608" s="29" t="s">
        <v>152</v>
      </c>
      <c r="K608" s="29" t="s">
        <v>152</v>
      </c>
      <c r="L608" s="7" t="str">
        <f t="shared" si="99"/>
        <v>Trata-se de: Objeto</v>
      </c>
      <c r="M608" s="7" t="str">
        <f t="shared" si="104"/>
        <v xml:space="preserve">De Revit </v>
      </c>
      <c r="N608" s="7" t="str">
        <f t="shared" si="102"/>
        <v xml:space="preserve">Com Tag </v>
      </c>
      <c r="O608" s="7" t="str">
        <f t="shared" si="103"/>
        <v xml:space="preserve">Tema Cobertura </v>
      </c>
      <c r="P608" s="7" t="str">
        <f t="shared" si="100"/>
        <v>Trata-se de: Objeto De Revit  Com Tag  Tema Cobertura  OST_RoofSoffit. --- Consultar Documentação BuildingSmart</v>
      </c>
      <c r="Q608" s="7" t="s">
        <v>415</v>
      </c>
      <c r="R608" s="21" t="s">
        <v>413</v>
      </c>
      <c r="S608" s="21" t="s">
        <v>413</v>
      </c>
      <c r="T608" s="10" t="str">
        <f t="shared" si="101"/>
        <v>key_608</v>
      </c>
    </row>
    <row r="609" spans="1:20" ht="7.8" customHeight="1" x14ac:dyDescent="0.3">
      <c r="A609" s="13">
        <v>609</v>
      </c>
      <c r="B609" s="9" t="s">
        <v>548</v>
      </c>
      <c r="C609" s="9" t="s">
        <v>1236</v>
      </c>
      <c r="D609" s="9" t="s">
        <v>574</v>
      </c>
      <c r="E609" s="9" t="s">
        <v>1495</v>
      </c>
      <c r="F609" s="23" t="s">
        <v>943</v>
      </c>
      <c r="G609" s="29" t="s">
        <v>152</v>
      </c>
      <c r="H609" s="29" t="s">
        <v>152</v>
      </c>
      <c r="I609" s="29" t="s">
        <v>152</v>
      </c>
      <c r="J609" s="29" t="s">
        <v>152</v>
      </c>
      <c r="K609" s="29" t="s">
        <v>152</v>
      </c>
      <c r="L609" s="7" t="str">
        <f t="shared" si="99"/>
        <v>Trata-se de: Objeto</v>
      </c>
      <c r="M609" s="7" t="str">
        <f t="shared" si="104"/>
        <v xml:space="preserve">De Revit </v>
      </c>
      <c r="N609" s="7" t="str">
        <f t="shared" si="102"/>
        <v xml:space="preserve">Com Tag </v>
      </c>
      <c r="O609" s="7" t="str">
        <f t="shared" si="103"/>
        <v xml:space="preserve">Tema Cobertura </v>
      </c>
      <c r="P609" s="7" t="str">
        <f t="shared" si="100"/>
        <v>Trata-se de: Objeto De Revit  Com Tag  Tema Cobertura  OST_Roofs. --- Consultar Documentação BuildingSmart</v>
      </c>
      <c r="Q609" s="7" t="s">
        <v>415</v>
      </c>
      <c r="R609" s="21" t="s">
        <v>413</v>
      </c>
      <c r="S609" s="21" t="s">
        <v>413</v>
      </c>
      <c r="T609" s="10" t="str">
        <f t="shared" si="101"/>
        <v>key_609</v>
      </c>
    </row>
    <row r="610" spans="1:20" ht="7.8" customHeight="1" x14ac:dyDescent="0.3">
      <c r="A610" s="13">
        <v>610</v>
      </c>
      <c r="B610" s="9" t="s">
        <v>548</v>
      </c>
      <c r="C610" s="9" t="s">
        <v>1236</v>
      </c>
      <c r="D610" s="9" t="s">
        <v>574</v>
      </c>
      <c r="E610" s="25" t="s">
        <v>1515</v>
      </c>
      <c r="F610" s="23" t="s">
        <v>933</v>
      </c>
      <c r="G610" s="29" t="s">
        <v>152</v>
      </c>
      <c r="H610" s="29" t="s">
        <v>152</v>
      </c>
      <c r="I610" s="29" t="s">
        <v>152</v>
      </c>
      <c r="J610" s="29" t="s">
        <v>152</v>
      </c>
      <c r="K610" s="29" t="s">
        <v>152</v>
      </c>
      <c r="L610" s="7" t="str">
        <f t="shared" si="99"/>
        <v>Trata-se de: Objeto</v>
      </c>
      <c r="M610" s="7" t="str">
        <f t="shared" si="104"/>
        <v xml:space="preserve">De Revit </v>
      </c>
      <c r="N610" s="7" t="str">
        <f t="shared" si="102"/>
        <v xml:space="preserve">Com Tag </v>
      </c>
      <c r="O610" s="7" t="str">
        <f t="shared" si="103"/>
        <v xml:space="preserve">Tema Conjunto </v>
      </c>
      <c r="P610" s="7" t="str">
        <f t="shared" si="100"/>
        <v>Trata-se de: Objeto De Revit  Com Tag  Tema Conjunto  OST_Assemblies. --- Consultar Documentação BuildingSmart</v>
      </c>
      <c r="Q610" s="7" t="s">
        <v>415</v>
      </c>
      <c r="R610" s="21" t="s">
        <v>413</v>
      </c>
      <c r="S610" s="21" t="s">
        <v>413</v>
      </c>
      <c r="T610" s="10" t="str">
        <f t="shared" si="101"/>
        <v>key_610</v>
      </c>
    </row>
    <row r="611" spans="1:20" ht="7.8" customHeight="1" x14ac:dyDescent="0.3">
      <c r="A611" s="13">
        <v>611</v>
      </c>
      <c r="B611" s="9" t="s">
        <v>548</v>
      </c>
      <c r="C611" s="9" t="s">
        <v>1236</v>
      </c>
      <c r="D611" s="9" t="s">
        <v>574</v>
      </c>
      <c r="E611" s="25" t="s">
        <v>1507</v>
      </c>
      <c r="F611" s="23" t="s">
        <v>724</v>
      </c>
      <c r="G611" s="29" t="s">
        <v>152</v>
      </c>
      <c r="H611" s="29" t="s">
        <v>152</v>
      </c>
      <c r="I611" s="29" t="s">
        <v>152</v>
      </c>
      <c r="J611" s="29" t="s">
        <v>152</v>
      </c>
      <c r="K611" s="29" t="s">
        <v>152</v>
      </c>
      <c r="L611" s="7" t="str">
        <f t="shared" si="99"/>
        <v>Trata-se de: Objeto</v>
      </c>
      <c r="M611" s="7" t="str">
        <f t="shared" si="104"/>
        <v xml:space="preserve">De Revit </v>
      </c>
      <c r="N611" s="7" t="str">
        <f t="shared" si="102"/>
        <v xml:space="preserve">Com Tag </v>
      </c>
      <c r="O611" s="7" t="str">
        <f t="shared" si="103"/>
        <v xml:space="preserve">Tema Controle </v>
      </c>
      <c r="P611" s="7" t="str">
        <f t="shared" si="100"/>
        <v>Trata-se de: Objeto De Revit  Com Tag  Tema Controle  OST_MechanicalControlDevices. --- Consultar Documentação BuildingSmart</v>
      </c>
      <c r="Q611" s="7" t="s">
        <v>415</v>
      </c>
      <c r="R611" s="21" t="s">
        <v>413</v>
      </c>
      <c r="S611" s="21" t="s">
        <v>413</v>
      </c>
      <c r="T611" s="10" t="str">
        <f t="shared" si="101"/>
        <v>key_611</v>
      </c>
    </row>
    <row r="612" spans="1:20" ht="7.8" customHeight="1" x14ac:dyDescent="0.3">
      <c r="A612" s="13">
        <v>612</v>
      </c>
      <c r="B612" s="9" t="s">
        <v>548</v>
      </c>
      <c r="C612" s="9" t="s">
        <v>1236</v>
      </c>
      <c r="D612" s="9" t="s">
        <v>574</v>
      </c>
      <c r="E612" s="25" t="s">
        <v>1511</v>
      </c>
      <c r="F612" s="23" t="s">
        <v>163</v>
      </c>
      <c r="G612" s="29" t="s">
        <v>152</v>
      </c>
      <c r="H612" s="29" t="s">
        <v>152</v>
      </c>
      <c r="I612" s="29" t="s">
        <v>152</v>
      </c>
      <c r="J612" s="29" t="s">
        <v>152</v>
      </c>
      <c r="K612" s="29" t="s">
        <v>152</v>
      </c>
      <c r="L612" s="7" t="str">
        <f t="shared" si="99"/>
        <v>Trata-se de: Objeto</v>
      </c>
      <c r="M612" s="7" t="str">
        <f t="shared" si="104"/>
        <v xml:space="preserve">De Revit </v>
      </c>
      <c r="N612" s="7" t="str">
        <f t="shared" si="102"/>
        <v xml:space="preserve">Com Tag </v>
      </c>
      <c r="O612" s="7" t="str">
        <f t="shared" si="103"/>
        <v xml:space="preserve">Tema Dutos </v>
      </c>
      <c r="P612" s="7" t="str">
        <f t="shared" si="100"/>
        <v>Trata-se de: Objeto De Revit  Com Tag  Tema Dutos  OST_DuctAccessory. --- Consultar Documentação BuildingSmart</v>
      </c>
      <c r="Q612" s="7" t="s">
        <v>415</v>
      </c>
      <c r="R612" s="21" t="s">
        <v>413</v>
      </c>
      <c r="S612" s="21" t="s">
        <v>413</v>
      </c>
      <c r="T612" s="10" t="str">
        <f t="shared" si="101"/>
        <v>key_612</v>
      </c>
    </row>
    <row r="613" spans="1:20" ht="7.8" customHeight="1" x14ac:dyDescent="0.3">
      <c r="A613" s="13">
        <v>613</v>
      </c>
      <c r="B613" s="9" t="s">
        <v>548</v>
      </c>
      <c r="C613" s="9" t="s">
        <v>1236</v>
      </c>
      <c r="D613" s="9" t="s">
        <v>574</v>
      </c>
      <c r="E613" s="25" t="s">
        <v>1511</v>
      </c>
      <c r="F613" s="23" t="s">
        <v>164</v>
      </c>
      <c r="G613" s="29" t="s">
        <v>152</v>
      </c>
      <c r="H613" s="29" t="s">
        <v>152</v>
      </c>
      <c r="I613" s="29" t="s">
        <v>152</v>
      </c>
      <c r="J613" s="29" t="s">
        <v>152</v>
      </c>
      <c r="K613" s="29" t="s">
        <v>152</v>
      </c>
      <c r="L613" s="7" t="str">
        <f t="shared" si="99"/>
        <v>Trata-se de: Objeto</v>
      </c>
      <c r="M613" s="7" t="str">
        <f t="shared" si="104"/>
        <v xml:space="preserve">De Revit </v>
      </c>
      <c r="N613" s="7" t="str">
        <f t="shared" si="102"/>
        <v xml:space="preserve">Com Tag </v>
      </c>
      <c r="O613" s="7" t="str">
        <f t="shared" si="103"/>
        <v xml:space="preserve">Tema Dutos </v>
      </c>
      <c r="P613" s="7" t="str">
        <f t="shared" si="100"/>
        <v>Trata-se de: Objeto De Revit  Com Tag  Tema Dutos  OST_DuctFitting. --- Consultar Documentação BuildingSmart</v>
      </c>
      <c r="Q613" s="7" t="s">
        <v>415</v>
      </c>
      <c r="R613" s="21" t="s">
        <v>413</v>
      </c>
      <c r="S613" s="21" t="s">
        <v>413</v>
      </c>
      <c r="T613" s="10" t="str">
        <f t="shared" si="101"/>
        <v>key_613</v>
      </c>
    </row>
    <row r="614" spans="1:20" ht="7.8" customHeight="1" x14ac:dyDescent="0.3">
      <c r="A614" s="13">
        <v>614</v>
      </c>
      <c r="B614" s="9" t="s">
        <v>548</v>
      </c>
      <c r="C614" s="9" t="s">
        <v>1236</v>
      </c>
      <c r="D614" s="9" t="s">
        <v>574</v>
      </c>
      <c r="E614" s="25" t="s">
        <v>1511</v>
      </c>
      <c r="F614" s="23" t="s">
        <v>361</v>
      </c>
      <c r="G614" s="29" t="s">
        <v>152</v>
      </c>
      <c r="H614" s="29" t="s">
        <v>152</v>
      </c>
      <c r="I614" s="29" t="s">
        <v>152</v>
      </c>
      <c r="J614" s="29" t="s">
        <v>152</v>
      </c>
      <c r="K614" s="29" t="s">
        <v>152</v>
      </c>
      <c r="L614" s="7" t="str">
        <f t="shared" si="99"/>
        <v>Trata-se de: Objeto</v>
      </c>
      <c r="M614" s="7" t="str">
        <f t="shared" si="104"/>
        <v xml:space="preserve">De Revit </v>
      </c>
      <c r="N614" s="7" t="str">
        <f t="shared" si="102"/>
        <v xml:space="preserve">Com Tag </v>
      </c>
      <c r="O614" s="7" t="str">
        <f t="shared" si="103"/>
        <v xml:space="preserve">Tema Dutos </v>
      </c>
      <c r="P614" s="7" t="str">
        <f t="shared" si="100"/>
        <v>Trata-se de: Objeto De Revit  Com Tag  Tema Dutos  OST_DuctInsulations. --- Consultar Documentação BuildingSmart</v>
      </c>
      <c r="Q614" s="7" t="s">
        <v>415</v>
      </c>
      <c r="R614" s="21" t="s">
        <v>413</v>
      </c>
      <c r="S614" s="21" t="s">
        <v>413</v>
      </c>
      <c r="T614" s="10" t="str">
        <f t="shared" si="101"/>
        <v>key_614</v>
      </c>
    </row>
    <row r="615" spans="1:20" ht="7.8" customHeight="1" x14ac:dyDescent="0.3">
      <c r="A615" s="13">
        <v>615</v>
      </c>
      <c r="B615" s="9" t="s">
        <v>548</v>
      </c>
      <c r="C615" s="9" t="s">
        <v>1236</v>
      </c>
      <c r="D615" s="9" t="s">
        <v>574</v>
      </c>
      <c r="E615" s="25" t="s">
        <v>1511</v>
      </c>
      <c r="F615" s="23" t="s">
        <v>360</v>
      </c>
      <c r="G615" s="29" t="s">
        <v>152</v>
      </c>
      <c r="H615" s="29" t="s">
        <v>152</v>
      </c>
      <c r="I615" s="29" t="s">
        <v>152</v>
      </c>
      <c r="J615" s="29" t="s">
        <v>152</v>
      </c>
      <c r="K615" s="29" t="s">
        <v>152</v>
      </c>
      <c r="L615" s="7" t="str">
        <f t="shared" si="99"/>
        <v>Trata-se de: Objeto</v>
      </c>
      <c r="M615" s="7" t="str">
        <f t="shared" si="104"/>
        <v xml:space="preserve">De Revit </v>
      </c>
      <c r="N615" s="7" t="str">
        <f t="shared" si="102"/>
        <v xml:space="preserve">Com Tag </v>
      </c>
      <c r="O615" s="7" t="str">
        <f t="shared" si="103"/>
        <v xml:space="preserve">Tema Dutos </v>
      </c>
      <c r="P615" s="7" t="str">
        <f t="shared" si="100"/>
        <v>Trata-se de: Objeto De Revit  Com Tag  Tema Dutos  OST_DuctLinings. --- Consultar Documentação BuildingSmart</v>
      </c>
      <c r="Q615" s="7" t="s">
        <v>415</v>
      </c>
      <c r="R615" s="21" t="s">
        <v>413</v>
      </c>
      <c r="S615" s="21" t="s">
        <v>413</v>
      </c>
      <c r="T615" s="10" t="str">
        <f t="shared" si="101"/>
        <v>key_615</v>
      </c>
    </row>
    <row r="616" spans="1:20" ht="7.8" customHeight="1" x14ac:dyDescent="0.3">
      <c r="A616" s="13">
        <v>616</v>
      </c>
      <c r="B616" s="9" t="s">
        <v>548</v>
      </c>
      <c r="C616" s="9" t="s">
        <v>1236</v>
      </c>
      <c r="D616" s="9" t="s">
        <v>574</v>
      </c>
      <c r="E616" s="25" t="s">
        <v>1511</v>
      </c>
      <c r="F616" s="23" t="s">
        <v>770</v>
      </c>
      <c r="G616" s="29" t="s">
        <v>152</v>
      </c>
      <c r="H616" s="29" t="s">
        <v>152</v>
      </c>
      <c r="I616" s="29" t="s">
        <v>152</v>
      </c>
      <c r="J616" s="29" t="s">
        <v>152</v>
      </c>
      <c r="K616" s="29" t="s">
        <v>152</v>
      </c>
      <c r="L616" s="7" t="str">
        <f t="shared" si="99"/>
        <v>Trata-se de: Objeto</v>
      </c>
      <c r="M616" s="7" t="str">
        <f t="shared" si="104"/>
        <v xml:space="preserve">De Revit </v>
      </c>
      <c r="N616" s="7" t="str">
        <f t="shared" si="102"/>
        <v xml:space="preserve">Com Tag </v>
      </c>
      <c r="O616" s="7" t="str">
        <f t="shared" si="103"/>
        <v xml:space="preserve">Tema Dutos </v>
      </c>
      <c r="P616" s="7" t="str">
        <f t="shared" si="100"/>
        <v>Trata-se de: Objeto De Revit  Com Tag  Tema Dutos  OST_DuctCurves. --- Consultar Documentação BuildingSmart</v>
      </c>
      <c r="Q616" s="7" t="s">
        <v>415</v>
      </c>
      <c r="R616" s="21" t="s">
        <v>413</v>
      </c>
      <c r="S616" s="21" t="s">
        <v>413</v>
      </c>
      <c r="T616" s="10" t="str">
        <f t="shared" si="101"/>
        <v>key_616</v>
      </c>
    </row>
    <row r="617" spans="1:20" ht="7.8" customHeight="1" x14ac:dyDescent="0.3">
      <c r="A617" s="13">
        <v>617</v>
      </c>
      <c r="B617" s="9" t="s">
        <v>548</v>
      </c>
      <c r="C617" s="9" t="s">
        <v>1236</v>
      </c>
      <c r="D617" s="9" t="s">
        <v>574</v>
      </c>
      <c r="E617" s="25" t="s">
        <v>1511</v>
      </c>
      <c r="F617" s="23" t="s">
        <v>165</v>
      </c>
      <c r="G617" s="29" t="s">
        <v>152</v>
      </c>
      <c r="H617" s="29" t="s">
        <v>152</v>
      </c>
      <c r="I617" s="29" t="s">
        <v>152</v>
      </c>
      <c r="J617" s="29" t="s">
        <v>152</v>
      </c>
      <c r="K617" s="29" t="s">
        <v>152</v>
      </c>
      <c r="L617" s="7" t="str">
        <f t="shared" si="99"/>
        <v>Trata-se de: Objeto</v>
      </c>
      <c r="M617" s="7" t="str">
        <f t="shared" si="104"/>
        <v xml:space="preserve">De Revit </v>
      </c>
      <c r="N617" s="7" t="str">
        <f t="shared" si="102"/>
        <v xml:space="preserve">Com Tag </v>
      </c>
      <c r="O617" s="7" t="str">
        <f t="shared" si="103"/>
        <v xml:space="preserve">Tema Dutos </v>
      </c>
      <c r="P617" s="7" t="str">
        <f t="shared" si="100"/>
        <v>Trata-se de: Objeto De Revit  Com Tag  Tema Dutos  OST_DuctTerminal. --- Consultar Documentação BuildingSmart</v>
      </c>
      <c r="Q617" s="7" t="s">
        <v>415</v>
      </c>
      <c r="R617" s="21" t="s">
        <v>413</v>
      </c>
      <c r="S617" s="21" t="s">
        <v>413</v>
      </c>
      <c r="T617" s="10" t="str">
        <f t="shared" si="101"/>
        <v>key_617</v>
      </c>
    </row>
    <row r="618" spans="1:20" ht="7.8" customHeight="1" x14ac:dyDescent="0.3">
      <c r="A618" s="13">
        <v>618</v>
      </c>
      <c r="B618" s="9" t="s">
        <v>548</v>
      </c>
      <c r="C618" s="9" t="s">
        <v>1236</v>
      </c>
      <c r="D618" s="9" t="s">
        <v>574</v>
      </c>
      <c r="E618" s="25" t="s">
        <v>1511</v>
      </c>
      <c r="F618" s="23" t="s">
        <v>765</v>
      </c>
      <c r="G618" s="29" t="s">
        <v>152</v>
      </c>
      <c r="H618" s="29" t="s">
        <v>152</v>
      </c>
      <c r="I618" s="29" t="s">
        <v>152</v>
      </c>
      <c r="J618" s="29" t="s">
        <v>152</v>
      </c>
      <c r="K618" s="29" t="s">
        <v>152</v>
      </c>
      <c r="L618" s="7" t="str">
        <f t="shared" si="99"/>
        <v>Trata-se de: Objeto</v>
      </c>
      <c r="M618" s="7" t="str">
        <f t="shared" si="104"/>
        <v xml:space="preserve">De Revit </v>
      </c>
      <c r="N618" s="7" t="str">
        <f t="shared" si="102"/>
        <v xml:space="preserve">Com Tag </v>
      </c>
      <c r="O618" s="7" t="str">
        <f t="shared" si="103"/>
        <v xml:space="preserve">Tema Dutos </v>
      </c>
      <c r="P618" s="7" t="str">
        <f t="shared" si="100"/>
        <v>Trata-se de: Objeto De Revit  Com Tag  Tema Dutos  OST_FlexDuctCurves. --- Consultar Documentação BuildingSmart</v>
      </c>
      <c r="Q618" s="7" t="s">
        <v>415</v>
      </c>
      <c r="R618" s="21" t="s">
        <v>413</v>
      </c>
      <c r="S618" s="21" t="s">
        <v>413</v>
      </c>
      <c r="T618" s="10" t="str">
        <f t="shared" si="101"/>
        <v>key_618</v>
      </c>
    </row>
    <row r="619" spans="1:20" ht="7.8" customHeight="1" x14ac:dyDescent="0.3">
      <c r="A619" s="13">
        <v>619</v>
      </c>
      <c r="B619" s="9" t="s">
        <v>548</v>
      </c>
      <c r="C619" s="9" t="s">
        <v>1236</v>
      </c>
      <c r="D619" s="9" t="s">
        <v>574</v>
      </c>
      <c r="E619" s="25" t="s">
        <v>1512</v>
      </c>
      <c r="F619" s="23" t="s">
        <v>166</v>
      </c>
      <c r="G619" s="29" t="s">
        <v>152</v>
      </c>
      <c r="H619" s="29" t="s">
        <v>152</v>
      </c>
      <c r="I619" s="29" t="s">
        <v>152</v>
      </c>
      <c r="J619" s="29" t="s">
        <v>152</v>
      </c>
      <c r="K619" s="29" t="s">
        <v>152</v>
      </c>
      <c r="L619" s="7" t="str">
        <f t="shared" si="99"/>
        <v>Trata-se de: Objeto</v>
      </c>
      <c r="M619" s="7" t="str">
        <f t="shared" si="104"/>
        <v xml:space="preserve">De Revit </v>
      </c>
      <c r="N619" s="7" t="str">
        <f t="shared" si="102"/>
        <v xml:space="preserve">Com Tag </v>
      </c>
      <c r="O619" s="7" t="str">
        <f t="shared" si="103"/>
        <v xml:space="preserve">Tema Elétrica </v>
      </c>
      <c r="P619" s="7" t="str">
        <f t="shared" si="100"/>
        <v>Trata-se de: Objeto De Revit  Com Tag  Tema Elétrica  OST_ElectricalCircuit. --- Consultar Documentação BuildingSmart</v>
      </c>
      <c r="Q619" s="7" t="s">
        <v>415</v>
      </c>
      <c r="R619" s="21" t="s">
        <v>413</v>
      </c>
      <c r="S619" s="21" t="s">
        <v>413</v>
      </c>
      <c r="T619" s="10" t="str">
        <f t="shared" si="101"/>
        <v>key_619</v>
      </c>
    </row>
    <row r="620" spans="1:20" ht="7.8" customHeight="1" x14ac:dyDescent="0.3">
      <c r="A620" s="13">
        <v>620</v>
      </c>
      <c r="B620" s="9" t="s">
        <v>548</v>
      </c>
      <c r="C620" s="9" t="s">
        <v>1236</v>
      </c>
      <c r="D620" s="9" t="s">
        <v>574</v>
      </c>
      <c r="E620" s="25" t="s">
        <v>1512</v>
      </c>
      <c r="F620" s="23" t="s">
        <v>373</v>
      </c>
      <c r="G620" s="29" t="s">
        <v>152</v>
      </c>
      <c r="H620" s="29" t="s">
        <v>152</v>
      </c>
      <c r="I620" s="29" t="s">
        <v>152</v>
      </c>
      <c r="J620" s="29" t="s">
        <v>152</v>
      </c>
      <c r="K620" s="29" t="s">
        <v>152</v>
      </c>
      <c r="L620" s="7" t="str">
        <f t="shared" si="99"/>
        <v>Trata-se de: Objeto</v>
      </c>
      <c r="M620" s="7" t="str">
        <f t="shared" si="104"/>
        <v xml:space="preserve">De Revit </v>
      </c>
      <c r="N620" s="7" t="str">
        <f t="shared" si="102"/>
        <v xml:space="preserve">Com Tag </v>
      </c>
      <c r="O620" s="7" t="str">
        <f t="shared" si="103"/>
        <v xml:space="preserve">Tema Elétrica </v>
      </c>
      <c r="P620" s="7" t="str">
        <f t="shared" si="100"/>
        <v>Trata-se de: Objeto De Revit  Com Tag  Tema Elétrica  OST_ElectricalConnector. --- Consultar Documentação BuildingSmart</v>
      </c>
      <c r="Q620" s="7" t="s">
        <v>415</v>
      </c>
      <c r="R620" s="21" t="s">
        <v>413</v>
      </c>
      <c r="S620" s="21" t="s">
        <v>413</v>
      </c>
      <c r="T620" s="10" t="str">
        <f t="shared" si="101"/>
        <v>key_620</v>
      </c>
    </row>
    <row r="621" spans="1:20" ht="7.8" customHeight="1" x14ac:dyDescent="0.3">
      <c r="A621" s="13">
        <v>621</v>
      </c>
      <c r="B621" s="9" t="s">
        <v>548</v>
      </c>
      <c r="C621" s="9" t="s">
        <v>1236</v>
      </c>
      <c r="D621" s="9" t="s">
        <v>574</v>
      </c>
      <c r="E621" s="25" t="s">
        <v>1512</v>
      </c>
      <c r="F621" s="23" t="s">
        <v>378</v>
      </c>
      <c r="G621" s="29" t="s">
        <v>152</v>
      </c>
      <c r="H621" s="29" t="s">
        <v>152</v>
      </c>
      <c r="I621" s="29" t="s">
        <v>152</v>
      </c>
      <c r="J621" s="29" t="s">
        <v>152</v>
      </c>
      <c r="K621" s="29" t="s">
        <v>152</v>
      </c>
      <c r="L621" s="7" t="str">
        <f t="shared" si="99"/>
        <v>Trata-se de: Objeto</v>
      </c>
      <c r="M621" s="7" t="str">
        <f t="shared" si="104"/>
        <v xml:space="preserve">De Revit </v>
      </c>
      <c r="N621" s="7" t="str">
        <f t="shared" si="102"/>
        <v xml:space="preserve">Com Tag </v>
      </c>
      <c r="O621" s="7" t="str">
        <f t="shared" si="103"/>
        <v xml:space="preserve">Tema Elétrica </v>
      </c>
      <c r="P621" s="7" t="str">
        <f t="shared" si="100"/>
        <v>Trata-se de: Objeto De Revit  Com Tag  Tema Elétrica  OST_ElectricalEquipment. --- Consultar Documentação BuildingSmart</v>
      </c>
      <c r="Q621" s="7" t="s">
        <v>415</v>
      </c>
      <c r="R621" s="21" t="s">
        <v>413</v>
      </c>
      <c r="S621" s="21" t="s">
        <v>413</v>
      </c>
      <c r="T621" s="10" t="str">
        <f t="shared" si="101"/>
        <v>key_621</v>
      </c>
    </row>
    <row r="622" spans="1:20" ht="7.8" customHeight="1" x14ac:dyDescent="0.3">
      <c r="A622" s="13">
        <v>622</v>
      </c>
      <c r="B622" s="9" t="s">
        <v>548</v>
      </c>
      <c r="C622" s="9" t="s">
        <v>1236</v>
      </c>
      <c r="D622" s="9" t="s">
        <v>574</v>
      </c>
      <c r="E622" s="25" t="s">
        <v>1512</v>
      </c>
      <c r="F622" s="23" t="s">
        <v>895</v>
      </c>
      <c r="G622" s="29" t="s">
        <v>152</v>
      </c>
      <c r="H622" s="29" t="s">
        <v>152</v>
      </c>
      <c r="I622" s="29" t="s">
        <v>152</v>
      </c>
      <c r="J622" s="29" t="s">
        <v>152</v>
      </c>
      <c r="K622" s="29" t="s">
        <v>152</v>
      </c>
      <c r="L622" s="7" t="str">
        <f t="shared" si="99"/>
        <v>Trata-se de: Objeto</v>
      </c>
      <c r="M622" s="7" t="str">
        <f t="shared" si="104"/>
        <v xml:space="preserve">De Revit </v>
      </c>
      <c r="N622" s="7" t="str">
        <f t="shared" si="102"/>
        <v xml:space="preserve">Com Tag </v>
      </c>
      <c r="O622" s="7" t="str">
        <f t="shared" si="103"/>
        <v xml:space="preserve">Tema Elétrica </v>
      </c>
      <c r="P622" s="7" t="str">
        <f t="shared" si="100"/>
        <v>Trata-se de: Objeto De Revit  Com Tag  Tema Elétrica  OST_ElectricalFixtures. --- Consultar Documentação BuildingSmart</v>
      </c>
      <c r="Q622" s="7" t="s">
        <v>415</v>
      </c>
      <c r="R622" s="21" t="s">
        <v>413</v>
      </c>
      <c r="S622" s="21" t="s">
        <v>413</v>
      </c>
      <c r="T622" s="10" t="str">
        <f t="shared" si="101"/>
        <v>key_622</v>
      </c>
    </row>
    <row r="623" spans="1:20" ht="7.8" customHeight="1" x14ac:dyDescent="0.3">
      <c r="A623" s="13">
        <v>623</v>
      </c>
      <c r="B623" s="9" t="s">
        <v>548</v>
      </c>
      <c r="C623" s="9" t="s">
        <v>1236</v>
      </c>
      <c r="D623" s="9" t="s">
        <v>574</v>
      </c>
      <c r="E623" s="25" t="s">
        <v>1496</v>
      </c>
      <c r="F623" s="23" t="s">
        <v>937</v>
      </c>
      <c r="G623" s="29" t="s">
        <v>152</v>
      </c>
      <c r="H623" s="29" t="s">
        <v>152</v>
      </c>
      <c r="I623" s="29" t="s">
        <v>152</v>
      </c>
      <c r="J623" s="29" t="s">
        <v>152</v>
      </c>
      <c r="K623" s="29" t="s">
        <v>152</v>
      </c>
      <c r="L623" s="7" t="str">
        <f t="shared" si="99"/>
        <v>Trata-se de: Objeto</v>
      </c>
      <c r="M623" s="7" t="str">
        <f t="shared" si="104"/>
        <v xml:space="preserve">De Revit </v>
      </c>
      <c r="N623" s="7" t="str">
        <f t="shared" si="102"/>
        <v xml:space="preserve">Com Tag </v>
      </c>
      <c r="O623" s="7" t="str">
        <f t="shared" si="103"/>
        <v xml:space="preserve">Tema Envelope </v>
      </c>
      <c r="P623" s="7" t="str">
        <f t="shared" si="100"/>
        <v>Trata-se de: Objeto De Revit  Com Tag  Tema Envelope  OST_CurtainWallMullions. --- Consultar Documentação BuildingSmart</v>
      </c>
      <c r="Q623" s="7" t="s">
        <v>415</v>
      </c>
      <c r="R623" s="21" t="s">
        <v>413</v>
      </c>
      <c r="S623" s="21" t="s">
        <v>413</v>
      </c>
      <c r="T623" s="10" t="str">
        <f t="shared" si="101"/>
        <v>key_623</v>
      </c>
    </row>
    <row r="624" spans="1:20" ht="7.8" customHeight="1" x14ac:dyDescent="0.3">
      <c r="A624" s="13">
        <v>624</v>
      </c>
      <c r="B624" s="9" t="s">
        <v>548</v>
      </c>
      <c r="C624" s="9" t="s">
        <v>1236</v>
      </c>
      <c r="D624" s="9" t="s">
        <v>574</v>
      </c>
      <c r="E624" s="25" t="s">
        <v>1496</v>
      </c>
      <c r="F624" s="23" t="s">
        <v>938</v>
      </c>
      <c r="G624" s="29" t="s">
        <v>152</v>
      </c>
      <c r="H624" s="29" t="s">
        <v>152</v>
      </c>
      <c r="I624" s="29" t="s">
        <v>152</v>
      </c>
      <c r="J624" s="29" t="s">
        <v>152</v>
      </c>
      <c r="K624" s="29" t="s">
        <v>152</v>
      </c>
      <c r="L624" s="7" t="str">
        <f t="shared" si="99"/>
        <v>Trata-se de: Objeto</v>
      </c>
      <c r="M624" s="7" t="str">
        <f t="shared" si="104"/>
        <v xml:space="preserve">De Revit </v>
      </c>
      <c r="N624" s="7" t="str">
        <f t="shared" si="102"/>
        <v xml:space="preserve">Com Tag </v>
      </c>
      <c r="O624" s="7" t="str">
        <f t="shared" si="103"/>
        <v xml:space="preserve">Tema Envelope </v>
      </c>
      <c r="P624" s="7" t="str">
        <f t="shared" si="100"/>
        <v>Trata-se de: Objeto De Revit  Com Tag  Tema Envelope  OST_CurtainWallPanels. --- Consultar Documentação BuildingSmart</v>
      </c>
      <c r="Q624" s="7" t="s">
        <v>415</v>
      </c>
      <c r="R624" s="21" t="s">
        <v>413</v>
      </c>
      <c r="S624" s="21" t="s">
        <v>413</v>
      </c>
      <c r="T624" s="10" t="str">
        <f t="shared" si="101"/>
        <v>key_624</v>
      </c>
    </row>
    <row r="625" spans="1:20" ht="7.8" customHeight="1" x14ac:dyDescent="0.3">
      <c r="A625" s="13">
        <v>625</v>
      </c>
      <c r="B625" s="9" t="s">
        <v>548</v>
      </c>
      <c r="C625" s="9" t="s">
        <v>1236</v>
      </c>
      <c r="D625" s="9" t="s">
        <v>574</v>
      </c>
      <c r="E625" s="25" t="s">
        <v>1496</v>
      </c>
      <c r="F625" s="23" t="s">
        <v>385</v>
      </c>
      <c r="G625" s="29" t="s">
        <v>152</v>
      </c>
      <c r="H625" s="29" t="s">
        <v>152</v>
      </c>
      <c r="I625" s="29" t="s">
        <v>152</v>
      </c>
      <c r="J625" s="29" t="s">
        <v>152</v>
      </c>
      <c r="K625" s="29" t="s">
        <v>152</v>
      </c>
      <c r="L625" s="7" t="str">
        <f t="shared" si="99"/>
        <v>Trata-se de: Objeto</v>
      </c>
      <c r="M625" s="7" t="str">
        <f t="shared" si="104"/>
        <v xml:space="preserve">De Revit </v>
      </c>
      <c r="N625" s="7" t="str">
        <f t="shared" si="102"/>
        <v xml:space="preserve">Com Tag </v>
      </c>
      <c r="O625" s="7" t="str">
        <f t="shared" si="103"/>
        <v xml:space="preserve">Tema Envelope </v>
      </c>
      <c r="P625" s="7" t="str">
        <f t="shared" si="100"/>
        <v>Trata-se de: Objeto De Revit  Com Tag  Tema Envelope  OST_CurtaSystem. --- Consultar Documentação BuildingSmart</v>
      </c>
      <c r="Q625" s="7" t="s">
        <v>415</v>
      </c>
      <c r="R625" s="21" t="s">
        <v>413</v>
      </c>
      <c r="S625" s="21" t="s">
        <v>413</v>
      </c>
      <c r="T625" s="10" t="str">
        <f t="shared" si="101"/>
        <v>key_625</v>
      </c>
    </row>
    <row r="626" spans="1:20" ht="7.8" customHeight="1" x14ac:dyDescent="0.3">
      <c r="A626" s="13">
        <v>626</v>
      </c>
      <c r="B626" s="9" t="s">
        <v>548</v>
      </c>
      <c r="C626" s="9" t="s">
        <v>1236</v>
      </c>
      <c r="D626" s="9" t="s">
        <v>574</v>
      </c>
      <c r="E626" s="25" t="s">
        <v>1529</v>
      </c>
      <c r="F626" s="23" t="s">
        <v>865</v>
      </c>
      <c r="G626" s="29" t="s">
        <v>152</v>
      </c>
      <c r="H626" s="29" t="s">
        <v>152</v>
      </c>
      <c r="I626" s="29" t="s">
        <v>152</v>
      </c>
      <c r="J626" s="29" t="s">
        <v>152</v>
      </c>
      <c r="K626" s="29" t="s">
        <v>152</v>
      </c>
      <c r="L626" s="7" t="str">
        <f t="shared" si="99"/>
        <v>Trata-se de: Objeto</v>
      </c>
      <c r="M626" s="7" t="str">
        <f t="shared" si="104"/>
        <v xml:space="preserve">De Revit </v>
      </c>
      <c r="N626" s="7" t="str">
        <f t="shared" si="102"/>
        <v xml:space="preserve">Com Tag </v>
      </c>
      <c r="O626" s="7" t="str">
        <f t="shared" si="103"/>
        <v xml:space="preserve">Tema Espacial </v>
      </c>
      <c r="P626" s="7" t="str">
        <f t="shared" si="100"/>
        <v>Trata-se de: Objeto De Revit  Com Tag  Tema Espacial  OST_Areas. --- Consultar Documentação BuildingSmart</v>
      </c>
      <c r="Q626" s="7" t="s">
        <v>415</v>
      </c>
      <c r="R626" s="21" t="s">
        <v>413</v>
      </c>
      <c r="S626" s="21" t="s">
        <v>413</v>
      </c>
      <c r="T626" s="10" t="str">
        <f t="shared" si="101"/>
        <v>key_626</v>
      </c>
    </row>
    <row r="627" spans="1:20" ht="7.8" customHeight="1" x14ac:dyDescent="0.3">
      <c r="A627" s="13">
        <v>627</v>
      </c>
      <c r="B627" s="9" t="s">
        <v>548</v>
      </c>
      <c r="C627" s="9" t="s">
        <v>1236</v>
      </c>
      <c r="D627" s="9" t="s">
        <v>574</v>
      </c>
      <c r="E627" s="25" t="s">
        <v>1529</v>
      </c>
      <c r="F627" s="23" t="s">
        <v>381</v>
      </c>
      <c r="G627" s="29" t="s">
        <v>152</v>
      </c>
      <c r="H627" s="29" t="s">
        <v>152</v>
      </c>
      <c r="I627" s="29" t="s">
        <v>152</v>
      </c>
      <c r="J627" s="29" t="s">
        <v>152</v>
      </c>
      <c r="K627" s="29" t="s">
        <v>152</v>
      </c>
      <c r="L627" s="7" t="str">
        <f t="shared" si="99"/>
        <v>Trata-se de: Objeto</v>
      </c>
      <c r="M627" s="7" t="str">
        <f t="shared" si="104"/>
        <v xml:space="preserve">De Revit </v>
      </c>
      <c r="N627" s="7" t="str">
        <f t="shared" si="102"/>
        <v xml:space="preserve">Com Tag </v>
      </c>
      <c r="O627" s="7" t="str">
        <f t="shared" si="103"/>
        <v xml:space="preserve">Tema Espacial </v>
      </c>
      <c r="P627" s="7" t="str">
        <f t="shared" si="100"/>
        <v>Trata-se de: Objeto De Revit  Com Tag  Tema Espacial  OST_MEPSystemZone. --- Consultar Documentação BuildingSmart</v>
      </c>
      <c r="Q627" s="7" t="s">
        <v>415</v>
      </c>
      <c r="R627" s="21" t="s">
        <v>413</v>
      </c>
      <c r="S627" s="21" t="s">
        <v>413</v>
      </c>
      <c r="T627" s="10" t="str">
        <f t="shared" si="101"/>
        <v>key_627</v>
      </c>
    </row>
    <row r="628" spans="1:20" ht="7.8" customHeight="1" x14ac:dyDescent="0.3">
      <c r="A628" s="13">
        <v>628</v>
      </c>
      <c r="B628" s="9" t="s">
        <v>548</v>
      </c>
      <c r="C628" s="9" t="s">
        <v>1236</v>
      </c>
      <c r="D628" s="9" t="s">
        <v>574</v>
      </c>
      <c r="E628" s="25" t="s">
        <v>1529</v>
      </c>
      <c r="F628" s="23" t="s">
        <v>939</v>
      </c>
      <c r="G628" s="29" t="s">
        <v>152</v>
      </c>
      <c r="H628" s="29" t="s">
        <v>152</v>
      </c>
      <c r="I628" s="29" t="s">
        <v>152</v>
      </c>
      <c r="J628" s="29" t="s">
        <v>152</v>
      </c>
      <c r="K628" s="29" t="s">
        <v>152</v>
      </c>
      <c r="L628" s="7" t="str">
        <f t="shared" si="99"/>
        <v>Trata-se de: Objeto</v>
      </c>
      <c r="M628" s="7" t="str">
        <f t="shared" si="104"/>
        <v xml:space="preserve">De Revit </v>
      </c>
      <c r="N628" s="7" t="str">
        <f t="shared" si="102"/>
        <v xml:space="preserve">Com Tag </v>
      </c>
      <c r="O628" s="7" t="str">
        <f t="shared" si="103"/>
        <v xml:space="preserve">Tema Espacial </v>
      </c>
      <c r="P628" s="7" t="str">
        <f t="shared" si="100"/>
        <v>Trata-se de: Objeto De Revit  Com Tag  Tema Espacial  OST_Rooms. --- Consultar Documentação BuildingSmart</v>
      </c>
      <c r="Q628" s="7" t="s">
        <v>415</v>
      </c>
      <c r="R628" s="21" t="s">
        <v>413</v>
      </c>
      <c r="S628" s="21" t="s">
        <v>413</v>
      </c>
      <c r="T628" s="10" t="str">
        <f t="shared" si="101"/>
        <v>key_628</v>
      </c>
    </row>
    <row r="629" spans="1:20" ht="7.8" customHeight="1" x14ac:dyDescent="0.3">
      <c r="A629" s="13">
        <v>629</v>
      </c>
      <c r="B629" s="9" t="s">
        <v>548</v>
      </c>
      <c r="C629" s="9" t="s">
        <v>1236</v>
      </c>
      <c r="D629" s="9" t="s">
        <v>574</v>
      </c>
      <c r="E629" s="25" t="s">
        <v>1497</v>
      </c>
      <c r="F629" s="23" t="s">
        <v>945</v>
      </c>
      <c r="G629" s="29" t="s">
        <v>152</v>
      </c>
      <c r="H629" s="29" t="s">
        <v>152</v>
      </c>
      <c r="I629" s="29" t="s">
        <v>152</v>
      </c>
      <c r="J629" s="29" t="s">
        <v>152</v>
      </c>
      <c r="K629" s="29" t="s">
        <v>152</v>
      </c>
      <c r="L629" s="7" t="str">
        <f t="shared" si="99"/>
        <v>Trata-se de: Objeto</v>
      </c>
      <c r="M629" s="7" t="str">
        <f t="shared" si="104"/>
        <v xml:space="preserve">De Revit </v>
      </c>
      <c r="N629" s="7" t="str">
        <f t="shared" si="102"/>
        <v xml:space="preserve">Com Tag </v>
      </c>
      <c r="O629" s="7" t="str">
        <f t="shared" si="103"/>
        <v xml:space="preserve">Tema Esquadrias </v>
      </c>
      <c r="P629" s="7" t="str">
        <f t="shared" si="100"/>
        <v>Trata-se de: Objeto De Revit  Com Tag  Tema Esquadrias  OST_Doors. --- Consultar Documentação BuildingSmart</v>
      </c>
      <c r="Q629" s="7" t="s">
        <v>415</v>
      </c>
      <c r="R629" s="21" t="s">
        <v>413</v>
      </c>
      <c r="S629" s="21" t="s">
        <v>413</v>
      </c>
      <c r="T629" s="10" t="str">
        <f t="shared" si="101"/>
        <v>key_629</v>
      </c>
    </row>
    <row r="630" spans="1:20" ht="7.8" customHeight="1" x14ac:dyDescent="0.3">
      <c r="A630" s="13">
        <v>630</v>
      </c>
      <c r="B630" s="9" t="s">
        <v>548</v>
      </c>
      <c r="C630" s="9" t="s">
        <v>1236</v>
      </c>
      <c r="D630" s="9" t="s">
        <v>574</v>
      </c>
      <c r="E630" s="25" t="s">
        <v>1497</v>
      </c>
      <c r="F630" s="23" t="s">
        <v>153</v>
      </c>
      <c r="G630" s="29" t="s">
        <v>152</v>
      </c>
      <c r="H630" s="29" t="s">
        <v>152</v>
      </c>
      <c r="I630" s="29" t="s">
        <v>152</v>
      </c>
      <c r="J630" s="29" t="s">
        <v>152</v>
      </c>
      <c r="K630" s="29" t="s">
        <v>152</v>
      </c>
      <c r="L630" s="7" t="str">
        <f t="shared" si="99"/>
        <v>Trata-se de: Objeto</v>
      </c>
      <c r="M630" s="7" t="str">
        <f t="shared" ref="M630:M661" si="105">_xlfn.CONCAT("", SUBSTITUTE(C630,"."," ")," ")</f>
        <v xml:space="preserve">De Revit </v>
      </c>
      <c r="N630" s="7" t="str">
        <f t="shared" si="102"/>
        <v xml:space="preserve">Com Tag </v>
      </c>
      <c r="O630" s="7" t="str">
        <f t="shared" si="103"/>
        <v xml:space="preserve">Tema Esquadrias </v>
      </c>
      <c r="P630" s="7" t="str">
        <f t="shared" si="100"/>
        <v>Trata-se de: Objeto De Revit  Com Tag  Tema Esquadrias  OST_Windows. --- Consultar Documentação BuildingSmart</v>
      </c>
      <c r="Q630" s="7" t="s">
        <v>415</v>
      </c>
      <c r="R630" s="21" t="s">
        <v>413</v>
      </c>
      <c r="S630" s="21" t="s">
        <v>413</v>
      </c>
      <c r="T630" s="10" t="str">
        <f t="shared" si="101"/>
        <v>key_630</v>
      </c>
    </row>
    <row r="631" spans="1:20" ht="7.8" customHeight="1" x14ac:dyDescent="0.3">
      <c r="A631" s="13">
        <v>631</v>
      </c>
      <c r="B631" s="9" t="s">
        <v>548</v>
      </c>
      <c r="C631" s="9" t="s">
        <v>1236</v>
      </c>
      <c r="D631" s="9" t="s">
        <v>574</v>
      </c>
      <c r="E631" s="25" t="s">
        <v>1498</v>
      </c>
      <c r="F631" s="23" t="s">
        <v>941</v>
      </c>
      <c r="G631" s="29" t="s">
        <v>152</v>
      </c>
      <c r="H631" s="29" t="s">
        <v>152</v>
      </c>
      <c r="I631" s="29" t="s">
        <v>152</v>
      </c>
      <c r="J631" s="29" t="s">
        <v>152</v>
      </c>
      <c r="K631" s="29" t="s">
        <v>152</v>
      </c>
      <c r="L631" s="7" t="str">
        <f t="shared" si="99"/>
        <v>Trata-se de: Objeto</v>
      </c>
      <c r="M631" s="7" t="str">
        <f t="shared" si="105"/>
        <v xml:space="preserve">De Revit </v>
      </c>
      <c r="N631" s="7" t="str">
        <f t="shared" si="102"/>
        <v xml:space="preserve">Com Tag </v>
      </c>
      <c r="O631" s="7" t="str">
        <f t="shared" si="103"/>
        <v xml:space="preserve">Tema Estrutura </v>
      </c>
      <c r="P631" s="7" t="str">
        <f t="shared" si="100"/>
        <v>Trata-se de: Objeto De Revit  Com Tag  Tema Estrutura  OST_Columns. --- Consultar Documentação BuildingSmart</v>
      </c>
      <c r="Q631" s="7" t="s">
        <v>415</v>
      </c>
      <c r="R631" s="21" t="s">
        <v>413</v>
      </c>
      <c r="S631" s="21" t="s">
        <v>413</v>
      </c>
      <c r="T631" s="10" t="str">
        <f t="shared" si="101"/>
        <v>key_631</v>
      </c>
    </row>
    <row r="632" spans="1:20" ht="7.8" customHeight="1" x14ac:dyDescent="0.3">
      <c r="A632" s="13">
        <v>632</v>
      </c>
      <c r="B632" s="9" t="s">
        <v>548</v>
      </c>
      <c r="C632" s="9" t="s">
        <v>1236</v>
      </c>
      <c r="D632" s="9" t="s">
        <v>574</v>
      </c>
      <c r="E632" s="25" t="s">
        <v>1498</v>
      </c>
      <c r="F632" s="23" t="s">
        <v>867</v>
      </c>
      <c r="G632" s="29" t="s">
        <v>152</v>
      </c>
      <c r="H632" s="29" t="s">
        <v>152</v>
      </c>
      <c r="I632" s="29" t="s">
        <v>152</v>
      </c>
      <c r="J632" s="29" t="s">
        <v>152</v>
      </c>
      <c r="K632" s="29" t="s">
        <v>152</v>
      </c>
      <c r="L632" s="7" t="str">
        <f t="shared" si="99"/>
        <v>Trata-se de: Objeto</v>
      </c>
      <c r="M632" s="7" t="str">
        <f t="shared" si="105"/>
        <v xml:space="preserve">De Revit </v>
      </c>
      <c r="N632" s="7" t="str">
        <f t="shared" si="102"/>
        <v xml:space="preserve">Com Tag </v>
      </c>
      <c r="O632" s="7" t="str">
        <f t="shared" si="103"/>
        <v xml:space="preserve">Tema Estrutura </v>
      </c>
      <c r="P632" s="7" t="str">
        <f t="shared" si="100"/>
        <v>Trata-se de: Objeto De Revit  Com Tag  Tema Estrutura  OST_EdgeSlab. --- Consultar Documentação BuildingSmart</v>
      </c>
      <c r="Q632" s="7" t="s">
        <v>415</v>
      </c>
      <c r="R632" s="21" t="s">
        <v>413</v>
      </c>
      <c r="S632" s="21" t="s">
        <v>413</v>
      </c>
      <c r="T632" s="10" t="str">
        <f t="shared" si="101"/>
        <v>key_632</v>
      </c>
    </row>
    <row r="633" spans="1:20" ht="7.8" customHeight="1" x14ac:dyDescent="0.3">
      <c r="A633" s="13">
        <v>633</v>
      </c>
      <c r="B633" s="9" t="s">
        <v>548</v>
      </c>
      <c r="C633" s="9" t="s">
        <v>1236</v>
      </c>
      <c r="D633" s="9" t="s">
        <v>574</v>
      </c>
      <c r="E633" s="25" t="s">
        <v>1498</v>
      </c>
      <c r="F633" s="23" t="s">
        <v>712</v>
      </c>
      <c r="G633" s="29" t="s">
        <v>152</v>
      </c>
      <c r="H633" s="29" t="s">
        <v>152</v>
      </c>
      <c r="I633" s="29" t="s">
        <v>152</v>
      </c>
      <c r="J633" s="29" t="s">
        <v>152</v>
      </c>
      <c r="K633" s="29" t="s">
        <v>152</v>
      </c>
      <c r="L633" s="7" t="str">
        <f t="shared" si="99"/>
        <v>Trata-se de: Objeto</v>
      </c>
      <c r="M633" s="7" t="str">
        <f t="shared" si="105"/>
        <v xml:space="preserve">De Revit </v>
      </c>
      <c r="N633" s="7" t="str">
        <f t="shared" si="102"/>
        <v xml:space="preserve">Com Tag </v>
      </c>
      <c r="O633" s="7" t="str">
        <f t="shared" si="103"/>
        <v xml:space="preserve">Tema Estrutura </v>
      </c>
      <c r="P633" s="7" t="str">
        <f t="shared" si="100"/>
        <v>Trata-se de: Objeto De Revit  Com Tag  Tema Estrutura  OST_StructConnectionAnchors. --- Consultar Documentação BuildingSmart</v>
      </c>
      <c r="Q633" s="7" t="s">
        <v>415</v>
      </c>
      <c r="R633" s="21" t="s">
        <v>413</v>
      </c>
      <c r="S633" s="21" t="s">
        <v>413</v>
      </c>
      <c r="T633" s="10" t="str">
        <f t="shared" si="101"/>
        <v>key_633</v>
      </c>
    </row>
    <row r="634" spans="1:20" ht="7.8" customHeight="1" x14ac:dyDescent="0.3">
      <c r="A634" s="13">
        <v>634</v>
      </c>
      <c r="B634" s="9" t="s">
        <v>548</v>
      </c>
      <c r="C634" s="9" t="s">
        <v>1236</v>
      </c>
      <c r="D634" s="9" t="s">
        <v>574</v>
      </c>
      <c r="E634" s="25" t="s">
        <v>1498</v>
      </c>
      <c r="F634" s="23" t="s">
        <v>710</v>
      </c>
      <c r="G634" s="29" t="s">
        <v>152</v>
      </c>
      <c r="H634" s="29" t="s">
        <v>152</v>
      </c>
      <c r="I634" s="29" t="s">
        <v>152</v>
      </c>
      <c r="J634" s="29" t="s">
        <v>152</v>
      </c>
      <c r="K634" s="29" t="s">
        <v>152</v>
      </c>
      <c r="L634" s="7" t="str">
        <f t="shared" si="99"/>
        <v>Trata-se de: Objeto</v>
      </c>
      <c r="M634" s="7" t="str">
        <f t="shared" si="105"/>
        <v xml:space="preserve">De Revit </v>
      </c>
      <c r="N634" s="7" t="str">
        <f t="shared" si="102"/>
        <v xml:space="preserve">Com Tag </v>
      </c>
      <c r="O634" s="7" t="str">
        <f t="shared" si="103"/>
        <v xml:space="preserve">Tema Estrutura </v>
      </c>
      <c r="P634" s="7" t="str">
        <f t="shared" si="100"/>
        <v>Trata-se de: Objeto De Revit  Com Tag  Tema Estrutura  OST_StructConnectionBolts. --- Consultar Documentação BuildingSmart</v>
      </c>
      <c r="Q634" s="7" t="s">
        <v>415</v>
      </c>
      <c r="R634" s="21" t="s">
        <v>413</v>
      </c>
      <c r="S634" s="21" t="s">
        <v>413</v>
      </c>
      <c r="T634" s="10" t="str">
        <f t="shared" si="101"/>
        <v>key_634</v>
      </c>
    </row>
    <row r="635" spans="1:20" ht="7.8" customHeight="1" x14ac:dyDescent="0.3">
      <c r="A635" s="13">
        <v>635</v>
      </c>
      <c r="B635" s="9" t="s">
        <v>548</v>
      </c>
      <c r="C635" s="9" t="s">
        <v>1236</v>
      </c>
      <c r="D635" s="9" t="s">
        <v>574</v>
      </c>
      <c r="E635" s="25" t="s">
        <v>1498</v>
      </c>
      <c r="F635" s="23" t="s">
        <v>708</v>
      </c>
      <c r="G635" s="29" t="s">
        <v>152</v>
      </c>
      <c r="H635" s="29" t="s">
        <v>152</v>
      </c>
      <c r="I635" s="29" t="s">
        <v>152</v>
      </c>
      <c r="J635" s="29" t="s">
        <v>152</v>
      </c>
      <c r="K635" s="29" t="s">
        <v>152</v>
      </c>
      <c r="L635" s="7" t="str">
        <f t="shared" si="99"/>
        <v>Trata-se de: Objeto</v>
      </c>
      <c r="M635" s="7" t="str">
        <f t="shared" si="105"/>
        <v xml:space="preserve">De Revit </v>
      </c>
      <c r="N635" s="7" t="str">
        <f t="shared" si="102"/>
        <v xml:space="preserve">Com Tag </v>
      </c>
      <c r="O635" s="7" t="str">
        <f t="shared" si="103"/>
        <v xml:space="preserve">Tema Estrutura </v>
      </c>
      <c r="P635" s="7" t="str">
        <f t="shared" si="100"/>
        <v>Trata-se de: Objeto De Revit  Com Tag  Tema Estrutura  OST_StructConnectionHoles. --- Consultar Documentação BuildingSmart</v>
      </c>
      <c r="Q635" s="7" t="s">
        <v>415</v>
      </c>
      <c r="R635" s="21" t="s">
        <v>413</v>
      </c>
      <c r="S635" s="21" t="s">
        <v>413</v>
      </c>
      <c r="T635" s="10" t="str">
        <f t="shared" si="101"/>
        <v>key_635</v>
      </c>
    </row>
    <row r="636" spans="1:20" ht="7.8" customHeight="1" x14ac:dyDescent="0.3">
      <c r="A636" s="13">
        <v>636</v>
      </c>
      <c r="B636" s="9" t="s">
        <v>548</v>
      </c>
      <c r="C636" s="9" t="s">
        <v>1236</v>
      </c>
      <c r="D636" s="9" t="s">
        <v>574</v>
      </c>
      <c r="E636" s="25" t="s">
        <v>1498</v>
      </c>
      <c r="F636" s="23" t="s">
        <v>713</v>
      </c>
      <c r="G636" s="29" t="s">
        <v>152</v>
      </c>
      <c r="H636" s="29" t="s">
        <v>152</v>
      </c>
      <c r="I636" s="29" t="s">
        <v>152</v>
      </c>
      <c r="J636" s="29" t="s">
        <v>152</v>
      </c>
      <c r="K636" s="29" t="s">
        <v>152</v>
      </c>
      <c r="L636" s="7" t="str">
        <f t="shared" si="99"/>
        <v>Trata-se de: Objeto</v>
      </c>
      <c r="M636" s="7" t="str">
        <f t="shared" si="105"/>
        <v xml:space="preserve">De Revit </v>
      </c>
      <c r="N636" s="7" t="str">
        <f t="shared" si="102"/>
        <v xml:space="preserve">Com Tag </v>
      </c>
      <c r="O636" s="7" t="str">
        <f t="shared" si="103"/>
        <v xml:space="preserve">Tema Estrutura </v>
      </c>
      <c r="P636" s="7" t="str">
        <f t="shared" si="100"/>
        <v>Trata-se de: Objeto De Revit  Com Tag  Tema Estrutura  OST_StructConnectionPlates. --- Consultar Documentação BuildingSmart</v>
      </c>
      <c r="Q636" s="7" t="s">
        <v>415</v>
      </c>
      <c r="R636" s="21" t="s">
        <v>413</v>
      </c>
      <c r="S636" s="21" t="s">
        <v>413</v>
      </c>
      <c r="T636" s="10" t="str">
        <f t="shared" si="101"/>
        <v>key_636</v>
      </c>
    </row>
    <row r="637" spans="1:20" ht="7.8" customHeight="1" x14ac:dyDescent="0.3">
      <c r="A637" s="13">
        <v>637</v>
      </c>
      <c r="B637" s="9" t="s">
        <v>548</v>
      </c>
      <c r="C637" s="9" t="s">
        <v>1236</v>
      </c>
      <c r="D637" s="9" t="s">
        <v>574</v>
      </c>
      <c r="E637" s="25" t="s">
        <v>1498</v>
      </c>
      <c r="F637" s="23" t="s">
        <v>352</v>
      </c>
      <c r="G637" s="29" t="s">
        <v>152</v>
      </c>
      <c r="H637" s="29" t="s">
        <v>152</v>
      </c>
      <c r="I637" s="29" t="s">
        <v>152</v>
      </c>
      <c r="J637" s="29" t="s">
        <v>152</v>
      </c>
      <c r="K637" s="29" t="s">
        <v>152</v>
      </c>
      <c r="L637" s="7" t="str">
        <f t="shared" si="99"/>
        <v>Trata-se de: Objeto</v>
      </c>
      <c r="M637" s="7" t="str">
        <f t="shared" si="105"/>
        <v xml:space="preserve">De Revit </v>
      </c>
      <c r="N637" s="7" t="str">
        <f t="shared" si="102"/>
        <v xml:space="preserve">Com Tag </v>
      </c>
      <c r="O637" s="7" t="str">
        <f t="shared" si="103"/>
        <v xml:space="preserve">Tema Estrutura </v>
      </c>
      <c r="P637" s="7" t="str">
        <f t="shared" si="100"/>
        <v>Trata-se de: Objeto De Revit  Com Tag  Tema Estrutura  OST_StructConnectionProfiles. --- Consultar Documentação BuildingSmart</v>
      </c>
      <c r="Q637" s="7" t="s">
        <v>415</v>
      </c>
      <c r="R637" s="21" t="s">
        <v>413</v>
      </c>
      <c r="S637" s="21" t="s">
        <v>413</v>
      </c>
      <c r="T637" s="10" t="str">
        <f t="shared" si="101"/>
        <v>key_637</v>
      </c>
    </row>
    <row r="638" spans="1:20" ht="7.8" customHeight="1" x14ac:dyDescent="0.3">
      <c r="A638" s="13">
        <v>638</v>
      </c>
      <c r="B638" s="9" t="s">
        <v>548</v>
      </c>
      <c r="C638" s="9" t="s">
        <v>1236</v>
      </c>
      <c r="D638" s="9" t="s">
        <v>574</v>
      </c>
      <c r="E638" s="25" t="s">
        <v>1498</v>
      </c>
      <c r="F638" s="23" t="s">
        <v>709</v>
      </c>
      <c r="G638" s="29" t="s">
        <v>152</v>
      </c>
      <c r="H638" s="29" t="s">
        <v>152</v>
      </c>
      <c r="I638" s="29" t="s">
        <v>152</v>
      </c>
      <c r="J638" s="29" t="s">
        <v>152</v>
      </c>
      <c r="K638" s="29" t="s">
        <v>152</v>
      </c>
      <c r="L638" s="7" t="str">
        <f t="shared" si="99"/>
        <v>Trata-se de: Objeto</v>
      </c>
      <c r="M638" s="7" t="str">
        <f t="shared" si="105"/>
        <v xml:space="preserve">De Revit </v>
      </c>
      <c r="N638" s="7" t="str">
        <f t="shared" si="102"/>
        <v xml:space="preserve">Com Tag </v>
      </c>
      <c r="O638" s="7" t="str">
        <f t="shared" si="103"/>
        <v xml:space="preserve">Tema Estrutura </v>
      </c>
      <c r="P638" s="7" t="str">
        <f t="shared" si="100"/>
        <v>Trata-se de: Objeto De Revit  Com Tag  Tema Estrutura  OST_StructConnectionShearStuds. --- Consultar Documentação BuildingSmart</v>
      </c>
      <c r="Q638" s="7" t="s">
        <v>415</v>
      </c>
      <c r="R638" s="21" t="s">
        <v>413</v>
      </c>
      <c r="S638" s="21" t="s">
        <v>413</v>
      </c>
      <c r="T638" s="10" t="str">
        <f t="shared" si="101"/>
        <v>key_638</v>
      </c>
    </row>
    <row r="639" spans="1:20" ht="7.8" customHeight="1" x14ac:dyDescent="0.3">
      <c r="A639" s="13">
        <v>639</v>
      </c>
      <c r="B639" s="9" t="s">
        <v>548</v>
      </c>
      <c r="C639" s="9" t="s">
        <v>1236</v>
      </c>
      <c r="D639" s="9" t="s">
        <v>574</v>
      </c>
      <c r="E639" s="25" t="s">
        <v>1498</v>
      </c>
      <c r="F639" s="23" t="s">
        <v>714</v>
      </c>
      <c r="G639" s="29" t="s">
        <v>152</v>
      </c>
      <c r="H639" s="29" t="s">
        <v>152</v>
      </c>
      <c r="I639" s="29" t="s">
        <v>152</v>
      </c>
      <c r="J639" s="29" t="s">
        <v>152</v>
      </c>
      <c r="K639" s="29" t="s">
        <v>152</v>
      </c>
      <c r="L639" s="7" t="str">
        <f t="shared" si="99"/>
        <v>Trata-se de: Objeto</v>
      </c>
      <c r="M639" s="7" t="str">
        <f t="shared" si="105"/>
        <v xml:space="preserve">De Revit </v>
      </c>
      <c r="N639" s="7" t="str">
        <f t="shared" si="102"/>
        <v xml:space="preserve">Com Tag </v>
      </c>
      <c r="O639" s="7" t="str">
        <f t="shared" si="103"/>
        <v xml:space="preserve">Tema Estrutura </v>
      </c>
      <c r="P639" s="7" t="str">
        <f t="shared" si="100"/>
        <v>Trata-se de: Objeto De Revit  Com Tag  Tema Estrutura  OST_StructConnections. --- Consultar Documentação BuildingSmart</v>
      </c>
      <c r="Q639" s="7" t="s">
        <v>415</v>
      </c>
      <c r="R639" s="21" t="s">
        <v>413</v>
      </c>
      <c r="S639" s="21" t="s">
        <v>413</v>
      </c>
      <c r="T639" s="10" t="str">
        <f t="shared" si="101"/>
        <v>key_639</v>
      </c>
    </row>
    <row r="640" spans="1:20" ht="7.8" customHeight="1" x14ac:dyDescent="0.3">
      <c r="A640" s="13">
        <v>640</v>
      </c>
      <c r="B640" s="9" t="s">
        <v>548</v>
      </c>
      <c r="C640" s="9" t="s">
        <v>1236</v>
      </c>
      <c r="D640" s="9" t="s">
        <v>574</v>
      </c>
      <c r="E640" s="25" t="s">
        <v>1498</v>
      </c>
      <c r="F640" s="23" t="s">
        <v>707</v>
      </c>
      <c r="G640" s="29" t="s">
        <v>152</v>
      </c>
      <c r="H640" s="29" t="s">
        <v>152</v>
      </c>
      <c r="I640" s="29" t="s">
        <v>152</v>
      </c>
      <c r="J640" s="29" t="s">
        <v>152</v>
      </c>
      <c r="K640" s="29" t="s">
        <v>152</v>
      </c>
      <c r="L640" s="7" t="str">
        <f t="shared" si="99"/>
        <v>Trata-se de: Objeto</v>
      </c>
      <c r="M640" s="7" t="str">
        <f t="shared" si="105"/>
        <v xml:space="preserve">De Revit </v>
      </c>
      <c r="N640" s="7" t="str">
        <f t="shared" si="102"/>
        <v xml:space="preserve">Com Tag </v>
      </c>
      <c r="O640" s="7" t="str">
        <f t="shared" si="103"/>
        <v xml:space="preserve">Tema Estrutura </v>
      </c>
      <c r="P640" s="7" t="str">
        <f t="shared" si="100"/>
        <v>Trata-se de: Objeto De Revit  Com Tag  Tema Estrutura  OST_StructConnectionWelds. --- Consultar Documentação BuildingSmart</v>
      </c>
      <c r="Q640" s="7" t="s">
        <v>415</v>
      </c>
      <c r="R640" s="21" t="s">
        <v>413</v>
      </c>
      <c r="S640" s="21" t="s">
        <v>413</v>
      </c>
      <c r="T640" s="10" t="str">
        <f t="shared" si="101"/>
        <v>key_640</v>
      </c>
    </row>
    <row r="641" spans="1:20" ht="7.8" customHeight="1" x14ac:dyDescent="0.3">
      <c r="A641" s="13">
        <v>641</v>
      </c>
      <c r="B641" s="9" t="s">
        <v>548</v>
      </c>
      <c r="C641" s="9" t="s">
        <v>1236</v>
      </c>
      <c r="D641" s="9" t="s">
        <v>574</v>
      </c>
      <c r="E641" s="25" t="s">
        <v>1498</v>
      </c>
      <c r="F641" s="23" t="s">
        <v>870</v>
      </c>
      <c r="G641" s="29" t="s">
        <v>152</v>
      </c>
      <c r="H641" s="29" t="s">
        <v>152</v>
      </c>
      <c r="I641" s="29" t="s">
        <v>152</v>
      </c>
      <c r="J641" s="29" t="s">
        <v>152</v>
      </c>
      <c r="K641" s="29" t="s">
        <v>152</v>
      </c>
      <c r="L641" s="7" t="str">
        <f t="shared" si="99"/>
        <v>Trata-se de: Objeto</v>
      </c>
      <c r="M641" s="7" t="str">
        <f t="shared" si="105"/>
        <v xml:space="preserve">De Revit </v>
      </c>
      <c r="N641" s="7" t="str">
        <f t="shared" si="102"/>
        <v xml:space="preserve">Com Tag </v>
      </c>
      <c r="O641" s="7" t="str">
        <f t="shared" si="103"/>
        <v xml:space="preserve">Tema Estrutura </v>
      </c>
      <c r="P641" s="7" t="str">
        <f t="shared" si="100"/>
        <v>Trata-se de: Objeto De Revit  Com Tag  Tema Estrutura  OST_StructuralColumns. --- Consultar Documentação BuildingSmart</v>
      </c>
      <c r="Q641" s="7" t="s">
        <v>415</v>
      </c>
      <c r="R641" s="21" t="s">
        <v>413</v>
      </c>
      <c r="S641" s="21" t="s">
        <v>413</v>
      </c>
      <c r="T641" s="10" t="str">
        <f t="shared" si="101"/>
        <v>key_641</v>
      </c>
    </row>
    <row r="642" spans="1:20" ht="7.8" customHeight="1" x14ac:dyDescent="0.3">
      <c r="A642" s="13">
        <v>642</v>
      </c>
      <c r="B642" s="9" t="s">
        <v>548</v>
      </c>
      <c r="C642" s="9" t="s">
        <v>1236</v>
      </c>
      <c r="D642" s="9" t="s">
        <v>574</v>
      </c>
      <c r="E642" s="25" t="s">
        <v>1498</v>
      </c>
      <c r="F642" s="23" t="s">
        <v>185</v>
      </c>
      <c r="G642" s="29" t="s">
        <v>152</v>
      </c>
      <c r="H642" s="29" t="s">
        <v>152</v>
      </c>
      <c r="I642" s="29" t="s">
        <v>152</v>
      </c>
      <c r="J642" s="29" t="s">
        <v>152</v>
      </c>
      <c r="K642" s="29" t="s">
        <v>152</v>
      </c>
      <c r="L642" s="7" t="str">
        <f t="shared" si="99"/>
        <v>Trata-se de: Objeto</v>
      </c>
      <c r="M642" s="7" t="str">
        <f t="shared" si="105"/>
        <v xml:space="preserve">De Revit </v>
      </c>
      <c r="N642" s="7" t="str">
        <f t="shared" si="102"/>
        <v xml:space="preserve">Com Tag </v>
      </c>
      <c r="O642" s="7" t="str">
        <f t="shared" si="103"/>
        <v xml:space="preserve">Tema Estrutura </v>
      </c>
      <c r="P642" s="7" t="str">
        <f t="shared" si="100"/>
        <v>Trata-se de: Objeto De Revit  Com Tag  Tema Estrutura  OST_StructuralFoundation. --- Consultar Documentação BuildingSmart</v>
      </c>
      <c r="Q642" s="7" t="s">
        <v>415</v>
      </c>
      <c r="R642" s="21" t="s">
        <v>413</v>
      </c>
      <c r="S642" s="21" t="s">
        <v>413</v>
      </c>
      <c r="T642" s="10" t="str">
        <f t="shared" si="101"/>
        <v>key_642</v>
      </c>
    </row>
    <row r="643" spans="1:20" ht="7.8" customHeight="1" x14ac:dyDescent="0.3">
      <c r="A643" s="13">
        <v>643</v>
      </c>
      <c r="B643" s="9" t="s">
        <v>548</v>
      </c>
      <c r="C643" s="9" t="s">
        <v>1236</v>
      </c>
      <c r="D643" s="9" t="s">
        <v>574</v>
      </c>
      <c r="E643" s="25" t="s">
        <v>1498</v>
      </c>
      <c r="F643" s="23" t="s">
        <v>186</v>
      </c>
      <c r="G643" s="29" t="s">
        <v>152</v>
      </c>
      <c r="H643" s="29" t="s">
        <v>152</v>
      </c>
      <c r="I643" s="29" t="s">
        <v>152</v>
      </c>
      <c r="J643" s="29" t="s">
        <v>152</v>
      </c>
      <c r="K643" s="29" t="s">
        <v>152</v>
      </c>
      <c r="L643" s="7" t="str">
        <f t="shared" ref="L643:L706" si="106">_xlfn.CONCAT("Trata-se de: ", SUBSTITUTE(B643,"1.",""))</f>
        <v>Trata-se de: Objeto</v>
      </c>
      <c r="M643" s="7" t="str">
        <f t="shared" si="105"/>
        <v xml:space="preserve">De Revit </v>
      </c>
      <c r="N643" s="7" t="str">
        <f t="shared" si="102"/>
        <v xml:space="preserve">Com Tag </v>
      </c>
      <c r="O643" s="7" t="str">
        <f t="shared" si="103"/>
        <v xml:space="preserve">Tema Estrutura </v>
      </c>
      <c r="P643" s="7" t="str">
        <f t="shared" ref="P643:P706" si="107">_xlfn.CONCAT(L643," ",M643," ",N643," ",O643," ", SUBSTITUTE(F643, ".", " "),". --- ",Q643)</f>
        <v>Trata-se de: Objeto De Revit  Com Tag  Tema Estrutura  OST_StructuralFraming. --- Consultar Documentação BuildingSmart</v>
      </c>
      <c r="Q643" s="7" t="s">
        <v>415</v>
      </c>
      <c r="R643" s="21" t="s">
        <v>413</v>
      </c>
      <c r="S643" s="21" t="s">
        <v>413</v>
      </c>
      <c r="T643" s="10" t="str">
        <f t="shared" ref="T643:T706" si="108">_xlfn.CONCAT("key_",A643)</f>
        <v>key_643</v>
      </c>
    </row>
    <row r="644" spans="1:20" ht="7.8" customHeight="1" x14ac:dyDescent="0.3">
      <c r="A644" s="13">
        <v>644</v>
      </c>
      <c r="B644" s="9" t="s">
        <v>548</v>
      </c>
      <c r="C644" s="9" t="s">
        <v>1236</v>
      </c>
      <c r="D644" s="9" t="s">
        <v>574</v>
      </c>
      <c r="E644" s="25" t="s">
        <v>1498</v>
      </c>
      <c r="F644" s="23" t="s">
        <v>187</v>
      </c>
      <c r="G644" s="29" t="s">
        <v>152</v>
      </c>
      <c r="H644" s="29" t="s">
        <v>152</v>
      </c>
      <c r="I644" s="29" t="s">
        <v>152</v>
      </c>
      <c r="J644" s="29" t="s">
        <v>152</v>
      </c>
      <c r="K644" s="29" t="s">
        <v>152</v>
      </c>
      <c r="L644" s="7" t="str">
        <f t="shared" si="106"/>
        <v>Trata-se de: Objeto</v>
      </c>
      <c r="M644" s="7" t="str">
        <f t="shared" si="105"/>
        <v xml:space="preserve">De Revit </v>
      </c>
      <c r="N644" s="7" t="str">
        <f t="shared" ref="N644:N707" si="109">_xlfn.CONCAT(SUBSTITUTE(D644,"."," ")," ")</f>
        <v xml:space="preserve">Com Tag </v>
      </c>
      <c r="O644" s="7" t="str">
        <f t="shared" ref="O644:O707" si="110">_xlfn.CONCAT(SUBSTITUTE(E644,"."," ")," ")</f>
        <v xml:space="preserve">Tema Estrutura </v>
      </c>
      <c r="P644" s="7" t="str">
        <f t="shared" si="107"/>
        <v>Trata-se de: Objeto De Revit  Com Tag  Tema Estrutura  OST_StructuralStiffener. --- Consultar Documentação BuildingSmart</v>
      </c>
      <c r="Q644" s="7" t="s">
        <v>415</v>
      </c>
      <c r="R644" s="21" t="s">
        <v>413</v>
      </c>
      <c r="S644" s="21" t="s">
        <v>413</v>
      </c>
      <c r="T644" s="10" t="str">
        <f t="shared" si="108"/>
        <v>key_644</v>
      </c>
    </row>
    <row r="645" spans="1:20" ht="7.8" customHeight="1" x14ac:dyDescent="0.3">
      <c r="A645" s="13">
        <v>645</v>
      </c>
      <c r="B645" s="9" t="s">
        <v>548</v>
      </c>
      <c r="C645" s="9" t="s">
        <v>1236</v>
      </c>
      <c r="D645" s="9" t="s">
        <v>574</v>
      </c>
      <c r="E645" s="25" t="s">
        <v>1498</v>
      </c>
      <c r="F645" s="23" t="s">
        <v>776</v>
      </c>
      <c r="G645" s="29" t="s">
        <v>152</v>
      </c>
      <c r="H645" s="29" t="s">
        <v>152</v>
      </c>
      <c r="I645" s="29" t="s">
        <v>152</v>
      </c>
      <c r="J645" s="29" t="s">
        <v>152</v>
      </c>
      <c r="K645" s="29" t="s">
        <v>152</v>
      </c>
      <c r="L645" s="7" t="str">
        <f t="shared" si="106"/>
        <v>Trata-se de: Objeto</v>
      </c>
      <c r="M645" s="7" t="str">
        <f t="shared" si="105"/>
        <v xml:space="preserve">De Revit </v>
      </c>
      <c r="N645" s="7" t="str">
        <f t="shared" si="109"/>
        <v xml:space="preserve">Com Tag </v>
      </c>
      <c r="O645" s="7" t="str">
        <f t="shared" si="110"/>
        <v xml:space="preserve">Tema Estrutura </v>
      </c>
      <c r="P645" s="7" t="str">
        <f t="shared" si="107"/>
        <v>Trata-se de: Objeto De Revit  Com Tag  Tema Estrutura  OST_StructuralTendons. --- Consultar Documentação BuildingSmart</v>
      </c>
      <c r="Q645" s="7" t="s">
        <v>415</v>
      </c>
      <c r="R645" s="21" t="s">
        <v>413</v>
      </c>
      <c r="S645" s="21" t="s">
        <v>413</v>
      </c>
      <c r="T645" s="10" t="str">
        <f t="shared" si="108"/>
        <v>key_645</v>
      </c>
    </row>
    <row r="646" spans="1:20" ht="7.8" customHeight="1" x14ac:dyDescent="0.3">
      <c r="A646" s="13">
        <v>646</v>
      </c>
      <c r="B646" s="9" t="s">
        <v>548</v>
      </c>
      <c r="C646" s="9" t="s">
        <v>1236</v>
      </c>
      <c r="D646" s="9" t="s">
        <v>574</v>
      </c>
      <c r="E646" s="25" t="s">
        <v>1498</v>
      </c>
      <c r="F646" s="23" t="s">
        <v>379</v>
      </c>
      <c r="G646" s="29" t="s">
        <v>152</v>
      </c>
      <c r="H646" s="29" t="s">
        <v>152</v>
      </c>
      <c r="I646" s="29" t="s">
        <v>152</v>
      </c>
      <c r="J646" s="29" t="s">
        <v>152</v>
      </c>
      <c r="K646" s="29" t="s">
        <v>152</v>
      </c>
      <c r="L646" s="7" t="str">
        <f t="shared" si="106"/>
        <v>Trata-se de: Objeto</v>
      </c>
      <c r="M646" s="7" t="str">
        <f t="shared" si="105"/>
        <v xml:space="preserve">De Revit </v>
      </c>
      <c r="N646" s="7" t="str">
        <f t="shared" si="109"/>
        <v xml:space="preserve">Com Tag </v>
      </c>
      <c r="O646" s="7" t="str">
        <f t="shared" si="110"/>
        <v xml:space="preserve">Tema Estrutura </v>
      </c>
      <c r="P646" s="7" t="str">
        <f t="shared" si="107"/>
        <v>Trata-se de: Objeto De Revit  Com Tag  Tema Estrutura  OST_TemporaryStructure. --- Consultar Documentação BuildingSmart</v>
      </c>
      <c r="Q646" s="7" t="s">
        <v>415</v>
      </c>
      <c r="R646" s="21" t="s">
        <v>413</v>
      </c>
      <c r="S646" s="21" t="s">
        <v>413</v>
      </c>
      <c r="T646" s="10" t="str">
        <f t="shared" si="108"/>
        <v>key_646</v>
      </c>
    </row>
    <row r="647" spans="1:20" ht="7.8" customHeight="1" x14ac:dyDescent="0.3">
      <c r="A647" s="13">
        <v>647</v>
      </c>
      <c r="B647" s="9" t="s">
        <v>548</v>
      </c>
      <c r="C647" s="9" t="s">
        <v>1236</v>
      </c>
      <c r="D647" s="9" t="s">
        <v>574</v>
      </c>
      <c r="E647" s="25" t="s">
        <v>1498</v>
      </c>
      <c r="F647" s="23" t="s">
        <v>869</v>
      </c>
      <c r="G647" s="29" t="s">
        <v>152</v>
      </c>
      <c r="H647" s="29" t="s">
        <v>152</v>
      </c>
      <c r="I647" s="29" t="s">
        <v>152</v>
      </c>
      <c r="J647" s="29" t="s">
        <v>152</v>
      </c>
      <c r="K647" s="29" t="s">
        <v>152</v>
      </c>
      <c r="L647" s="7" t="str">
        <f t="shared" si="106"/>
        <v>Trata-se de: Objeto</v>
      </c>
      <c r="M647" s="7" t="str">
        <f t="shared" si="105"/>
        <v xml:space="preserve">De Revit </v>
      </c>
      <c r="N647" s="7" t="str">
        <f t="shared" si="109"/>
        <v xml:space="preserve">Com Tag </v>
      </c>
      <c r="O647" s="7" t="str">
        <f t="shared" si="110"/>
        <v xml:space="preserve">Tema Estrutura </v>
      </c>
      <c r="P647" s="7" t="str">
        <f t="shared" si="107"/>
        <v>Trata-se de: Objeto De Revit  Com Tag  Tema Estrutura  OST_StructuralTruss. --- Consultar Documentação BuildingSmart</v>
      </c>
      <c r="Q647" s="7" t="s">
        <v>415</v>
      </c>
      <c r="R647" s="21" t="s">
        <v>413</v>
      </c>
      <c r="S647" s="21" t="s">
        <v>413</v>
      </c>
      <c r="T647" s="10" t="str">
        <f t="shared" si="108"/>
        <v>key_647</v>
      </c>
    </row>
    <row r="648" spans="1:20" ht="7.8" customHeight="1" x14ac:dyDescent="0.3">
      <c r="A648" s="13">
        <v>648</v>
      </c>
      <c r="B648" s="9" t="s">
        <v>548</v>
      </c>
      <c r="C648" s="9" t="s">
        <v>1236</v>
      </c>
      <c r="D648" s="9" t="s">
        <v>574</v>
      </c>
      <c r="E648" s="25" t="s">
        <v>1535</v>
      </c>
      <c r="F648" s="23" t="s">
        <v>357</v>
      </c>
      <c r="G648" s="29" t="s">
        <v>152</v>
      </c>
      <c r="H648" s="29" t="s">
        <v>152</v>
      </c>
      <c r="I648" s="29" t="s">
        <v>152</v>
      </c>
      <c r="J648" s="29" t="s">
        <v>152</v>
      </c>
      <c r="K648" s="29" t="s">
        <v>152</v>
      </c>
      <c r="L648" s="7" t="str">
        <f t="shared" si="106"/>
        <v>Trata-se de: Objeto</v>
      </c>
      <c r="M648" s="7" t="str">
        <f t="shared" si="105"/>
        <v xml:space="preserve">De Revit </v>
      </c>
      <c r="N648" s="7" t="str">
        <f t="shared" si="109"/>
        <v xml:space="preserve">Com Tag </v>
      </c>
      <c r="O648" s="7" t="str">
        <f t="shared" si="110"/>
        <v xml:space="preserve">Tema Fabricação </v>
      </c>
      <c r="P648" s="7" t="str">
        <f t="shared" si="107"/>
        <v>Trata-se de: Objeto De Revit  Com Tag  Tema Fabricação  OST_FabricationContainment. --- Consultar Documentação BuildingSmart</v>
      </c>
      <c r="Q648" s="7" t="s">
        <v>415</v>
      </c>
      <c r="R648" s="21" t="s">
        <v>413</v>
      </c>
      <c r="S648" s="21" t="s">
        <v>413</v>
      </c>
      <c r="T648" s="10" t="str">
        <f t="shared" si="108"/>
        <v>key_648</v>
      </c>
    </row>
    <row r="649" spans="1:20" ht="7.8" customHeight="1" x14ac:dyDescent="0.3">
      <c r="A649" s="13">
        <v>649</v>
      </c>
      <c r="B649" s="9" t="s">
        <v>548</v>
      </c>
      <c r="C649" s="9" t="s">
        <v>1236</v>
      </c>
      <c r="D649" s="9" t="s">
        <v>574</v>
      </c>
      <c r="E649" s="25" t="s">
        <v>1535</v>
      </c>
      <c r="F649" s="23" t="s">
        <v>726</v>
      </c>
      <c r="G649" s="29" t="s">
        <v>152</v>
      </c>
      <c r="H649" s="29" t="s">
        <v>152</v>
      </c>
      <c r="I649" s="29" t="s">
        <v>152</v>
      </c>
      <c r="J649" s="29" t="s">
        <v>152</v>
      </c>
      <c r="K649" s="29" t="s">
        <v>152</v>
      </c>
      <c r="L649" s="7" t="str">
        <f t="shared" si="106"/>
        <v>Trata-se de: Objeto</v>
      </c>
      <c r="M649" s="7" t="str">
        <f t="shared" si="105"/>
        <v xml:space="preserve">De Revit </v>
      </c>
      <c r="N649" s="7" t="str">
        <f t="shared" si="109"/>
        <v xml:space="preserve">Com Tag </v>
      </c>
      <c r="O649" s="7" t="str">
        <f t="shared" si="110"/>
        <v xml:space="preserve">Tema Fabricação </v>
      </c>
      <c r="P649" s="7" t="str">
        <f t="shared" si="107"/>
        <v>Trata-se de: Objeto De Revit  Com Tag  Tema Fabricação  OST_FabricationDuctworkStiffeners. --- Consultar Documentação BuildingSmart</v>
      </c>
      <c r="Q649" s="7" t="s">
        <v>415</v>
      </c>
      <c r="R649" s="21" t="s">
        <v>413</v>
      </c>
      <c r="S649" s="21" t="s">
        <v>413</v>
      </c>
      <c r="T649" s="10" t="str">
        <f t="shared" si="108"/>
        <v>key_649</v>
      </c>
    </row>
    <row r="650" spans="1:20" ht="7.8" customHeight="1" x14ac:dyDescent="0.3">
      <c r="A650" s="13">
        <v>650</v>
      </c>
      <c r="B650" s="9" t="s">
        <v>548</v>
      </c>
      <c r="C650" s="9" t="s">
        <v>1236</v>
      </c>
      <c r="D650" s="9" t="s">
        <v>574</v>
      </c>
      <c r="E650" s="25" t="s">
        <v>1535</v>
      </c>
      <c r="F650" s="23" t="s">
        <v>359</v>
      </c>
      <c r="G650" s="29" t="s">
        <v>152</v>
      </c>
      <c r="H650" s="29" t="s">
        <v>152</v>
      </c>
      <c r="I650" s="29" t="s">
        <v>152</v>
      </c>
      <c r="J650" s="29" t="s">
        <v>152</v>
      </c>
      <c r="K650" s="29" t="s">
        <v>152</v>
      </c>
      <c r="L650" s="7" t="str">
        <f t="shared" si="106"/>
        <v>Trata-se de: Objeto</v>
      </c>
      <c r="M650" s="7" t="str">
        <f t="shared" si="105"/>
        <v xml:space="preserve">De Revit </v>
      </c>
      <c r="N650" s="7" t="str">
        <f t="shared" si="109"/>
        <v xml:space="preserve">Com Tag </v>
      </c>
      <c r="O650" s="7" t="str">
        <f t="shared" si="110"/>
        <v xml:space="preserve">Tema Fabricação </v>
      </c>
      <c r="P650" s="7" t="str">
        <f t="shared" si="107"/>
        <v>Trata-se de: Objeto De Revit  Com Tag  Tema Fabricação  OST_FabricationDuctwork. --- Consultar Documentação BuildingSmart</v>
      </c>
      <c r="Q650" s="7" t="s">
        <v>415</v>
      </c>
      <c r="R650" s="21" t="s">
        <v>413</v>
      </c>
      <c r="S650" s="21" t="s">
        <v>413</v>
      </c>
      <c r="T650" s="10" t="str">
        <f t="shared" si="108"/>
        <v>key_650</v>
      </c>
    </row>
    <row r="651" spans="1:20" ht="7.8" customHeight="1" x14ac:dyDescent="0.3">
      <c r="A651" s="13">
        <v>651</v>
      </c>
      <c r="B651" s="9" t="s">
        <v>548</v>
      </c>
      <c r="C651" s="9" t="s">
        <v>1236</v>
      </c>
      <c r="D651" s="9" t="s">
        <v>574</v>
      </c>
      <c r="E651" s="25" t="s">
        <v>1535</v>
      </c>
      <c r="F651" s="23" t="s">
        <v>730</v>
      </c>
      <c r="G651" s="29" t="s">
        <v>152</v>
      </c>
      <c r="H651" s="29" t="s">
        <v>152</v>
      </c>
      <c r="I651" s="29" t="s">
        <v>152</v>
      </c>
      <c r="J651" s="29" t="s">
        <v>152</v>
      </c>
      <c r="K651" s="29" t="s">
        <v>152</v>
      </c>
      <c r="L651" s="7" t="str">
        <f t="shared" si="106"/>
        <v>Trata-se de: Objeto</v>
      </c>
      <c r="M651" s="7" t="str">
        <f t="shared" si="105"/>
        <v xml:space="preserve">De Revit </v>
      </c>
      <c r="N651" s="7" t="str">
        <f t="shared" si="109"/>
        <v xml:space="preserve">Com Tag </v>
      </c>
      <c r="O651" s="7" t="str">
        <f t="shared" si="110"/>
        <v xml:space="preserve">Tema Fabricação </v>
      </c>
      <c r="P651" s="7" t="str">
        <f t="shared" si="107"/>
        <v>Trata-se de: Objeto De Revit  Com Tag  Tema Fabricação  OST_FabricationHangers. --- Consultar Documentação BuildingSmart</v>
      </c>
      <c r="Q651" s="7" t="s">
        <v>415</v>
      </c>
      <c r="R651" s="21" t="s">
        <v>413</v>
      </c>
      <c r="S651" s="21" t="s">
        <v>413</v>
      </c>
      <c r="T651" s="10" t="str">
        <f t="shared" si="108"/>
        <v>key_651</v>
      </c>
    </row>
    <row r="652" spans="1:20" ht="7.8" customHeight="1" x14ac:dyDescent="0.3">
      <c r="A652" s="13">
        <v>652</v>
      </c>
      <c r="B652" s="9" t="s">
        <v>548</v>
      </c>
      <c r="C652" s="9" t="s">
        <v>1236</v>
      </c>
      <c r="D652" s="9" t="s">
        <v>574</v>
      </c>
      <c r="E652" s="25" t="s">
        <v>1535</v>
      </c>
      <c r="F652" s="23" t="s">
        <v>358</v>
      </c>
      <c r="G652" s="29" t="s">
        <v>152</v>
      </c>
      <c r="H652" s="29" t="s">
        <v>152</v>
      </c>
      <c r="I652" s="29" t="s">
        <v>152</v>
      </c>
      <c r="J652" s="29" t="s">
        <v>152</v>
      </c>
      <c r="K652" s="29" t="s">
        <v>152</v>
      </c>
      <c r="L652" s="7" t="str">
        <f t="shared" si="106"/>
        <v>Trata-se de: Objeto</v>
      </c>
      <c r="M652" s="7" t="str">
        <f t="shared" si="105"/>
        <v xml:space="preserve">De Revit </v>
      </c>
      <c r="N652" s="7" t="str">
        <f t="shared" si="109"/>
        <v xml:space="preserve">Com Tag </v>
      </c>
      <c r="O652" s="7" t="str">
        <f t="shared" si="110"/>
        <v xml:space="preserve">Tema Fabricação </v>
      </c>
      <c r="P652" s="7" t="str">
        <f t="shared" si="107"/>
        <v>Trata-se de: Objeto De Revit  Com Tag  Tema Fabricação  OST_FabricationPipework. --- Consultar Documentação BuildingSmart</v>
      </c>
      <c r="Q652" s="7" t="s">
        <v>415</v>
      </c>
      <c r="R652" s="21" t="s">
        <v>413</v>
      </c>
      <c r="S652" s="21" t="s">
        <v>413</v>
      </c>
      <c r="T652" s="10" t="str">
        <f t="shared" si="108"/>
        <v>key_652</v>
      </c>
    </row>
    <row r="653" spans="1:20" ht="7.8" customHeight="1" x14ac:dyDescent="0.3">
      <c r="A653" s="13">
        <v>653</v>
      </c>
      <c r="B653" s="9" t="s">
        <v>548</v>
      </c>
      <c r="C653" s="9" t="s">
        <v>1236</v>
      </c>
      <c r="D653" s="9" t="s">
        <v>574</v>
      </c>
      <c r="E653" s="25" t="s">
        <v>1536</v>
      </c>
      <c r="F653" s="23" t="s">
        <v>866</v>
      </c>
      <c r="G653" s="29" t="s">
        <v>152</v>
      </c>
      <c r="H653" s="29" t="s">
        <v>152</v>
      </c>
      <c r="I653" s="29" t="s">
        <v>152</v>
      </c>
      <c r="J653" s="29" t="s">
        <v>152</v>
      </c>
      <c r="K653" s="29" t="s">
        <v>152</v>
      </c>
      <c r="L653" s="7" t="str">
        <f t="shared" si="106"/>
        <v>Trata-se de: Objeto</v>
      </c>
      <c r="M653" s="7" t="str">
        <f t="shared" si="105"/>
        <v xml:space="preserve">De Revit </v>
      </c>
      <c r="N653" s="7" t="str">
        <f t="shared" si="109"/>
        <v xml:space="preserve">Com Tag </v>
      </c>
      <c r="O653" s="7" t="str">
        <f t="shared" si="110"/>
        <v xml:space="preserve">Tema Genérico </v>
      </c>
      <c r="P653" s="7" t="str">
        <f t="shared" si="107"/>
        <v>Trata-se de: Objeto De Revit  Com Tag  Tema Genérico  OST_DetailComponents. --- Consultar Documentação BuildingSmart</v>
      </c>
      <c r="Q653" s="7" t="s">
        <v>415</v>
      </c>
      <c r="R653" s="21" t="s">
        <v>413</v>
      </c>
      <c r="S653" s="21" t="s">
        <v>413</v>
      </c>
      <c r="T653" s="10" t="str">
        <f t="shared" si="108"/>
        <v>key_653</v>
      </c>
    </row>
    <row r="654" spans="1:20" ht="7.8" customHeight="1" x14ac:dyDescent="0.3">
      <c r="A654" s="13">
        <v>654</v>
      </c>
      <c r="B654" s="9" t="s">
        <v>548</v>
      </c>
      <c r="C654" s="9" t="s">
        <v>1236</v>
      </c>
      <c r="D654" s="9" t="s">
        <v>574</v>
      </c>
      <c r="E654" s="25" t="s">
        <v>1536</v>
      </c>
      <c r="F654" s="23" t="s">
        <v>169</v>
      </c>
      <c r="G654" s="29" t="s">
        <v>152</v>
      </c>
      <c r="H654" s="29" t="s">
        <v>152</v>
      </c>
      <c r="I654" s="29" t="s">
        <v>152</v>
      </c>
      <c r="J654" s="29" t="s">
        <v>152</v>
      </c>
      <c r="K654" s="29" t="s">
        <v>152</v>
      </c>
      <c r="L654" s="7" t="str">
        <f t="shared" si="106"/>
        <v>Trata-se de: Objeto</v>
      </c>
      <c r="M654" s="7" t="str">
        <f t="shared" si="105"/>
        <v xml:space="preserve">De Revit </v>
      </c>
      <c r="N654" s="7" t="str">
        <f t="shared" si="109"/>
        <v xml:space="preserve">Com Tag </v>
      </c>
      <c r="O654" s="7" t="str">
        <f t="shared" si="110"/>
        <v xml:space="preserve">Tema Genérico </v>
      </c>
      <c r="P654" s="7" t="str">
        <f t="shared" si="107"/>
        <v>Trata-se de: Objeto De Revit  Com Tag  Tema Genérico  OST_GenericModel. --- Consultar Documentação BuildingSmart</v>
      </c>
      <c r="Q654" s="7" t="s">
        <v>415</v>
      </c>
      <c r="R654" s="21" t="s">
        <v>413</v>
      </c>
      <c r="S654" s="21" t="s">
        <v>413</v>
      </c>
      <c r="T654" s="10" t="str">
        <f t="shared" si="108"/>
        <v>key_654</v>
      </c>
    </row>
    <row r="655" spans="1:20" ht="7.8" customHeight="1" x14ac:dyDescent="0.3">
      <c r="A655" s="13">
        <v>655</v>
      </c>
      <c r="B655" s="9" t="s">
        <v>548</v>
      </c>
      <c r="C655" s="9" t="s">
        <v>1236</v>
      </c>
      <c r="D655" s="9" t="s">
        <v>574</v>
      </c>
      <c r="E655" s="25" t="s">
        <v>1537</v>
      </c>
      <c r="F655" s="23" t="s">
        <v>388</v>
      </c>
      <c r="G655" s="29" t="s">
        <v>152</v>
      </c>
      <c r="H655" s="29" t="s">
        <v>152</v>
      </c>
      <c r="I655" s="29" t="s">
        <v>152</v>
      </c>
      <c r="J655" s="29" t="s">
        <v>152</v>
      </c>
      <c r="K655" s="29" t="s">
        <v>152</v>
      </c>
      <c r="L655" s="7" t="str">
        <f t="shared" si="106"/>
        <v>Trata-se de: Objeto</v>
      </c>
      <c r="M655" s="7" t="str">
        <f t="shared" si="105"/>
        <v xml:space="preserve">De Revit </v>
      </c>
      <c r="N655" s="7" t="str">
        <f t="shared" si="109"/>
        <v xml:space="preserve">Com Tag </v>
      </c>
      <c r="O655" s="7" t="str">
        <f t="shared" si="110"/>
        <v xml:space="preserve">Tema Informativo </v>
      </c>
      <c r="P655" s="7" t="str">
        <f t="shared" si="107"/>
        <v>Trata-se de: Objeto De Revit  Com Tag  Tema Informativo  OST_Keynote. --- Consultar Documentação BuildingSmart</v>
      </c>
      <c r="Q655" s="7" t="s">
        <v>415</v>
      </c>
      <c r="R655" s="21" t="s">
        <v>413</v>
      </c>
      <c r="S655" s="21" t="s">
        <v>413</v>
      </c>
      <c r="T655" s="10" t="str">
        <f t="shared" si="108"/>
        <v>key_655</v>
      </c>
    </row>
    <row r="656" spans="1:20" ht="7.8" customHeight="1" x14ac:dyDescent="0.3">
      <c r="A656" s="13">
        <v>656</v>
      </c>
      <c r="B656" s="9" t="s">
        <v>548</v>
      </c>
      <c r="C656" s="9" t="s">
        <v>1236</v>
      </c>
      <c r="D656" s="9" t="s">
        <v>574</v>
      </c>
      <c r="E656" s="25" t="s">
        <v>1537</v>
      </c>
      <c r="F656" s="23" t="s">
        <v>860</v>
      </c>
      <c r="G656" s="29" t="s">
        <v>152</v>
      </c>
      <c r="H656" s="29" t="s">
        <v>152</v>
      </c>
      <c r="I656" s="29" t="s">
        <v>152</v>
      </c>
      <c r="J656" s="29" t="s">
        <v>152</v>
      </c>
      <c r="K656" s="29" t="s">
        <v>152</v>
      </c>
      <c r="L656" s="7" t="str">
        <f t="shared" si="106"/>
        <v>Trata-se de: Objeto</v>
      </c>
      <c r="M656" s="7" t="str">
        <f t="shared" si="105"/>
        <v xml:space="preserve">De Revit </v>
      </c>
      <c r="N656" s="7" t="str">
        <f t="shared" si="109"/>
        <v xml:space="preserve">Com Tag </v>
      </c>
      <c r="O656" s="7" t="str">
        <f t="shared" si="110"/>
        <v xml:space="preserve">Tema Informativo </v>
      </c>
      <c r="P656" s="7" t="str">
        <f t="shared" si="107"/>
        <v>Trata-se de: Objeto De Revit  Com Tag  Tema Informativo  OST_Tags. --- Consultar Documentação BuildingSmart</v>
      </c>
      <c r="Q656" s="7" t="s">
        <v>415</v>
      </c>
      <c r="R656" s="21" t="s">
        <v>413</v>
      </c>
      <c r="S656" s="21" t="s">
        <v>413</v>
      </c>
      <c r="T656" s="10" t="str">
        <f t="shared" si="108"/>
        <v>key_656</v>
      </c>
    </row>
    <row r="657" spans="1:20" ht="7.8" customHeight="1" x14ac:dyDescent="0.3">
      <c r="A657" s="13">
        <v>657</v>
      </c>
      <c r="B657" s="9" t="s">
        <v>548</v>
      </c>
      <c r="C657" s="9" t="s">
        <v>1236</v>
      </c>
      <c r="D657" s="9" t="s">
        <v>574</v>
      </c>
      <c r="E657" s="25" t="s">
        <v>1499</v>
      </c>
      <c r="F657" s="23" t="s">
        <v>778</v>
      </c>
      <c r="G657" s="29" t="s">
        <v>152</v>
      </c>
      <c r="H657" s="29" t="s">
        <v>152</v>
      </c>
      <c r="I657" s="29" t="s">
        <v>152</v>
      </c>
      <c r="J657" s="29" t="s">
        <v>152</v>
      </c>
      <c r="K657" s="29" t="s">
        <v>152</v>
      </c>
      <c r="L657" s="7" t="str">
        <f t="shared" si="106"/>
        <v>Trata-se de: Objeto</v>
      </c>
      <c r="M657" s="7" t="str">
        <f t="shared" si="105"/>
        <v xml:space="preserve">De Revit </v>
      </c>
      <c r="N657" s="7" t="str">
        <f t="shared" si="109"/>
        <v xml:space="preserve">Com Tag </v>
      </c>
      <c r="O657" s="7" t="str">
        <f t="shared" si="110"/>
        <v xml:space="preserve">Tema HVAC </v>
      </c>
      <c r="P657" s="7" t="str">
        <f t="shared" si="107"/>
        <v>Trata-se de: Objeto De Revit  Com Tag  Tema HVAC  OST_ExpansionJoints. --- Consultar Documentação BuildingSmart</v>
      </c>
      <c r="Q657" s="7" t="s">
        <v>415</v>
      </c>
      <c r="R657" s="21" t="s">
        <v>413</v>
      </c>
      <c r="S657" s="21" t="s">
        <v>413</v>
      </c>
      <c r="T657" s="10" t="str">
        <f t="shared" si="108"/>
        <v>key_657</v>
      </c>
    </row>
    <row r="658" spans="1:20" ht="7.8" customHeight="1" x14ac:dyDescent="0.3">
      <c r="A658" s="13">
        <v>658</v>
      </c>
      <c r="B658" s="9" t="s">
        <v>548</v>
      </c>
      <c r="C658" s="9" t="s">
        <v>1236</v>
      </c>
      <c r="D658" s="9" t="s">
        <v>574</v>
      </c>
      <c r="E658" s="25" t="s">
        <v>1499</v>
      </c>
      <c r="F658" s="23" t="s">
        <v>356</v>
      </c>
      <c r="G658" s="29" t="s">
        <v>152</v>
      </c>
      <c r="H658" s="29" t="s">
        <v>152</v>
      </c>
      <c r="I658" s="29" t="s">
        <v>152</v>
      </c>
      <c r="J658" s="29" t="s">
        <v>152</v>
      </c>
      <c r="K658" s="29" t="s">
        <v>152</v>
      </c>
      <c r="L658" s="7" t="str">
        <f t="shared" si="106"/>
        <v>Trata-se de: Objeto</v>
      </c>
      <c r="M658" s="7" t="str">
        <f t="shared" si="105"/>
        <v xml:space="preserve">De Revit </v>
      </c>
      <c r="N658" s="7" t="str">
        <f t="shared" si="109"/>
        <v xml:space="preserve">Com Tag </v>
      </c>
      <c r="O658" s="7" t="str">
        <f t="shared" si="110"/>
        <v xml:space="preserve">Tema HVAC </v>
      </c>
      <c r="P658" s="7" t="str">
        <f t="shared" si="107"/>
        <v>Trata-se de: Objeto De Revit  Com Tag  Tema HVAC  OST_MEPAncillaryFraming. --- Consultar Documentação BuildingSmart</v>
      </c>
      <c r="Q658" s="7" t="s">
        <v>415</v>
      </c>
      <c r="R658" s="21" t="s">
        <v>413</v>
      </c>
      <c r="S658" s="21" t="s">
        <v>413</v>
      </c>
      <c r="T658" s="10" t="str">
        <f t="shared" si="108"/>
        <v>key_658</v>
      </c>
    </row>
    <row r="659" spans="1:20" ht="7.8" customHeight="1" x14ac:dyDescent="0.3">
      <c r="A659" s="13">
        <v>659</v>
      </c>
      <c r="B659" s="9" t="s">
        <v>548</v>
      </c>
      <c r="C659" s="9" t="s">
        <v>1236</v>
      </c>
      <c r="D659" s="9" t="s">
        <v>574</v>
      </c>
      <c r="E659" s="25" t="s">
        <v>1499</v>
      </c>
      <c r="F659" s="23" t="s">
        <v>861</v>
      </c>
      <c r="G659" s="29" t="s">
        <v>152</v>
      </c>
      <c r="H659" s="29" t="s">
        <v>152</v>
      </c>
      <c r="I659" s="29" t="s">
        <v>152</v>
      </c>
      <c r="J659" s="29" t="s">
        <v>152</v>
      </c>
      <c r="K659" s="29" t="s">
        <v>152</v>
      </c>
      <c r="L659" s="7" t="str">
        <f t="shared" si="106"/>
        <v>Trata-se de: Objeto</v>
      </c>
      <c r="M659" s="7" t="str">
        <f t="shared" si="105"/>
        <v xml:space="preserve">De Revit </v>
      </c>
      <c r="N659" s="7" t="str">
        <f t="shared" si="109"/>
        <v xml:space="preserve">Com Tag </v>
      </c>
      <c r="O659" s="7" t="str">
        <f t="shared" si="110"/>
        <v xml:space="preserve">Tema HVAC </v>
      </c>
      <c r="P659" s="7" t="str">
        <f t="shared" si="107"/>
        <v>Trata-se de: Objeto De Revit  Com Tag  Tema HVAC  OST_MEPSpaces. --- Consultar Documentação BuildingSmart</v>
      </c>
      <c r="Q659" s="7" t="s">
        <v>415</v>
      </c>
      <c r="R659" s="21" t="s">
        <v>413</v>
      </c>
      <c r="S659" s="21" t="s">
        <v>413</v>
      </c>
      <c r="T659" s="10" t="str">
        <f t="shared" si="108"/>
        <v>key_659</v>
      </c>
    </row>
    <row r="660" spans="1:20" ht="7.8" customHeight="1" x14ac:dyDescent="0.3">
      <c r="A660" s="13">
        <v>660</v>
      </c>
      <c r="B660" s="9" t="s">
        <v>548</v>
      </c>
      <c r="C660" s="9" t="s">
        <v>1236</v>
      </c>
      <c r="D660" s="9" t="s">
        <v>574</v>
      </c>
      <c r="E660" s="25" t="s">
        <v>1499</v>
      </c>
      <c r="F660" s="23" t="s">
        <v>782</v>
      </c>
      <c r="G660" s="29" t="s">
        <v>152</v>
      </c>
      <c r="H660" s="29" t="s">
        <v>152</v>
      </c>
      <c r="I660" s="29" t="s">
        <v>152</v>
      </c>
      <c r="J660" s="29" t="s">
        <v>152</v>
      </c>
      <c r="K660" s="29" t="s">
        <v>152</v>
      </c>
      <c r="L660" s="7" t="str">
        <f t="shared" si="106"/>
        <v>Trata-se de: Objeto</v>
      </c>
      <c r="M660" s="7" t="str">
        <f t="shared" si="105"/>
        <v xml:space="preserve">De Revit </v>
      </c>
      <c r="N660" s="7" t="str">
        <f t="shared" si="109"/>
        <v xml:space="preserve">Com Tag </v>
      </c>
      <c r="O660" s="7" t="str">
        <f t="shared" si="110"/>
        <v xml:space="preserve">Tema HVAC </v>
      </c>
      <c r="P660" s="7" t="str">
        <f t="shared" si="107"/>
        <v>Trata-se de: Objeto De Revit  Com Tag  Tema HVAC  OST_VibrationDampers. --- Consultar Documentação BuildingSmart</v>
      </c>
      <c r="Q660" s="7" t="s">
        <v>415</v>
      </c>
      <c r="R660" s="21" t="s">
        <v>413</v>
      </c>
      <c r="S660" s="21" t="s">
        <v>413</v>
      </c>
      <c r="T660" s="10" t="str">
        <f t="shared" si="108"/>
        <v>key_660</v>
      </c>
    </row>
    <row r="661" spans="1:20" ht="7.8" customHeight="1" x14ac:dyDescent="0.3">
      <c r="A661" s="13">
        <v>661</v>
      </c>
      <c r="B661" s="9" t="s">
        <v>548</v>
      </c>
      <c r="C661" s="9" t="s">
        <v>1236</v>
      </c>
      <c r="D661" s="9" t="s">
        <v>574</v>
      </c>
      <c r="E661" s="25" t="s">
        <v>1499</v>
      </c>
      <c r="F661" s="23" t="s">
        <v>780</v>
      </c>
      <c r="G661" s="29" t="s">
        <v>152</v>
      </c>
      <c r="H661" s="29" t="s">
        <v>152</v>
      </c>
      <c r="I661" s="29" t="s">
        <v>152</v>
      </c>
      <c r="J661" s="29" t="s">
        <v>152</v>
      </c>
      <c r="K661" s="29" t="s">
        <v>152</v>
      </c>
      <c r="L661" s="7" t="str">
        <f t="shared" si="106"/>
        <v>Trata-se de: Objeto</v>
      </c>
      <c r="M661" s="7" t="str">
        <f t="shared" si="105"/>
        <v xml:space="preserve">De Revit </v>
      </c>
      <c r="N661" s="7" t="str">
        <f t="shared" si="109"/>
        <v xml:space="preserve">Com Tag </v>
      </c>
      <c r="O661" s="7" t="str">
        <f t="shared" si="110"/>
        <v xml:space="preserve">Tema HVAC </v>
      </c>
      <c r="P661" s="7" t="str">
        <f t="shared" si="107"/>
        <v>Trata-se de: Objeto De Revit  Com Tag  Tema HVAC  OST_VibrationIsolators. --- Consultar Documentação BuildingSmart</v>
      </c>
      <c r="Q661" s="7" t="s">
        <v>415</v>
      </c>
      <c r="R661" s="21" t="s">
        <v>413</v>
      </c>
      <c r="S661" s="21" t="s">
        <v>413</v>
      </c>
      <c r="T661" s="10" t="str">
        <f t="shared" si="108"/>
        <v>key_661</v>
      </c>
    </row>
    <row r="662" spans="1:20" ht="7.8" customHeight="1" x14ac:dyDescent="0.3">
      <c r="A662" s="13">
        <v>662</v>
      </c>
      <c r="B662" s="9" t="s">
        <v>548</v>
      </c>
      <c r="C662" s="9" t="s">
        <v>1236</v>
      </c>
      <c r="D662" s="9" t="s">
        <v>574</v>
      </c>
      <c r="E662" s="25" t="s">
        <v>1499</v>
      </c>
      <c r="F662" s="23" t="s">
        <v>364</v>
      </c>
      <c r="G662" s="29" t="s">
        <v>152</v>
      </c>
      <c r="H662" s="29" t="s">
        <v>152</v>
      </c>
      <c r="I662" s="29" t="s">
        <v>152</v>
      </c>
      <c r="J662" s="29" t="s">
        <v>152</v>
      </c>
      <c r="K662" s="29" t="s">
        <v>152</v>
      </c>
      <c r="L662" s="7" t="str">
        <f t="shared" si="106"/>
        <v>Trata-se de: Objeto</v>
      </c>
      <c r="M662" s="7" t="str">
        <f t="shared" ref="M662:M693" si="111">_xlfn.CONCAT("", SUBSTITUTE(C662,"."," ")," ")</f>
        <v xml:space="preserve">De Revit </v>
      </c>
      <c r="N662" s="7" t="str">
        <f t="shared" si="109"/>
        <v xml:space="preserve">Com Tag </v>
      </c>
      <c r="O662" s="7" t="str">
        <f t="shared" si="110"/>
        <v xml:space="preserve">Tema HVAC </v>
      </c>
      <c r="P662" s="7" t="str">
        <f t="shared" si="107"/>
        <v>Trata-se de: Objeto De Revit  Com Tag  Tema HVAC  OST_VibrationManagement. --- Consultar Documentação BuildingSmart</v>
      </c>
      <c r="Q662" s="7" t="s">
        <v>415</v>
      </c>
      <c r="R662" s="21" t="s">
        <v>413</v>
      </c>
      <c r="S662" s="21" t="s">
        <v>413</v>
      </c>
      <c r="T662" s="10" t="str">
        <f t="shared" si="108"/>
        <v>key_662</v>
      </c>
    </row>
    <row r="663" spans="1:20" ht="7.8" customHeight="1" x14ac:dyDescent="0.3">
      <c r="A663" s="13">
        <v>663</v>
      </c>
      <c r="B663" s="9" t="s">
        <v>548</v>
      </c>
      <c r="C663" s="9" t="s">
        <v>1236</v>
      </c>
      <c r="D663" s="9" t="s">
        <v>574</v>
      </c>
      <c r="E663" s="25" t="s">
        <v>1499</v>
      </c>
      <c r="F663" s="23" t="s">
        <v>740</v>
      </c>
      <c r="G663" s="29" t="s">
        <v>152</v>
      </c>
      <c r="H663" s="29" t="s">
        <v>152</v>
      </c>
      <c r="I663" s="29" t="s">
        <v>152</v>
      </c>
      <c r="J663" s="29" t="s">
        <v>152</v>
      </c>
      <c r="K663" s="29" t="s">
        <v>152</v>
      </c>
      <c r="L663" s="7" t="str">
        <f t="shared" si="106"/>
        <v>Trata-se de: Objeto</v>
      </c>
      <c r="M663" s="7" t="str">
        <f t="shared" si="111"/>
        <v xml:space="preserve">De Revit </v>
      </c>
      <c r="N663" s="7" t="str">
        <f t="shared" si="109"/>
        <v xml:space="preserve">Com Tag </v>
      </c>
      <c r="O663" s="7" t="str">
        <f t="shared" si="110"/>
        <v xml:space="preserve">Tema HVAC </v>
      </c>
      <c r="P663" s="7" t="str">
        <f t="shared" si="107"/>
        <v>Trata-se de: Objeto De Revit  Com Tag  Tema HVAC  OST_HVAC_Zones. --- Consultar Documentação BuildingSmart</v>
      </c>
      <c r="Q663" s="7" t="s">
        <v>415</v>
      </c>
      <c r="R663" s="21" t="s">
        <v>413</v>
      </c>
      <c r="S663" s="21" t="s">
        <v>413</v>
      </c>
      <c r="T663" s="10" t="str">
        <f t="shared" si="108"/>
        <v>key_663</v>
      </c>
    </row>
    <row r="664" spans="1:20" ht="7.8" customHeight="1" x14ac:dyDescent="0.3">
      <c r="A664" s="13">
        <v>664</v>
      </c>
      <c r="B664" s="9" t="s">
        <v>548</v>
      </c>
      <c r="C664" s="9" t="s">
        <v>1236</v>
      </c>
      <c r="D664" s="9" t="s">
        <v>574</v>
      </c>
      <c r="E664" s="25" t="s">
        <v>1509</v>
      </c>
      <c r="F664" s="23" t="s">
        <v>746</v>
      </c>
      <c r="G664" s="29" t="s">
        <v>152</v>
      </c>
      <c r="H664" s="29" t="s">
        <v>152</v>
      </c>
      <c r="I664" s="29" t="s">
        <v>152</v>
      </c>
      <c r="J664" s="29" t="s">
        <v>152</v>
      </c>
      <c r="K664" s="29" t="s">
        <v>152</v>
      </c>
      <c r="L664" s="7" t="str">
        <f t="shared" si="106"/>
        <v>Trata-se de: Objeto</v>
      </c>
      <c r="M664" s="7" t="str">
        <f t="shared" si="111"/>
        <v xml:space="preserve">De Revit </v>
      </c>
      <c r="N664" s="7" t="str">
        <f t="shared" si="109"/>
        <v xml:space="preserve">Com Tag </v>
      </c>
      <c r="O664" s="7" t="str">
        <f t="shared" si="110"/>
        <v xml:space="preserve">Tema Incêndio </v>
      </c>
      <c r="P664" s="7" t="str">
        <f t="shared" si="107"/>
        <v>Trata-se de: Objeto De Revit  Com Tag  Tema Incêndio  OST_FireAlarmDevices. --- Consultar Documentação BuildingSmart</v>
      </c>
      <c r="Q664" s="7" t="s">
        <v>415</v>
      </c>
      <c r="R664" s="21" t="s">
        <v>413</v>
      </c>
      <c r="S664" s="21" t="s">
        <v>413</v>
      </c>
      <c r="T664" s="10" t="str">
        <f t="shared" si="108"/>
        <v>key_664</v>
      </c>
    </row>
    <row r="665" spans="1:20" ht="7.8" customHeight="1" x14ac:dyDescent="0.3">
      <c r="A665" s="13">
        <v>665</v>
      </c>
      <c r="B665" s="9" t="s">
        <v>548</v>
      </c>
      <c r="C665" s="9" t="s">
        <v>1236</v>
      </c>
      <c r="D665" s="9" t="s">
        <v>574</v>
      </c>
      <c r="E665" s="25" t="s">
        <v>1509</v>
      </c>
      <c r="F665" s="23" t="s">
        <v>377</v>
      </c>
      <c r="G665" s="29" t="s">
        <v>152</v>
      </c>
      <c r="H665" s="29" t="s">
        <v>152</v>
      </c>
      <c r="I665" s="29" t="s">
        <v>152</v>
      </c>
      <c r="J665" s="29" t="s">
        <v>152</v>
      </c>
      <c r="K665" s="29" t="s">
        <v>152</v>
      </c>
      <c r="L665" s="7" t="str">
        <f t="shared" si="106"/>
        <v>Trata-se de: Objeto</v>
      </c>
      <c r="M665" s="7" t="str">
        <f t="shared" si="111"/>
        <v xml:space="preserve">De Revit </v>
      </c>
      <c r="N665" s="7" t="str">
        <f t="shared" si="109"/>
        <v xml:space="preserve">Com Tag </v>
      </c>
      <c r="O665" s="7" t="str">
        <f t="shared" si="110"/>
        <v xml:space="preserve">Tema Incêndio </v>
      </c>
      <c r="P665" s="7" t="str">
        <f t="shared" si="107"/>
        <v>Trata-se de: Objeto De Revit  Com Tag  Tema Incêndio  OST_FireProtection. --- Consultar Documentação BuildingSmart</v>
      </c>
      <c r="Q665" s="7" t="s">
        <v>415</v>
      </c>
      <c r="R665" s="21" t="s">
        <v>413</v>
      </c>
      <c r="S665" s="21" t="s">
        <v>413</v>
      </c>
      <c r="T665" s="10" t="str">
        <f t="shared" si="108"/>
        <v>key_665</v>
      </c>
    </row>
    <row r="666" spans="1:20" ht="7.8" customHeight="1" x14ac:dyDescent="0.3">
      <c r="A666" s="13">
        <v>666</v>
      </c>
      <c r="B666" s="9" t="s">
        <v>548</v>
      </c>
      <c r="C666" s="9" t="s">
        <v>1236</v>
      </c>
      <c r="D666" s="9" t="s">
        <v>574</v>
      </c>
      <c r="E666" s="25" t="s">
        <v>1509</v>
      </c>
      <c r="F666" s="23" t="s">
        <v>752</v>
      </c>
      <c r="G666" s="29" t="s">
        <v>152</v>
      </c>
      <c r="H666" s="29" t="s">
        <v>152</v>
      </c>
      <c r="I666" s="29" t="s">
        <v>152</v>
      </c>
      <c r="J666" s="29" t="s">
        <v>152</v>
      </c>
      <c r="K666" s="29" t="s">
        <v>152</v>
      </c>
      <c r="L666" s="7" t="str">
        <f t="shared" si="106"/>
        <v>Trata-se de: Objeto</v>
      </c>
      <c r="M666" s="7" t="str">
        <f t="shared" si="111"/>
        <v xml:space="preserve">De Revit </v>
      </c>
      <c r="N666" s="7" t="str">
        <f t="shared" si="109"/>
        <v xml:space="preserve">Com Tag </v>
      </c>
      <c r="O666" s="7" t="str">
        <f t="shared" si="110"/>
        <v xml:space="preserve">Tema Incêndio </v>
      </c>
      <c r="P666" s="7" t="str">
        <f t="shared" si="107"/>
        <v>Trata-se de: Objeto De Revit  Com Tag  Tema Incêndio  OST_SecurityDevices. --- Consultar Documentação BuildingSmart</v>
      </c>
      <c r="Q666" s="7" t="s">
        <v>415</v>
      </c>
      <c r="R666" s="21" t="s">
        <v>413</v>
      </c>
      <c r="S666" s="21" t="s">
        <v>413</v>
      </c>
      <c r="T666" s="10" t="str">
        <f t="shared" si="108"/>
        <v>key_666</v>
      </c>
    </row>
    <row r="667" spans="1:20" ht="7.8" customHeight="1" x14ac:dyDescent="0.3">
      <c r="A667" s="13">
        <v>667</v>
      </c>
      <c r="B667" s="9" t="s">
        <v>548</v>
      </c>
      <c r="C667" s="9" t="s">
        <v>1236</v>
      </c>
      <c r="D667" s="9" t="s">
        <v>574</v>
      </c>
      <c r="E667" s="25" t="s">
        <v>1509</v>
      </c>
      <c r="F667" s="23" t="s">
        <v>181</v>
      </c>
      <c r="G667" s="29" t="s">
        <v>152</v>
      </c>
      <c r="H667" s="29" t="s">
        <v>152</v>
      </c>
      <c r="I667" s="29" t="s">
        <v>152</v>
      </c>
      <c r="J667" s="29" t="s">
        <v>152</v>
      </c>
      <c r="K667" s="29" t="s">
        <v>152</v>
      </c>
      <c r="L667" s="7" t="str">
        <f t="shared" si="106"/>
        <v>Trata-se de: Objeto</v>
      </c>
      <c r="M667" s="7" t="str">
        <f t="shared" si="111"/>
        <v xml:space="preserve">De Revit </v>
      </c>
      <c r="N667" s="7" t="str">
        <f t="shared" si="109"/>
        <v xml:space="preserve">Com Tag </v>
      </c>
      <c r="O667" s="7" t="str">
        <f t="shared" si="110"/>
        <v xml:space="preserve">Tema Incêndio </v>
      </c>
      <c r="P667" s="7" t="str">
        <f t="shared" si="107"/>
        <v>Trata-se de: Objeto De Revit  Com Tag  Tema Incêndio  OST_Signage. --- Consultar Documentação BuildingSmart</v>
      </c>
      <c r="Q667" s="7" t="s">
        <v>415</v>
      </c>
      <c r="R667" s="21" t="s">
        <v>413</v>
      </c>
      <c r="S667" s="21" t="s">
        <v>413</v>
      </c>
      <c r="T667" s="10" t="str">
        <f t="shared" si="108"/>
        <v>key_667</v>
      </c>
    </row>
    <row r="668" spans="1:20" ht="7.8" customHeight="1" x14ac:dyDescent="0.3">
      <c r="A668" s="13">
        <v>668</v>
      </c>
      <c r="B668" s="9" t="s">
        <v>548</v>
      </c>
      <c r="C668" s="9" t="s">
        <v>1236</v>
      </c>
      <c r="D668" s="9" t="s">
        <v>574</v>
      </c>
      <c r="E668" s="25" t="s">
        <v>1509</v>
      </c>
      <c r="F668" s="23" t="s">
        <v>183</v>
      </c>
      <c r="G668" s="29" t="s">
        <v>152</v>
      </c>
      <c r="H668" s="29" t="s">
        <v>152</v>
      </c>
      <c r="I668" s="29" t="s">
        <v>152</v>
      </c>
      <c r="J668" s="29" t="s">
        <v>152</v>
      </c>
      <c r="K668" s="29" t="s">
        <v>152</v>
      </c>
      <c r="L668" s="7" t="str">
        <f t="shared" si="106"/>
        <v>Trata-se de: Objeto</v>
      </c>
      <c r="M668" s="7" t="str">
        <f t="shared" si="111"/>
        <v xml:space="preserve">De Revit </v>
      </c>
      <c r="N668" s="7" t="str">
        <f t="shared" si="109"/>
        <v xml:space="preserve">Com Tag </v>
      </c>
      <c r="O668" s="7" t="str">
        <f t="shared" si="110"/>
        <v xml:space="preserve">Tema Incêndio </v>
      </c>
      <c r="P668" s="7" t="str">
        <f t="shared" si="107"/>
        <v>Trata-se de: Objeto De Revit  Com Tag  Tema Incêndio  OST_SpecialityEquipment. --- Consultar Documentação BuildingSmart</v>
      </c>
      <c r="Q668" s="7" t="s">
        <v>415</v>
      </c>
      <c r="R668" s="21" t="s">
        <v>413</v>
      </c>
      <c r="S668" s="21" t="s">
        <v>413</v>
      </c>
      <c r="T668" s="10" t="str">
        <f t="shared" si="108"/>
        <v>key_668</v>
      </c>
    </row>
    <row r="669" spans="1:20" ht="7.8" customHeight="1" x14ac:dyDescent="0.3">
      <c r="A669" s="13">
        <v>669</v>
      </c>
      <c r="B669" s="9" t="s">
        <v>548</v>
      </c>
      <c r="C669" s="9" t="s">
        <v>1236</v>
      </c>
      <c r="D669" s="9" t="s">
        <v>574</v>
      </c>
      <c r="E669" s="25" t="s">
        <v>1509</v>
      </c>
      <c r="F669" s="23" t="s">
        <v>742</v>
      </c>
      <c r="G669" s="29" t="s">
        <v>152</v>
      </c>
      <c r="H669" s="29" t="s">
        <v>152</v>
      </c>
      <c r="I669" s="29" t="s">
        <v>152</v>
      </c>
      <c r="J669" s="29" t="s">
        <v>152</v>
      </c>
      <c r="K669" s="29" t="s">
        <v>152</v>
      </c>
      <c r="L669" s="7" t="str">
        <f t="shared" si="106"/>
        <v>Trata-se de: Objeto</v>
      </c>
      <c r="M669" s="7" t="str">
        <f t="shared" si="111"/>
        <v xml:space="preserve">De Revit </v>
      </c>
      <c r="N669" s="7" t="str">
        <f t="shared" si="109"/>
        <v xml:space="preserve">Com Tag </v>
      </c>
      <c r="O669" s="7" t="str">
        <f t="shared" si="110"/>
        <v xml:space="preserve">Tema Incêndio </v>
      </c>
      <c r="P669" s="7" t="str">
        <f t="shared" si="107"/>
        <v>Trata-se de: Objeto De Revit  Com Tag  Tema Incêndio  OST_Sprinklers. --- Consultar Documentação BuildingSmart</v>
      </c>
      <c r="Q669" s="7" t="s">
        <v>415</v>
      </c>
      <c r="R669" s="21" t="s">
        <v>413</v>
      </c>
      <c r="S669" s="21" t="s">
        <v>413</v>
      </c>
      <c r="T669" s="10" t="str">
        <f t="shared" si="108"/>
        <v>key_669</v>
      </c>
    </row>
    <row r="670" spans="1:20" ht="7.8" customHeight="1" x14ac:dyDescent="0.3">
      <c r="A670" s="13">
        <v>670</v>
      </c>
      <c r="B670" s="9" t="s">
        <v>548</v>
      </c>
      <c r="C670" s="9" t="s">
        <v>1236</v>
      </c>
      <c r="D670" s="9" t="s">
        <v>574</v>
      </c>
      <c r="E670" s="9" t="s">
        <v>1510</v>
      </c>
      <c r="F670" s="23" t="s">
        <v>363</v>
      </c>
      <c r="G670" s="29" t="s">
        <v>152</v>
      </c>
      <c r="H670" s="29" t="s">
        <v>152</v>
      </c>
      <c r="I670" s="29" t="s">
        <v>152</v>
      </c>
      <c r="J670" s="29" t="s">
        <v>152</v>
      </c>
      <c r="K670" s="29" t="s">
        <v>152</v>
      </c>
      <c r="L670" s="7" t="str">
        <f t="shared" si="106"/>
        <v>Trata-se de: Objeto</v>
      </c>
      <c r="M670" s="7" t="str">
        <f t="shared" si="111"/>
        <v xml:space="preserve">De Revit </v>
      </c>
      <c r="N670" s="7" t="str">
        <f t="shared" si="109"/>
        <v xml:space="preserve">Com Tag </v>
      </c>
      <c r="O670" s="7" t="str">
        <f t="shared" si="110"/>
        <v xml:space="preserve">Tema Instalação </v>
      </c>
      <c r="P670" s="7" t="str">
        <f t="shared" si="107"/>
        <v>Trata-se de: Objeto De Revit  Com Tag  Tema Instalação  OST_Wire. --- Consultar Documentação BuildingSmart</v>
      </c>
      <c r="Q670" s="7" t="s">
        <v>415</v>
      </c>
      <c r="R670" s="21" t="s">
        <v>413</v>
      </c>
      <c r="S670" s="21" t="s">
        <v>413</v>
      </c>
      <c r="T670" s="10" t="str">
        <f t="shared" si="108"/>
        <v>key_670</v>
      </c>
    </row>
    <row r="671" spans="1:20" ht="7.8" customHeight="1" x14ac:dyDescent="0.3">
      <c r="A671" s="13">
        <v>671</v>
      </c>
      <c r="B671" s="9" t="s">
        <v>548</v>
      </c>
      <c r="C671" s="9" t="s">
        <v>1236</v>
      </c>
      <c r="D671" s="9" t="s">
        <v>574</v>
      </c>
      <c r="E671" s="25" t="s">
        <v>1513</v>
      </c>
      <c r="F671" s="23" t="s">
        <v>744</v>
      </c>
      <c r="G671" s="29" t="s">
        <v>152</v>
      </c>
      <c r="H671" s="29" t="s">
        <v>152</v>
      </c>
      <c r="I671" s="29" t="s">
        <v>152</v>
      </c>
      <c r="J671" s="29" t="s">
        <v>152</v>
      </c>
      <c r="K671" s="29" t="s">
        <v>152</v>
      </c>
      <c r="L671" s="7" t="str">
        <f t="shared" si="106"/>
        <v>Trata-se de: Objeto</v>
      </c>
      <c r="M671" s="7" t="str">
        <f t="shared" si="111"/>
        <v xml:space="preserve">De Revit </v>
      </c>
      <c r="N671" s="7" t="str">
        <f t="shared" si="109"/>
        <v xml:space="preserve">Com Tag </v>
      </c>
      <c r="O671" s="7" t="str">
        <f t="shared" si="110"/>
        <v xml:space="preserve">Tema Luminotécnica </v>
      </c>
      <c r="P671" s="7" t="str">
        <f t="shared" si="107"/>
        <v>Trata-se de: Objeto De Revit  Com Tag  Tema Luminotécnica  OST_LightingDevices. --- Consultar Documentação BuildingSmart</v>
      </c>
      <c r="Q671" s="7" t="s">
        <v>415</v>
      </c>
      <c r="R671" s="21" t="s">
        <v>413</v>
      </c>
      <c r="S671" s="21" t="s">
        <v>413</v>
      </c>
      <c r="T671" s="10" t="str">
        <f t="shared" si="108"/>
        <v>key_671</v>
      </c>
    </row>
    <row r="672" spans="1:20" ht="7.8" customHeight="1" x14ac:dyDescent="0.3">
      <c r="A672" s="13">
        <v>672</v>
      </c>
      <c r="B672" s="9" t="s">
        <v>548</v>
      </c>
      <c r="C672" s="9" t="s">
        <v>1236</v>
      </c>
      <c r="D672" s="9" t="s">
        <v>574</v>
      </c>
      <c r="E672" s="25" t="s">
        <v>1513</v>
      </c>
      <c r="F672" s="23" t="s">
        <v>877</v>
      </c>
      <c r="G672" s="29" t="s">
        <v>152</v>
      </c>
      <c r="H672" s="29" t="s">
        <v>152</v>
      </c>
      <c r="I672" s="29" t="s">
        <v>152</v>
      </c>
      <c r="J672" s="29" t="s">
        <v>152</v>
      </c>
      <c r="K672" s="29" t="s">
        <v>152</v>
      </c>
      <c r="L672" s="7" t="str">
        <f t="shared" si="106"/>
        <v>Trata-se de: Objeto</v>
      </c>
      <c r="M672" s="7" t="str">
        <f t="shared" si="111"/>
        <v xml:space="preserve">De Revit </v>
      </c>
      <c r="N672" s="7" t="str">
        <f t="shared" si="109"/>
        <v xml:space="preserve">Com Tag </v>
      </c>
      <c r="O672" s="7" t="str">
        <f t="shared" si="110"/>
        <v xml:space="preserve">Tema Luminotécnica </v>
      </c>
      <c r="P672" s="7" t="str">
        <f t="shared" si="107"/>
        <v>Trata-se de: Objeto De Revit  Com Tag  Tema Luminotécnica  OST_LightingFixtures. --- Consultar Documentação BuildingSmart</v>
      </c>
      <c r="Q672" s="7" t="s">
        <v>415</v>
      </c>
      <c r="R672" s="21" t="s">
        <v>413</v>
      </c>
      <c r="S672" s="21" t="s">
        <v>413</v>
      </c>
      <c r="T672" s="10" t="str">
        <f t="shared" si="108"/>
        <v>key_672</v>
      </c>
    </row>
    <row r="673" spans="1:20" ht="7.8" customHeight="1" x14ac:dyDescent="0.3">
      <c r="A673" s="13">
        <v>673</v>
      </c>
      <c r="B673" s="9" t="s">
        <v>548</v>
      </c>
      <c r="C673" s="9" t="s">
        <v>1236</v>
      </c>
      <c r="D673" s="9" t="s">
        <v>574</v>
      </c>
      <c r="E673" s="25" t="s">
        <v>1531</v>
      </c>
      <c r="F673" s="23" t="s">
        <v>925</v>
      </c>
      <c r="G673" s="29" t="s">
        <v>152</v>
      </c>
      <c r="H673" s="29" t="s">
        <v>152</v>
      </c>
      <c r="I673" s="29" t="s">
        <v>152</v>
      </c>
      <c r="J673" s="29" t="s">
        <v>152</v>
      </c>
      <c r="K673" s="29" t="s">
        <v>152</v>
      </c>
      <c r="L673" s="7" t="str">
        <f t="shared" si="106"/>
        <v>Trata-se de: Objeto</v>
      </c>
      <c r="M673" s="7" t="str">
        <f t="shared" si="111"/>
        <v xml:space="preserve">De Revit </v>
      </c>
      <c r="N673" s="7" t="str">
        <f t="shared" si="109"/>
        <v xml:space="preserve">Com Tag </v>
      </c>
      <c r="O673" s="7" t="str">
        <f t="shared" si="110"/>
        <v xml:space="preserve">Tema Materiais </v>
      </c>
      <c r="P673" s="7" t="str">
        <f t="shared" si="107"/>
        <v>Trata-se de: Objeto De Revit  Com Tag  Tema Materiais  OST_Materials. --- Consultar Documentação BuildingSmart</v>
      </c>
      <c r="Q673" s="7" t="s">
        <v>415</v>
      </c>
      <c r="R673" s="21" t="s">
        <v>413</v>
      </c>
      <c r="S673" s="21" t="s">
        <v>413</v>
      </c>
      <c r="T673" s="10" t="str">
        <f t="shared" si="108"/>
        <v>key_673</v>
      </c>
    </row>
    <row r="674" spans="1:20" ht="7.8" customHeight="1" x14ac:dyDescent="0.3">
      <c r="A674" s="13">
        <v>674</v>
      </c>
      <c r="B674" s="9" t="s">
        <v>548</v>
      </c>
      <c r="C674" s="9" t="s">
        <v>1236</v>
      </c>
      <c r="D674" s="9" t="s">
        <v>574</v>
      </c>
      <c r="E674" s="25" t="s">
        <v>1517</v>
      </c>
      <c r="F674" s="23" t="s">
        <v>383</v>
      </c>
      <c r="G674" s="29" t="s">
        <v>152</v>
      </c>
      <c r="H674" s="29" t="s">
        <v>152</v>
      </c>
      <c r="I674" s="29" t="s">
        <v>152</v>
      </c>
      <c r="J674" s="29" t="s">
        <v>152</v>
      </c>
      <c r="K674" s="29" t="s">
        <v>152</v>
      </c>
      <c r="L674" s="7" t="str">
        <f t="shared" si="106"/>
        <v>Trata-se de: Objeto</v>
      </c>
      <c r="M674" s="7" t="str">
        <f t="shared" si="111"/>
        <v xml:space="preserve">De Revit </v>
      </c>
      <c r="N674" s="7" t="str">
        <f t="shared" si="109"/>
        <v xml:space="preserve">Com Tag </v>
      </c>
      <c r="O674" s="7" t="str">
        <f t="shared" si="110"/>
        <v xml:space="preserve">Tema Mecânico </v>
      </c>
      <c r="P674" s="7" t="str">
        <f t="shared" si="107"/>
        <v>Trata-se de: Objeto De Revit  Com Tag  Tema Mecânico  OST_MechanicalEquipmentSet. --- Consultar Documentação BuildingSmart</v>
      </c>
      <c r="Q674" s="7" t="s">
        <v>415</v>
      </c>
      <c r="R674" s="21" t="s">
        <v>413</v>
      </c>
      <c r="S674" s="21" t="s">
        <v>413</v>
      </c>
      <c r="T674" s="10" t="str">
        <f t="shared" si="108"/>
        <v>key_674</v>
      </c>
    </row>
    <row r="675" spans="1:20" ht="7.8" customHeight="1" x14ac:dyDescent="0.3">
      <c r="A675" s="13">
        <v>675</v>
      </c>
      <c r="B675" s="9" t="s">
        <v>548</v>
      </c>
      <c r="C675" s="9" t="s">
        <v>1236</v>
      </c>
      <c r="D675" s="9" t="s">
        <v>574</v>
      </c>
      <c r="E675" s="25" t="s">
        <v>1517</v>
      </c>
      <c r="F675" s="23" t="s">
        <v>173</v>
      </c>
      <c r="G675" s="29" t="s">
        <v>152</v>
      </c>
      <c r="H675" s="29" t="s">
        <v>152</v>
      </c>
      <c r="I675" s="29" t="s">
        <v>152</v>
      </c>
      <c r="J675" s="29" t="s">
        <v>152</v>
      </c>
      <c r="K675" s="29" t="s">
        <v>152</v>
      </c>
      <c r="L675" s="7" t="str">
        <f t="shared" si="106"/>
        <v>Trata-se de: Objeto</v>
      </c>
      <c r="M675" s="7" t="str">
        <f t="shared" si="111"/>
        <v xml:space="preserve">De Revit </v>
      </c>
      <c r="N675" s="7" t="str">
        <f t="shared" si="109"/>
        <v xml:space="preserve">Com Tag </v>
      </c>
      <c r="O675" s="7" t="str">
        <f t="shared" si="110"/>
        <v xml:space="preserve">Tema Mecânico </v>
      </c>
      <c r="P675" s="7" t="str">
        <f t="shared" si="107"/>
        <v>Trata-se de: Objeto De Revit  Com Tag  Tema Mecânico  OST_MechanicalEquipment. --- Consultar Documentação BuildingSmart</v>
      </c>
      <c r="Q675" s="7" t="s">
        <v>415</v>
      </c>
      <c r="R675" s="21" t="s">
        <v>413</v>
      </c>
      <c r="S675" s="21" t="s">
        <v>413</v>
      </c>
      <c r="T675" s="10" t="str">
        <f t="shared" si="108"/>
        <v>key_675</v>
      </c>
    </row>
    <row r="676" spans="1:20" ht="7.8" customHeight="1" x14ac:dyDescent="0.3">
      <c r="A676" s="13">
        <v>676</v>
      </c>
      <c r="B676" s="9" t="s">
        <v>548</v>
      </c>
      <c r="C676" s="9" t="s">
        <v>1236</v>
      </c>
      <c r="D676" s="9" t="s">
        <v>574</v>
      </c>
      <c r="E676" s="25" t="s">
        <v>1526</v>
      </c>
      <c r="F676" s="23" t="s">
        <v>382</v>
      </c>
      <c r="G676" s="29" t="s">
        <v>152</v>
      </c>
      <c r="H676" s="29" t="s">
        <v>152</v>
      </c>
      <c r="I676" s="29" t="s">
        <v>152</v>
      </c>
      <c r="J676" s="29" t="s">
        <v>152</v>
      </c>
      <c r="K676" s="29" t="s">
        <v>152</v>
      </c>
      <c r="L676" s="7" t="str">
        <f t="shared" si="106"/>
        <v>Trata-se de: Objeto</v>
      </c>
      <c r="M676" s="7" t="str">
        <f t="shared" si="111"/>
        <v xml:space="preserve">De Revit </v>
      </c>
      <c r="N676" s="7" t="str">
        <f t="shared" si="109"/>
        <v xml:space="preserve">Com Tag </v>
      </c>
      <c r="O676" s="7" t="str">
        <f t="shared" si="110"/>
        <v xml:space="preserve">Tema Mobiliário </v>
      </c>
      <c r="P676" s="7" t="str">
        <f t="shared" si="107"/>
        <v>Trata-se de: Objeto De Revit  Com Tag  Tema Mobiliário  OST_Casework. --- Consultar Documentação BuildingSmart</v>
      </c>
      <c r="Q676" s="7" t="s">
        <v>415</v>
      </c>
      <c r="R676" s="21" t="s">
        <v>413</v>
      </c>
      <c r="S676" s="21" t="s">
        <v>413</v>
      </c>
      <c r="T676" s="10" t="str">
        <f t="shared" si="108"/>
        <v>key_676</v>
      </c>
    </row>
    <row r="677" spans="1:20" ht="7.8" customHeight="1" x14ac:dyDescent="0.3">
      <c r="A677" s="13">
        <v>677</v>
      </c>
      <c r="B677" s="9" t="s">
        <v>548</v>
      </c>
      <c r="C677" s="9" t="s">
        <v>1236</v>
      </c>
      <c r="D677" s="9" t="s">
        <v>574</v>
      </c>
      <c r="E677" s="25" t="s">
        <v>1526</v>
      </c>
      <c r="F677" s="23" t="s">
        <v>167</v>
      </c>
      <c r="G677" s="29" t="s">
        <v>152</v>
      </c>
      <c r="H677" s="29" t="s">
        <v>152</v>
      </c>
      <c r="I677" s="29" t="s">
        <v>152</v>
      </c>
      <c r="J677" s="29" t="s">
        <v>152</v>
      </c>
      <c r="K677" s="29" t="s">
        <v>152</v>
      </c>
      <c r="L677" s="7" t="str">
        <f t="shared" si="106"/>
        <v>Trata-se de: Objeto</v>
      </c>
      <c r="M677" s="7" t="str">
        <f t="shared" si="111"/>
        <v xml:space="preserve">De Revit </v>
      </c>
      <c r="N677" s="7" t="str">
        <f t="shared" si="109"/>
        <v xml:space="preserve">Com Tag </v>
      </c>
      <c r="O677" s="7" t="str">
        <f t="shared" si="110"/>
        <v xml:space="preserve">Tema Mobiliário </v>
      </c>
      <c r="P677" s="7" t="str">
        <f t="shared" si="107"/>
        <v>Trata-se de: Objeto De Revit  Com Tag  Tema Mobiliário  OST_FoodServiceEquipment. --- Consultar Documentação BuildingSmart</v>
      </c>
      <c r="Q677" s="7" t="s">
        <v>415</v>
      </c>
      <c r="R677" s="21" t="s">
        <v>413</v>
      </c>
      <c r="S677" s="21" t="s">
        <v>413</v>
      </c>
      <c r="T677" s="10" t="str">
        <f t="shared" si="108"/>
        <v>key_677</v>
      </c>
    </row>
    <row r="678" spans="1:20" ht="7.8" customHeight="1" x14ac:dyDescent="0.3">
      <c r="A678" s="13">
        <v>678</v>
      </c>
      <c r="B678" s="9" t="s">
        <v>548</v>
      </c>
      <c r="C678" s="9" t="s">
        <v>1236</v>
      </c>
      <c r="D678" s="9" t="s">
        <v>574</v>
      </c>
      <c r="E678" s="25" t="s">
        <v>1526</v>
      </c>
      <c r="F678" s="23" t="s">
        <v>880</v>
      </c>
      <c r="G678" s="29" t="s">
        <v>152</v>
      </c>
      <c r="H678" s="29" t="s">
        <v>152</v>
      </c>
      <c r="I678" s="29" t="s">
        <v>152</v>
      </c>
      <c r="J678" s="29" t="s">
        <v>152</v>
      </c>
      <c r="K678" s="29" t="s">
        <v>152</v>
      </c>
      <c r="L678" s="7" t="str">
        <f t="shared" si="106"/>
        <v>Trata-se de: Objeto</v>
      </c>
      <c r="M678" s="7" t="str">
        <f t="shared" si="111"/>
        <v xml:space="preserve">De Revit </v>
      </c>
      <c r="N678" s="7" t="str">
        <f t="shared" si="109"/>
        <v xml:space="preserve">Com Tag </v>
      </c>
      <c r="O678" s="7" t="str">
        <f t="shared" si="110"/>
        <v xml:space="preserve">Tema Mobiliário </v>
      </c>
      <c r="P678" s="7" t="str">
        <f t="shared" si="107"/>
        <v>Trata-se de: Objeto De Revit  Com Tag  Tema Mobiliário  OST_FurnitureSystems. --- Consultar Documentação BuildingSmart</v>
      </c>
      <c r="Q678" s="7" t="s">
        <v>415</v>
      </c>
      <c r="R678" s="21" t="s">
        <v>413</v>
      </c>
      <c r="S678" s="21" t="s">
        <v>413</v>
      </c>
      <c r="T678" s="10" t="str">
        <f t="shared" si="108"/>
        <v>key_678</v>
      </c>
    </row>
    <row r="679" spans="1:20" ht="7.8" customHeight="1" x14ac:dyDescent="0.3">
      <c r="A679" s="13">
        <v>679</v>
      </c>
      <c r="B679" s="9" t="s">
        <v>548</v>
      </c>
      <c r="C679" s="9" t="s">
        <v>1236</v>
      </c>
      <c r="D679" s="9" t="s">
        <v>574</v>
      </c>
      <c r="E679" s="25" t="s">
        <v>1526</v>
      </c>
      <c r="F679" s="23" t="s">
        <v>168</v>
      </c>
      <c r="G679" s="29" t="s">
        <v>152</v>
      </c>
      <c r="H679" s="29" t="s">
        <v>152</v>
      </c>
      <c r="I679" s="29" t="s">
        <v>152</v>
      </c>
      <c r="J679" s="29" t="s">
        <v>152</v>
      </c>
      <c r="K679" s="29" t="s">
        <v>152</v>
      </c>
      <c r="L679" s="7" t="str">
        <f t="shared" si="106"/>
        <v>Trata-se de: Objeto</v>
      </c>
      <c r="M679" s="7" t="str">
        <f t="shared" si="111"/>
        <v xml:space="preserve">De Revit </v>
      </c>
      <c r="N679" s="7" t="str">
        <f t="shared" si="109"/>
        <v xml:space="preserve">Com Tag </v>
      </c>
      <c r="O679" s="7" t="str">
        <f t="shared" si="110"/>
        <v xml:space="preserve">Tema Mobiliário </v>
      </c>
      <c r="P679" s="7" t="str">
        <f t="shared" si="107"/>
        <v>Trata-se de: Objeto De Revit  Com Tag  Tema Mobiliário  OST_Furniture. --- Consultar Documentação BuildingSmart</v>
      </c>
      <c r="Q679" s="7" t="s">
        <v>415</v>
      </c>
      <c r="R679" s="21" t="s">
        <v>413</v>
      </c>
      <c r="S679" s="21" t="s">
        <v>413</v>
      </c>
      <c r="T679" s="10" t="str">
        <f t="shared" si="108"/>
        <v>key_679</v>
      </c>
    </row>
    <row r="680" spans="1:20" ht="7.8" customHeight="1" x14ac:dyDescent="0.3">
      <c r="A680" s="13">
        <v>680</v>
      </c>
      <c r="B680" s="9" t="s">
        <v>548</v>
      </c>
      <c r="C680" s="9" t="s">
        <v>1236</v>
      </c>
      <c r="D680" s="9" t="s">
        <v>574</v>
      </c>
      <c r="E680" s="25" t="s">
        <v>1501</v>
      </c>
      <c r="F680" s="23" t="s">
        <v>942</v>
      </c>
      <c r="G680" s="29" t="s">
        <v>152</v>
      </c>
      <c r="H680" s="29" t="s">
        <v>152</v>
      </c>
      <c r="I680" s="29" t="s">
        <v>152</v>
      </c>
      <c r="J680" s="29" t="s">
        <v>152</v>
      </c>
      <c r="K680" s="29" t="s">
        <v>152</v>
      </c>
      <c r="L680" s="7" t="str">
        <f t="shared" si="106"/>
        <v>Trata-se de: Objeto</v>
      </c>
      <c r="M680" s="7" t="str">
        <f t="shared" si="111"/>
        <v xml:space="preserve">De Revit </v>
      </c>
      <c r="N680" s="7" t="str">
        <f t="shared" si="109"/>
        <v xml:space="preserve">Com Tag </v>
      </c>
      <c r="O680" s="7" t="str">
        <f t="shared" si="110"/>
        <v xml:space="preserve">Tema Predial </v>
      </c>
      <c r="P680" s="7" t="str">
        <f t="shared" si="107"/>
        <v>Trata-se de: Objeto De Revit  Com Tag  Tema Predial  OST_Ceilings. --- Consultar Documentação BuildingSmart</v>
      </c>
      <c r="Q680" s="7" t="s">
        <v>415</v>
      </c>
      <c r="R680" s="21" t="s">
        <v>413</v>
      </c>
      <c r="S680" s="21" t="s">
        <v>413</v>
      </c>
      <c r="T680" s="10" t="str">
        <f t="shared" si="108"/>
        <v>key_680</v>
      </c>
    </row>
    <row r="681" spans="1:20" ht="7.8" customHeight="1" x14ac:dyDescent="0.3">
      <c r="A681" s="13">
        <v>681</v>
      </c>
      <c r="B681" s="9" t="s">
        <v>548</v>
      </c>
      <c r="C681" s="9" t="s">
        <v>1236</v>
      </c>
      <c r="D681" s="9" t="s">
        <v>574</v>
      </c>
      <c r="E681" s="25" t="s">
        <v>1501</v>
      </c>
      <c r="F681" s="23" t="s">
        <v>368</v>
      </c>
      <c r="G681" s="29" t="s">
        <v>152</v>
      </c>
      <c r="H681" s="29" t="s">
        <v>152</v>
      </c>
      <c r="I681" s="29" t="s">
        <v>152</v>
      </c>
      <c r="J681" s="29" t="s">
        <v>152</v>
      </c>
      <c r="K681" s="29" t="s">
        <v>152</v>
      </c>
      <c r="L681" s="7" t="str">
        <f t="shared" si="106"/>
        <v>Trata-se de: Objeto</v>
      </c>
      <c r="M681" s="7" t="str">
        <f t="shared" si="111"/>
        <v xml:space="preserve">De Revit </v>
      </c>
      <c r="N681" s="7" t="str">
        <f t="shared" si="109"/>
        <v xml:space="preserve">Com Tag </v>
      </c>
      <c r="O681" s="7" t="str">
        <f t="shared" si="110"/>
        <v xml:space="preserve">Tema Predial </v>
      </c>
      <c r="P681" s="7" t="str">
        <f t="shared" si="107"/>
        <v>Trata-se de: Objeto De Revit  Com Tag  Tema Predial  OST_Entourage. --- Consultar Documentação BuildingSmart</v>
      </c>
      <c r="Q681" s="7" t="s">
        <v>415</v>
      </c>
      <c r="R681" s="21" t="s">
        <v>413</v>
      </c>
      <c r="S681" s="21" t="s">
        <v>413</v>
      </c>
      <c r="T681" s="10" t="str">
        <f t="shared" si="108"/>
        <v>key_681</v>
      </c>
    </row>
    <row r="682" spans="1:20" ht="7.8" customHeight="1" x14ac:dyDescent="0.3">
      <c r="A682" s="13">
        <v>682</v>
      </c>
      <c r="B682" s="9" t="s">
        <v>548</v>
      </c>
      <c r="C682" s="9" t="s">
        <v>1236</v>
      </c>
      <c r="D682" s="9" t="s">
        <v>574</v>
      </c>
      <c r="E682" s="25" t="s">
        <v>1501</v>
      </c>
      <c r="F682" s="23" t="s">
        <v>944</v>
      </c>
      <c r="G682" s="29" t="s">
        <v>152</v>
      </c>
      <c r="H682" s="29" t="s">
        <v>152</v>
      </c>
      <c r="I682" s="29" t="s">
        <v>152</v>
      </c>
      <c r="J682" s="29" t="s">
        <v>152</v>
      </c>
      <c r="K682" s="29" t="s">
        <v>152</v>
      </c>
      <c r="L682" s="7" t="str">
        <f t="shared" si="106"/>
        <v>Trata-se de: Objeto</v>
      </c>
      <c r="M682" s="7" t="str">
        <f t="shared" si="111"/>
        <v xml:space="preserve">De Revit </v>
      </c>
      <c r="N682" s="7" t="str">
        <f t="shared" si="109"/>
        <v xml:space="preserve">Com Tag </v>
      </c>
      <c r="O682" s="7" t="str">
        <f t="shared" si="110"/>
        <v xml:space="preserve">Tema Predial </v>
      </c>
      <c r="P682" s="7" t="str">
        <f t="shared" si="107"/>
        <v>Trata-se de: Objeto De Revit  Com Tag  Tema Predial  OST_Floors. --- Consultar Documentação BuildingSmart</v>
      </c>
      <c r="Q682" s="7" t="s">
        <v>415</v>
      </c>
      <c r="R682" s="21" t="s">
        <v>413</v>
      </c>
      <c r="S682" s="21" t="s">
        <v>413</v>
      </c>
      <c r="T682" s="10" t="str">
        <f t="shared" si="108"/>
        <v>key_682</v>
      </c>
    </row>
    <row r="683" spans="1:20" ht="7.8" customHeight="1" x14ac:dyDescent="0.3">
      <c r="A683" s="13">
        <v>683</v>
      </c>
      <c r="B683" s="9" t="s">
        <v>548</v>
      </c>
      <c r="C683" s="9" t="s">
        <v>1236</v>
      </c>
      <c r="D683" s="9" t="s">
        <v>574</v>
      </c>
      <c r="E683" s="9" t="s">
        <v>1501</v>
      </c>
      <c r="F683" s="23" t="s">
        <v>863</v>
      </c>
      <c r="G683" s="29" t="s">
        <v>152</v>
      </c>
      <c r="H683" s="29" t="s">
        <v>152</v>
      </c>
      <c r="I683" s="29" t="s">
        <v>152</v>
      </c>
      <c r="J683" s="29" t="s">
        <v>152</v>
      </c>
      <c r="K683" s="29" t="s">
        <v>152</v>
      </c>
      <c r="L683" s="7" t="str">
        <f t="shared" si="106"/>
        <v>Trata-se de: Objeto</v>
      </c>
      <c r="M683" s="7" t="str">
        <f t="shared" si="111"/>
        <v xml:space="preserve">De Revit </v>
      </c>
      <c r="N683" s="7" t="str">
        <f t="shared" si="109"/>
        <v xml:space="preserve">Com Tag </v>
      </c>
      <c r="O683" s="7" t="str">
        <f t="shared" si="110"/>
        <v xml:space="preserve">Tema Predial </v>
      </c>
      <c r="P683" s="7" t="str">
        <f t="shared" si="107"/>
        <v>Trata-se de: Objeto De Revit  Com Tag  Tema Predial  OST_MassFaceSplitter. --- Consultar Documentação BuildingSmart</v>
      </c>
      <c r="Q683" s="7" t="s">
        <v>415</v>
      </c>
      <c r="R683" s="21" t="s">
        <v>413</v>
      </c>
      <c r="S683" s="21" t="s">
        <v>413</v>
      </c>
      <c r="T683" s="10" t="str">
        <f t="shared" si="108"/>
        <v>key_683</v>
      </c>
    </row>
    <row r="684" spans="1:20" ht="7.8" customHeight="1" x14ac:dyDescent="0.3">
      <c r="A684" s="13">
        <v>684</v>
      </c>
      <c r="B684" s="9" t="s">
        <v>548</v>
      </c>
      <c r="C684" s="9" t="s">
        <v>1236</v>
      </c>
      <c r="D684" s="9" t="s">
        <v>574</v>
      </c>
      <c r="E684" s="9" t="s">
        <v>1501</v>
      </c>
      <c r="F684" s="23" t="s">
        <v>172</v>
      </c>
      <c r="G684" s="29" t="s">
        <v>152</v>
      </c>
      <c r="H684" s="29" t="s">
        <v>152</v>
      </c>
      <c r="I684" s="29" t="s">
        <v>152</v>
      </c>
      <c r="J684" s="29" t="s">
        <v>152</v>
      </c>
      <c r="K684" s="29" t="s">
        <v>152</v>
      </c>
      <c r="L684" s="7" t="str">
        <f t="shared" si="106"/>
        <v>Trata-se de: Objeto</v>
      </c>
      <c r="M684" s="7" t="str">
        <f t="shared" si="111"/>
        <v xml:space="preserve">De Revit </v>
      </c>
      <c r="N684" s="7" t="str">
        <f t="shared" si="109"/>
        <v xml:space="preserve">Com Tag </v>
      </c>
      <c r="O684" s="7" t="str">
        <f t="shared" si="110"/>
        <v xml:space="preserve">Tema Predial </v>
      </c>
      <c r="P684" s="7" t="str">
        <f t="shared" si="107"/>
        <v>Trata-se de: Objeto De Revit  Com Tag  Tema Predial  OST_Mass. --- Consultar Documentação BuildingSmart</v>
      </c>
      <c r="Q684" s="7" t="s">
        <v>415</v>
      </c>
      <c r="R684" s="21" t="s">
        <v>413</v>
      </c>
      <c r="S684" s="21" t="s">
        <v>413</v>
      </c>
      <c r="T684" s="10" t="str">
        <f t="shared" si="108"/>
        <v>key_684</v>
      </c>
    </row>
    <row r="685" spans="1:20" ht="7.8" customHeight="1" x14ac:dyDescent="0.3">
      <c r="A685" s="13">
        <v>685</v>
      </c>
      <c r="B685" s="9" t="s">
        <v>548</v>
      </c>
      <c r="C685" s="9" t="s">
        <v>1236</v>
      </c>
      <c r="D685" s="9" t="s">
        <v>574</v>
      </c>
      <c r="E685" s="25" t="s">
        <v>1501</v>
      </c>
      <c r="F685" s="23" t="s">
        <v>873</v>
      </c>
      <c r="G685" s="29" t="s">
        <v>152</v>
      </c>
      <c r="H685" s="29" t="s">
        <v>152</v>
      </c>
      <c r="I685" s="29" t="s">
        <v>152</v>
      </c>
      <c r="J685" s="29" t="s">
        <v>152</v>
      </c>
      <c r="K685" s="29" t="s">
        <v>152</v>
      </c>
      <c r="L685" s="7" t="str">
        <f t="shared" si="106"/>
        <v>Trata-se de: Objeto</v>
      </c>
      <c r="M685" s="7" t="str">
        <f t="shared" si="111"/>
        <v xml:space="preserve">De Revit </v>
      </c>
      <c r="N685" s="7" t="str">
        <f t="shared" si="109"/>
        <v xml:space="preserve">Com Tag </v>
      </c>
      <c r="O685" s="7" t="str">
        <f t="shared" si="110"/>
        <v xml:space="preserve">Tema Predial </v>
      </c>
      <c r="P685" s="7" t="str">
        <f t="shared" si="107"/>
        <v>Trata-se de: Objeto De Revit  Com Tag  Tema Predial  OST_BuildingPad. --- Consultar Documentação BuildingSmart</v>
      </c>
      <c r="Q685" s="7" t="s">
        <v>415</v>
      </c>
      <c r="R685" s="21" t="s">
        <v>413</v>
      </c>
      <c r="S685" s="21" t="s">
        <v>413</v>
      </c>
      <c r="T685" s="10" t="str">
        <f t="shared" si="108"/>
        <v>key_685</v>
      </c>
    </row>
    <row r="686" spans="1:20" ht="7.8" customHeight="1" x14ac:dyDescent="0.3">
      <c r="A686" s="13">
        <v>686</v>
      </c>
      <c r="B686" s="9" t="s">
        <v>548</v>
      </c>
      <c r="C686" s="9" t="s">
        <v>1236</v>
      </c>
      <c r="D686" s="9" t="s">
        <v>574</v>
      </c>
      <c r="E686" s="9" t="s">
        <v>1501</v>
      </c>
      <c r="F686" s="23" t="s">
        <v>372</v>
      </c>
      <c r="G686" s="29" t="s">
        <v>152</v>
      </c>
      <c r="H686" s="29" t="s">
        <v>152</v>
      </c>
      <c r="I686" s="29" t="s">
        <v>152</v>
      </c>
      <c r="J686" s="29" t="s">
        <v>152</v>
      </c>
      <c r="K686" s="29" t="s">
        <v>152</v>
      </c>
      <c r="L686" s="7" t="str">
        <f t="shared" si="106"/>
        <v>Trata-se de: Objeto</v>
      </c>
      <c r="M686" s="7" t="str">
        <f t="shared" si="111"/>
        <v xml:space="preserve">De Revit </v>
      </c>
      <c r="N686" s="7" t="str">
        <f t="shared" si="109"/>
        <v xml:space="preserve">Com Tag </v>
      </c>
      <c r="O686" s="7" t="str">
        <f t="shared" si="110"/>
        <v xml:space="preserve">Tema Predial </v>
      </c>
      <c r="P686" s="7" t="str">
        <f t="shared" si="107"/>
        <v>Trata-se de: Objeto De Revit  Com Tag  Tema Predial  OST_Parking. --- Consultar Documentação BuildingSmart</v>
      </c>
      <c r="Q686" s="7" t="s">
        <v>415</v>
      </c>
      <c r="R686" s="21" t="s">
        <v>413</v>
      </c>
      <c r="S686" s="21" t="s">
        <v>413</v>
      </c>
      <c r="T686" s="10" t="str">
        <f t="shared" si="108"/>
        <v>key_686</v>
      </c>
    </row>
    <row r="687" spans="1:20" ht="7.8" customHeight="1" x14ac:dyDescent="0.3">
      <c r="A687" s="13">
        <v>687</v>
      </c>
      <c r="B687" s="9" t="s">
        <v>548</v>
      </c>
      <c r="C687" s="9" t="s">
        <v>1236</v>
      </c>
      <c r="D687" s="9" t="s">
        <v>574</v>
      </c>
      <c r="E687" s="9" t="s">
        <v>1501</v>
      </c>
      <c r="F687" s="23" t="s">
        <v>931</v>
      </c>
      <c r="G687" s="29" t="s">
        <v>152</v>
      </c>
      <c r="H687" s="29" t="s">
        <v>152</v>
      </c>
      <c r="I687" s="29" t="s">
        <v>152</v>
      </c>
      <c r="J687" s="29" t="s">
        <v>152</v>
      </c>
      <c r="K687" s="29" t="s">
        <v>152</v>
      </c>
      <c r="L687" s="7" t="str">
        <f t="shared" si="106"/>
        <v>Trata-se de: Objeto</v>
      </c>
      <c r="M687" s="7" t="str">
        <f t="shared" si="111"/>
        <v xml:space="preserve">De Revit </v>
      </c>
      <c r="N687" s="7" t="str">
        <f t="shared" si="109"/>
        <v xml:space="preserve">Com Tag </v>
      </c>
      <c r="O687" s="7" t="str">
        <f t="shared" si="110"/>
        <v xml:space="preserve">Tema Predial </v>
      </c>
      <c r="P687" s="7" t="str">
        <f t="shared" si="107"/>
        <v>Trata-se de: Objeto De Revit  Com Tag  Tema Predial  OST_Parts. --- Consultar Documentação BuildingSmart</v>
      </c>
      <c r="Q687" s="7" t="s">
        <v>415</v>
      </c>
      <c r="R687" s="21" t="s">
        <v>413</v>
      </c>
      <c r="S687" s="21" t="s">
        <v>413</v>
      </c>
      <c r="T687" s="10" t="str">
        <f t="shared" si="108"/>
        <v>key_687</v>
      </c>
    </row>
    <row r="688" spans="1:20" ht="7.8" customHeight="1" x14ac:dyDescent="0.3">
      <c r="A688" s="13">
        <v>688</v>
      </c>
      <c r="B688" s="9" t="s">
        <v>548</v>
      </c>
      <c r="C688" s="9" t="s">
        <v>1236</v>
      </c>
      <c r="D688" s="9" t="s">
        <v>574</v>
      </c>
      <c r="E688" s="9" t="s">
        <v>1501</v>
      </c>
      <c r="F688" s="23" t="s">
        <v>178</v>
      </c>
      <c r="G688" s="29" t="s">
        <v>152</v>
      </c>
      <c r="H688" s="29" t="s">
        <v>152</v>
      </c>
      <c r="I688" s="29" t="s">
        <v>152</v>
      </c>
      <c r="J688" s="29" t="s">
        <v>152</v>
      </c>
      <c r="K688" s="29" t="s">
        <v>152</v>
      </c>
      <c r="L688" s="7" t="str">
        <f t="shared" si="106"/>
        <v>Trata-se de: Objeto</v>
      </c>
      <c r="M688" s="7" t="str">
        <f t="shared" si="111"/>
        <v xml:space="preserve">De Revit </v>
      </c>
      <c r="N688" s="7" t="str">
        <f t="shared" si="109"/>
        <v xml:space="preserve">Com Tag </v>
      </c>
      <c r="O688" s="7" t="str">
        <f t="shared" si="110"/>
        <v xml:space="preserve">Tema Predial </v>
      </c>
      <c r="P688" s="7" t="str">
        <f t="shared" si="107"/>
        <v>Trata-se de: Objeto De Revit  Com Tag  Tema Predial  OST_Planting. --- Consultar Documentação BuildingSmart</v>
      </c>
      <c r="Q688" s="7" t="s">
        <v>415</v>
      </c>
      <c r="R688" s="21" t="s">
        <v>413</v>
      </c>
      <c r="S688" s="21" t="s">
        <v>413</v>
      </c>
      <c r="T688" s="10" t="str">
        <f t="shared" si="108"/>
        <v>key_688</v>
      </c>
    </row>
    <row r="689" spans="1:20" ht="7.8" customHeight="1" x14ac:dyDescent="0.3">
      <c r="A689" s="13">
        <v>689</v>
      </c>
      <c r="B689" s="9" t="s">
        <v>548</v>
      </c>
      <c r="C689" s="9" t="s">
        <v>1236</v>
      </c>
      <c r="D689" s="9" t="s">
        <v>574</v>
      </c>
      <c r="E689" s="25" t="s">
        <v>1501</v>
      </c>
      <c r="F689" s="23" t="s">
        <v>369</v>
      </c>
      <c r="G689" s="29" t="s">
        <v>152</v>
      </c>
      <c r="H689" s="29" t="s">
        <v>152</v>
      </c>
      <c r="I689" s="29" t="s">
        <v>152</v>
      </c>
      <c r="J689" s="29" t="s">
        <v>152</v>
      </c>
      <c r="K689" s="29" t="s">
        <v>152</v>
      </c>
      <c r="L689" s="7" t="str">
        <f t="shared" si="106"/>
        <v>Trata-se de: Objeto</v>
      </c>
      <c r="M689" s="7" t="str">
        <f t="shared" si="111"/>
        <v xml:space="preserve">De Revit </v>
      </c>
      <c r="N689" s="7" t="str">
        <f t="shared" si="109"/>
        <v xml:space="preserve">Com Tag </v>
      </c>
      <c r="O689" s="7" t="str">
        <f t="shared" si="110"/>
        <v xml:space="preserve">Tema Predial </v>
      </c>
      <c r="P689" s="7" t="str">
        <f t="shared" si="107"/>
        <v>Trata-se de: Objeto De Revit  Com Tag  Tema Predial  OST_RvtLinks. --- Consultar Documentação BuildingSmart</v>
      </c>
      <c r="Q689" s="7" t="s">
        <v>415</v>
      </c>
      <c r="R689" s="21" t="s">
        <v>413</v>
      </c>
      <c r="S689" s="21" t="s">
        <v>413</v>
      </c>
      <c r="T689" s="10" t="str">
        <f t="shared" si="108"/>
        <v>key_689</v>
      </c>
    </row>
    <row r="690" spans="1:20" ht="7.8" customHeight="1" x14ac:dyDescent="0.3">
      <c r="A690" s="13">
        <v>690</v>
      </c>
      <c r="B690" s="9" t="s">
        <v>548</v>
      </c>
      <c r="C690" s="9" t="s">
        <v>1236</v>
      </c>
      <c r="D690" s="9" t="s">
        <v>574</v>
      </c>
      <c r="E690" s="25" t="s">
        <v>1501</v>
      </c>
      <c r="F690" s="23" t="s">
        <v>935</v>
      </c>
      <c r="G690" s="29" t="s">
        <v>152</v>
      </c>
      <c r="H690" s="29" t="s">
        <v>152</v>
      </c>
      <c r="I690" s="29" t="s">
        <v>152</v>
      </c>
      <c r="J690" s="29" t="s">
        <v>152</v>
      </c>
      <c r="K690" s="29" t="s">
        <v>152</v>
      </c>
      <c r="L690" s="7" t="str">
        <f t="shared" si="106"/>
        <v>Trata-se de: Objeto</v>
      </c>
      <c r="M690" s="7" t="str">
        <f t="shared" si="111"/>
        <v xml:space="preserve">De Revit </v>
      </c>
      <c r="N690" s="7" t="str">
        <f t="shared" si="109"/>
        <v xml:space="preserve">Com Tag </v>
      </c>
      <c r="O690" s="7" t="str">
        <f t="shared" si="110"/>
        <v xml:space="preserve">Tema Predial </v>
      </c>
      <c r="P690" s="7" t="str">
        <f t="shared" si="107"/>
        <v>Trata-se de: Objeto De Revit  Com Tag  Tema Predial  OST_Cornices. --- Consultar Documentação BuildingSmart</v>
      </c>
      <c r="Q690" s="7" t="s">
        <v>415</v>
      </c>
      <c r="R690" s="21" t="s">
        <v>413</v>
      </c>
      <c r="S690" s="21" t="s">
        <v>413</v>
      </c>
      <c r="T690" s="10" t="str">
        <f t="shared" si="108"/>
        <v>key_690</v>
      </c>
    </row>
    <row r="691" spans="1:20" ht="7.8" customHeight="1" x14ac:dyDescent="0.3">
      <c r="A691" s="13">
        <v>691</v>
      </c>
      <c r="B691" s="9" t="s">
        <v>548</v>
      </c>
      <c r="C691" s="9" t="s">
        <v>1236</v>
      </c>
      <c r="D691" s="9" t="s">
        <v>574</v>
      </c>
      <c r="E691" s="9" t="s">
        <v>1500</v>
      </c>
      <c r="F691" s="23" t="s">
        <v>946</v>
      </c>
      <c r="G691" s="29" t="s">
        <v>152</v>
      </c>
      <c r="H691" s="29" t="s">
        <v>152</v>
      </c>
      <c r="I691" s="29" t="s">
        <v>152</v>
      </c>
      <c r="J691" s="29" t="s">
        <v>152</v>
      </c>
      <c r="K691" s="29" t="s">
        <v>152</v>
      </c>
      <c r="L691" s="7" t="str">
        <f t="shared" si="106"/>
        <v>Trata-se de: Objeto</v>
      </c>
      <c r="M691" s="7" t="str">
        <f t="shared" si="111"/>
        <v xml:space="preserve">De Revit </v>
      </c>
      <c r="N691" s="7" t="str">
        <f t="shared" si="109"/>
        <v xml:space="preserve">Com Tag </v>
      </c>
      <c r="O691" s="7" t="str">
        <f t="shared" si="110"/>
        <v xml:space="preserve">Tema Layout </v>
      </c>
      <c r="P691" s="7" t="str">
        <f t="shared" si="107"/>
        <v>Trata-se de: Objeto De Revit  Com Tag  Tema Layout  OST_Walls. --- Consultar Documentação BuildingSmart</v>
      </c>
      <c r="Q691" s="7" t="s">
        <v>415</v>
      </c>
      <c r="R691" s="21" t="s">
        <v>413</v>
      </c>
      <c r="S691" s="21" t="s">
        <v>413</v>
      </c>
      <c r="T691" s="10" t="str">
        <f t="shared" si="108"/>
        <v>key_691</v>
      </c>
    </row>
    <row r="692" spans="1:20" ht="7.8" customHeight="1" x14ac:dyDescent="0.3">
      <c r="A692" s="13">
        <v>692</v>
      </c>
      <c r="B692" s="9" t="s">
        <v>548</v>
      </c>
      <c r="C692" s="9" t="s">
        <v>1236</v>
      </c>
      <c r="D692" s="9" t="s">
        <v>574</v>
      </c>
      <c r="E692" s="25" t="s">
        <v>1524</v>
      </c>
      <c r="F692" s="23" t="s">
        <v>174</v>
      </c>
      <c r="G692" s="29" t="s">
        <v>152</v>
      </c>
      <c r="H692" s="29" t="s">
        <v>152</v>
      </c>
      <c r="I692" s="29" t="s">
        <v>152</v>
      </c>
      <c r="J692" s="29" t="s">
        <v>152</v>
      </c>
      <c r="K692" s="29" t="s">
        <v>152</v>
      </c>
      <c r="L692" s="7" t="str">
        <f t="shared" si="106"/>
        <v>Trata-se de: Objeto</v>
      </c>
      <c r="M692" s="7" t="str">
        <f t="shared" si="111"/>
        <v xml:space="preserve">De Revit </v>
      </c>
      <c r="N692" s="7" t="str">
        <f t="shared" si="109"/>
        <v xml:space="preserve">Com Tag </v>
      </c>
      <c r="O692" s="7" t="str">
        <f t="shared" si="110"/>
        <v xml:space="preserve">Tema Saúde </v>
      </c>
      <c r="P692" s="7" t="str">
        <f t="shared" si="107"/>
        <v>Trata-se de: Objeto De Revit  Com Tag  Tema Saúde  OST_MedicalEquipment. --- Consultar Documentação BuildingSmart</v>
      </c>
      <c r="Q692" s="7" t="s">
        <v>415</v>
      </c>
      <c r="R692" s="21" t="s">
        <v>413</v>
      </c>
      <c r="S692" s="21" t="s">
        <v>413</v>
      </c>
      <c r="T692" s="10" t="str">
        <f t="shared" si="108"/>
        <v>key_692</v>
      </c>
    </row>
    <row r="693" spans="1:20" ht="7.8" customHeight="1" x14ac:dyDescent="0.3">
      <c r="A693" s="13">
        <v>693</v>
      </c>
      <c r="B693" s="9" t="s">
        <v>548</v>
      </c>
      <c r="C693" s="9" t="s">
        <v>1236</v>
      </c>
      <c r="D693" s="9" t="s">
        <v>574</v>
      </c>
      <c r="E693" s="25" t="s">
        <v>1524</v>
      </c>
      <c r="F693" s="23" t="s">
        <v>754</v>
      </c>
      <c r="G693" s="29" t="s">
        <v>152</v>
      </c>
      <c r="H693" s="29" t="s">
        <v>152</v>
      </c>
      <c r="I693" s="29" t="s">
        <v>152</v>
      </c>
      <c r="J693" s="29" t="s">
        <v>152</v>
      </c>
      <c r="K693" s="29" t="s">
        <v>152</v>
      </c>
      <c r="L693" s="7" t="str">
        <f t="shared" si="106"/>
        <v>Trata-se de: Objeto</v>
      </c>
      <c r="M693" s="7" t="str">
        <f t="shared" si="111"/>
        <v xml:space="preserve">De Revit </v>
      </c>
      <c r="N693" s="7" t="str">
        <f t="shared" si="109"/>
        <v xml:space="preserve">Com Tag </v>
      </c>
      <c r="O693" s="7" t="str">
        <f t="shared" si="110"/>
        <v xml:space="preserve">Tema Saúde </v>
      </c>
      <c r="P693" s="7" t="str">
        <f t="shared" si="107"/>
        <v>Trata-se de: Objeto De Revit  Com Tag  Tema Saúde  OST_NurseCallDevices. --- Consultar Documentação BuildingSmart</v>
      </c>
      <c r="Q693" s="7" t="s">
        <v>415</v>
      </c>
      <c r="R693" s="21" t="s">
        <v>413</v>
      </c>
      <c r="S693" s="21" t="s">
        <v>413</v>
      </c>
      <c r="T693" s="10" t="str">
        <f t="shared" si="108"/>
        <v>key_693</v>
      </c>
    </row>
    <row r="694" spans="1:20" ht="7.8" customHeight="1" x14ac:dyDescent="0.3">
      <c r="A694" s="13">
        <v>694</v>
      </c>
      <c r="B694" s="9" t="s">
        <v>548</v>
      </c>
      <c r="C694" s="9" t="s">
        <v>1236</v>
      </c>
      <c r="D694" s="9" t="s">
        <v>574</v>
      </c>
      <c r="E694" s="25" t="s">
        <v>1527</v>
      </c>
      <c r="F694" s="23" t="s">
        <v>370</v>
      </c>
      <c r="G694" s="29" t="s">
        <v>152</v>
      </c>
      <c r="H694" s="29" t="s">
        <v>152</v>
      </c>
      <c r="I694" s="29" t="s">
        <v>152</v>
      </c>
      <c r="J694" s="29" t="s">
        <v>152</v>
      </c>
      <c r="K694" s="29" t="s">
        <v>152</v>
      </c>
      <c r="L694" s="7" t="str">
        <f t="shared" si="106"/>
        <v>Trata-se de: Objeto</v>
      </c>
      <c r="M694" s="7" t="str">
        <f t="shared" ref="M694:M725" si="112">_xlfn.CONCAT("", SUBSTITUTE(C694,"."," ")," ")</f>
        <v xml:space="preserve">De Revit </v>
      </c>
      <c r="N694" s="7" t="str">
        <f t="shared" si="109"/>
        <v xml:space="preserve">Com Tag </v>
      </c>
      <c r="O694" s="7" t="str">
        <f t="shared" si="110"/>
        <v xml:space="preserve">Tema Site </v>
      </c>
      <c r="P694" s="7" t="str">
        <f t="shared" si="107"/>
        <v>Trata-se de: Objeto De Revit  Com Tag  Tema Site  OST_SitePropertyLineSegment. --- Consultar Documentação BuildingSmart</v>
      </c>
      <c r="Q694" s="7" t="s">
        <v>415</v>
      </c>
      <c r="R694" s="21" t="s">
        <v>413</v>
      </c>
      <c r="S694" s="21" t="s">
        <v>413</v>
      </c>
      <c r="T694" s="10" t="str">
        <f t="shared" si="108"/>
        <v>key_694</v>
      </c>
    </row>
    <row r="695" spans="1:20" ht="7.8" customHeight="1" x14ac:dyDescent="0.3">
      <c r="A695" s="13">
        <v>695</v>
      </c>
      <c r="B695" s="9" t="s">
        <v>548</v>
      </c>
      <c r="C695" s="9" t="s">
        <v>1236</v>
      </c>
      <c r="D695" s="9" t="s">
        <v>574</v>
      </c>
      <c r="E695" s="25" t="s">
        <v>1527</v>
      </c>
      <c r="F695" s="23" t="s">
        <v>371</v>
      </c>
      <c r="G695" s="29" t="s">
        <v>152</v>
      </c>
      <c r="H695" s="29" t="s">
        <v>152</v>
      </c>
      <c r="I695" s="29" t="s">
        <v>152</v>
      </c>
      <c r="J695" s="29" t="s">
        <v>152</v>
      </c>
      <c r="K695" s="29" t="s">
        <v>152</v>
      </c>
      <c r="L695" s="7" t="str">
        <f t="shared" si="106"/>
        <v>Trata-se de: Objeto</v>
      </c>
      <c r="M695" s="7" t="str">
        <f t="shared" si="112"/>
        <v xml:space="preserve">De Revit </v>
      </c>
      <c r="N695" s="7" t="str">
        <f t="shared" si="109"/>
        <v xml:space="preserve">Com Tag </v>
      </c>
      <c r="O695" s="7" t="str">
        <f t="shared" si="110"/>
        <v xml:space="preserve">Tema Site </v>
      </c>
      <c r="P695" s="7" t="str">
        <f t="shared" si="107"/>
        <v>Trata-se de: Objeto De Revit  Com Tag  Tema Site  OST_SiteProperty. --- Consultar Documentação BuildingSmart</v>
      </c>
      <c r="Q695" s="7" t="s">
        <v>415</v>
      </c>
      <c r="R695" s="21" t="s">
        <v>413</v>
      </c>
      <c r="S695" s="21" t="s">
        <v>413</v>
      </c>
      <c r="T695" s="10" t="str">
        <f t="shared" si="108"/>
        <v>key_695</v>
      </c>
    </row>
    <row r="696" spans="1:20" ht="7.8" customHeight="1" x14ac:dyDescent="0.3">
      <c r="A696" s="13">
        <v>696</v>
      </c>
      <c r="B696" s="9" t="s">
        <v>548</v>
      </c>
      <c r="C696" s="9" t="s">
        <v>1236</v>
      </c>
      <c r="D696" s="9" t="s">
        <v>574</v>
      </c>
      <c r="E696" s="25" t="s">
        <v>1527</v>
      </c>
      <c r="F696" s="23" t="s">
        <v>182</v>
      </c>
      <c r="G696" s="29" t="s">
        <v>152</v>
      </c>
      <c r="H696" s="29" t="s">
        <v>152</v>
      </c>
      <c r="I696" s="29" t="s">
        <v>152</v>
      </c>
      <c r="J696" s="29" t="s">
        <v>152</v>
      </c>
      <c r="K696" s="29" t="s">
        <v>152</v>
      </c>
      <c r="L696" s="7" t="str">
        <f t="shared" si="106"/>
        <v>Trata-se de: Objeto</v>
      </c>
      <c r="M696" s="7" t="str">
        <f t="shared" si="112"/>
        <v xml:space="preserve">De Revit </v>
      </c>
      <c r="N696" s="7" t="str">
        <f t="shared" si="109"/>
        <v xml:space="preserve">Com Tag </v>
      </c>
      <c r="O696" s="7" t="str">
        <f t="shared" si="110"/>
        <v xml:space="preserve">Tema Site </v>
      </c>
      <c r="P696" s="7" t="str">
        <f t="shared" si="107"/>
        <v>Trata-se de: Objeto De Revit  Com Tag  Tema Site  OST_Site. --- Consultar Documentação BuildingSmart</v>
      </c>
      <c r="Q696" s="7" t="s">
        <v>415</v>
      </c>
      <c r="R696" s="21" t="s">
        <v>413</v>
      </c>
      <c r="S696" s="21" t="s">
        <v>413</v>
      </c>
      <c r="T696" s="10" t="str">
        <f t="shared" si="108"/>
        <v>key_696</v>
      </c>
    </row>
    <row r="697" spans="1:20" ht="7.8" customHeight="1" x14ac:dyDescent="0.3">
      <c r="A697" s="13">
        <v>697</v>
      </c>
      <c r="B697" s="9" t="s">
        <v>548</v>
      </c>
      <c r="C697" s="9" t="s">
        <v>1236</v>
      </c>
      <c r="D697" s="9" t="s">
        <v>574</v>
      </c>
      <c r="E697" s="25" t="s">
        <v>1527</v>
      </c>
      <c r="F697" s="23" t="s">
        <v>374</v>
      </c>
      <c r="G697" s="29" t="s">
        <v>152</v>
      </c>
      <c r="H697" s="29" t="s">
        <v>152</v>
      </c>
      <c r="I697" s="29" t="s">
        <v>152</v>
      </c>
      <c r="J697" s="29" t="s">
        <v>152</v>
      </c>
      <c r="K697" s="29" t="s">
        <v>152</v>
      </c>
      <c r="L697" s="7" t="str">
        <f t="shared" si="106"/>
        <v>Trata-se de: Objeto</v>
      </c>
      <c r="M697" s="7" t="str">
        <f t="shared" si="112"/>
        <v xml:space="preserve">De Revit </v>
      </c>
      <c r="N697" s="7" t="str">
        <f t="shared" si="109"/>
        <v xml:space="preserve">Com Tag </v>
      </c>
      <c r="O697" s="7" t="str">
        <f t="shared" si="110"/>
        <v xml:space="preserve">Tema Site </v>
      </c>
      <c r="P697" s="7" t="str">
        <f t="shared" si="107"/>
        <v>Trata-se de: Objeto De Revit  Com Tag  Tema Site  OST_ToposolidLink. --- Consultar Documentação BuildingSmart</v>
      </c>
      <c r="Q697" s="7" t="s">
        <v>415</v>
      </c>
      <c r="R697" s="21" t="s">
        <v>413</v>
      </c>
      <c r="S697" s="21" t="s">
        <v>413</v>
      </c>
      <c r="T697" s="10" t="str">
        <f t="shared" si="108"/>
        <v>key_697</v>
      </c>
    </row>
    <row r="698" spans="1:20" ht="7.8" customHeight="1" x14ac:dyDescent="0.3">
      <c r="A698" s="13">
        <v>698</v>
      </c>
      <c r="B698" s="9" t="s">
        <v>548</v>
      </c>
      <c r="C698" s="9" t="s">
        <v>1236</v>
      </c>
      <c r="D698" s="9" t="s">
        <v>574</v>
      </c>
      <c r="E698" s="25" t="s">
        <v>1527</v>
      </c>
      <c r="F698" s="23" t="s">
        <v>375</v>
      </c>
      <c r="G698" s="29" t="s">
        <v>152</v>
      </c>
      <c r="H698" s="29" t="s">
        <v>152</v>
      </c>
      <c r="I698" s="29" t="s">
        <v>152</v>
      </c>
      <c r="J698" s="29" t="s">
        <v>152</v>
      </c>
      <c r="K698" s="29" t="s">
        <v>152</v>
      </c>
      <c r="L698" s="7" t="str">
        <f t="shared" si="106"/>
        <v>Trata-se de: Objeto</v>
      </c>
      <c r="M698" s="7" t="str">
        <f t="shared" si="112"/>
        <v xml:space="preserve">De Revit </v>
      </c>
      <c r="N698" s="7" t="str">
        <f t="shared" si="109"/>
        <v xml:space="preserve">Com Tag </v>
      </c>
      <c r="O698" s="7" t="str">
        <f t="shared" si="110"/>
        <v xml:space="preserve">Tema Site </v>
      </c>
      <c r="P698" s="7" t="str">
        <f t="shared" si="107"/>
        <v>Trata-se de: Objeto De Revit  Com Tag  Tema Site  OST_Toposolid. --- Consultar Documentação BuildingSmart</v>
      </c>
      <c r="Q698" s="7" t="s">
        <v>415</v>
      </c>
      <c r="R698" s="21" t="s">
        <v>413</v>
      </c>
      <c r="S698" s="21" t="s">
        <v>413</v>
      </c>
      <c r="T698" s="10" t="str">
        <f t="shared" si="108"/>
        <v>key_698</v>
      </c>
    </row>
    <row r="699" spans="1:20" ht="7.8" customHeight="1" x14ac:dyDescent="0.3">
      <c r="A699" s="13">
        <v>699</v>
      </c>
      <c r="B699" s="9" t="s">
        <v>548</v>
      </c>
      <c r="C699" s="9" t="s">
        <v>1236</v>
      </c>
      <c r="D699" s="9" t="s">
        <v>574</v>
      </c>
      <c r="E699" s="25" t="s">
        <v>1520</v>
      </c>
      <c r="F699" s="23" t="s">
        <v>154</v>
      </c>
      <c r="G699" s="29" t="s">
        <v>152</v>
      </c>
      <c r="H699" s="29" t="s">
        <v>152</v>
      </c>
      <c r="I699" s="29" t="s">
        <v>152</v>
      </c>
      <c r="J699" s="29" t="s">
        <v>152</v>
      </c>
      <c r="K699" s="29" t="s">
        <v>152</v>
      </c>
      <c r="L699" s="7" t="str">
        <f t="shared" si="106"/>
        <v>Trata-se de: Objeto</v>
      </c>
      <c r="M699" s="7" t="str">
        <f t="shared" si="112"/>
        <v xml:space="preserve">De Revit </v>
      </c>
      <c r="N699" s="7" t="str">
        <f t="shared" si="109"/>
        <v xml:space="preserve">Com Tag </v>
      </c>
      <c r="O699" s="7" t="str">
        <f t="shared" si="110"/>
        <v xml:space="preserve">Tema Superestrutura </v>
      </c>
      <c r="P699" s="7" t="str">
        <f t="shared" si="107"/>
        <v>Trata-se de: Objeto De Revit  Com Tag  Tema Superestrutura  OST_AbutmentFoundations. --- Consultar Documentação BuildingSmart</v>
      </c>
      <c r="Q699" s="7" t="s">
        <v>415</v>
      </c>
      <c r="R699" s="21" t="s">
        <v>413</v>
      </c>
      <c r="S699" s="21" t="s">
        <v>413</v>
      </c>
      <c r="T699" s="10" t="str">
        <f t="shared" si="108"/>
        <v>key_699</v>
      </c>
    </row>
    <row r="700" spans="1:20" ht="7.8" customHeight="1" x14ac:dyDescent="0.3">
      <c r="A700" s="13">
        <v>700</v>
      </c>
      <c r="B700" s="9" t="s">
        <v>548</v>
      </c>
      <c r="C700" s="9" t="s">
        <v>1236</v>
      </c>
      <c r="D700" s="9" t="s">
        <v>574</v>
      </c>
      <c r="E700" s="25" t="s">
        <v>1520</v>
      </c>
      <c r="F700" s="23" t="s">
        <v>155</v>
      </c>
      <c r="G700" s="29" t="s">
        <v>152</v>
      </c>
      <c r="H700" s="29" t="s">
        <v>152</v>
      </c>
      <c r="I700" s="29" t="s">
        <v>152</v>
      </c>
      <c r="J700" s="29" t="s">
        <v>152</v>
      </c>
      <c r="K700" s="29" t="s">
        <v>152</v>
      </c>
      <c r="L700" s="7" t="str">
        <f t="shared" si="106"/>
        <v>Trata-se de: Objeto</v>
      </c>
      <c r="M700" s="7" t="str">
        <f t="shared" si="112"/>
        <v xml:space="preserve">De Revit </v>
      </c>
      <c r="N700" s="7" t="str">
        <f t="shared" si="109"/>
        <v xml:space="preserve">Com Tag </v>
      </c>
      <c r="O700" s="7" t="str">
        <f t="shared" si="110"/>
        <v xml:space="preserve">Tema Superestrutura </v>
      </c>
      <c r="P700" s="7" t="str">
        <f t="shared" si="107"/>
        <v>Trata-se de: Objeto De Revit  Com Tag  Tema Superestrutura  OST_AbutmentPiles. --- Consultar Documentação BuildingSmart</v>
      </c>
      <c r="Q700" s="7" t="s">
        <v>415</v>
      </c>
      <c r="R700" s="21" t="s">
        <v>413</v>
      </c>
      <c r="S700" s="21" t="s">
        <v>413</v>
      </c>
      <c r="T700" s="10" t="str">
        <f t="shared" si="108"/>
        <v>key_700</v>
      </c>
    </row>
    <row r="701" spans="1:20" ht="7.8" customHeight="1" x14ac:dyDescent="0.3">
      <c r="A701" s="13">
        <v>701</v>
      </c>
      <c r="B701" s="9" t="s">
        <v>548</v>
      </c>
      <c r="C701" s="9" t="s">
        <v>1236</v>
      </c>
      <c r="D701" s="9" t="s">
        <v>574</v>
      </c>
      <c r="E701" s="25" t="s">
        <v>1520</v>
      </c>
      <c r="F701" s="23" t="s">
        <v>156</v>
      </c>
      <c r="G701" s="29" t="s">
        <v>152</v>
      </c>
      <c r="H701" s="29" t="s">
        <v>152</v>
      </c>
      <c r="I701" s="29" t="s">
        <v>152</v>
      </c>
      <c r="J701" s="29" t="s">
        <v>152</v>
      </c>
      <c r="K701" s="29" t="s">
        <v>152</v>
      </c>
      <c r="L701" s="7" t="str">
        <f t="shared" si="106"/>
        <v>Trata-se de: Objeto</v>
      </c>
      <c r="M701" s="7" t="str">
        <f t="shared" si="112"/>
        <v xml:space="preserve">De Revit </v>
      </c>
      <c r="N701" s="7" t="str">
        <f t="shared" si="109"/>
        <v xml:space="preserve">Com Tag </v>
      </c>
      <c r="O701" s="7" t="str">
        <f t="shared" si="110"/>
        <v xml:space="preserve">Tema Superestrutura </v>
      </c>
      <c r="P701" s="7" t="str">
        <f t="shared" si="107"/>
        <v>Trata-se de: Objeto De Revit  Com Tag  Tema Superestrutura  OST_AbutmentWalls. --- Consultar Documentação BuildingSmart</v>
      </c>
      <c r="Q701" s="7" t="s">
        <v>415</v>
      </c>
      <c r="R701" s="21" t="s">
        <v>413</v>
      </c>
      <c r="S701" s="21" t="s">
        <v>413</v>
      </c>
      <c r="T701" s="10" t="str">
        <f t="shared" si="108"/>
        <v>key_701</v>
      </c>
    </row>
    <row r="702" spans="1:20" ht="7.8" customHeight="1" x14ac:dyDescent="0.3">
      <c r="A702" s="13">
        <v>702</v>
      </c>
      <c r="B702" s="9" t="s">
        <v>548</v>
      </c>
      <c r="C702" s="9" t="s">
        <v>1236</v>
      </c>
      <c r="D702" s="9" t="s">
        <v>574</v>
      </c>
      <c r="E702" s="25" t="s">
        <v>1520</v>
      </c>
      <c r="F702" s="23" t="s">
        <v>905</v>
      </c>
      <c r="G702" s="29" t="s">
        <v>152</v>
      </c>
      <c r="H702" s="29" t="s">
        <v>152</v>
      </c>
      <c r="I702" s="29" t="s">
        <v>152</v>
      </c>
      <c r="J702" s="29" t="s">
        <v>152</v>
      </c>
      <c r="K702" s="29" t="s">
        <v>152</v>
      </c>
      <c r="L702" s="7" t="str">
        <f t="shared" si="106"/>
        <v>Trata-se de: Objeto</v>
      </c>
      <c r="M702" s="7" t="str">
        <f t="shared" si="112"/>
        <v xml:space="preserve">De Revit </v>
      </c>
      <c r="N702" s="7" t="str">
        <f t="shared" si="109"/>
        <v xml:space="preserve">Com Tag </v>
      </c>
      <c r="O702" s="7" t="str">
        <f t="shared" si="110"/>
        <v xml:space="preserve">Tema Superestrutura </v>
      </c>
      <c r="P702" s="7" t="str">
        <f t="shared" si="107"/>
        <v>Trata-se de: Objeto De Revit  Com Tag  Tema Superestrutura  OST_Alignments. --- Consultar Documentação BuildingSmart</v>
      </c>
      <c r="Q702" s="7" t="s">
        <v>415</v>
      </c>
      <c r="R702" s="21" t="s">
        <v>413</v>
      </c>
      <c r="S702" s="21" t="s">
        <v>413</v>
      </c>
      <c r="T702" s="10" t="str">
        <f t="shared" si="108"/>
        <v>key_702</v>
      </c>
    </row>
    <row r="703" spans="1:20" ht="7.8" customHeight="1" x14ac:dyDescent="0.3">
      <c r="A703" s="13">
        <v>703</v>
      </c>
      <c r="B703" s="9" t="s">
        <v>548</v>
      </c>
      <c r="C703" s="9" t="s">
        <v>1236</v>
      </c>
      <c r="D703" s="9" t="s">
        <v>574</v>
      </c>
      <c r="E703" s="25" t="s">
        <v>1520</v>
      </c>
      <c r="F703" s="23" t="s">
        <v>798</v>
      </c>
      <c r="G703" s="29" t="s">
        <v>152</v>
      </c>
      <c r="H703" s="29" t="s">
        <v>152</v>
      </c>
      <c r="I703" s="29" t="s">
        <v>152</v>
      </c>
      <c r="J703" s="29" t="s">
        <v>152</v>
      </c>
      <c r="K703" s="29" t="s">
        <v>152</v>
      </c>
      <c r="L703" s="7" t="str">
        <f t="shared" si="106"/>
        <v>Trata-se de: Objeto</v>
      </c>
      <c r="M703" s="7" t="str">
        <f t="shared" si="112"/>
        <v xml:space="preserve">De Revit </v>
      </c>
      <c r="N703" s="7" t="str">
        <f t="shared" si="109"/>
        <v xml:space="preserve">Com Tag </v>
      </c>
      <c r="O703" s="7" t="str">
        <f t="shared" si="110"/>
        <v xml:space="preserve">Tema Superestrutura </v>
      </c>
      <c r="P703" s="7" t="str">
        <f t="shared" si="107"/>
        <v>Trata-se de: Objeto De Revit  Com Tag  Tema Superestrutura  OST_ApproachSlabs. --- Consultar Documentação BuildingSmart</v>
      </c>
      <c r="Q703" s="7" t="s">
        <v>415</v>
      </c>
      <c r="R703" s="21" t="s">
        <v>413</v>
      </c>
      <c r="S703" s="21" t="s">
        <v>413</v>
      </c>
      <c r="T703" s="10" t="str">
        <f t="shared" si="108"/>
        <v>key_703</v>
      </c>
    </row>
    <row r="704" spans="1:20" ht="7.8" customHeight="1" x14ac:dyDescent="0.3">
      <c r="A704" s="13">
        <v>704</v>
      </c>
      <c r="B704" s="9" t="s">
        <v>548</v>
      </c>
      <c r="C704" s="9" t="s">
        <v>1236</v>
      </c>
      <c r="D704" s="9" t="s">
        <v>574</v>
      </c>
      <c r="E704" s="25" t="s">
        <v>1520</v>
      </c>
      <c r="F704" s="23" t="s">
        <v>698</v>
      </c>
      <c r="G704" s="29" t="s">
        <v>152</v>
      </c>
      <c r="H704" s="29" t="s">
        <v>152</v>
      </c>
      <c r="I704" s="29" t="s">
        <v>152</v>
      </c>
      <c r="J704" s="29" t="s">
        <v>152</v>
      </c>
      <c r="K704" s="29" t="s">
        <v>152</v>
      </c>
      <c r="L704" s="7" t="str">
        <f t="shared" si="106"/>
        <v>Trata-se de: Objeto</v>
      </c>
      <c r="M704" s="7" t="str">
        <f t="shared" si="112"/>
        <v xml:space="preserve">De Revit </v>
      </c>
      <c r="N704" s="7" t="str">
        <f t="shared" si="109"/>
        <v xml:space="preserve">Com Tag </v>
      </c>
      <c r="O704" s="7" t="str">
        <f t="shared" si="110"/>
        <v xml:space="preserve">Tema Superestrutura </v>
      </c>
      <c r="P704" s="7" t="str">
        <f t="shared" si="107"/>
        <v>Trata-se de: Objeto De Revit  Com Tag  Tema Superestrutura  OST_BeamStartSegment. --- Consultar Documentação BuildingSmart</v>
      </c>
      <c r="Q704" s="7" t="s">
        <v>415</v>
      </c>
      <c r="R704" s="21" t="s">
        <v>413</v>
      </c>
      <c r="S704" s="21" t="s">
        <v>413</v>
      </c>
      <c r="T704" s="10" t="str">
        <f t="shared" si="108"/>
        <v>key_704</v>
      </c>
    </row>
    <row r="705" spans="1:20" ht="7.8" customHeight="1" x14ac:dyDescent="0.3">
      <c r="A705" s="13">
        <v>705</v>
      </c>
      <c r="B705" s="9" t="s">
        <v>548</v>
      </c>
      <c r="C705" s="9" t="s">
        <v>1236</v>
      </c>
      <c r="D705" s="9" t="s">
        <v>574</v>
      </c>
      <c r="E705" s="25" t="s">
        <v>1520</v>
      </c>
      <c r="F705" s="23" t="s">
        <v>816</v>
      </c>
      <c r="G705" s="29" t="s">
        <v>152</v>
      </c>
      <c r="H705" s="29" t="s">
        <v>152</v>
      </c>
      <c r="I705" s="29" t="s">
        <v>152</v>
      </c>
      <c r="J705" s="29" t="s">
        <v>152</v>
      </c>
      <c r="K705" s="29" t="s">
        <v>152</v>
      </c>
      <c r="L705" s="7" t="str">
        <f t="shared" si="106"/>
        <v>Trata-se de: Objeto</v>
      </c>
      <c r="M705" s="7" t="str">
        <f t="shared" si="112"/>
        <v xml:space="preserve">De Revit </v>
      </c>
      <c r="N705" s="7" t="str">
        <f t="shared" si="109"/>
        <v xml:space="preserve">Com Tag </v>
      </c>
      <c r="O705" s="7" t="str">
        <f t="shared" si="110"/>
        <v xml:space="preserve">Tema Superestrutura </v>
      </c>
      <c r="P705" s="7" t="str">
        <f t="shared" si="107"/>
        <v>Trata-se de: Objeto De Revit  Com Tag  Tema Superestrutura  OST_BridgeAbutments. --- Consultar Documentação BuildingSmart</v>
      </c>
      <c r="Q705" s="7" t="s">
        <v>415</v>
      </c>
      <c r="R705" s="21" t="s">
        <v>413</v>
      </c>
      <c r="S705" s="21" t="s">
        <v>413</v>
      </c>
      <c r="T705" s="10" t="str">
        <f t="shared" si="108"/>
        <v>key_705</v>
      </c>
    </row>
    <row r="706" spans="1:20" ht="7.8" customHeight="1" x14ac:dyDescent="0.3">
      <c r="A706" s="13">
        <v>706</v>
      </c>
      <c r="B706" s="9" t="s">
        <v>548</v>
      </c>
      <c r="C706" s="9" t="s">
        <v>1236</v>
      </c>
      <c r="D706" s="9" t="s">
        <v>574</v>
      </c>
      <c r="E706" s="25" t="s">
        <v>1520</v>
      </c>
      <c r="F706" s="23" t="s">
        <v>812</v>
      </c>
      <c r="G706" s="29" t="s">
        <v>152</v>
      </c>
      <c r="H706" s="29" t="s">
        <v>152</v>
      </c>
      <c r="I706" s="29" t="s">
        <v>152</v>
      </c>
      <c r="J706" s="29" t="s">
        <v>152</v>
      </c>
      <c r="K706" s="29" t="s">
        <v>152</v>
      </c>
      <c r="L706" s="7" t="str">
        <f t="shared" si="106"/>
        <v>Trata-se de: Objeto</v>
      </c>
      <c r="M706" s="7" t="str">
        <f t="shared" si="112"/>
        <v xml:space="preserve">De Revit </v>
      </c>
      <c r="N706" s="7" t="str">
        <f t="shared" si="109"/>
        <v xml:space="preserve">Com Tag </v>
      </c>
      <c r="O706" s="7" t="str">
        <f t="shared" si="110"/>
        <v xml:space="preserve">Tema Superestrutura </v>
      </c>
      <c r="P706" s="7" t="str">
        <f t="shared" si="107"/>
        <v>Trata-se de: Objeto De Revit  Com Tag  Tema Superestrutura  OST_BridgeArches. --- Consultar Documentação BuildingSmart</v>
      </c>
      <c r="Q706" s="7" t="s">
        <v>415</v>
      </c>
      <c r="R706" s="21" t="s">
        <v>413</v>
      </c>
      <c r="S706" s="21" t="s">
        <v>413</v>
      </c>
      <c r="T706" s="10" t="str">
        <f t="shared" si="108"/>
        <v>key_706</v>
      </c>
    </row>
    <row r="707" spans="1:20" ht="7.8" customHeight="1" x14ac:dyDescent="0.3">
      <c r="A707" s="13">
        <v>707</v>
      </c>
      <c r="B707" s="9" t="s">
        <v>548</v>
      </c>
      <c r="C707" s="9" t="s">
        <v>1236</v>
      </c>
      <c r="D707" s="9" t="s">
        <v>574</v>
      </c>
      <c r="E707" s="25" t="s">
        <v>1520</v>
      </c>
      <c r="F707" s="23" t="s">
        <v>808</v>
      </c>
      <c r="G707" s="29" t="s">
        <v>152</v>
      </c>
      <c r="H707" s="29" t="s">
        <v>152</v>
      </c>
      <c r="I707" s="29" t="s">
        <v>152</v>
      </c>
      <c r="J707" s="29" t="s">
        <v>152</v>
      </c>
      <c r="K707" s="29" t="s">
        <v>152</v>
      </c>
      <c r="L707" s="7" t="str">
        <f t="shared" ref="L707:L749" si="113">_xlfn.CONCAT("Trata-se de: ", SUBSTITUTE(B707,"1.",""))</f>
        <v>Trata-se de: Objeto</v>
      </c>
      <c r="M707" s="7" t="str">
        <f t="shared" si="112"/>
        <v xml:space="preserve">De Revit </v>
      </c>
      <c r="N707" s="7" t="str">
        <f t="shared" si="109"/>
        <v xml:space="preserve">Com Tag </v>
      </c>
      <c r="O707" s="7" t="str">
        <f t="shared" si="110"/>
        <v xml:space="preserve">Tema Superestrutura </v>
      </c>
      <c r="P707" s="7" t="str">
        <f t="shared" ref="P707:P749" si="114">_xlfn.CONCAT(L707," ",M707," ",N707," ",O707," ", SUBSTITUTE(F707, ".", " "),". --- ",Q707)</f>
        <v>Trata-se de: Objeto De Revit  Com Tag  Tema Superestrutura  OST_BridgeBearings. --- Consultar Documentação BuildingSmart</v>
      </c>
      <c r="Q707" s="7" t="s">
        <v>415</v>
      </c>
      <c r="R707" s="21" t="s">
        <v>413</v>
      </c>
      <c r="S707" s="21" t="s">
        <v>413</v>
      </c>
      <c r="T707" s="10" t="str">
        <f t="shared" ref="T707:T749" si="115">_xlfn.CONCAT("key_",A707)</f>
        <v>key_707</v>
      </c>
    </row>
    <row r="708" spans="1:20" ht="7.8" customHeight="1" x14ac:dyDescent="0.3">
      <c r="A708" s="13">
        <v>708</v>
      </c>
      <c r="B708" s="9" t="s">
        <v>548</v>
      </c>
      <c r="C708" s="9" t="s">
        <v>1236</v>
      </c>
      <c r="D708" s="9" t="s">
        <v>574</v>
      </c>
      <c r="E708" s="25" t="s">
        <v>1520</v>
      </c>
      <c r="F708" s="23" t="s">
        <v>813</v>
      </c>
      <c r="G708" s="29" t="s">
        <v>152</v>
      </c>
      <c r="H708" s="29" t="s">
        <v>152</v>
      </c>
      <c r="I708" s="29" t="s">
        <v>152</v>
      </c>
      <c r="J708" s="29" t="s">
        <v>152</v>
      </c>
      <c r="K708" s="29" t="s">
        <v>152</v>
      </c>
      <c r="L708" s="7" t="str">
        <f t="shared" si="113"/>
        <v>Trata-se de: Objeto</v>
      </c>
      <c r="M708" s="7" t="str">
        <f t="shared" si="112"/>
        <v xml:space="preserve">De Revit </v>
      </c>
      <c r="N708" s="7" t="str">
        <f t="shared" ref="N708:N749" si="116">_xlfn.CONCAT(SUBSTITUTE(D708,"."," ")," ")</f>
        <v xml:space="preserve">Com Tag </v>
      </c>
      <c r="O708" s="7" t="str">
        <f t="shared" ref="O708:O749" si="117">_xlfn.CONCAT(SUBSTITUTE(E708,"."," ")," ")</f>
        <v xml:space="preserve">Tema Superestrutura </v>
      </c>
      <c r="P708" s="7" t="str">
        <f t="shared" si="114"/>
        <v>Trata-se de: Objeto De Revit  Com Tag  Tema Superestrutura  OST_BridgeCables. --- Consultar Documentação BuildingSmart</v>
      </c>
      <c r="Q708" s="7" t="s">
        <v>415</v>
      </c>
      <c r="R708" s="21" t="s">
        <v>413</v>
      </c>
      <c r="S708" s="21" t="s">
        <v>413</v>
      </c>
      <c r="T708" s="10" t="str">
        <f t="shared" si="115"/>
        <v>key_708</v>
      </c>
    </row>
    <row r="709" spans="1:20" ht="7.8" customHeight="1" x14ac:dyDescent="0.3">
      <c r="A709" s="13">
        <v>709</v>
      </c>
      <c r="B709" s="9" t="s">
        <v>548</v>
      </c>
      <c r="C709" s="9" t="s">
        <v>1236</v>
      </c>
      <c r="D709" s="9" t="s">
        <v>574</v>
      </c>
      <c r="E709" s="25" t="s">
        <v>1520</v>
      </c>
      <c r="F709" s="23" t="s">
        <v>811</v>
      </c>
      <c r="G709" s="29" t="s">
        <v>152</v>
      </c>
      <c r="H709" s="29" t="s">
        <v>152</v>
      </c>
      <c r="I709" s="29" t="s">
        <v>152</v>
      </c>
      <c r="J709" s="29" t="s">
        <v>152</v>
      </c>
      <c r="K709" s="29" t="s">
        <v>152</v>
      </c>
      <c r="L709" s="7" t="str">
        <f t="shared" si="113"/>
        <v>Trata-se de: Objeto</v>
      </c>
      <c r="M709" s="7" t="str">
        <f t="shared" si="112"/>
        <v xml:space="preserve">De Revit </v>
      </c>
      <c r="N709" s="7" t="str">
        <f t="shared" si="116"/>
        <v xml:space="preserve">Com Tag </v>
      </c>
      <c r="O709" s="7" t="str">
        <f t="shared" si="117"/>
        <v xml:space="preserve">Tema Superestrutura </v>
      </c>
      <c r="P709" s="7" t="str">
        <f t="shared" si="114"/>
        <v>Trata-se de: Objeto De Revit  Com Tag  Tema Superestrutura  OST_BridgeDecks. --- Consultar Documentação BuildingSmart</v>
      </c>
      <c r="Q709" s="7" t="s">
        <v>415</v>
      </c>
      <c r="R709" s="21" t="s">
        <v>413</v>
      </c>
      <c r="S709" s="21" t="s">
        <v>413</v>
      </c>
      <c r="T709" s="10" t="str">
        <f t="shared" si="115"/>
        <v>key_709</v>
      </c>
    </row>
    <row r="710" spans="1:20" ht="7.8" customHeight="1" x14ac:dyDescent="0.3">
      <c r="A710" s="13">
        <v>710</v>
      </c>
      <c r="B710" s="9" t="s">
        <v>548</v>
      </c>
      <c r="C710" s="9" t="s">
        <v>1236</v>
      </c>
      <c r="D710" s="9" t="s">
        <v>574</v>
      </c>
      <c r="E710" s="25" t="s">
        <v>1520</v>
      </c>
      <c r="F710" s="23" t="s">
        <v>810</v>
      </c>
      <c r="G710" s="29" t="s">
        <v>152</v>
      </c>
      <c r="H710" s="29" t="s">
        <v>152</v>
      </c>
      <c r="I710" s="29" t="s">
        <v>152</v>
      </c>
      <c r="J710" s="29" t="s">
        <v>152</v>
      </c>
      <c r="K710" s="29" t="s">
        <v>152</v>
      </c>
      <c r="L710" s="7" t="str">
        <f t="shared" si="113"/>
        <v>Trata-se de: Objeto</v>
      </c>
      <c r="M710" s="7" t="str">
        <f t="shared" si="112"/>
        <v xml:space="preserve">De Revit </v>
      </c>
      <c r="N710" s="7" t="str">
        <f t="shared" si="116"/>
        <v xml:space="preserve">Com Tag </v>
      </c>
      <c r="O710" s="7" t="str">
        <f t="shared" si="117"/>
        <v xml:space="preserve">Tema Superestrutura </v>
      </c>
      <c r="P710" s="7" t="str">
        <f t="shared" si="114"/>
        <v>Trata-se de: Objeto De Revit  Com Tag  Tema Superestrutura  OST_BridgeFoundations. --- Consultar Documentação BuildingSmart</v>
      </c>
      <c r="Q710" s="7" t="s">
        <v>415</v>
      </c>
      <c r="R710" s="21" t="s">
        <v>413</v>
      </c>
      <c r="S710" s="21" t="s">
        <v>413</v>
      </c>
      <c r="T710" s="10" t="str">
        <f t="shared" si="115"/>
        <v>key_710</v>
      </c>
    </row>
    <row r="711" spans="1:20" ht="7.8" customHeight="1" x14ac:dyDescent="0.3">
      <c r="A711" s="13">
        <v>711</v>
      </c>
      <c r="B711" s="9" t="s">
        <v>548</v>
      </c>
      <c r="C711" s="9" t="s">
        <v>1236</v>
      </c>
      <c r="D711" s="9" t="s">
        <v>574</v>
      </c>
      <c r="E711" s="25" t="s">
        <v>1520</v>
      </c>
      <c r="F711" s="23" t="s">
        <v>157</v>
      </c>
      <c r="G711" s="29" t="s">
        <v>152</v>
      </c>
      <c r="H711" s="29" t="s">
        <v>152</v>
      </c>
      <c r="I711" s="29" t="s">
        <v>152</v>
      </c>
      <c r="J711" s="29" t="s">
        <v>152</v>
      </c>
      <c r="K711" s="29" t="s">
        <v>152</v>
      </c>
      <c r="L711" s="7" t="str">
        <f t="shared" si="113"/>
        <v>Trata-se de: Objeto</v>
      </c>
      <c r="M711" s="7" t="str">
        <f t="shared" si="112"/>
        <v xml:space="preserve">De Revit </v>
      </c>
      <c r="N711" s="7" t="str">
        <f t="shared" si="116"/>
        <v xml:space="preserve">Com Tag </v>
      </c>
      <c r="O711" s="7" t="str">
        <f t="shared" si="117"/>
        <v xml:space="preserve">Tema Superestrutura </v>
      </c>
      <c r="P711" s="7" t="str">
        <f t="shared" si="114"/>
        <v>Trata-se de: Objeto De Revit  Com Tag  Tema Superestrutura  OST_BridgeFraming. --- Consultar Documentação BuildingSmart</v>
      </c>
      <c r="Q711" s="7" t="s">
        <v>415</v>
      </c>
      <c r="R711" s="21" t="s">
        <v>413</v>
      </c>
      <c r="S711" s="21" t="s">
        <v>413</v>
      </c>
      <c r="T711" s="10" t="str">
        <f t="shared" si="115"/>
        <v>key_711</v>
      </c>
    </row>
    <row r="712" spans="1:20" ht="7.8" customHeight="1" x14ac:dyDescent="0.3">
      <c r="A712" s="13">
        <v>712</v>
      </c>
      <c r="B712" s="9" t="s">
        <v>548</v>
      </c>
      <c r="C712" s="9" t="s">
        <v>1236</v>
      </c>
      <c r="D712" s="9" t="s">
        <v>574</v>
      </c>
      <c r="E712" s="25" t="s">
        <v>1520</v>
      </c>
      <c r="F712" s="23" t="s">
        <v>158</v>
      </c>
      <c r="G712" s="29" t="s">
        <v>152</v>
      </c>
      <c r="H712" s="29" t="s">
        <v>152</v>
      </c>
      <c r="I712" s="29" t="s">
        <v>152</v>
      </c>
      <c r="J712" s="29" t="s">
        <v>152</v>
      </c>
      <c r="K712" s="29" t="s">
        <v>152</v>
      </c>
      <c r="L712" s="7" t="str">
        <f t="shared" si="113"/>
        <v>Trata-se de: Objeto</v>
      </c>
      <c r="M712" s="7" t="str">
        <f t="shared" si="112"/>
        <v xml:space="preserve">De Revit </v>
      </c>
      <c r="N712" s="7" t="str">
        <f t="shared" si="116"/>
        <v xml:space="preserve">Com Tag </v>
      </c>
      <c r="O712" s="7" t="str">
        <f t="shared" si="117"/>
        <v xml:space="preserve">Tema Superestrutura </v>
      </c>
      <c r="P712" s="7" t="str">
        <f t="shared" si="114"/>
        <v>Trata-se de: Objeto De Revit  Com Tag  Tema Superestrutura  OST_BridgeFramingCrossBracing. --- Consultar Documentação BuildingSmart</v>
      </c>
      <c r="Q712" s="7" t="s">
        <v>415</v>
      </c>
      <c r="R712" s="21" t="s">
        <v>413</v>
      </c>
      <c r="S712" s="21" t="s">
        <v>413</v>
      </c>
      <c r="T712" s="10" t="str">
        <f t="shared" si="115"/>
        <v>key_712</v>
      </c>
    </row>
    <row r="713" spans="1:20" ht="7.8" customHeight="1" x14ac:dyDescent="0.3">
      <c r="A713" s="13">
        <v>713</v>
      </c>
      <c r="B713" s="9" t="s">
        <v>548</v>
      </c>
      <c r="C713" s="9" t="s">
        <v>1236</v>
      </c>
      <c r="D713" s="9" t="s">
        <v>574</v>
      </c>
      <c r="E713" s="25" t="s">
        <v>1520</v>
      </c>
      <c r="F713" s="23" t="s">
        <v>784</v>
      </c>
      <c r="G713" s="29" t="s">
        <v>152</v>
      </c>
      <c r="H713" s="29" t="s">
        <v>152</v>
      </c>
      <c r="I713" s="29" t="s">
        <v>152</v>
      </c>
      <c r="J713" s="29" t="s">
        <v>152</v>
      </c>
      <c r="K713" s="29" t="s">
        <v>152</v>
      </c>
      <c r="L713" s="7" t="str">
        <f t="shared" si="113"/>
        <v>Trata-se de: Objeto</v>
      </c>
      <c r="M713" s="7" t="str">
        <f t="shared" si="112"/>
        <v xml:space="preserve">De Revit </v>
      </c>
      <c r="N713" s="7" t="str">
        <f t="shared" si="116"/>
        <v xml:space="preserve">Com Tag </v>
      </c>
      <c r="O713" s="7" t="str">
        <f t="shared" si="117"/>
        <v xml:space="preserve">Tema Superestrutura </v>
      </c>
      <c r="P713" s="7" t="str">
        <f t="shared" si="114"/>
        <v>Trata-se de: Objeto De Revit  Com Tag  Tema Superestrutura  OST_BridgeFramingDiaphragms. --- Consultar Documentação BuildingSmart</v>
      </c>
      <c r="Q713" s="7" t="s">
        <v>415</v>
      </c>
      <c r="R713" s="21" t="s">
        <v>413</v>
      </c>
      <c r="S713" s="21" t="s">
        <v>413</v>
      </c>
      <c r="T713" s="10" t="str">
        <f t="shared" si="115"/>
        <v>key_713</v>
      </c>
    </row>
    <row r="714" spans="1:20" ht="7.8" customHeight="1" x14ac:dyDescent="0.3">
      <c r="A714" s="13">
        <v>714</v>
      </c>
      <c r="B714" s="9" t="s">
        <v>548</v>
      </c>
      <c r="C714" s="9" t="s">
        <v>1236</v>
      </c>
      <c r="D714" s="9" t="s">
        <v>574</v>
      </c>
      <c r="E714" s="25" t="s">
        <v>1520</v>
      </c>
      <c r="F714" s="23" t="s">
        <v>783</v>
      </c>
      <c r="G714" s="29" t="s">
        <v>152</v>
      </c>
      <c r="H714" s="29" t="s">
        <v>152</v>
      </c>
      <c r="I714" s="29" t="s">
        <v>152</v>
      </c>
      <c r="J714" s="29" t="s">
        <v>152</v>
      </c>
      <c r="K714" s="29" t="s">
        <v>152</v>
      </c>
      <c r="L714" s="7" t="str">
        <f t="shared" si="113"/>
        <v>Trata-se de: Objeto</v>
      </c>
      <c r="M714" s="7" t="str">
        <f t="shared" si="112"/>
        <v xml:space="preserve">De Revit </v>
      </c>
      <c r="N714" s="7" t="str">
        <f t="shared" si="116"/>
        <v xml:space="preserve">Com Tag </v>
      </c>
      <c r="O714" s="7" t="str">
        <f t="shared" si="117"/>
        <v xml:space="preserve">Tema Superestrutura </v>
      </c>
      <c r="P714" s="7" t="str">
        <f t="shared" si="114"/>
        <v>Trata-se de: Objeto De Revit  Com Tag  Tema Superestrutura  OST_BridgeFramingTrusses. --- Consultar Documentação BuildingSmart</v>
      </c>
      <c r="Q714" s="7" t="s">
        <v>415</v>
      </c>
      <c r="R714" s="21" t="s">
        <v>413</v>
      </c>
      <c r="S714" s="21" t="s">
        <v>413</v>
      </c>
      <c r="T714" s="10" t="str">
        <f t="shared" si="115"/>
        <v>key_714</v>
      </c>
    </row>
    <row r="715" spans="1:20" ht="7.8" customHeight="1" x14ac:dyDescent="0.3">
      <c r="A715" s="13">
        <v>715</v>
      </c>
      <c r="B715" s="9" t="s">
        <v>548</v>
      </c>
      <c r="C715" s="9" t="s">
        <v>1236</v>
      </c>
      <c r="D715" s="9" t="s">
        <v>574</v>
      </c>
      <c r="E715" s="25" t="s">
        <v>1520</v>
      </c>
      <c r="F715" s="23" t="s">
        <v>809</v>
      </c>
      <c r="G715" s="29" t="s">
        <v>152</v>
      </c>
      <c r="H715" s="29" t="s">
        <v>152</v>
      </c>
      <c r="I715" s="29" t="s">
        <v>152</v>
      </c>
      <c r="J715" s="29" t="s">
        <v>152</v>
      </c>
      <c r="K715" s="29" t="s">
        <v>152</v>
      </c>
      <c r="L715" s="7" t="str">
        <f t="shared" si="113"/>
        <v>Trata-se de: Objeto</v>
      </c>
      <c r="M715" s="7" t="str">
        <f t="shared" si="112"/>
        <v xml:space="preserve">De Revit </v>
      </c>
      <c r="N715" s="7" t="str">
        <f t="shared" si="116"/>
        <v xml:space="preserve">Com Tag </v>
      </c>
      <c r="O715" s="7" t="str">
        <f t="shared" si="117"/>
        <v xml:space="preserve">Tema Superestrutura </v>
      </c>
      <c r="P715" s="7" t="str">
        <f t="shared" si="114"/>
        <v>Trata-se de: Objeto De Revit  Com Tag  Tema Superestrutura  OST_BridgeGirders. --- Consultar Documentação BuildingSmart</v>
      </c>
      <c r="Q715" s="7" t="s">
        <v>415</v>
      </c>
      <c r="R715" s="21" t="s">
        <v>413</v>
      </c>
      <c r="S715" s="21" t="s">
        <v>413</v>
      </c>
      <c r="T715" s="10" t="str">
        <f t="shared" si="115"/>
        <v>key_715</v>
      </c>
    </row>
    <row r="716" spans="1:20" ht="7.8" customHeight="1" x14ac:dyDescent="0.3">
      <c r="A716" s="13">
        <v>716</v>
      </c>
      <c r="B716" s="9" t="s">
        <v>548</v>
      </c>
      <c r="C716" s="9" t="s">
        <v>1236</v>
      </c>
      <c r="D716" s="9" t="s">
        <v>574</v>
      </c>
      <c r="E716" s="25" t="s">
        <v>1520</v>
      </c>
      <c r="F716" s="23" t="s">
        <v>815</v>
      </c>
      <c r="G716" s="29" t="s">
        <v>152</v>
      </c>
      <c r="H716" s="29" t="s">
        <v>152</v>
      </c>
      <c r="I716" s="29" t="s">
        <v>152</v>
      </c>
      <c r="J716" s="29" t="s">
        <v>152</v>
      </c>
      <c r="K716" s="29" t="s">
        <v>152</v>
      </c>
      <c r="L716" s="7" t="str">
        <f t="shared" si="113"/>
        <v>Trata-se de: Objeto</v>
      </c>
      <c r="M716" s="7" t="str">
        <f t="shared" si="112"/>
        <v xml:space="preserve">De Revit </v>
      </c>
      <c r="N716" s="7" t="str">
        <f t="shared" si="116"/>
        <v xml:space="preserve">Com Tag </v>
      </c>
      <c r="O716" s="7" t="str">
        <f t="shared" si="117"/>
        <v xml:space="preserve">Tema Superestrutura </v>
      </c>
      <c r="P716" s="7" t="str">
        <f t="shared" si="114"/>
        <v>Trata-se de: Objeto De Revit  Com Tag  Tema Superestrutura  OST_BridgePiers. --- Consultar Documentação BuildingSmart</v>
      </c>
      <c r="Q716" s="7" t="s">
        <v>415</v>
      </c>
      <c r="R716" s="21" t="s">
        <v>413</v>
      </c>
      <c r="S716" s="21" t="s">
        <v>413</v>
      </c>
      <c r="T716" s="10" t="str">
        <f t="shared" si="115"/>
        <v>key_716</v>
      </c>
    </row>
    <row r="717" spans="1:20" ht="7.8" customHeight="1" x14ac:dyDescent="0.3">
      <c r="A717" s="13">
        <v>717</v>
      </c>
      <c r="B717" s="9" t="s">
        <v>548</v>
      </c>
      <c r="C717" s="9" t="s">
        <v>1236</v>
      </c>
      <c r="D717" s="9" t="s">
        <v>574</v>
      </c>
      <c r="E717" s="25" t="s">
        <v>1520</v>
      </c>
      <c r="F717" s="23" t="s">
        <v>814</v>
      </c>
      <c r="G717" s="29" t="s">
        <v>152</v>
      </c>
      <c r="H717" s="29" t="s">
        <v>152</v>
      </c>
      <c r="I717" s="29" t="s">
        <v>152</v>
      </c>
      <c r="J717" s="29" t="s">
        <v>152</v>
      </c>
      <c r="K717" s="29" t="s">
        <v>152</v>
      </c>
      <c r="L717" s="7" t="str">
        <f t="shared" si="113"/>
        <v>Trata-se de: Objeto</v>
      </c>
      <c r="M717" s="7" t="str">
        <f t="shared" si="112"/>
        <v xml:space="preserve">De Revit </v>
      </c>
      <c r="N717" s="7" t="str">
        <f t="shared" si="116"/>
        <v xml:space="preserve">Com Tag </v>
      </c>
      <c r="O717" s="7" t="str">
        <f t="shared" si="117"/>
        <v xml:space="preserve">Tema Superestrutura </v>
      </c>
      <c r="P717" s="7" t="str">
        <f t="shared" si="114"/>
        <v>Trata-se de: Objeto De Revit  Com Tag  Tema Superestrutura  OST_BridgeTowers. --- Consultar Documentação BuildingSmart</v>
      </c>
      <c r="Q717" s="7" t="s">
        <v>415</v>
      </c>
      <c r="R717" s="21" t="s">
        <v>413</v>
      </c>
      <c r="S717" s="21" t="s">
        <v>413</v>
      </c>
      <c r="T717" s="10" t="str">
        <f t="shared" si="115"/>
        <v>key_717</v>
      </c>
    </row>
    <row r="718" spans="1:20" ht="7.8" customHeight="1" x14ac:dyDescent="0.3">
      <c r="A718" s="13">
        <v>718</v>
      </c>
      <c r="B718" s="9" t="s">
        <v>548</v>
      </c>
      <c r="C718" s="9" t="s">
        <v>1236</v>
      </c>
      <c r="D718" s="9" t="s">
        <v>574</v>
      </c>
      <c r="E718" s="25" t="s">
        <v>1520</v>
      </c>
      <c r="F718" s="23" t="s">
        <v>793</v>
      </c>
      <c r="G718" s="29" t="s">
        <v>152</v>
      </c>
      <c r="H718" s="29" t="s">
        <v>152</v>
      </c>
      <c r="I718" s="29" t="s">
        <v>152</v>
      </c>
      <c r="J718" s="29" t="s">
        <v>152</v>
      </c>
      <c r="K718" s="29" t="s">
        <v>152</v>
      </c>
      <c r="L718" s="7" t="str">
        <f t="shared" si="113"/>
        <v>Trata-se de: Objeto</v>
      </c>
      <c r="M718" s="7" t="str">
        <f t="shared" si="112"/>
        <v xml:space="preserve">De Revit </v>
      </c>
      <c r="N718" s="7" t="str">
        <f t="shared" si="116"/>
        <v xml:space="preserve">Com Tag </v>
      </c>
      <c r="O718" s="7" t="str">
        <f t="shared" si="117"/>
        <v xml:space="preserve">Tema Superestrutura </v>
      </c>
      <c r="P718" s="7" t="str">
        <f t="shared" si="114"/>
        <v>Trata-se de: Objeto De Revit  Com Tag  Tema Superestrutura  OST_PierCaps. --- Consultar Documentação BuildingSmart</v>
      </c>
      <c r="Q718" s="7" t="s">
        <v>415</v>
      </c>
      <c r="R718" s="21" t="s">
        <v>413</v>
      </c>
      <c r="S718" s="21" t="s">
        <v>413</v>
      </c>
      <c r="T718" s="10" t="str">
        <f t="shared" si="115"/>
        <v>key_718</v>
      </c>
    </row>
    <row r="719" spans="1:20" ht="7.8" customHeight="1" x14ac:dyDescent="0.3">
      <c r="A719" s="13">
        <v>719</v>
      </c>
      <c r="B719" s="9" t="s">
        <v>548</v>
      </c>
      <c r="C719" s="9" t="s">
        <v>1236</v>
      </c>
      <c r="D719" s="9" t="s">
        <v>574</v>
      </c>
      <c r="E719" s="25" t="s">
        <v>1520</v>
      </c>
      <c r="F719" s="23" t="s">
        <v>791</v>
      </c>
      <c r="G719" s="29" t="s">
        <v>152</v>
      </c>
      <c r="H719" s="29" t="s">
        <v>152</v>
      </c>
      <c r="I719" s="29" t="s">
        <v>152</v>
      </c>
      <c r="J719" s="29" t="s">
        <v>152</v>
      </c>
      <c r="K719" s="29" t="s">
        <v>152</v>
      </c>
      <c r="L719" s="7" t="str">
        <f t="shared" si="113"/>
        <v>Trata-se de: Objeto</v>
      </c>
      <c r="M719" s="7" t="str">
        <f t="shared" si="112"/>
        <v xml:space="preserve">De Revit </v>
      </c>
      <c r="N719" s="7" t="str">
        <f t="shared" si="116"/>
        <v xml:space="preserve">Com Tag </v>
      </c>
      <c r="O719" s="7" t="str">
        <f t="shared" si="117"/>
        <v xml:space="preserve">Tema Superestrutura </v>
      </c>
      <c r="P719" s="7" t="str">
        <f t="shared" si="114"/>
        <v>Trata-se de: Objeto De Revit  Com Tag  Tema Superestrutura  OST_PierColumns. --- Consultar Documentação BuildingSmart</v>
      </c>
      <c r="Q719" s="7" t="s">
        <v>415</v>
      </c>
      <c r="R719" s="21" t="s">
        <v>413</v>
      </c>
      <c r="S719" s="21" t="s">
        <v>413</v>
      </c>
      <c r="T719" s="10" t="str">
        <f t="shared" si="115"/>
        <v>key_719</v>
      </c>
    </row>
    <row r="720" spans="1:20" ht="7.8" customHeight="1" x14ac:dyDescent="0.3">
      <c r="A720" s="13">
        <v>720</v>
      </c>
      <c r="B720" s="9" t="s">
        <v>548</v>
      </c>
      <c r="C720" s="9" t="s">
        <v>1236</v>
      </c>
      <c r="D720" s="9" t="s">
        <v>574</v>
      </c>
      <c r="E720" s="25" t="s">
        <v>1520</v>
      </c>
      <c r="F720" s="23" t="s">
        <v>789</v>
      </c>
      <c r="G720" s="29" t="s">
        <v>152</v>
      </c>
      <c r="H720" s="29" t="s">
        <v>152</v>
      </c>
      <c r="I720" s="29" t="s">
        <v>152</v>
      </c>
      <c r="J720" s="29" t="s">
        <v>152</v>
      </c>
      <c r="K720" s="29" t="s">
        <v>152</v>
      </c>
      <c r="L720" s="7" t="str">
        <f t="shared" si="113"/>
        <v>Trata-se de: Objeto</v>
      </c>
      <c r="M720" s="7" t="str">
        <f t="shared" si="112"/>
        <v xml:space="preserve">De Revit </v>
      </c>
      <c r="N720" s="7" t="str">
        <f t="shared" si="116"/>
        <v xml:space="preserve">Com Tag </v>
      </c>
      <c r="O720" s="7" t="str">
        <f t="shared" si="117"/>
        <v xml:space="preserve">Tema Superestrutura </v>
      </c>
      <c r="P720" s="7" t="str">
        <f t="shared" si="114"/>
        <v>Trata-se de: Objeto De Revit  Com Tag  Tema Superestrutura  OST_PierPiles. --- Consultar Documentação BuildingSmart</v>
      </c>
      <c r="Q720" s="7" t="s">
        <v>415</v>
      </c>
      <c r="R720" s="21" t="s">
        <v>413</v>
      </c>
      <c r="S720" s="21" t="s">
        <v>413</v>
      </c>
      <c r="T720" s="10" t="str">
        <f t="shared" si="115"/>
        <v>key_720</v>
      </c>
    </row>
    <row r="721" spans="1:20" ht="7.8" customHeight="1" x14ac:dyDescent="0.3">
      <c r="A721" s="13">
        <v>721</v>
      </c>
      <c r="B721" s="9" t="s">
        <v>548</v>
      </c>
      <c r="C721" s="9" t="s">
        <v>1236</v>
      </c>
      <c r="D721" s="9" t="s">
        <v>574</v>
      </c>
      <c r="E721" s="25" t="s">
        <v>1520</v>
      </c>
      <c r="F721" s="23" t="s">
        <v>787</v>
      </c>
      <c r="G721" s="29" t="s">
        <v>152</v>
      </c>
      <c r="H721" s="29" t="s">
        <v>152</v>
      </c>
      <c r="I721" s="29" t="s">
        <v>152</v>
      </c>
      <c r="J721" s="29" t="s">
        <v>152</v>
      </c>
      <c r="K721" s="29" t="s">
        <v>152</v>
      </c>
      <c r="L721" s="7" t="str">
        <f t="shared" si="113"/>
        <v>Trata-se de: Objeto</v>
      </c>
      <c r="M721" s="7" t="str">
        <f t="shared" si="112"/>
        <v xml:space="preserve">De Revit </v>
      </c>
      <c r="N721" s="7" t="str">
        <f t="shared" si="116"/>
        <v xml:space="preserve">Com Tag </v>
      </c>
      <c r="O721" s="7" t="str">
        <f t="shared" si="117"/>
        <v xml:space="preserve">Tema Superestrutura </v>
      </c>
      <c r="P721" s="7" t="str">
        <f t="shared" si="114"/>
        <v>Trata-se de: Objeto De Revit  Com Tag  Tema Superestrutura  OST_PierWalls. --- Consultar Documentação BuildingSmart</v>
      </c>
      <c r="Q721" s="7" t="s">
        <v>415</v>
      </c>
      <c r="R721" s="21" t="s">
        <v>413</v>
      </c>
      <c r="S721" s="21" t="s">
        <v>413</v>
      </c>
      <c r="T721" s="10" t="str">
        <f t="shared" si="115"/>
        <v>key_721</v>
      </c>
    </row>
    <row r="722" spans="1:20" ht="7.8" customHeight="1" x14ac:dyDescent="0.3">
      <c r="A722" s="13">
        <v>722</v>
      </c>
      <c r="B722" s="9" t="s">
        <v>548</v>
      </c>
      <c r="C722" s="9" t="s">
        <v>1236</v>
      </c>
      <c r="D722" s="9" t="s">
        <v>574</v>
      </c>
      <c r="E722" s="25" t="s">
        <v>1525</v>
      </c>
      <c r="F722" s="23" t="s">
        <v>750</v>
      </c>
      <c r="G722" s="29" t="s">
        <v>152</v>
      </c>
      <c r="H722" s="29" t="s">
        <v>152</v>
      </c>
      <c r="I722" s="29" t="s">
        <v>152</v>
      </c>
      <c r="J722" s="29" t="s">
        <v>152</v>
      </c>
      <c r="K722" s="29" t="s">
        <v>152</v>
      </c>
      <c r="L722" s="7" t="str">
        <f t="shared" si="113"/>
        <v>Trata-se de: Objeto</v>
      </c>
      <c r="M722" s="7" t="str">
        <f t="shared" si="112"/>
        <v xml:space="preserve">De Revit </v>
      </c>
      <c r="N722" s="7" t="str">
        <f t="shared" si="116"/>
        <v xml:space="preserve">Com Tag </v>
      </c>
      <c r="O722" s="7" t="str">
        <f t="shared" si="117"/>
        <v xml:space="preserve">Tema Telecom </v>
      </c>
      <c r="P722" s="7" t="str">
        <f t="shared" si="114"/>
        <v>Trata-se de: Objeto De Revit  Com Tag  Tema Telecom  OST_CommunicationDevices. --- Consultar Documentação BuildingSmart</v>
      </c>
      <c r="Q722" s="7" t="s">
        <v>415</v>
      </c>
      <c r="R722" s="21" t="s">
        <v>413</v>
      </c>
      <c r="S722" s="21" t="s">
        <v>413</v>
      </c>
      <c r="T722" s="10" t="str">
        <f t="shared" si="115"/>
        <v>key_722</v>
      </c>
    </row>
    <row r="723" spans="1:20" ht="7.8" customHeight="1" x14ac:dyDescent="0.3">
      <c r="A723" s="13">
        <v>723</v>
      </c>
      <c r="B723" s="9" t="s">
        <v>548</v>
      </c>
      <c r="C723" s="9" t="s">
        <v>1236</v>
      </c>
      <c r="D723" s="9" t="s">
        <v>574</v>
      </c>
      <c r="E723" s="25" t="s">
        <v>1525</v>
      </c>
      <c r="F723" s="23" t="s">
        <v>748</v>
      </c>
      <c r="G723" s="29" t="s">
        <v>152</v>
      </c>
      <c r="H723" s="29" t="s">
        <v>152</v>
      </c>
      <c r="I723" s="29" t="s">
        <v>152</v>
      </c>
      <c r="J723" s="29" t="s">
        <v>152</v>
      </c>
      <c r="K723" s="29" t="s">
        <v>152</v>
      </c>
      <c r="L723" s="7" t="str">
        <f t="shared" si="113"/>
        <v>Trata-se de: Objeto</v>
      </c>
      <c r="M723" s="7" t="str">
        <f t="shared" si="112"/>
        <v xml:space="preserve">De Revit </v>
      </c>
      <c r="N723" s="7" t="str">
        <f t="shared" si="116"/>
        <v xml:space="preserve">Com Tag </v>
      </c>
      <c r="O723" s="7" t="str">
        <f t="shared" si="117"/>
        <v xml:space="preserve">Tema Telecom </v>
      </c>
      <c r="P723" s="7" t="str">
        <f t="shared" si="114"/>
        <v>Trata-se de: Objeto De Revit  Com Tag  Tema Telecom  OST_DataDevices. --- Consultar Documentação BuildingSmart</v>
      </c>
      <c r="Q723" s="7" t="s">
        <v>415</v>
      </c>
      <c r="R723" s="21" t="s">
        <v>413</v>
      </c>
      <c r="S723" s="21" t="s">
        <v>413</v>
      </c>
      <c r="T723" s="10" t="str">
        <f t="shared" si="115"/>
        <v>key_723</v>
      </c>
    </row>
    <row r="724" spans="1:20" ht="7.8" customHeight="1" x14ac:dyDescent="0.3">
      <c r="A724" s="13">
        <v>724</v>
      </c>
      <c r="B724" s="9" t="s">
        <v>548</v>
      </c>
      <c r="C724" s="9" t="s">
        <v>1236</v>
      </c>
      <c r="D724" s="9" t="s">
        <v>574</v>
      </c>
      <c r="E724" s="25" t="s">
        <v>1525</v>
      </c>
      <c r="F724" s="23" t="s">
        <v>756</v>
      </c>
      <c r="G724" s="29" t="s">
        <v>152</v>
      </c>
      <c r="H724" s="29" t="s">
        <v>152</v>
      </c>
      <c r="I724" s="29" t="s">
        <v>152</v>
      </c>
      <c r="J724" s="29" t="s">
        <v>152</v>
      </c>
      <c r="K724" s="29" t="s">
        <v>152</v>
      </c>
      <c r="L724" s="7" t="str">
        <f t="shared" si="113"/>
        <v>Trata-se de: Objeto</v>
      </c>
      <c r="M724" s="7" t="str">
        <f t="shared" si="112"/>
        <v xml:space="preserve">De Revit </v>
      </c>
      <c r="N724" s="7" t="str">
        <f t="shared" si="116"/>
        <v xml:space="preserve">Com Tag </v>
      </c>
      <c r="O724" s="7" t="str">
        <f t="shared" si="117"/>
        <v xml:space="preserve">Tema Telecom </v>
      </c>
      <c r="P724" s="7" t="str">
        <f t="shared" si="114"/>
        <v>Trata-se de: Objeto De Revit  Com Tag  Tema Telecom  OST_TelephoneDevices. --- Consultar Documentação BuildingSmart</v>
      </c>
      <c r="Q724" s="7" t="s">
        <v>415</v>
      </c>
      <c r="R724" s="21" t="s">
        <v>413</v>
      </c>
      <c r="S724" s="21" t="s">
        <v>413</v>
      </c>
      <c r="T724" s="10" t="str">
        <f t="shared" si="115"/>
        <v>key_724</v>
      </c>
    </row>
    <row r="725" spans="1:20" ht="7.8" customHeight="1" x14ac:dyDescent="0.3">
      <c r="A725" s="13">
        <v>725</v>
      </c>
      <c r="B725" s="9" t="s">
        <v>548</v>
      </c>
      <c r="C725" s="9" t="s">
        <v>1236</v>
      </c>
      <c r="D725" s="9" t="s">
        <v>574</v>
      </c>
      <c r="E725" s="9" t="s">
        <v>1502</v>
      </c>
      <c r="F725" s="23" t="s">
        <v>913</v>
      </c>
      <c r="G725" s="29" t="s">
        <v>152</v>
      </c>
      <c r="H725" s="29" t="s">
        <v>152</v>
      </c>
      <c r="I725" s="29" t="s">
        <v>152</v>
      </c>
      <c r="J725" s="29" t="s">
        <v>152</v>
      </c>
      <c r="K725" s="29" t="s">
        <v>152</v>
      </c>
      <c r="L725" s="7" t="str">
        <f t="shared" si="113"/>
        <v>Trata-se de: Objeto</v>
      </c>
      <c r="M725" s="7" t="str">
        <f t="shared" si="112"/>
        <v xml:space="preserve">De Revit </v>
      </c>
      <c r="N725" s="7" t="str">
        <f t="shared" si="116"/>
        <v xml:space="preserve">Com Tag </v>
      </c>
      <c r="O725" s="7" t="str">
        <f t="shared" si="117"/>
        <v xml:space="preserve">Tema Trânsito </v>
      </c>
      <c r="P725" s="7" t="str">
        <f t="shared" si="114"/>
        <v>Trata-se de: Objeto De Revit  Com Tag  Tema Trânsito  OST_RailingHandRail. --- Consultar Documentação BuildingSmart</v>
      </c>
      <c r="Q725" s="7" t="s">
        <v>415</v>
      </c>
      <c r="R725" s="21" t="s">
        <v>413</v>
      </c>
      <c r="S725" s="21" t="s">
        <v>413</v>
      </c>
      <c r="T725" s="10" t="str">
        <f t="shared" si="115"/>
        <v>key_725</v>
      </c>
    </row>
    <row r="726" spans="1:20" ht="7.8" customHeight="1" x14ac:dyDescent="0.3">
      <c r="A726" s="13">
        <v>726</v>
      </c>
      <c r="B726" s="9" t="s">
        <v>548</v>
      </c>
      <c r="C726" s="9" t="s">
        <v>1236</v>
      </c>
      <c r="D726" s="9" t="s">
        <v>574</v>
      </c>
      <c r="E726" s="9" t="s">
        <v>1502</v>
      </c>
      <c r="F726" s="23" t="s">
        <v>380</v>
      </c>
      <c r="G726" s="29" t="s">
        <v>152</v>
      </c>
      <c r="H726" s="29" t="s">
        <v>152</v>
      </c>
      <c r="I726" s="29" t="s">
        <v>152</v>
      </c>
      <c r="J726" s="29" t="s">
        <v>152</v>
      </c>
      <c r="K726" s="29" t="s">
        <v>152</v>
      </c>
      <c r="L726" s="7" t="str">
        <f t="shared" si="113"/>
        <v>Trata-se de: Objeto</v>
      </c>
      <c r="M726" s="7" t="str">
        <f t="shared" ref="M726:M749" si="118">_xlfn.CONCAT("", SUBSTITUTE(C726,"."," ")," ")</f>
        <v xml:space="preserve">De Revit </v>
      </c>
      <c r="N726" s="7" t="str">
        <f t="shared" si="116"/>
        <v xml:space="preserve">Com Tag </v>
      </c>
      <c r="O726" s="7" t="str">
        <f t="shared" si="117"/>
        <v xml:space="preserve">Tema Trânsito </v>
      </c>
      <c r="P726" s="7" t="str">
        <f t="shared" si="114"/>
        <v>Trata-se de: Objeto De Revit  Com Tag  Tema Trânsito  OST_Hardscape. --- Consultar Documentação BuildingSmart</v>
      </c>
      <c r="Q726" s="7" t="s">
        <v>415</v>
      </c>
      <c r="R726" s="21" t="s">
        <v>413</v>
      </c>
      <c r="S726" s="21" t="s">
        <v>413</v>
      </c>
      <c r="T726" s="10" t="str">
        <f t="shared" si="115"/>
        <v>key_726</v>
      </c>
    </row>
    <row r="727" spans="1:20" ht="7.8" customHeight="1" x14ac:dyDescent="0.3">
      <c r="A727" s="13">
        <v>727</v>
      </c>
      <c r="B727" s="9" t="s">
        <v>548</v>
      </c>
      <c r="C727" s="9" t="s">
        <v>1236</v>
      </c>
      <c r="D727" s="9" t="s">
        <v>574</v>
      </c>
      <c r="E727" s="9" t="s">
        <v>1502</v>
      </c>
      <c r="F727" s="23" t="s">
        <v>386</v>
      </c>
      <c r="G727" s="29" t="s">
        <v>152</v>
      </c>
      <c r="H727" s="29" t="s">
        <v>152</v>
      </c>
      <c r="I727" s="29" t="s">
        <v>152</v>
      </c>
      <c r="J727" s="29" t="s">
        <v>152</v>
      </c>
      <c r="K727" s="29" t="s">
        <v>152</v>
      </c>
      <c r="L727" s="7" t="str">
        <f t="shared" si="113"/>
        <v>Trata-se de: Objeto</v>
      </c>
      <c r="M727" s="7" t="str">
        <f t="shared" si="118"/>
        <v xml:space="preserve">De Revit </v>
      </c>
      <c r="N727" s="7" t="str">
        <f t="shared" si="116"/>
        <v xml:space="preserve">Com Tag </v>
      </c>
      <c r="O727" s="7" t="str">
        <f t="shared" si="117"/>
        <v xml:space="preserve">Tema Trânsito </v>
      </c>
      <c r="P727" s="7" t="str">
        <f t="shared" si="114"/>
        <v>Trata-se de: Objeto De Revit  Com Tag  Tema Trânsito  OST_HostFin. --- Consultar Documentação BuildingSmart</v>
      </c>
      <c r="Q727" s="7" t="s">
        <v>415</v>
      </c>
      <c r="R727" s="21" t="s">
        <v>413</v>
      </c>
      <c r="S727" s="21" t="s">
        <v>413</v>
      </c>
      <c r="T727" s="10" t="str">
        <f t="shared" si="115"/>
        <v>key_727</v>
      </c>
    </row>
    <row r="728" spans="1:20" ht="7.8" customHeight="1" x14ac:dyDescent="0.3">
      <c r="A728" s="13">
        <v>728</v>
      </c>
      <c r="B728" s="9" t="s">
        <v>548</v>
      </c>
      <c r="C728" s="9" t="s">
        <v>1236</v>
      </c>
      <c r="D728" s="9" t="s">
        <v>574</v>
      </c>
      <c r="E728" s="25" t="s">
        <v>1502</v>
      </c>
      <c r="F728" s="23" t="s">
        <v>924</v>
      </c>
      <c r="G728" s="29" t="s">
        <v>152</v>
      </c>
      <c r="H728" s="29" t="s">
        <v>152</v>
      </c>
      <c r="I728" s="29" t="s">
        <v>152</v>
      </c>
      <c r="J728" s="29" t="s">
        <v>152</v>
      </c>
      <c r="K728" s="29" t="s">
        <v>152</v>
      </c>
      <c r="L728" s="7" t="str">
        <f t="shared" si="113"/>
        <v>Trata-se de: Objeto</v>
      </c>
      <c r="M728" s="7" t="str">
        <f t="shared" si="118"/>
        <v xml:space="preserve">De Revit </v>
      </c>
      <c r="N728" s="7" t="str">
        <f t="shared" si="116"/>
        <v xml:space="preserve">Com Tag </v>
      </c>
      <c r="O728" s="7" t="str">
        <f t="shared" si="117"/>
        <v xml:space="preserve">Tema Trânsito </v>
      </c>
      <c r="P728" s="7" t="str">
        <f t="shared" si="114"/>
        <v>Trata-se de: Objeto De Revit  Com Tag  Tema Trânsito  OST_PathOfTravelLines. --- Consultar Documentação BuildingSmart</v>
      </c>
      <c r="Q728" s="7" t="s">
        <v>415</v>
      </c>
      <c r="R728" s="21" t="s">
        <v>413</v>
      </c>
      <c r="S728" s="21" t="s">
        <v>413</v>
      </c>
      <c r="T728" s="10" t="str">
        <f t="shared" si="115"/>
        <v>key_728</v>
      </c>
    </row>
    <row r="729" spans="1:20" ht="7.8" customHeight="1" x14ac:dyDescent="0.3">
      <c r="A729" s="13">
        <v>729</v>
      </c>
      <c r="B729" s="9" t="s">
        <v>548</v>
      </c>
      <c r="C729" s="9" t="s">
        <v>1236</v>
      </c>
      <c r="D729" s="9" t="s">
        <v>574</v>
      </c>
      <c r="E729" s="25" t="s">
        <v>1502</v>
      </c>
      <c r="F729" s="23" t="s">
        <v>384</v>
      </c>
      <c r="G729" s="29" t="s">
        <v>152</v>
      </c>
      <c r="H729" s="29" t="s">
        <v>152</v>
      </c>
      <c r="I729" s="29" t="s">
        <v>152</v>
      </c>
      <c r="J729" s="29" t="s">
        <v>152</v>
      </c>
      <c r="K729" s="29" t="s">
        <v>152</v>
      </c>
      <c r="L729" s="7" t="str">
        <f t="shared" si="113"/>
        <v>Trata-se de: Objeto</v>
      </c>
      <c r="M729" s="7" t="str">
        <f t="shared" si="118"/>
        <v xml:space="preserve">De Revit </v>
      </c>
      <c r="N729" s="7" t="str">
        <f t="shared" si="116"/>
        <v xml:space="preserve">Com Tag </v>
      </c>
      <c r="O729" s="7" t="str">
        <f t="shared" si="117"/>
        <v xml:space="preserve">Tema Trânsito </v>
      </c>
      <c r="P729" s="7" t="str">
        <f t="shared" si="114"/>
        <v>Trata-se de: Objeto De Revit  Com Tag  Tema Trânsito  OST_RailingSystem. --- Consultar Documentação BuildingSmart</v>
      </c>
      <c r="Q729" s="7" t="s">
        <v>415</v>
      </c>
      <c r="R729" s="21" t="s">
        <v>413</v>
      </c>
      <c r="S729" s="21" t="s">
        <v>413</v>
      </c>
      <c r="T729" s="10" t="str">
        <f t="shared" si="115"/>
        <v>key_729</v>
      </c>
    </row>
    <row r="730" spans="1:20" ht="7.8" customHeight="1" x14ac:dyDescent="0.3">
      <c r="A730" s="13">
        <v>730</v>
      </c>
      <c r="B730" s="9" t="s">
        <v>548</v>
      </c>
      <c r="C730" s="9" t="s">
        <v>1236</v>
      </c>
      <c r="D730" s="9" t="s">
        <v>574</v>
      </c>
      <c r="E730" s="25" t="s">
        <v>1502</v>
      </c>
      <c r="F730" s="23" t="s">
        <v>936</v>
      </c>
      <c r="G730" s="29" t="s">
        <v>152</v>
      </c>
      <c r="H730" s="29" t="s">
        <v>152</v>
      </c>
      <c r="I730" s="29" t="s">
        <v>152</v>
      </c>
      <c r="J730" s="29" t="s">
        <v>152</v>
      </c>
      <c r="K730" s="29" t="s">
        <v>152</v>
      </c>
      <c r="L730" s="7" t="str">
        <f t="shared" si="113"/>
        <v>Trata-se de: Objeto</v>
      </c>
      <c r="M730" s="7" t="str">
        <f t="shared" si="118"/>
        <v xml:space="preserve">De Revit </v>
      </c>
      <c r="N730" s="7" t="str">
        <f t="shared" si="116"/>
        <v xml:space="preserve">Com Tag </v>
      </c>
      <c r="O730" s="7" t="str">
        <f t="shared" si="117"/>
        <v xml:space="preserve">Tema Trânsito </v>
      </c>
      <c r="P730" s="7" t="str">
        <f t="shared" si="114"/>
        <v>Trata-se de: Objeto De Revit  Com Tag  Tema Trânsito  OST_Ramps. --- Consultar Documentação BuildingSmart</v>
      </c>
      <c r="Q730" s="7" t="s">
        <v>415</v>
      </c>
      <c r="R730" s="21" t="s">
        <v>413</v>
      </c>
      <c r="S730" s="21" t="s">
        <v>413</v>
      </c>
      <c r="T730" s="10" t="str">
        <f t="shared" si="115"/>
        <v>key_730</v>
      </c>
    </row>
    <row r="731" spans="1:20" ht="7.8" customHeight="1" x14ac:dyDescent="0.3">
      <c r="A731" s="13">
        <v>731</v>
      </c>
      <c r="B731" s="9" t="s">
        <v>548</v>
      </c>
      <c r="C731" s="9" t="s">
        <v>1236</v>
      </c>
      <c r="D731" s="9" t="s">
        <v>574</v>
      </c>
      <c r="E731" s="25" t="s">
        <v>1502</v>
      </c>
      <c r="F731" s="23" t="s">
        <v>875</v>
      </c>
      <c r="G731" s="29" t="s">
        <v>152</v>
      </c>
      <c r="H731" s="29" t="s">
        <v>152</v>
      </c>
      <c r="I731" s="29" t="s">
        <v>152</v>
      </c>
      <c r="J731" s="29" t="s">
        <v>152</v>
      </c>
      <c r="K731" s="29" t="s">
        <v>152</v>
      </c>
      <c r="L731" s="7" t="str">
        <f t="shared" si="113"/>
        <v>Trata-se de: Objeto</v>
      </c>
      <c r="M731" s="7" t="str">
        <f t="shared" si="118"/>
        <v xml:space="preserve">De Revit </v>
      </c>
      <c r="N731" s="7" t="str">
        <f t="shared" si="116"/>
        <v xml:space="preserve">Com Tag </v>
      </c>
      <c r="O731" s="7" t="str">
        <f t="shared" si="117"/>
        <v xml:space="preserve">Tema Trânsito </v>
      </c>
      <c r="P731" s="7" t="str">
        <f t="shared" si="114"/>
        <v>Trata-se de: Objeto De Revit  Com Tag  Tema Trânsito  OST_Roads. --- Consultar Documentação BuildingSmart</v>
      </c>
      <c r="Q731" s="7" t="s">
        <v>415</v>
      </c>
      <c r="R731" s="21" t="s">
        <v>413</v>
      </c>
      <c r="S731" s="21" t="s">
        <v>413</v>
      </c>
      <c r="T731" s="10" t="str">
        <f t="shared" si="115"/>
        <v>key_731</v>
      </c>
    </row>
    <row r="732" spans="1:20" ht="7.8" customHeight="1" x14ac:dyDescent="0.3">
      <c r="A732" s="13">
        <v>732</v>
      </c>
      <c r="B732" s="9" t="s">
        <v>548</v>
      </c>
      <c r="C732" s="9" t="s">
        <v>1236</v>
      </c>
      <c r="D732" s="9" t="s">
        <v>574</v>
      </c>
      <c r="E732" s="25" t="s">
        <v>1502</v>
      </c>
      <c r="F732" s="23" t="s">
        <v>920</v>
      </c>
      <c r="G732" s="29" t="s">
        <v>152</v>
      </c>
      <c r="H732" s="29" t="s">
        <v>152</v>
      </c>
      <c r="I732" s="29" t="s">
        <v>152</v>
      </c>
      <c r="J732" s="29" t="s">
        <v>152</v>
      </c>
      <c r="K732" s="29" t="s">
        <v>152</v>
      </c>
      <c r="L732" s="7" t="str">
        <f t="shared" si="113"/>
        <v>Trata-se de: Objeto</v>
      </c>
      <c r="M732" s="7" t="str">
        <f t="shared" si="118"/>
        <v xml:space="preserve">De Revit </v>
      </c>
      <c r="N732" s="7" t="str">
        <f t="shared" si="116"/>
        <v xml:space="preserve">Com Tag </v>
      </c>
      <c r="O732" s="7" t="str">
        <f t="shared" si="117"/>
        <v xml:space="preserve">Tema Trânsito </v>
      </c>
      <c r="P732" s="7" t="str">
        <f t="shared" si="114"/>
        <v>Trata-se de: Objeto De Revit  Com Tag  Tema Trânsito  OST_StairsLandings. --- Consultar Documentação BuildingSmart</v>
      </c>
      <c r="Q732" s="7" t="s">
        <v>415</v>
      </c>
      <c r="R732" s="21" t="s">
        <v>413</v>
      </c>
      <c r="S732" s="21" t="s">
        <v>413</v>
      </c>
      <c r="T732" s="10" t="str">
        <f t="shared" si="115"/>
        <v>key_732</v>
      </c>
    </row>
    <row r="733" spans="1:20" ht="7.8" customHeight="1" x14ac:dyDescent="0.3">
      <c r="A733" s="13">
        <v>733</v>
      </c>
      <c r="B733" s="9" t="s">
        <v>548</v>
      </c>
      <c r="C733" s="9" t="s">
        <v>1236</v>
      </c>
      <c r="D733" s="9" t="s">
        <v>574</v>
      </c>
      <c r="E733" s="25" t="s">
        <v>1502</v>
      </c>
      <c r="F733" s="23" t="s">
        <v>387</v>
      </c>
      <c r="G733" s="29" t="s">
        <v>152</v>
      </c>
      <c r="H733" s="29" t="s">
        <v>152</v>
      </c>
      <c r="I733" s="29" t="s">
        <v>152</v>
      </c>
      <c r="J733" s="29" t="s">
        <v>152</v>
      </c>
      <c r="K733" s="29" t="s">
        <v>152</v>
      </c>
      <c r="L733" s="7" t="str">
        <f t="shared" si="113"/>
        <v>Trata-se de: Objeto</v>
      </c>
      <c r="M733" s="7" t="str">
        <f t="shared" si="118"/>
        <v xml:space="preserve">De Revit </v>
      </c>
      <c r="N733" s="7" t="str">
        <f t="shared" si="116"/>
        <v xml:space="preserve">Com Tag </v>
      </c>
      <c r="O733" s="7" t="str">
        <f t="shared" si="117"/>
        <v xml:space="preserve">Tema Trânsito </v>
      </c>
      <c r="P733" s="7" t="str">
        <f t="shared" si="114"/>
        <v>Trata-se de: Objeto De Revit  Com Tag  Tema Trânsito  OST_StairsRailing. --- Consultar Documentação BuildingSmart</v>
      </c>
      <c r="Q733" s="7" t="s">
        <v>415</v>
      </c>
      <c r="R733" s="21" t="s">
        <v>413</v>
      </c>
      <c r="S733" s="21" t="s">
        <v>413</v>
      </c>
      <c r="T733" s="10" t="str">
        <f t="shared" si="115"/>
        <v>key_733</v>
      </c>
    </row>
    <row r="734" spans="1:20" ht="7.8" customHeight="1" x14ac:dyDescent="0.3">
      <c r="A734" s="13">
        <v>734</v>
      </c>
      <c r="B734" s="9" t="s">
        <v>548</v>
      </c>
      <c r="C734" s="9" t="s">
        <v>1236</v>
      </c>
      <c r="D734" s="9" t="s">
        <v>574</v>
      </c>
      <c r="E734" s="25" t="s">
        <v>1502</v>
      </c>
      <c r="F734" s="23" t="s">
        <v>921</v>
      </c>
      <c r="G734" s="29" t="s">
        <v>152</v>
      </c>
      <c r="H734" s="29" t="s">
        <v>152</v>
      </c>
      <c r="I734" s="29" t="s">
        <v>152</v>
      </c>
      <c r="J734" s="29" t="s">
        <v>152</v>
      </c>
      <c r="K734" s="29" t="s">
        <v>152</v>
      </c>
      <c r="L734" s="7" t="str">
        <f t="shared" si="113"/>
        <v>Trata-se de: Objeto</v>
      </c>
      <c r="M734" s="7" t="str">
        <f t="shared" si="118"/>
        <v xml:space="preserve">De Revit </v>
      </c>
      <c r="N734" s="7" t="str">
        <f t="shared" si="116"/>
        <v xml:space="preserve">Com Tag </v>
      </c>
      <c r="O734" s="7" t="str">
        <f t="shared" si="117"/>
        <v xml:space="preserve">Tema Trânsito </v>
      </c>
      <c r="P734" s="7" t="str">
        <f t="shared" si="114"/>
        <v>Trata-se de: Objeto De Revit  Com Tag  Tema Trânsito  OST_StairsRuns. --- Consultar Documentação BuildingSmart</v>
      </c>
      <c r="Q734" s="7" t="s">
        <v>415</v>
      </c>
      <c r="R734" s="21" t="s">
        <v>413</v>
      </c>
      <c r="S734" s="21" t="s">
        <v>413</v>
      </c>
      <c r="T734" s="10" t="str">
        <f t="shared" si="115"/>
        <v>key_734</v>
      </c>
    </row>
    <row r="735" spans="1:20" ht="7.8" customHeight="1" x14ac:dyDescent="0.3">
      <c r="A735" s="13">
        <v>735</v>
      </c>
      <c r="B735" s="9" t="s">
        <v>548</v>
      </c>
      <c r="C735" s="9" t="s">
        <v>1236</v>
      </c>
      <c r="D735" s="9" t="s">
        <v>574</v>
      </c>
      <c r="E735" s="25" t="s">
        <v>1502</v>
      </c>
      <c r="F735" s="23" t="s">
        <v>912</v>
      </c>
      <c r="G735" s="29" t="s">
        <v>152</v>
      </c>
      <c r="H735" s="29" t="s">
        <v>152</v>
      </c>
      <c r="I735" s="29" t="s">
        <v>152</v>
      </c>
      <c r="J735" s="29" t="s">
        <v>152</v>
      </c>
      <c r="K735" s="29" t="s">
        <v>152</v>
      </c>
      <c r="L735" s="7" t="str">
        <f t="shared" si="113"/>
        <v>Trata-se de: Objeto</v>
      </c>
      <c r="M735" s="7" t="str">
        <f t="shared" si="118"/>
        <v xml:space="preserve">De Revit </v>
      </c>
      <c r="N735" s="7" t="str">
        <f t="shared" si="116"/>
        <v xml:space="preserve">Com Tag </v>
      </c>
      <c r="O735" s="7" t="str">
        <f t="shared" si="117"/>
        <v xml:space="preserve">Tema Trânsito </v>
      </c>
      <c r="P735" s="7" t="str">
        <f t="shared" si="114"/>
        <v>Trata-se de: Objeto De Revit  Com Tag  Tema Trânsito  OST_StairsSupports. --- Consultar Documentação BuildingSmart</v>
      </c>
      <c r="Q735" s="7" t="s">
        <v>415</v>
      </c>
      <c r="R735" s="21" t="s">
        <v>413</v>
      </c>
      <c r="S735" s="21" t="s">
        <v>413</v>
      </c>
      <c r="T735" s="10" t="str">
        <f t="shared" si="115"/>
        <v>key_735</v>
      </c>
    </row>
    <row r="736" spans="1:20" ht="7.8" customHeight="1" x14ac:dyDescent="0.3">
      <c r="A736" s="13">
        <v>736</v>
      </c>
      <c r="B736" s="9" t="s">
        <v>548</v>
      </c>
      <c r="C736" s="9" t="s">
        <v>1236</v>
      </c>
      <c r="D736" s="9" t="s">
        <v>574</v>
      </c>
      <c r="E736" s="25" t="s">
        <v>1502</v>
      </c>
      <c r="F736" s="23" t="s">
        <v>184</v>
      </c>
      <c r="G736" s="29" t="s">
        <v>152</v>
      </c>
      <c r="H736" s="29" t="s">
        <v>152</v>
      </c>
      <c r="I736" s="29" t="s">
        <v>152</v>
      </c>
      <c r="J736" s="29" t="s">
        <v>152</v>
      </c>
      <c r="K736" s="29" t="s">
        <v>152</v>
      </c>
      <c r="L736" s="7" t="str">
        <f t="shared" si="113"/>
        <v>Trata-se de: Objeto</v>
      </c>
      <c r="M736" s="7" t="str">
        <f t="shared" si="118"/>
        <v xml:space="preserve">De Revit </v>
      </c>
      <c r="N736" s="7" t="str">
        <f t="shared" si="116"/>
        <v xml:space="preserve">Com Tag </v>
      </c>
      <c r="O736" s="7" t="str">
        <f t="shared" si="117"/>
        <v xml:space="preserve">Tema Trânsito </v>
      </c>
      <c r="P736" s="7" t="str">
        <f t="shared" si="114"/>
        <v>Trata-se de: Objeto De Revit  Com Tag  Tema Trânsito  OST_Stairs. --- Consultar Documentação BuildingSmart</v>
      </c>
      <c r="Q736" s="7" t="s">
        <v>415</v>
      </c>
      <c r="R736" s="21" t="s">
        <v>413</v>
      </c>
      <c r="S736" s="21" t="s">
        <v>413</v>
      </c>
      <c r="T736" s="10" t="str">
        <f t="shared" si="115"/>
        <v>key_736</v>
      </c>
    </row>
    <row r="737" spans="1:20" ht="7.8" customHeight="1" x14ac:dyDescent="0.3">
      <c r="A737" s="13">
        <v>737</v>
      </c>
      <c r="B737" s="9" t="s">
        <v>548</v>
      </c>
      <c r="C737" s="9" t="s">
        <v>1236</v>
      </c>
      <c r="D737" s="9" t="s">
        <v>574</v>
      </c>
      <c r="E737" s="25" t="s">
        <v>1502</v>
      </c>
      <c r="F737" s="23" t="s">
        <v>919</v>
      </c>
      <c r="G737" s="29" t="s">
        <v>152</v>
      </c>
      <c r="H737" s="29" t="s">
        <v>152</v>
      </c>
      <c r="I737" s="29" t="s">
        <v>152</v>
      </c>
      <c r="J737" s="29" t="s">
        <v>152</v>
      </c>
      <c r="K737" s="29" t="s">
        <v>152</v>
      </c>
      <c r="L737" s="7" t="str">
        <f t="shared" si="113"/>
        <v>Trata-se de: Objeto</v>
      </c>
      <c r="M737" s="7" t="str">
        <f t="shared" si="118"/>
        <v xml:space="preserve">De Revit </v>
      </c>
      <c r="N737" s="7" t="str">
        <f t="shared" si="116"/>
        <v xml:space="preserve">Com Tag </v>
      </c>
      <c r="O737" s="7" t="str">
        <f t="shared" si="117"/>
        <v xml:space="preserve">Tema Trânsito </v>
      </c>
      <c r="P737" s="7" t="str">
        <f t="shared" si="114"/>
        <v>Trata-se de: Objeto De Revit  Com Tag  Tema Trânsito  OST_StairsTrisers. --- Consultar Documentação BuildingSmart</v>
      </c>
      <c r="Q737" s="7" t="s">
        <v>415</v>
      </c>
      <c r="R737" s="21" t="s">
        <v>413</v>
      </c>
      <c r="S737" s="21" t="s">
        <v>413</v>
      </c>
      <c r="T737" s="10" t="str">
        <f t="shared" si="115"/>
        <v>key_737</v>
      </c>
    </row>
    <row r="738" spans="1:20" ht="7.8" customHeight="1" x14ac:dyDescent="0.3">
      <c r="A738" s="13">
        <v>738</v>
      </c>
      <c r="B738" s="9" t="s">
        <v>548</v>
      </c>
      <c r="C738" s="9" t="s">
        <v>1236</v>
      </c>
      <c r="D738" s="9" t="s">
        <v>574</v>
      </c>
      <c r="E738" s="25" t="s">
        <v>1502</v>
      </c>
      <c r="F738" s="23" t="s">
        <v>914</v>
      </c>
      <c r="G738" s="29" t="s">
        <v>152</v>
      </c>
      <c r="H738" s="29" t="s">
        <v>152</v>
      </c>
      <c r="I738" s="29" t="s">
        <v>152</v>
      </c>
      <c r="J738" s="29" t="s">
        <v>152</v>
      </c>
      <c r="K738" s="29" t="s">
        <v>152</v>
      </c>
      <c r="L738" s="7" t="str">
        <f t="shared" si="113"/>
        <v>Trata-se de: Objeto</v>
      </c>
      <c r="M738" s="7" t="str">
        <f t="shared" si="118"/>
        <v xml:space="preserve">De Revit </v>
      </c>
      <c r="N738" s="7" t="str">
        <f t="shared" si="116"/>
        <v xml:space="preserve">Com Tag </v>
      </c>
      <c r="O738" s="7" t="str">
        <f t="shared" si="117"/>
        <v xml:space="preserve">Tema Trânsito </v>
      </c>
      <c r="P738" s="7" t="str">
        <f t="shared" si="114"/>
        <v>Trata-se de: Objeto De Revit  Com Tag  Tema Trânsito  OST_RailingTopRail. --- Consultar Documentação BuildingSmart</v>
      </c>
      <c r="Q738" s="7" t="s">
        <v>415</v>
      </c>
      <c r="R738" s="21" t="s">
        <v>413</v>
      </c>
      <c r="S738" s="21" t="s">
        <v>413</v>
      </c>
      <c r="T738" s="10" t="str">
        <f t="shared" si="115"/>
        <v>key_738</v>
      </c>
    </row>
    <row r="739" spans="1:20" ht="7.8" customHeight="1" x14ac:dyDescent="0.3">
      <c r="A739" s="13">
        <v>739</v>
      </c>
      <c r="B739" s="9" t="s">
        <v>548</v>
      </c>
      <c r="C739" s="9" t="s">
        <v>1236</v>
      </c>
      <c r="D739" s="9" t="s">
        <v>574</v>
      </c>
      <c r="E739" s="25" t="s">
        <v>1502</v>
      </c>
      <c r="F739" s="23" t="s">
        <v>376</v>
      </c>
      <c r="G739" s="29" t="s">
        <v>152</v>
      </c>
      <c r="H739" s="29" t="s">
        <v>152</v>
      </c>
      <c r="I739" s="29" t="s">
        <v>152</v>
      </c>
      <c r="J739" s="29" t="s">
        <v>152</v>
      </c>
      <c r="K739" s="29" t="s">
        <v>152</v>
      </c>
      <c r="L739" s="7" t="str">
        <f t="shared" si="113"/>
        <v>Trata-se de: Objeto</v>
      </c>
      <c r="M739" s="7" t="str">
        <f t="shared" si="118"/>
        <v xml:space="preserve">De Revit </v>
      </c>
      <c r="N739" s="7" t="str">
        <f t="shared" si="116"/>
        <v xml:space="preserve">Com Tag </v>
      </c>
      <c r="O739" s="7" t="str">
        <f t="shared" si="117"/>
        <v xml:space="preserve">Tema Trânsito </v>
      </c>
      <c r="P739" s="7" t="str">
        <f t="shared" si="114"/>
        <v>Trata-se de: Objeto De Revit  Com Tag  Tema Trânsito  OST_VerticalCirculation. --- Consultar Documentação BuildingSmart</v>
      </c>
      <c r="Q739" s="7" t="s">
        <v>415</v>
      </c>
      <c r="R739" s="21" t="s">
        <v>413</v>
      </c>
      <c r="S739" s="21" t="s">
        <v>413</v>
      </c>
      <c r="T739" s="10" t="str">
        <f t="shared" si="115"/>
        <v>key_739</v>
      </c>
    </row>
    <row r="740" spans="1:20" ht="7.8" customHeight="1" x14ac:dyDescent="0.3">
      <c r="A740" s="13">
        <v>740</v>
      </c>
      <c r="B740" s="9" t="s">
        <v>548</v>
      </c>
      <c r="C740" s="9" t="s">
        <v>1236</v>
      </c>
      <c r="D740" s="9" t="s">
        <v>574</v>
      </c>
      <c r="E740" s="25" t="s">
        <v>1514</v>
      </c>
      <c r="F740" s="23" t="s">
        <v>761</v>
      </c>
      <c r="G740" s="29" t="s">
        <v>152</v>
      </c>
      <c r="H740" s="29" t="s">
        <v>152</v>
      </c>
      <c r="I740" s="29" t="s">
        <v>152</v>
      </c>
      <c r="J740" s="29" t="s">
        <v>152</v>
      </c>
      <c r="K740" s="29" t="s">
        <v>152</v>
      </c>
      <c r="L740" s="7" t="str">
        <f t="shared" si="113"/>
        <v>Trata-se de: Objeto</v>
      </c>
      <c r="M740" s="7" t="str">
        <f t="shared" si="118"/>
        <v xml:space="preserve">De Revit </v>
      </c>
      <c r="N740" s="7" t="str">
        <f t="shared" si="116"/>
        <v xml:space="preserve">Com Tag </v>
      </c>
      <c r="O740" s="7" t="str">
        <f t="shared" si="117"/>
        <v xml:space="preserve">Tema Tubulação </v>
      </c>
      <c r="P740" s="7" t="str">
        <f t="shared" si="114"/>
        <v>Trata-se de: Objeto De Revit  Com Tag  Tema Tubulação  OST_FlexPipeCurves. --- Consultar Documentação BuildingSmart</v>
      </c>
      <c r="Q740" s="7" t="s">
        <v>415</v>
      </c>
      <c r="R740" s="21" t="s">
        <v>413</v>
      </c>
      <c r="S740" s="21" t="s">
        <v>413</v>
      </c>
      <c r="T740" s="10" t="str">
        <f t="shared" si="115"/>
        <v>key_740</v>
      </c>
    </row>
    <row r="741" spans="1:20" ht="7.8" customHeight="1" x14ac:dyDescent="0.3">
      <c r="A741" s="13">
        <v>741</v>
      </c>
      <c r="B741" s="9" t="s">
        <v>548</v>
      </c>
      <c r="C741" s="9" t="s">
        <v>1236</v>
      </c>
      <c r="D741" s="9" t="s">
        <v>574</v>
      </c>
      <c r="E741" s="25" t="s">
        <v>1514</v>
      </c>
      <c r="F741" s="23" t="s">
        <v>362</v>
      </c>
      <c r="G741" s="29" t="s">
        <v>152</v>
      </c>
      <c r="H741" s="29" t="s">
        <v>152</v>
      </c>
      <c r="I741" s="29" t="s">
        <v>152</v>
      </c>
      <c r="J741" s="29" t="s">
        <v>152</v>
      </c>
      <c r="K741" s="29" t="s">
        <v>152</v>
      </c>
      <c r="L741" s="7" t="str">
        <f t="shared" si="113"/>
        <v>Trata-se de: Objeto</v>
      </c>
      <c r="M741" s="7" t="str">
        <f t="shared" si="118"/>
        <v xml:space="preserve">De Revit </v>
      </c>
      <c r="N741" s="7" t="str">
        <f t="shared" si="116"/>
        <v xml:space="preserve">Com Tag </v>
      </c>
      <c r="O741" s="7" t="str">
        <f t="shared" si="117"/>
        <v xml:space="preserve">Tema Tubulação </v>
      </c>
      <c r="P741" s="7" t="str">
        <f t="shared" si="114"/>
        <v>Trata-se de: Objeto De Revit  Com Tag  Tema Tubulação  OST_PipeAccessory. --- Consultar Documentação BuildingSmart</v>
      </c>
      <c r="Q741" s="7" t="s">
        <v>415</v>
      </c>
      <c r="R741" s="21" t="s">
        <v>413</v>
      </c>
      <c r="S741" s="21" t="s">
        <v>413</v>
      </c>
      <c r="T741" s="10" t="str">
        <f t="shared" si="115"/>
        <v>key_741</v>
      </c>
    </row>
    <row r="742" spans="1:20" ht="7.8" customHeight="1" x14ac:dyDescent="0.3">
      <c r="A742" s="13">
        <v>742</v>
      </c>
      <c r="B742" s="9" t="s">
        <v>548</v>
      </c>
      <c r="C742" s="9" t="s">
        <v>1236</v>
      </c>
      <c r="D742" s="9" t="s">
        <v>574</v>
      </c>
      <c r="E742" s="25" t="s">
        <v>1514</v>
      </c>
      <c r="F742" s="23" t="s">
        <v>175</v>
      </c>
      <c r="G742" s="29" t="s">
        <v>152</v>
      </c>
      <c r="H742" s="29" t="s">
        <v>152</v>
      </c>
      <c r="I742" s="29" t="s">
        <v>152</v>
      </c>
      <c r="J742" s="29" t="s">
        <v>152</v>
      </c>
      <c r="K742" s="29" t="s">
        <v>152</v>
      </c>
      <c r="L742" s="7" t="str">
        <f t="shared" si="113"/>
        <v>Trata-se de: Objeto</v>
      </c>
      <c r="M742" s="7" t="str">
        <f t="shared" si="118"/>
        <v xml:space="preserve">De Revit </v>
      </c>
      <c r="N742" s="7" t="str">
        <f t="shared" si="116"/>
        <v xml:space="preserve">Com Tag </v>
      </c>
      <c r="O742" s="7" t="str">
        <f t="shared" si="117"/>
        <v xml:space="preserve">Tema Tubulação </v>
      </c>
      <c r="P742" s="7" t="str">
        <f t="shared" si="114"/>
        <v>Trata-se de: Objeto De Revit  Com Tag  Tema Tubulação  OST_PipeFitting. --- Consultar Documentação BuildingSmart</v>
      </c>
      <c r="Q742" s="7" t="s">
        <v>415</v>
      </c>
      <c r="R742" s="21" t="s">
        <v>413</v>
      </c>
      <c r="S742" s="21" t="s">
        <v>413</v>
      </c>
      <c r="T742" s="10" t="str">
        <f t="shared" si="115"/>
        <v>key_742</v>
      </c>
    </row>
    <row r="743" spans="1:20" ht="7.8" customHeight="1" x14ac:dyDescent="0.3">
      <c r="A743" s="13">
        <v>743</v>
      </c>
      <c r="B743" s="9" t="s">
        <v>548</v>
      </c>
      <c r="C743" s="9" t="s">
        <v>1236</v>
      </c>
      <c r="D743" s="9" t="s">
        <v>574</v>
      </c>
      <c r="E743" s="25" t="s">
        <v>1514</v>
      </c>
      <c r="F743" s="23" t="s">
        <v>176</v>
      </c>
      <c r="G743" s="29" t="s">
        <v>152</v>
      </c>
      <c r="H743" s="29" t="s">
        <v>152</v>
      </c>
      <c r="I743" s="29" t="s">
        <v>152</v>
      </c>
      <c r="J743" s="29" t="s">
        <v>152</v>
      </c>
      <c r="K743" s="29" t="s">
        <v>152</v>
      </c>
      <c r="L743" s="7" t="str">
        <f t="shared" si="113"/>
        <v>Trata-se de: Objeto</v>
      </c>
      <c r="M743" s="7" t="str">
        <f t="shared" si="118"/>
        <v xml:space="preserve">De Revit </v>
      </c>
      <c r="N743" s="7" t="str">
        <f t="shared" si="116"/>
        <v xml:space="preserve">Com Tag </v>
      </c>
      <c r="O743" s="7" t="str">
        <f t="shared" si="117"/>
        <v xml:space="preserve">Tema Tubulação </v>
      </c>
      <c r="P743" s="7" t="str">
        <f t="shared" si="114"/>
        <v>Trata-se de: Objeto De Revit  Com Tag  Tema Tubulação  OST_PipeInsulations. --- Consultar Documentação BuildingSmart</v>
      </c>
      <c r="Q743" s="7" t="s">
        <v>415</v>
      </c>
      <c r="R743" s="21" t="s">
        <v>413</v>
      </c>
      <c r="S743" s="21" t="s">
        <v>413</v>
      </c>
      <c r="T743" s="10" t="str">
        <f t="shared" si="115"/>
        <v>key_743</v>
      </c>
    </row>
    <row r="744" spans="1:20" ht="7.8" customHeight="1" x14ac:dyDescent="0.3">
      <c r="A744" s="13">
        <v>744</v>
      </c>
      <c r="B744" s="9" t="s">
        <v>548</v>
      </c>
      <c r="C744" s="9" t="s">
        <v>1236</v>
      </c>
      <c r="D744" s="9" t="s">
        <v>574</v>
      </c>
      <c r="E744" s="25" t="s">
        <v>1514</v>
      </c>
      <c r="F744" s="23" t="s">
        <v>177</v>
      </c>
      <c r="G744" s="29" t="s">
        <v>152</v>
      </c>
      <c r="H744" s="29" t="s">
        <v>152</v>
      </c>
      <c r="I744" s="29" t="s">
        <v>152</v>
      </c>
      <c r="J744" s="29" t="s">
        <v>152</v>
      </c>
      <c r="K744" s="29" t="s">
        <v>152</v>
      </c>
      <c r="L744" s="7" t="str">
        <f t="shared" si="113"/>
        <v>Trata-se de: Objeto</v>
      </c>
      <c r="M744" s="7" t="str">
        <f t="shared" si="118"/>
        <v xml:space="preserve">De Revit </v>
      </c>
      <c r="N744" s="7" t="str">
        <f t="shared" si="116"/>
        <v xml:space="preserve">Com Tag </v>
      </c>
      <c r="O744" s="7" t="str">
        <f t="shared" si="117"/>
        <v xml:space="preserve">Tema Tubulação </v>
      </c>
      <c r="P744" s="7" t="str">
        <f t="shared" si="114"/>
        <v>Trata-se de: Objeto De Revit  Com Tag  Tema Tubulação  OST_PipeSegments. --- Consultar Documentação BuildingSmart</v>
      </c>
      <c r="Q744" s="7" t="s">
        <v>415</v>
      </c>
      <c r="R744" s="21" t="s">
        <v>413</v>
      </c>
      <c r="S744" s="21" t="s">
        <v>413</v>
      </c>
      <c r="T744" s="10" t="str">
        <f t="shared" si="115"/>
        <v>key_744</v>
      </c>
    </row>
    <row r="745" spans="1:20" ht="7.8" customHeight="1" x14ac:dyDescent="0.3">
      <c r="A745" s="13">
        <v>745</v>
      </c>
      <c r="B745" s="9" t="s">
        <v>548</v>
      </c>
      <c r="C745" s="9" t="s">
        <v>1236</v>
      </c>
      <c r="D745" s="9" t="s">
        <v>574</v>
      </c>
      <c r="E745" s="25" t="s">
        <v>1514</v>
      </c>
      <c r="F745" s="23" t="s">
        <v>179</v>
      </c>
      <c r="G745" s="29" t="s">
        <v>152</v>
      </c>
      <c r="H745" s="29" t="s">
        <v>152</v>
      </c>
      <c r="I745" s="29" t="s">
        <v>152</v>
      </c>
      <c r="J745" s="29" t="s">
        <v>152</v>
      </c>
      <c r="K745" s="29" t="s">
        <v>152</v>
      </c>
      <c r="L745" s="7" t="str">
        <f t="shared" si="113"/>
        <v>Trata-se de: Objeto</v>
      </c>
      <c r="M745" s="7" t="str">
        <f t="shared" si="118"/>
        <v xml:space="preserve">De Revit </v>
      </c>
      <c r="N745" s="7" t="str">
        <f t="shared" si="116"/>
        <v xml:space="preserve">Com Tag </v>
      </c>
      <c r="O745" s="7" t="str">
        <f t="shared" si="117"/>
        <v xml:space="preserve">Tema Tubulação </v>
      </c>
      <c r="P745" s="7" t="str">
        <f t="shared" si="114"/>
        <v>Trata-se de: Objeto De Revit  Com Tag  Tema Tubulação  OST_PlumbingEquipment. --- Consultar Documentação BuildingSmart</v>
      </c>
      <c r="Q745" s="7" t="s">
        <v>415</v>
      </c>
      <c r="R745" s="21" t="s">
        <v>413</v>
      </c>
      <c r="S745" s="21" t="s">
        <v>413</v>
      </c>
      <c r="T745" s="10" t="str">
        <f t="shared" si="115"/>
        <v>key_745</v>
      </c>
    </row>
    <row r="746" spans="1:20" ht="7.8" customHeight="1" x14ac:dyDescent="0.3">
      <c r="A746" s="13">
        <v>746</v>
      </c>
      <c r="B746" s="9" t="s">
        <v>548</v>
      </c>
      <c r="C746" s="9" t="s">
        <v>1236</v>
      </c>
      <c r="D746" s="9" t="s">
        <v>574</v>
      </c>
      <c r="E746" s="25" t="s">
        <v>1514</v>
      </c>
      <c r="F746" s="23" t="s">
        <v>876</v>
      </c>
      <c r="G746" s="29" t="s">
        <v>152</v>
      </c>
      <c r="H746" s="29" t="s">
        <v>152</v>
      </c>
      <c r="I746" s="29" t="s">
        <v>152</v>
      </c>
      <c r="J746" s="29" t="s">
        <v>152</v>
      </c>
      <c r="K746" s="29" t="s">
        <v>152</v>
      </c>
      <c r="L746" s="7" t="str">
        <f t="shared" si="113"/>
        <v>Trata-se de: Objeto</v>
      </c>
      <c r="M746" s="7" t="str">
        <f t="shared" si="118"/>
        <v xml:space="preserve">De Revit </v>
      </c>
      <c r="N746" s="7" t="str">
        <f t="shared" si="116"/>
        <v xml:space="preserve">Com Tag </v>
      </c>
      <c r="O746" s="7" t="str">
        <f t="shared" si="117"/>
        <v xml:space="preserve">Tema Tubulação </v>
      </c>
      <c r="P746" s="7" t="str">
        <f t="shared" si="114"/>
        <v>Trata-se de: Objeto De Revit  Com Tag  Tema Tubulação  OST_PlumbingFixtures. --- Consultar Documentação BuildingSmart</v>
      </c>
      <c r="Q746" s="7" t="s">
        <v>415</v>
      </c>
      <c r="R746" s="21" t="s">
        <v>413</v>
      </c>
      <c r="S746" s="21" t="s">
        <v>413</v>
      </c>
      <c r="T746" s="10" t="str">
        <f t="shared" si="115"/>
        <v>key_746</v>
      </c>
    </row>
    <row r="747" spans="1:20" ht="7.8" customHeight="1" x14ac:dyDescent="0.3">
      <c r="A747" s="13">
        <v>747</v>
      </c>
      <c r="B747" s="9" t="s">
        <v>548</v>
      </c>
      <c r="C747" s="9" t="s">
        <v>1236</v>
      </c>
      <c r="D747" s="9" t="s">
        <v>1237</v>
      </c>
      <c r="E747" s="9" t="s">
        <v>1532</v>
      </c>
      <c r="F747" s="23" t="s">
        <v>687</v>
      </c>
      <c r="G747" s="29" t="s">
        <v>152</v>
      </c>
      <c r="H747" s="29" t="s">
        <v>152</v>
      </c>
      <c r="I747" s="29" t="s">
        <v>152</v>
      </c>
      <c r="J747" s="29" t="s">
        <v>152</v>
      </c>
      <c r="K747" s="29" t="s">
        <v>152</v>
      </c>
      <c r="L747" s="7" t="str">
        <f t="shared" ref="L747" si="119">_xlfn.CONCAT("Trata-se de: ", SUBSTITUTE(B747,"1.",""))</f>
        <v>Trata-se de: Objeto</v>
      </c>
      <c r="M747" s="7" t="str">
        <f t="shared" ref="M747" si="120">_xlfn.CONCAT("", SUBSTITUTE(C747,"."," ")," ")</f>
        <v xml:space="preserve">De Revit </v>
      </c>
      <c r="N747" s="7" t="str">
        <f t="shared" ref="N747" si="121">_xlfn.CONCAT(SUBSTITUTE(D747,"."," ")," ")</f>
        <v xml:space="preserve">Sem Tag </v>
      </c>
      <c r="O747" s="7" t="str">
        <f t="shared" ref="O747" si="122">_xlfn.CONCAT(SUBSTITUTE(E747,"."," ")," ")</f>
        <v xml:space="preserve">Tema Posicionamento </v>
      </c>
      <c r="P747" s="7" t="str">
        <f t="shared" ref="P747" si="123">_xlfn.CONCAT(L747," ",M747," ",N747," ",O747," ", SUBSTITUTE(F747, ".", " "),". --- ",Q747)</f>
        <v>Trata-se de: Objeto De Revit  Sem Tag  Tema Posicionamento  OST_PointClouds. --- Consultar Documentação BuildingSmart</v>
      </c>
      <c r="Q747" s="7" t="s">
        <v>415</v>
      </c>
      <c r="R747" s="21" t="s">
        <v>413</v>
      </c>
      <c r="S747" s="21" t="s">
        <v>413</v>
      </c>
      <c r="T747" s="10" t="str">
        <f t="shared" ref="T747" si="124">_xlfn.CONCAT("key_",A747)</f>
        <v>key_747</v>
      </c>
    </row>
    <row r="748" spans="1:20" ht="7.8" customHeight="1" x14ac:dyDescent="0.3">
      <c r="A748" s="13">
        <v>748</v>
      </c>
      <c r="B748" s="9" t="s">
        <v>548</v>
      </c>
      <c r="C748" s="9" t="s">
        <v>1236</v>
      </c>
      <c r="D748" s="9" t="s">
        <v>1237</v>
      </c>
      <c r="E748" s="9" t="s">
        <v>1532</v>
      </c>
      <c r="F748" s="23" t="s">
        <v>170</v>
      </c>
      <c r="G748" s="29" t="s">
        <v>152</v>
      </c>
      <c r="H748" s="29" t="s">
        <v>152</v>
      </c>
      <c r="I748" s="29" t="s">
        <v>152</v>
      </c>
      <c r="J748" s="29" t="s">
        <v>152</v>
      </c>
      <c r="K748" s="29" t="s">
        <v>152</v>
      </c>
      <c r="L748" s="7" t="str">
        <f t="shared" si="113"/>
        <v>Trata-se de: Objeto</v>
      </c>
      <c r="M748" s="7" t="str">
        <f t="shared" si="118"/>
        <v xml:space="preserve">De Revit </v>
      </c>
      <c r="N748" s="7" t="str">
        <f t="shared" si="116"/>
        <v xml:space="preserve">Sem Tag </v>
      </c>
      <c r="O748" s="7" t="str">
        <f t="shared" si="117"/>
        <v xml:space="preserve">Tema Posicionamento </v>
      </c>
      <c r="P748" s="7" t="str">
        <f t="shared" si="114"/>
        <v>Trata-se de: Objeto De Revit  Sem Tag  Tema Posicionamento  OST_Grids. --- Consultar Documentação BuildingSmart</v>
      </c>
      <c r="Q748" s="7" t="s">
        <v>415</v>
      </c>
      <c r="R748" s="21" t="s">
        <v>413</v>
      </c>
      <c r="S748" s="21" t="s">
        <v>413</v>
      </c>
      <c r="T748" s="10" t="str">
        <f t="shared" si="115"/>
        <v>key_748</v>
      </c>
    </row>
    <row r="749" spans="1:20" ht="7.8" customHeight="1" x14ac:dyDescent="0.3">
      <c r="A749" s="13">
        <v>749</v>
      </c>
      <c r="B749" s="9" t="s">
        <v>548</v>
      </c>
      <c r="C749" s="9" t="s">
        <v>1236</v>
      </c>
      <c r="D749" s="9" t="s">
        <v>1237</v>
      </c>
      <c r="E749" s="9" t="s">
        <v>1532</v>
      </c>
      <c r="F749" s="23" t="s">
        <v>171</v>
      </c>
      <c r="G749" s="29" t="s">
        <v>152</v>
      </c>
      <c r="H749" s="29" t="s">
        <v>152</v>
      </c>
      <c r="I749" s="29" t="s">
        <v>152</v>
      </c>
      <c r="J749" s="29" t="s">
        <v>152</v>
      </c>
      <c r="K749" s="29" t="s">
        <v>152</v>
      </c>
      <c r="L749" s="7" t="str">
        <f t="shared" si="113"/>
        <v>Trata-se de: Objeto</v>
      </c>
      <c r="M749" s="7" t="str">
        <f t="shared" si="118"/>
        <v xml:space="preserve">De Revit </v>
      </c>
      <c r="N749" s="7" t="str">
        <f t="shared" si="116"/>
        <v xml:space="preserve">Sem Tag </v>
      </c>
      <c r="O749" s="7" t="str">
        <f t="shared" si="117"/>
        <v xml:space="preserve">Tema Posicionamento </v>
      </c>
      <c r="P749" s="7" t="str">
        <f t="shared" si="114"/>
        <v>Trata-se de: Objeto De Revit  Sem Tag  Tema Posicionamento  OST_Levels. --- Consultar Documentação BuildingSmart</v>
      </c>
      <c r="Q749" s="7" t="s">
        <v>415</v>
      </c>
      <c r="R749" s="21" t="s">
        <v>413</v>
      </c>
      <c r="S749" s="21" t="s">
        <v>413</v>
      </c>
      <c r="T749" s="10" t="str">
        <f t="shared" si="115"/>
        <v>key_749</v>
      </c>
    </row>
  </sheetData>
  <autoFilter ref="A1:T749" xr:uid="{CB1CF42B-C783-4349-9A5C-FEC66E5FAE0F}">
    <sortState xmlns:xlrd2="http://schemas.microsoft.com/office/spreadsheetml/2017/richdata2" ref="A2:T749">
      <sortCondition ref="F1:F749"/>
    </sortState>
  </autoFilter>
  <sortState xmlns:xlrd2="http://schemas.microsoft.com/office/spreadsheetml/2017/richdata2" ref="A2:T750">
    <sortCondition ref="A1:A750"/>
  </sortState>
  <phoneticPr fontId="1" type="noConversion"/>
  <conditionalFormatting sqref="E269:E270">
    <cfRule type="cellIs" dxfId="163" priority="57" operator="equal">
      <formula>"null"</formula>
    </cfRule>
    <cfRule type="duplicateValues" dxfId="162" priority="58"/>
    <cfRule type="duplicateValues" dxfId="161" priority="59"/>
    <cfRule type="duplicateValues" dxfId="160" priority="60"/>
    <cfRule type="duplicateValues" dxfId="159" priority="61"/>
    <cfRule type="duplicateValues" dxfId="158" priority="62"/>
  </conditionalFormatting>
  <conditionalFormatting sqref="F1:F1048576">
    <cfRule type="duplicateValues" dxfId="157" priority="47"/>
  </conditionalFormatting>
  <conditionalFormatting sqref="F20:F34 F37:F41 F96:F102 F265:F270 G101:J118 G119:K202 J89:K96 J97:J100 K97:K118 G1:K88 G204:K1048576">
    <cfRule type="cellIs" dxfId="156" priority="221" operator="equal">
      <formula>"null"</formula>
    </cfRule>
  </conditionalFormatting>
  <conditionalFormatting sqref="F35:F36">
    <cfRule type="duplicateValues" dxfId="155" priority="150"/>
    <cfRule type="duplicateValues" dxfId="154" priority="151"/>
    <cfRule type="duplicateValues" dxfId="153" priority="152"/>
  </conditionalFormatting>
  <conditionalFormatting sqref="F37:F39 F20:F34">
    <cfRule type="duplicateValues" dxfId="152" priority="2206"/>
  </conditionalFormatting>
  <conditionalFormatting sqref="F40:F41">
    <cfRule type="duplicateValues" dxfId="151" priority="184"/>
  </conditionalFormatting>
  <conditionalFormatting sqref="F64">
    <cfRule type="duplicateValues" dxfId="150" priority="2709"/>
    <cfRule type="duplicateValues" dxfId="149" priority="2710"/>
  </conditionalFormatting>
  <conditionalFormatting sqref="F88:F89">
    <cfRule type="duplicateValues" dxfId="148" priority="9"/>
    <cfRule type="duplicateValues" dxfId="147" priority="10"/>
    <cfRule type="duplicateValues" dxfId="146" priority="11"/>
    <cfRule type="duplicateValues" dxfId="145" priority="12"/>
    <cfRule type="cellIs" dxfId="144" priority="13" operator="equal">
      <formula>"null"</formula>
    </cfRule>
    <cfRule type="duplicateValues" dxfId="143" priority="14"/>
  </conditionalFormatting>
  <conditionalFormatting sqref="F90">
    <cfRule type="cellIs" dxfId="142" priority="3" operator="equal">
      <formula>"null"</formula>
    </cfRule>
    <cfRule type="duplicateValues" dxfId="141" priority="4"/>
    <cfRule type="duplicateValues" dxfId="140" priority="5"/>
    <cfRule type="duplicateValues" dxfId="139" priority="6"/>
    <cfRule type="duplicateValues" dxfId="138" priority="7"/>
    <cfRule type="duplicateValues" dxfId="137" priority="8"/>
  </conditionalFormatting>
  <conditionalFormatting sqref="F91:F94">
    <cfRule type="duplicateValues" dxfId="136" priority="22"/>
    <cfRule type="duplicateValues" dxfId="135" priority="23"/>
    <cfRule type="duplicateValues" dxfId="134" priority="24"/>
    <cfRule type="duplicateValues" dxfId="133" priority="25"/>
    <cfRule type="cellIs" dxfId="132" priority="26" operator="equal">
      <formula>"null"</formula>
    </cfRule>
    <cfRule type="duplicateValues" dxfId="131" priority="27"/>
  </conditionalFormatting>
  <conditionalFormatting sqref="F95">
    <cfRule type="cellIs" dxfId="130" priority="16" operator="equal">
      <formula>"null"</formula>
    </cfRule>
    <cfRule type="duplicateValues" dxfId="129" priority="17"/>
    <cfRule type="duplicateValues" dxfId="128" priority="18"/>
    <cfRule type="duplicateValues" dxfId="127" priority="19"/>
    <cfRule type="duplicateValues" dxfId="126" priority="20"/>
    <cfRule type="duplicateValues" dxfId="125" priority="21"/>
  </conditionalFormatting>
  <conditionalFormatting sqref="F96:F98">
    <cfRule type="duplicateValues" dxfId="124" priority="2824"/>
    <cfRule type="duplicateValues" dxfId="123" priority="2825"/>
    <cfRule type="duplicateValues" dxfId="122" priority="2826"/>
    <cfRule type="duplicateValues" dxfId="121" priority="2827"/>
    <cfRule type="duplicateValues" dxfId="120" priority="2828"/>
  </conditionalFormatting>
  <conditionalFormatting sqref="F99:F102">
    <cfRule type="duplicateValues" dxfId="119" priority="2860"/>
    <cfRule type="duplicateValues" dxfId="118" priority="2861"/>
    <cfRule type="duplicateValues" dxfId="117" priority="2862"/>
    <cfRule type="duplicateValues" dxfId="116" priority="2863"/>
    <cfRule type="duplicateValues" dxfId="115" priority="2864"/>
  </conditionalFormatting>
  <conditionalFormatting sqref="F265:F270">
    <cfRule type="duplicateValues" dxfId="114" priority="2738"/>
    <cfRule type="duplicateValues" dxfId="113" priority="2739"/>
    <cfRule type="duplicateValues" dxfId="112" priority="2740"/>
    <cfRule type="duplicateValues" dxfId="111" priority="2741"/>
    <cfRule type="duplicateValues" dxfId="110" priority="2742"/>
  </conditionalFormatting>
  <conditionalFormatting sqref="F301:F307">
    <cfRule type="duplicateValues" dxfId="109" priority="2717"/>
    <cfRule type="duplicateValues" dxfId="108" priority="2718"/>
    <cfRule type="duplicateValues" dxfId="107" priority="2719"/>
    <cfRule type="duplicateValues" dxfId="106" priority="2720"/>
    <cfRule type="duplicateValues" dxfId="105" priority="2721"/>
    <cfRule type="duplicateValues" dxfId="104" priority="2722"/>
    <cfRule type="duplicateValues" dxfId="103" priority="2723"/>
    <cfRule type="duplicateValues" dxfId="102" priority="2724"/>
    <cfRule type="duplicateValues" dxfId="101" priority="2725"/>
  </conditionalFormatting>
  <conditionalFormatting sqref="F1:F19 F308:F318 F42:F87 F119:F264 F321:F394">
    <cfRule type="duplicateValues" dxfId="100" priority="2732"/>
    <cfRule type="duplicateValues" dxfId="99" priority="2733"/>
  </conditionalFormatting>
  <conditionalFormatting sqref="F395:F563 F566:F749">
    <cfRule type="duplicateValues" dxfId="98" priority="69"/>
  </conditionalFormatting>
  <conditionalFormatting sqref="F395:F563">
    <cfRule type="duplicateValues" dxfId="97" priority="68"/>
  </conditionalFormatting>
  <conditionalFormatting sqref="F395:F749">
    <cfRule type="duplicateValues" dxfId="96" priority="63"/>
  </conditionalFormatting>
  <conditionalFormatting sqref="F396:F398">
    <cfRule type="duplicateValues" dxfId="95" priority="91"/>
    <cfRule type="duplicateValues" dxfId="94" priority="92"/>
  </conditionalFormatting>
  <conditionalFormatting sqref="F564">
    <cfRule type="duplicateValues" dxfId="93" priority="66"/>
    <cfRule type="cellIs" dxfId="92" priority="67" operator="equal">
      <formula>"null"</formula>
    </cfRule>
  </conditionalFormatting>
  <conditionalFormatting sqref="F565">
    <cfRule type="duplicateValues" dxfId="91" priority="64"/>
    <cfRule type="cellIs" dxfId="90" priority="65" operator="equal">
      <formula>"null"</formula>
    </cfRule>
  </conditionalFormatting>
  <conditionalFormatting sqref="F573:F727">
    <cfRule type="duplicateValues" dxfId="89" priority="96"/>
    <cfRule type="duplicateValues" dxfId="88" priority="97"/>
  </conditionalFormatting>
  <conditionalFormatting sqref="F728">
    <cfRule type="duplicateValues" dxfId="87" priority="88"/>
    <cfRule type="duplicateValues" dxfId="86" priority="89"/>
  </conditionalFormatting>
  <conditionalFormatting sqref="F729">
    <cfRule type="duplicateValues" dxfId="85" priority="86"/>
    <cfRule type="duplicateValues" dxfId="84" priority="87"/>
  </conditionalFormatting>
  <conditionalFormatting sqref="F731">
    <cfRule type="duplicateValues" dxfId="83" priority="84"/>
    <cfRule type="duplicateValues" dxfId="82" priority="85"/>
  </conditionalFormatting>
  <conditionalFormatting sqref="F731:F735 F566:F729 F395:F563 F737:F749">
    <cfRule type="duplicateValues" dxfId="81" priority="90"/>
    <cfRule type="duplicateValues" dxfId="80" priority="93"/>
    <cfRule type="duplicateValues" dxfId="79" priority="94"/>
    <cfRule type="duplicateValues" dxfId="78" priority="95"/>
  </conditionalFormatting>
  <conditionalFormatting sqref="F732">
    <cfRule type="duplicateValues" dxfId="77" priority="82"/>
    <cfRule type="duplicateValues" dxfId="76" priority="83"/>
  </conditionalFormatting>
  <conditionalFormatting sqref="F733:F735">
    <cfRule type="duplicateValues" dxfId="75" priority="80"/>
    <cfRule type="duplicateValues" dxfId="74" priority="81"/>
  </conditionalFormatting>
  <conditionalFormatting sqref="F737">
    <cfRule type="duplicateValues" dxfId="73" priority="78"/>
    <cfRule type="duplicateValues" dxfId="72" priority="79"/>
  </conditionalFormatting>
  <conditionalFormatting sqref="F738">
    <cfRule type="duplicateValues" dxfId="71" priority="76"/>
    <cfRule type="duplicateValues" dxfId="70" priority="77"/>
  </conditionalFormatting>
  <conditionalFormatting sqref="F739">
    <cfRule type="duplicateValues" dxfId="69" priority="74"/>
    <cfRule type="duplicateValues" dxfId="68" priority="75"/>
  </conditionalFormatting>
  <conditionalFormatting sqref="F740">
    <cfRule type="duplicateValues" dxfId="67" priority="72"/>
    <cfRule type="duplicateValues" dxfId="66" priority="73"/>
  </conditionalFormatting>
  <conditionalFormatting sqref="F741">
    <cfRule type="duplicateValues" dxfId="65" priority="70"/>
    <cfRule type="duplicateValues" dxfId="64" priority="71"/>
  </conditionalFormatting>
  <conditionalFormatting sqref="F742:F749">
    <cfRule type="duplicateValues" dxfId="63" priority="98"/>
    <cfRule type="duplicateValues" dxfId="62" priority="99"/>
  </conditionalFormatting>
  <conditionalFormatting sqref="F750:F1048576 F91:F94 F1:F89 F103:F264 F308:F394">
    <cfRule type="duplicateValues" dxfId="61" priority="132"/>
  </conditionalFormatting>
  <conditionalFormatting sqref="F750:F1048576 F1:F19 F308:F318 F42:F87 F103:F264 F321:F394">
    <cfRule type="duplicateValues" dxfId="60" priority="620"/>
  </conditionalFormatting>
  <conditionalFormatting sqref="F750:F1048576 F308:F318 F1:F87 F103:F264 F321:F394">
    <cfRule type="duplicateValues" dxfId="59" priority="155"/>
    <cfRule type="duplicateValues" dxfId="58" priority="206"/>
    <cfRule type="duplicateValues" dxfId="57" priority="624"/>
    <cfRule type="duplicateValues" dxfId="56" priority="625"/>
  </conditionalFormatting>
  <conditionalFormatting sqref="F750:F1048576 F308:F318 F91:F94 F1:F89 F103:F264 F321:F394">
    <cfRule type="duplicateValues" dxfId="55" priority="143"/>
  </conditionalFormatting>
  <conditionalFormatting sqref="G89:I100">
    <cfRule type="cellIs" dxfId="54" priority="15" operator="equal">
      <formula>"null"</formula>
    </cfRule>
  </conditionalFormatting>
  <conditionalFormatting sqref="H203:K203">
    <cfRule type="cellIs" dxfId="53" priority="28" operator="equal">
      <formula>"null"</formula>
    </cfRule>
  </conditionalFormatting>
  <pageMargins left="0.7" right="0.7" top="0.75" bottom="0.75" header="0.3" footer="0.3"/>
  <ignoredErrors>
    <ignoredError sqref="K15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B38C3-987C-42D5-BAB0-D66087DA7BA3}">
  <dimension ref="A1:W590"/>
  <sheetViews>
    <sheetView zoomScale="235" zoomScaleNormal="235" workbookViewId="0">
      <pane ySplit="1" topLeftCell="A581" activePane="bottomLeft" state="frozen"/>
      <selection activeCell="C8" sqref="C8"/>
      <selection pane="bottomLeft" activeCell="C593" sqref="C593"/>
    </sheetView>
  </sheetViews>
  <sheetFormatPr defaultColWidth="9.109375" defaultRowHeight="8.4" customHeight="1" x14ac:dyDescent="0.3"/>
  <cols>
    <col min="1" max="1" width="3" style="28" customWidth="1"/>
    <col min="2" max="2" width="12.21875" style="28" customWidth="1"/>
    <col min="3" max="3" width="17.5546875" style="28" customWidth="1"/>
    <col min="4" max="4" width="7.109375" style="36" customWidth="1"/>
    <col min="5" max="5" width="8.5546875" style="28" customWidth="1"/>
    <col min="6" max="6" width="12.5546875" style="28" customWidth="1"/>
    <col min="7" max="7" width="7.33203125" style="36" customWidth="1"/>
    <col min="8" max="8" width="9.6640625" style="36" customWidth="1"/>
    <col min="9" max="13" width="8.33203125" style="36" customWidth="1"/>
    <col min="14" max="14" width="9.6640625" style="36" customWidth="1"/>
    <col min="15" max="16" width="8.5546875" style="28" customWidth="1"/>
    <col min="17" max="17" width="43" style="28" customWidth="1"/>
    <col min="18" max="18" width="27.6640625" style="28" customWidth="1"/>
    <col min="19" max="19" width="8.33203125" style="28" customWidth="1"/>
    <col min="20" max="20" width="39.88671875" style="28" customWidth="1"/>
    <col min="21" max="21" width="39" style="28" customWidth="1"/>
    <col min="22" max="16384" width="9.109375" style="3"/>
  </cols>
  <sheetData>
    <row r="1" spans="1:21" s="57" customFormat="1" ht="8.4" customHeight="1" x14ac:dyDescent="0.3">
      <c r="A1" s="27">
        <v>1</v>
      </c>
      <c r="B1" s="27" t="s">
        <v>137</v>
      </c>
      <c r="C1" s="27" t="s">
        <v>670</v>
      </c>
      <c r="D1" s="27" t="s">
        <v>151</v>
      </c>
      <c r="E1" s="27" t="s">
        <v>133</v>
      </c>
      <c r="F1" s="27" t="s">
        <v>669</v>
      </c>
      <c r="G1" s="27" t="s">
        <v>138</v>
      </c>
      <c r="H1" s="27" t="s">
        <v>145</v>
      </c>
      <c r="I1" s="27" t="s">
        <v>139</v>
      </c>
      <c r="J1" s="27" t="s">
        <v>140</v>
      </c>
      <c r="K1" s="27" t="s">
        <v>141</v>
      </c>
      <c r="L1" s="27" t="s">
        <v>142</v>
      </c>
      <c r="M1" s="27" t="s">
        <v>143</v>
      </c>
      <c r="N1" s="27" t="s">
        <v>144</v>
      </c>
      <c r="O1" s="27" t="s">
        <v>146</v>
      </c>
      <c r="P1" s="27" t="s">
        <v>147</v>
      </c>
      <c r="Q1" s="31" t="s">
        <v>148</v>
      </c>
      <c r="R1" s="31" t="s">
        <v>149</v>
      </c>
      <c r="S1" s="27" t="s">
        <v>397</v>
      </c>
      <c r="T1" s="27" t="s">
        <v>683</v>
      </c>
      <c r="U1" s="27" t="s">
        <v>947</v>
      </c>
    </row>
    <row r="2" spans="1:21" ht="8.4" customHeight="1" x14ac:dyDescent="0.3">
      <c r="A2" s="32">
        <v>2</v>
      </c>
      <c r="B2" s="66" t="str">
        <f>ProjInfo!B6</f>
        <v>NBR.Data</v>
      </c>
      <c r="C2" s="66" t="str">
        <f>F2</f>
        <v>linhas</v>
      </c>
      <c r="D2" s="70" t="s">
        <v>57</v>
      </c>
      <c r="E2" s="67" t="str">
        <f>ProjInfo!B5</f>
        <v>NBR.Prop</v>
      </c>
      <c r="F2" s="67" t="s">
        <v>1168</v>
      </c>
      <c r="G2" s="55" t="s">
        <v>46</v>
      </c>
      <c r="H2" s="43" t="s">
        <v>152</v>
      </c>
      <c r="I2" s="43" t="s">
        <v>152</v>
      </c>
      <c r="J2" s="43" t="s">
        <v>152</v>
      </c>
      <c r="K2" s="43" t="s">
        <v>152</v>
      </c>
      <c r="L2" s="43" t="s">
        <v>152</v>
      </c>
      <c r="M2" s="43" t="s">
        <v>152</v>
      </c>
      <c r="N2" s="43" t="s">
        <v>152</v>
      </c>
      <c r="O2" s="33" t="s">
        <v>952</v>
      </c>
      <c r="P2" s="33" t="s">
        <v>1020</v>
      </c>
      <c r="Q2" s="35" t="str">
        <f>_xlfn.CONCAT("Propriedade: ",  F2, "    Domínio: ", O2, "     Range: ", P2)</f>
        <v>Propriedade: linhas    Domínio: Estilizador     Range: De.Linhas</v>
      </c>
      <c r="R2" s="35" t="str">
        <f>_xlfn.CONCAT("Valor:  ", C2)</f>
        <v>Valor:  linhas</v>
      </c>
      <c r="S2" s="19" t="s">
        <v>46</v>
      </c>
      <c r="T2" s="56" t="str">
        <f>_xlfn.CONCAT("Refere-se a propriedade     ",F2, "     &gt;  ",U2)</f>
        <v>Refere-se a propriedade     linhas     &gt;  linhas</v>
      </c>
      <c r="U2" s="56" t="str">
        <f>C2</f>
        <v>linhas</v>
      </c>
    </row>
    <row r="3" spans="1:21" ht="8.4" customHeight="1" x14ac:dyDescent="0.3">
      <c r="A3" s="32">
        <v>3</v>
      </c>
      <c r="B3" s="66" t="str">
        <f>E3</f>
        <v>linhas</v>
      </c>
      <c r="C3" s="66" t="str">
        <f>F3</f>
        <v>tipo.de.linha</v>
      </c>
      <c r="D3" s="70" t="s">
        <v>57</v>
      </c>
      <c r="E3" s="107" t="str">
        <f>F2</f>
        <v>linhas</v>
      </c>
      <c r="F3" s="107" t="s">
        <v>1004</v>
      </c>
      <c r="G3" s="44" t="s">
        <v>152</v>
      </c>
      <c r="H3" s="44" t="s">
        <v>152</v>
      </c>
      <c r="I3" s="44" t="s">
        <v>152</v>
      </c>
      <c r="J3" s="44" t="s">
        <v>152</v>
      </c>
      <c r="K3" s="44" t="s">
        <v>152</v>
      </c>
      <c r="L3" s="44" t="s">
        <v>152</v>
      </c>
      <c r="M3" s="44" t="s">
        <v>152</v>
      </c>
      <c r="N3" s="44" t="s">
        <v>152</v>
      </c>
      <c r="O3" s="23" t="str">
        <f>O2</f>
        <v>Estilizador</v>
      </c>
      <c r="P3" s="25" t="str">
        <f>P2</f>
        <v>De.Linhas</v>
      </c>
      <c r="Q3" s="35" t="str">
        <f t="shared" ref="Q3:Q66" si="0">_xlfn.CONCAT("Propriedade: ",  F3, "    Domínio: ", O3, "     Range: ", P3)</f>
        <v>Propriedade: tipo.de.linha    Domínio: Estilizador     Range: De.Linhas</v>
      </c>
      <c r="R3" s="35" t="str">
        <f t="shared" ref="R3" si="1">_xlfn.CONCAT("Valor:  ", C3)</f>
        <v>Valor:  tipo.de.linha</v>
      </c>
      <c r="S3" s="19" t="s">
        <v>152</v>
      </c>
      <c r="T3" s="56" t="str">
        <f t="shared" ref="T3" si="2">_xlfn.CONCAT("Refere-se a propriedade     ",F3, "     &gt;  ",U3)</f>
        <v>Refere-se a propriedade     tipo.de.linha     &gt;  tipo.de.linha</v>
      </c>
      <c r="U3" s="56" t="str">
        <f t="shared" ref="U3" si="3">C3</f>
        <v>tipo.de.linha</v>
      </c>
    </row>
    <row r="4" spans="1:21" ht="8.4" customHeight="1" x14ac:dyDescent="0.3">
      <c r="A4" s="32">
        <v>4</v>
      </c>
      <c r="B4" s="66" t="str">
        <f>E4</f>
        <v>linhas</v>
      </c>
      <c r="C4" s="66" t="str">
        <f t="shared" ref="C4:C5" si="4">F4</f>
        <v>grupo.de.linha</v>
      </c>
      <c r="D4" s="70" t="s">
        <v>47</v>
      </c>
      <c r="E4" s="107" t="str">
        <f>E3</f>
        <v>linhas</v>
      </c>
      <c r="F4" s="107" t="s">
        <v>1005</v>
      </c>
      <c r="G4" s="44" t="s">
        <v>152</v>
      </c>
      <c r="H4" s="44" t="s">
        <v>152</v>
      </c>
      <c r="I4" s="44" t="s">
        <v>152</v>
      </c>
      <c r="J4" s="44" t="s">
        <v>152</v>
      </c>
      <c r="K4" s="44" t="s">
        <v>152</v>
      </c>
      <c r="L4" s="44" t="s">
        <v>152</v>
      </c>
      <c r="M4" s="44" t="s">
        <v>152</v>
      </c>
      <c r="N4" s="44" t="s">
        <v>152</v>
      </c>
      <c r="O4" s="23" t="str">
        <f t="shared" ref="O4:O5" si="5">O3</f>
        <v>Estilizador</v>
      </c>
      <c r="P4" s="25" t="str">
        <f t="shared" ref="P4:P7" si="6">P3</f>
        <v>De.Linhas</v>
      </c>
      <c r="Q4" s="35" t="str">
        <f t="shared" si="0"/>
        <v>Propriedade: grupo.de.linha    Domínio: Estilizador     Range: De.Linhas</v>
      </c>
      <c r="R4" s="35" t="str">
        <f t="shared" ref="R4" si="7">_xlfn.CONCAT("Valor:  ", C4)</f>
        <v>Valor:  grupo.de.linha</v>
      </c>
      <c r="S4" s="19" t="s">
        <v>152</v>
      </c>
      <c r="T4" s="56" t="str">
        <f t="shared" ref="T4" si="8">_xlfn.CONCAT("Refere-se a propriedade     ",F4, "     &gt;  ",U4)</f>
        <v>Refere-se a propriedade     grupo.de.linha     &gt;  grupo.de.linha</v>
      </c>
      <c r="U4" s="56" t="str">
        <f t="shared" ref="U4" si="9">C4</f>
        <v>grupo.de.linha</v>
      </c>
    </row>
    <row r="5" spans="1:21" ht="8.4" customHeight="1" x14ac:dyDescent="0.3">
      <c r="A5" s="32">
        <v>5</v>
      </c>
      <c r="B5" s="66" t="str">
        <f>E5</f>
        <v>linhas</v>
      </c>
      <c r="C5" s="66" t="str">
        <f t="shared" si="4"/>
        <v>valor.de.linha</v>
      </c>
      <c r="D5" s="70" t="s">
        <v>47</v>
      </c>
      <c r="E5" s="107" t="str">
        <f>E4</f>
        <v>linhas</v>
      </c>
      <c r="F5" s="107" t="s">
        <v>1006</v>
      </c>
      <c r="G5" s="44" t="s">
        <v>152</v>
      </c>
      <c r="H5" s="44" t="s">
        <v>152</v>
      </c>
      <c r="I5" s="44" t="s">
        <v>152</v>
      </c>
      <c r="J5" s="44" t="s">
        <v>152</v>
      </c>
      <c r="K5" s="44" t="s">
        <v>152</v>
      </c>
      <c r="L5" s="44" t="s">
        <v>152</v>
      </c>
      <c r="M5" s="44" t="s">
        <v>152</v>
      </c>
      <c r="N5" s="44" t="s">
        <v>152</v>
      </c>
      <c r="O5" s="23" t="str">
        <f t="shared" si="5"/>
        <v>Estilizador</v>
      </c>
      <c r="P5" s="25" t="str">
        <f t="shared" si="6"/>
        <v>De.Linhas</v>
      </c>
      <c r="Q5" s="35" t="str">
        <f t="shared" si="0"/>
        <v>Propriedade: valor.de.linha    Domínio: Estilizador     Range: De.Linhas</v>
      </c>
      <c r="R5" s="35" t="str">
        <f t="shared" ref="R5:R75" si="10">_xlfn.CONCAT("Valor:  ", C5)</f>
        <v>Valor:  valor.de.linha</v>
      </c>
      <c r="S5" s="19" t="s">
        <v>152</v>
      </c>
      <c r="T5" s="56" t="str">
        <f t="shared" ref="T5:T75" si="11">_xlfn.CONCAT("Refere-se a propriedade     ",F5, "     &gt;  ",U5)</f>
        <v>Refere-se a propriedade     valor.de.linha     &gt;  valor.de.linha</v>
      </c>
      <c r="U5" s="56" t="str">
        <f t="shared" ref="U5:U75" si="12">C5</f>
        <v>valor.de.linha</v>
      </c>
    </row>
    <row r="6" spans="1:21" ht="8.4" customHeight="1" x14ac:dyDescent="0.3">
      <c r="A6" s="32">
        <v>6</v>
      </c>
      <c r="B6" s="18" t="str">
        <f>F6</f>
        <v>tipo.de.linha</v>
      </c>
      <c r="C6" s="18" t="s">
        <v>24</v>
      </c>
      <c r="D6" s="34" t="s">
        <v>57</v>
      </c>
      <c r="E6" s="20" t="str">
        <f t="shared" ref="E6:F17" si="13">E5</f>
        <v>linhas</v>
      </c>
      <c r="F6" s="26" t="str">
        <f>F3</f>
        <v>tipo.de.linha</v>
      </c>
      <c r="G6" s="44" t="s">
        <v>152</v>
      </c>
      <c r="H6" s="44" t="s">
        <v>152</v>
      </c>
      <c r="I6" s="44" t="s">
        <v>152</v>
      </c>
      <c r="J6" s="44" t="s">
        <v>152</v>
      </c>
      <c r="K6" s="44" t="s">
        <v>152</v>
      </c>
      <c r="L6" s="44" t="s">
        <v>152</v>
      </c>
      <c r="M6" s="44" t="s">
        <v>152</v>
      </c>
      <c r="N6" s="44" t="s">
        <v>152</v>
      </c>
      <c r="O6" s="23" t="str">
        <f t="shared" ref="O6:P19" si="14">O5</f>
        <v>Estilizador</v>
      </c>
      <c r="P6" s="25" t="str">
        <f t="shared" si="6"/>
        <v>De.Linhas</v>
      </c>
      <c r="Q6" s="35" t="str">
        <f t="shared" si="0"/>
        <v>Propriedade: tipo.de.linha    Domínio: Estilizador     Range: De.Linhas</v>
      </c>
      <c r="R6" s="35" t="str">
        <f t="shared" si="10"/>
        <v>Valor:  Tracejada</v>
      </c>
      <c r="S6" s="19" t="s">
        <v>152</v>
      </c>
      <c r="T6" s="56" t="str">
        <f t="shared" si="11"/>
        <v>Refere-se a propriedade     tipo.de.linha     &gt;  Tracejada</v>
      </c>
      <c r="U6" s="56" t="str">
        <f t="shared" si="12"/>
        <v>Tracejada</v>
      </c>
    </row>
    <row r="7" spans="1:21" ht="8.4" customHeight="1" x14ac:dyDescent="0.3">
      <c r="A7" s="32">
        <v>7</v>
      </c>
      <c r="B7" s="18" t="str">
        <f t="shared" ref="B7:B18" si="15">F7</f>
        <v>tipo.de.linha</v>
      </c>
      <c r="C7" s="18" t="s">
        <v>1550</v>
      </c>
      <c r="D7" s="34" t="s">
        <v>57</v>
      </c>
      <c r="E7" s="20" t="str">
        <f t="shared" si="13"/>
        <v>linhas</v>
      </c>
      <c r="F7" s="26" t="str">
        <f t="shared" si="13"/>
        <v>tipo.de.linha</v>
      </c>
      <c r="G7" s="44" t="s">
        <v>152</v>
      </c>
      <c r="H7" s="44" t="s">
        <v>152</v>
      </c>
      <c r="I7" s="44" t="s">
        <v>152</v>
      </c>
      <c r="J7" s="44" t="s">
        <v>152</v>
      </c>
      <c r="K7" s="44" t="s">
        <v>152</v>
      </c>
      <c r="L7" s="44" t="s">
        <v>152</v>
      </c>
      <c r="M7" s="44" t="s">
        <v>152</v>
      </c>
      <c r="N7" s="44" t="s">
        <v>152</v>
      </c>
      <c r="O7" s="23" t="str">
        <f t="shared" si="14"/>
        <v>Estilizador</v>
      </c>
      <c r="P7" s="25" t="str">
        <f t="shared" si="6"/>
        <v>De.Linhas</v>
      </c>
      <c r="Q7" s="35" t="str">
        <f t="shared" si="0"/>
        <v>Propriedade: tipo.de.linha    Domínio: Estilizador     Range: De.Linhas</v>
      </c>
      <c r="R7" s="35" t="str">
        <f t="shared" si="10"/>
        <v>Valor:  TraçoPonto</v>
      </c>
      <c r="S7" s="19" t="s">
        <v>152</v>
      </c>
      <c r="T7" s="56" t="str">
        <f t="shared" si="11"/>
        <v>Refere-se a propriedade     tipo.de.linha     &gt;  TraçoPonto</v>
      </c>
      <c r="U7" s="56" t="str">
        <f t="shared" si="12"/>
        <v>TraçoPonto</v>
      </c>
    </row>
    <row r="8" spans="1:21" ht="8.4" customHeight="1" x14ac:dyDescent="0.3">
      <c r="A8" s="32">
        <v>8</v>
      </c>
      <c r="B8" s="18" t="str">
        <f t="shared" si="15"/>
        <v>tipo.de.linha</v>
      </c>
      <c r="C8" s="87" t="s">
        <v>1551</v>
      </c>
      <c r="D8" s="34" t="s">
        <v>57</v>
      </c>
      <c r="E8" s="20" t="str">
        <f t="shared" si="13"/>
        <v>linhas</v>
      </c>
      <c r="F8" s="26" t="str">
        <f t="shared" si="13"/>
        <v>tipo.de.linha</v>
      </c>
      <c r="G8" s="44" t="s">
        <v>152</v>
      </c>
      <c r="H8" s="44" t="s">
        <v>152</v>
      </c>
      <c r="I8" s="44" t="s">
        <v>152</v>
      </c>
      <c r="J8" s="44" t="s">
        <v>152</v>
      </c>
      <c r="K8" s="44" t="s">
        <v>152</v>
      </c>
      <c r="L8" s="44" t="s">
        <v>152</v>
      </c>
      <c r="M8" s="44" t="s">
        <v>152</v>
      </c>
      <c r="N8" s="44" t="s">
        <v>152</v>
      </c>
      <c r="O8" s="23" t="str">
        <f t="shared" si="14"/>
        <v>Estilizador</v>
      </c>
      <c r="P8" s="25" t="str">
        <f t="shared" si="14"/>
        <v>De.Linhas</v>
      </c>
      <c r="Q8" s="35" t="str">
        <f t="shared" si="0"/>
        <v>Propriedade: tipo.de.linha    Domínio: Estilizador     Range: De.Linhas</v>
      </c>
      <c r="R8" s="35" t="str">
        <f t="shared" si="10"/>
        <v>Valor:  Traço2pontos</v>
      </c>
      <c r="S8" s="19" t="s">
        <v>152</v>
      </c>
      <c r="T8" s="56" t="str">
        <f t="shared" si="11"/>
        <v>Refere-se a propriedade     tipo.de.linha     &gt;  Traço2pontos</v>
      </c>
      <c r="U8" s="56" t="str">
        <f t="shared" si="12"/>
        <v>Traço2pontos</v>
      </c>
    </row>
    <row r="9" spans="1:21" ht="8.4" customHeight="1" x14ac:dyDescent="0.3">
      <c r="A9" s="32">
        <v>9</v>
      </c>
      <c r="B9" s="18" t="str">
        <f t="shared" si="15"/>
        <v>tipo.de.linha</v>
      </c>
      <c r="C9" s="87" t="s">
        <v>1552</v>
      </c>
      <c r="D9" s="34" t="s">
        <v>57</v>
      </c>
      <c r="E9" s="20" t="str">
        <f t="shared" si="13"/>
        <v>linhas</v>
      </c>
      <c r="F9" s="26" t="str">
        <f t="shared" si="13"/>
        <v>tipo.de.linha</v>
      </c>
      <c r="G9" s="44" t="s">
        <v>152</v>
      </c>
      <c r="H9" s="44" t="s">
        <v>152</v>
      </c>
      <c r="I9" s="44" t="s">
        <v>152</v>
      </c>
      <c r="J9" s="44" t="s">
        <v>152</v>
      </c>
      <c r="K9" s="44" t="s">
        <v>152</v>
      </c>
      <c r="L9" s="44" t="s">
        <v>152</v>
      </c>
      <c r="M9" s="44" t="s">
        <v>152</v>
      </c>
      <c r="N9" s="44" t="s">
        <v>152</v>
      </c>
      <c r="O9" s="23" t="str">
        <f t="shared" si="14"/>
        <v>Estilizador</v>
      </c>
      <c r="P9" s="25" t="str">
        <f t="shared" si="14"/>
        <v>De.Linhas</v>
      </c>
      <c r="Q9" s="35" t="str">
        <f t="shared" si="0"/>
        <v>Propriedade: tipo.de.linha    Domínio: Estilizador     Range: De.Linhas</v>
      </c>
      <c r="R9" s="35" t="str">
        <f t="shared" si="10"/>
        <v>Valor:  TraçoLongoPonto</v>
      </c>
      <c r="S9" s="19" t="s">
        <v>152</v>
      </c>
      <c r="T9" s="56" t="str">
        <f t="shared" si="11"/>
        <v>Refere-se a propriedade     tipo.de.linha     &gt;  TraçoLongoPonto</v>
      </c>
      <c r="U9" s="56" t="str">
        <f t="shared" si="12"/>
        <v>TraçoLongoPonto</v>
      </c>
    </row>
    <row r="10" spans="1:21" ht="8.4" customHeight="1" x14ac:dyDescent="0.3">
      <c r="A10" s="32">
        <v>10</v>
      </c>
      <c r="B10" s="18" t="str">
        <f t="shared" si="15"/>
        <v>tipo.de.linha</v>
      </c>
      <c r="C10" s="18" t="s">
        <v>1553</v>
      </c>
      <c r="D10" s="34" t="s">
        <v>57</v>
      </c>
      <c r="E10" s="20" t="str">
        <f t="shared" si="13"/>
        <v>linhas</v>
      </c>
      <c r="F10" s="26" t="str">
        <f t="shared" si="13"/>
        <v>tipo.de.linha</v>
      </c>
      <c r="G10" s="44" t="s">
        <v>152</v>
      </c>
      <c r="H10" s="44" t="s">
        <v>152</v>
      </c>
      <c r="I10" s="44" t="s">
        <v>152</v>
      </c>
      <c r="J10" s="44" t="s">
        <v>152</v>
      </c>
      <c r="K10" s="44" t="s">
        <v>152</v>
      </c>
      <c r="L10" s="44" t="s">
        <v>152</v>
      </c>
      <c r="M10" s="44" t="s">
        <v>152</v>
      </c>
      <c r="N10" s="44" t="s">
        <v>152</v>
      </c>
      <c r="O10" s="23" t="str">
        <f t="shared" si="14"/>
        <v>Estilizador</v>
      </c>
      <c r="P10" s="25" t="str">
        <f t="shared" si="14"/>
        <v>De.Linhas</v>
      </c>
      <c r="Q10" s="35" t="str">
        <f t="shared" si="0"/>
        <v>Propriedade: tipo.de.linha    Domínio: Estilizador     Range: De.Linhas</v>
      </c>
      <c r="R10" s="35" t="str">
        <f t="shared" si="10"/>
        <v>Valor:  Zigue-zague</v>
      </c>
      <c r="S10" s="19" t="s">
        <v>152</v>
      </c>
      <c r="T10" s="56" t="str">
        <f t="shared" si="11"/>
        <v>Refere-se a propriedade     tipo.de.linha     &gt;  Zigue-zague</v>
      </c>
      <c r="U10" s="56" t="str">
        <f>C10</f>
        <v>Zigue-zague</v>
      </c>
    </row>
    <row r="11" spans="1:21" ht="8.4" customHeight="1" x14ac:dyDescent="0.3">
      <c r="A11" s="32">
        <v>11</v>
      </c>
      <c r="B11" s="103" t="str">
        <f t="shared" si="15"/>
        <v>grupo.de.linha</v>
      </c>
      <c r="C11" s="93">
        <v>0.25</v>
      </c>
      <c r="D11" s="34" t="s">
        <v>47</v>
      </c>
      <c r="E11" s="20" t="str">
        <f t="shared" si="13"/>
        <v>linhas</v>
      </c>
      <c r="F11" s="20" t="str">
        <f>F4</f>
        <v>grupo.de.linha</v>
      </c>
      <c r="G11" s="44" t="s">
        <v>152</v>
      </c>
      <c r="H11" s="44" t="s">
        <v>152</v>
      </c>
      <c r="I11" s="44" t="s">
        <v>152</v>
      </c>
      <c r="J11" s="44" t="s">
        <v>152</v>
      </c>
      <c r="K11" s="44" t="s">
        <v>152</v>
      </c>
      <c r="L11" s="44" t="s">
        <v>152</v>
      </c>
      <c r="M11" s="44" t="s">
        <v>152</v>
      </c>
      <c r="N11" s="44" t="s">
        <v>152</v>
      </c>
      <c r="O11" s="23" t="str">
        <f t="shared" si="14"/>
        <v>Estilizador</v>
      </c>
      <c r="P11" s="25" t="str">
        <f t="shared" si="14"/>
        <v>De.Linhas</v>
      </c>
      <c r="Q11" s="35" t="str">
        <f t="shared" si="0"/>
        <v>Propriedade: grupo.de.linha    Domínio: Estilizador     Range: De.Linhas</v>
      </c>
      <c r="R11" s="35" t="str">
        <f t="shared" si="10"/>
        <v>Valor:  0,25</v>
      </c>
      <c r="S11" s="19" t="s">
        <v>152</v>
      </c>
      <c r="T11" s="56" t="str">
        <f t="shared" si="11"/>
        <v>Refere-se a propriedade     grupo.de.linha     &gt;  0,25</v>
      </c>
      <c r="U11" s="56">
        <f t="shared" si="12"/>
        <v>0.25</v>
      </c>
    </row>
    <row r="12" spans="1:21" ht="8.4" customHeight="1" x14ac:dyDescent="0.3">
      <c r="A12" s="32">
        <v>12</v>
      </c>
      <c r="B12" s="18" t="str">
        <f t="shared" si="15"/>
        <v>grupo.de.linha</v>
      </c>
      <c r="C12" s="93">
        <v>0.35</v>
      </c>
      <c r="D12" s="34" t="s">
        <v>47</v>
      </c>
      <c r="E12" s="20" t="str">
        <f t="shared" si="13"/>
        <v>linhas</v>
      </c>
      <c r="F12" s="26" t="str">
        <f>F11</f>
        <v>grupo.de.linha</v>
      </c>
      <c r="G12" s="44" t="s">
        <v>152</v>
      </c>
      <c r="H12" s="44" t="s">
        <v>152</v>
      </c>
      <c r="I12" s="44" t="s">
        <v>152</v>
      </c>
      <c r="J12" s="44" t="s">
        <v>152</v>
      </c>
      <c r="K12" s="44" t="s">
        <v>152</v>
      </c>
      <c r="L12" s="44" t="s">
        <v>152</v>
      </c>
      <c r="M12" s="44" t="s">
        <v>152</v>
      </c>
      <c r="N12" s="44" t="s">
        <v>152</v>
      </c>
      <c r="O12" s="23" t="str">
        <f t="shared" si="14"/>
        <v>Estilizador</v>
      </c>
      <c r="P12" s="25" t="str">
        <f t="shared" si="14"/>
        <v>De.Linhas</v>
      </c>
      <c r="Q12" s="35" t="str">
        <f t="shared" si="0"/>
        <v>Propriedade: grupo.de.linha    Domínio: Estilizador     Range: De.Linhas</v>
      </c>
      <c r="R12" s="35" t="str">
        <f t="shared" si="10"/>
        <v>Valor:  0,35</v>
      </c>
      <c r="S12" s="19" t="s">
        <v>152</v>
      </c>
      <c r="T12" s="56" t="str">
        <f t="shared" si="11"/>
        <v>Refere-se a propriedade     grupo.de.linha     &gt;  0,35</v>
      </c>
      <c r="U12" s="56">
        <f t="shared" si="12"/>
        <v>0.35</v>
      </c>
    </row>
    <row r="13" spans="1:21" ht="8.4" customHeight="1" x14ac:dyDescent="0.3">
      <c r="A13" s="32">
        <v>13</v>
      </c>
      <c r="B13" s="18" t="str">
        <f t="shared" si="15"/>
        <v>grupo.de.linha</v>
      </c>
      <c r="C13" s="93">
        <v>0.5</v>
      </c>
      <c r="D13" s="34" t="s">
        <v>47</v>
      </c>
      <c r="E13" s="20" t="str">
        <f t="shared" si="13"/>
        <v>linhas</v>
      </c>
      <c r="F13" s="26" t="str">
        <f>F12</f>
        <v>grupo.de.linha</v>
      </c>
      <c r="G13" s="44" t="s">
        <v>152</v>
      </c>
      <c r="H13" s="44" t="s">
        <v>152</v>
      </c>
      <c r="I13" s="44" t="s">
        <v>152</v>
      </c>
      <c r="J13" s="44" t="s">
        <v>152</v>
      </c>
      <c r="K13" s="44" t="s">
        <v>152</v>
      </c>
      <c r="L13" s="44" t="s">
        <v>152</v>
      </c>
      <c r="M13" s="44" t="s">
        <v>152</v>
      </c>
      <c r="N13" s="44" t="s">
        <v>152</v>
      </c>
      <c r="O13" s="23" t="str">
        <f t="shared" si="14"/>
        <v>Estilizador</v>
      </c>
      <c r="P13" s="25" t="str">
        <f t="shared" si="14"/>
        <v>De.Linhas</v>
      </c>
      <c r="Q13" s="35" t="str">
        <f t="shared" si="0"/>
        <v>Propriedade: grupo.de.linha    Domínio: Estilizador     Range: De.Linhas</v>
      </c>
      <c r="R13" s="35" t="str">
        <f t="shared" si="10"/>
        <v>Valor:  0,5</v>
      </c>
      <c r="S13" s="19" t="s">
        <v>152</v>
      </c>
      <c r="T13" s="56" t="str">
        <f t="shared" si="11"/>
        <v>Refere-se a propriedade     grupo.de.linha     &gt;  0,5</v>
      </c>
      <c r="U13" s="56">
        <f t="shared" si="12"/>
        <v>0.5</v>
      </c>
    </row>
    <row r="14" spans="1:21" ht="8.4" customHeight="1" x14ac:dyDescent="0.3">
      <c r="A14" s="32">
        <v>14</v>
      </c>
      <c r="B14" s="18" t="str">
        <f t="shared" si="15"/>
        <v>grupo.de.linha</v>
      </c>
      <c r="C14" s="93">
        <v>0.7</v>
      </c>
      <c r="D14" s="34" t="s">
        <v>47</v>
      </c>
      <c r="E14" s="20" t="str">
        <f t="shared" si="13"/>
        <v>linhas</v>
      </c>
      <c r="F14" s="26" t="str">
        <f>F13</f>
        <v>grupo.de.linha</v>
      </c>
      <c r="G14" s="44" t="s">
        <v>152</v>
      </c>
      <c r="H14" s="44" t="s">
        <v>152</v>
      </c>
      <c r="I14" s="44" t="s">
        <v>152</v>
      </c>
      <c r="J14" s="44" t="s">
        <v>152</v>
      </c>
      <c r="K14" s="44" t="s">
        <v>152</v>
      </c>
      <c r="L14" s="44" t="s">
        <v>152</v>
      </c>
      <c r="M14" s="44" t="s">
        <v>152</v>
      </c>
      <c r="N14" s="44" t="s">
        <v>152</v>
      </c>
      <c r="O14" s="23" t="str">
        <f t="shared" si="14"/>
        <v>Estilizador</v>
      </c>
      <c r="P14" s="25" t="str">
        <f t="shared" si="14"/>
        <v>De.Linhas</v>
      </c>
      <c r="Q14" s="35" t="str">
        <f t="shared" si="0"/>
        <v>Propriedade: grupo.de.linha    Domínio: Estilizador     Range: De.Linhas</v>
      </c>
      <c r="R14" s="35" t="str">
        <f t="shared" si="10"/>
        <v>Valor:  0,7</v>
      </c>
      <c r="S14" s="19" t="s">
        <v>152</v>
      </c>
      <c r="T14" s="56" t="str">
        <f t="shared" si="11"/>
        <v>Refere-se a propriedade     grupo.de.linha     &gt;  0,7</v>
      </c>
      <c r="U14" s="56">
        <f t="shared" si="12"/>
        <v>0.7</v>
      </c>
    </row>
    <row r="15" spans="1:21" ht="8.4" customHeight="1" x14ac:dyDescent="0.3">
      <c r="A15" s="32">
        <v>15</v>
      </c>
      <c r="B15" s="18" t="str">
        <f t="shared" si="15"/>
        <v>grupo.de.linha</v>
      </c>
      <c r="C15" s="93">
        <v>1</v>
      </c>
      <c r="D15" s="34" t="s">
        <v>47</v>
      </c>
      <c r="E15" s="20" t="str">
        <f t="shared" si="13"/>
        <v>linhas</v>
      </c>
      <c r="F15" s="26" t="str">
        <f>F14</f>
        <v>grupo.de.linha</v>
      </c>
      <c r="G15" s="44" t="s">
        <v>152</v>
      </c>
      <c r="H15" s="44" t="s">
        <v>152</v>
      </c>
      <c r="I15" s="44" t="s">
        <v>152</v>
      </c>
      <c r="J15" s="44" t="s">
        <v>152</v>
      </c>
      <c r="K15" s="44" t="s">
        <v>152</v>
      </c>
      <c r="L15" s="44" t="s">
        <v>152</v>
      </c>
      <c r="M15" s="44" t="s">
        <v>152</v>
      </c>
      <c r="N15" s="44" t="s">
        <v>152</v>
      </c>
      <c r="O15" s="23" t="str">
        <f t="shared" si="14"/>
        <v>Estilizador</v>
      </c>
      <c r="P15" s="25" t="str">
        <f t="shared" si="14"/>
        <v>De.Linhas</v>
      </c>
      <c r="Q15" s="35" t="str">
        <f t="shared" si="0"/>
        <v>Propriedade: grupo.de.linha    Domínio: Estilizador     Range: De.Linhas</v>
      </c>
      <c r="R15" s="35" t="str">
        <f t="shared" si="10"/>
        <v>Valor:  1</v>
      </c>
      <c r="S15" s="19" t="s">
        <v>152</v>
      </c>
      <c r="T15" s="56" t="str">
        <f t="shared" si="11"/>
        <v>Refere-se a propriedade     grupo.de.linha     &gt;  1</v>
      </c>
      <c r="U15" s="56">
        <f t="shared" si="12"/>
        <v>1</v>
      </c>
    </row>
    <row r="16" spans="1:21" ht="8.4" customHeight="1" x14ac:dyDescent="0.3">
      <c r="A16" s="32">
        <v>16</v>
      </c>
      <c r="B16" s="103" t="str">
        <f t="shared" si="15"/>
        <v>valor.de.linha</v>
      </c>
      <c r="C16" s="18" t="s">
        <v>56</v>
      </c>
      <c r="D16" s="34" t="s">
        <v>47</v>
      </c>
      <c r="E16" s="20" t="str">
        <f t="shared" si="13"/>
        <v>linhas</v>
      </c>
      <c r="F16" s="20" t="str">
        <f>F5</f>
        <v>valor.de.linha</v>
      </c>
      <c r="G16" s="44" t="s">
        <v>152</v>
      </c>
      <c r="H16" s="44" t="s">
        <v>152</v>
      </c>
      <c r="I16" s="44" t="s">
        <v>152</v>
      </c>
      <c r="J16" s="44" t="s">
        <v>152</v>
      </c>
      <c r="K16" s="44" t="s">
        <v>152</v>
      </c>
      <c r="L16" s="44" t="s">
        <v>152</v>
      </c>
      <c r="M16" s="44" t="s">
        <v>152</v>
      </c>
      <c r="N16" s="44" t="s">
        <v>152</v>
      </c>
      <c r="O16" s="23" t="str">
        <f t="shared" si="14"/>
        <v>Estilizador</v>
      </c>
      <c r="P16" s="25" t="str">
        <f t="shared" si="14"/>
        <v>De.Linhas</v>
      </c>
      <c r="Q16" s="35" t="str">
        <f t="shared" si="0"/>
        <v>Propriedade: valor.de.linha    Domínio: Estilizador     Range: De.Linhas</v>
      </c>
      <c r="R16" s="35" t="str">
        <f t="shared" si="10"/>
        <v>Valor:  ExtraLarga</v>
      </c>
      <c r="S16" s="19" t="s">
        <v>152</v>
      </c>
      <c r="T16" s="56" t="str">
        <f t="shared" si="11"/>
        <v>Refere-se a propriedade     valor.de.linha     &gt;  ExtraLarga</v>
      </c>
      <c r="U16" s="56" t="str">
        <f t="shared" si="12"/>
        <v>ExtraLarga</v>
      </c>
    </row>
    <row r="17" spans="1:21" ht="8.4" customHeight="1" x14ac:dyDescent="0.3">
      <c r="A17" s="32">
        <v>17</v>
      </c>
      <c r="B17" s="18" t="str">
        <f t="shared" si="15"/>
        <v>valor.de.linha</v>
      </c>
      <c r="C17" s="18" t="s">
        <v>21</v>
      </c>
      <c r="D17" s="34" t="s">
        <v>47</v>
      </c>
      <c r="E17" s="20" t="str">
        <f t="shared" si="13"/>
        <v>linhas</v>
      </c>
      <c r="F17" s="26" t="str">
        <f>F16</f>
        <v>valor.de.linha</v>
      </c>
      <c r="G17" s="44" t="s">
        <v>152</v>
      </c>
      <c r="H17" s="44" t="s">
        <v>152</v>
      </c>
      <c r="I17" s="44" t="s">
        <v>152</v>
      </c>
      <c r="J17" s="44" t="s">
        <v>152</v>
      </c>
      <c r="K17" s="44" t="s">
        <v>152</v>
      </c>
      <c r="L17" s="44" t="s">
        <v>152</v>
      </c>
      <c r="M17" s="44" t="s">
        <v>152</v>
      </c>
      <c r="N17" s="44" t="s">
        <v>152</v>
      </c>
      <c r="O17" s="23" t="str">
        <f t="shared" si="14"/>
        <v>Estilizador</v>
      </c>
      <c r="P17" s="25" t="str">
        <f t="shared" si="14"/>
        <v>De.Linhas</v>
      </c>
      <c r="Q17" s="35" t="str">
        <f t="shared" si="0"/>
        <v>Propriedade: valor.de.linha    Domínio: Estilizador     Range: De.Linhas</v>
      </c>
      <c r="R17" s="35" t="str">
        <f t="shared" si="10"/>
        <v>Valor:  Larga</v>
      </c>
      <c r="S17" s="19" t="s">
        <v>152</v>
      </c>
      <c r="T17" s="56" t="str">
        <f t="shared" si="11"/>
        <v>Refere-se a propriedade     valor.de.linha     &gt;  Larga</v>
      </c>
      <c r="U17" s="56" t="str">
        <f t="shared" si="12"/>
        <v>Larga</v>
      </c>
    </row>
    <row r="18" spans="1:21" ht="8.4" customHeight="1" x14ac:dyDescent="0.3">
      <c r="A18" s="32">
        <v>18</v>
      </c>
      <c r="B18" s="18" t="str">
        <f t="shared" si="15"/>
        <v>valor.de.linha</v>
      </c>
      <c r="C18" s="18" t="s">
        <v>22</v>
      </c>
      <c r="D18" s="34" t="s">
        <v>47</v>
      </c>
      <c r="E18" s="20" t="str">
        <f>F2</f>
        <v>linhas</v>
      </c>
      <c r="F18" s="26" t="str">
        <f>F17</f>
        <v>valor.de.linha</v>
      </c>
      <c r="G18" s="44" t="s">
        <v>152</v>
      </c>
      <c r="H18" s="44" t="s">
        <v>152</v>
      </c>
      <c r="I18" s="44" t="s">
        <v>152</v>
      </c>
      <c r="J18" s="44" t="s">
        <v>152</v>
      </c>
      <c r="K18" s="44" t="s">
        <v>152</v>
      </c>
      <c r="L18" s="44" t="s">
        <v>152</v>
      </c>
      <c r="M18" s="44" t="s">
        <v>152</v>
      </c>
      <c r="N18" s="44" t="s">
        <v>152</v>
      </c>
      <c r="O18" s="23" t="str">
        <f t="shared" si="14"/>
        <v>Estilizador</v>
      </c>
      <c r="P18" s="25" t="str">
        <f t="shared" si="14"/>
        <v>De.Linhas</v>
      </c>
      <c r="Q18" s="35" t="str">
        <f t="shared" si="0"/>
        <v>Propriedade: valor.de.linha    Domínio: Estilizador     Range: De.Linhas</v>
      </c>
      <c r="R18" s="35" t="str">
        <f t="shared" si="10"/>
        <v>Valor:  Estreita</v>
      </c>
      <c r="S18" s="19" t="s">
        <v>152</v>
      </c>
      <c r="T18" s="56" t="str">
        <f t="shared" si="11"/>
        <v>Refere-se a propriedade     valor.de.linha     &gt;  Estreita</v>
      </c>
      <c r="U18" s="56" t="str">
        <f t="shared" si="12"/>
        <v>Estreita</v>
      </c>
    </row>
    <row r="19" spans="1:21" ht="8.4" customHeight="1" x14ac:dyDescent="0.3">
      <c r="A19" s="32">
        <v>19</v>
      </c>
      <c r="B19" s="66" t="str">
        <f>ProjInfo!B6</f>
        <v>NBR.Data</v>
      </c>
      <c r="C19" s="66" t="str">
        <f>F19</f>
        <v>setas</v>
      </c>
      <c r="D19" s="70" t="s">
        <v>57</v>
      </c>
      <c r="E19" s="67" t="str">
        <f>ProjInfo!B5</f>
        <v>NBR.Prop</v>
      </c>
      <c r="F19" s="67" t="s">
        <v>1167</v>
      </c>
      <c r="G19" s="55" t="s">
        <v>46</v>
      </c>
      <c r="H19" s="43" t="s">
        <v>152</v>
      </c>
      <c r="I19" s="43" t="s">
        <v>152</v>
      </c>
      <c r="J19" s="43" t="s">
        <v>152</v>
      </c>
      <c r="K19" s="43" t="s">
        <v>152</v>
      </c>
      <c r="L19" s="43" t="s">
        <v>152</v>
      </c>
      <c r="M19" s="43" t="s">
        <v>152</v>
      </c>
      <c r="N19" s="43" t="s">
        <v>152</v>
      </c>
      <c r="O19" s="23" t="str">
        <f t="shared" si="14"/>
        <v>Estilizador</v>
      </c>
      <c r="P19" s="40" t="s">
        <v>1021</v>
      </c>
      <c r="Q19" s="35" t="str">
        <f t="shared" si="0"/>
        <v>Propriedade: setas    Domínio: Estilizador     Range: De.Setas</v>
      </c>
      <c r="R19" s="35" t="str">
        <f t="shared" si="10"/>
        <v>Valor:  setas</v>
      </c>
      <c r="S19" s="19" t="s">
        <v>46</v>
      </c>
      <c r="T19" s="56" t="str">
        <f t="shared" si="11"/>
        <v>Refere-se a propriedade     setas     &gt;  setas</v>
      </c>
      <c r="U19" s="56" t="str">
        <f t="shared" si="12"/>
        <v>setas</v>
      </c>
    </row>
    <row r="20" spans="1:21" ht="8.4" customHeight="1" x14ac:dyDescent="0.3">
      <c r="A20" s="32">
        <v>20</v>
      </c>
      <c r="B20" s="66" t="str">
        <f>C19</f>
        <v>setas</v>
      </c>
      <c r="C20" s="66" t="str">
        <f>F20</f>
        <v>tipo.de.seta</v>
      </c>
      <c r="D20" s="70" t="s">
        <v>57</v>
      </c>
      <c r="E20" s="107" t="str">
        <f>F18</f>
        <v>valor.de.linha</v>
      </c>
      <c r="F20" s="107" t="s">
        <v>1007</v>
      </c>
      <c r="G20" s="44" t="s">
        <v>152</v>
      </c>
      <c r="H20" s="44" t="s">
        <v>152</v>
      </c>
      <c r="I20" s="44" t="s">
        <v>152</v>
      </c>
      <c r="J20" s="44" t="s">
        <v>152</v>
      </c>
      <c r="K20" s="44" t="s">
        <v>152</v>
      </c>
      <c r="L20" s="44" t="s">
        <v>152</v>
      </c>
      <c r="M20" s="44" t="s">
        <v>152</v>
      </c>
      <c r="N20" s="44" t="s">
        <v>152</v>
      </c>
      <c r="O20" s="23" t="str">
        <f>O18</f>
        <v>Estilizador</v>
      </c>
      <c r="P20" s="25" t="str">
        <f>P18</f>
        <v>De.Linhas</v>
      </c>
      <c r="Q20" s="35" t="str">
        <f t="shared" si="0"/>
        <v>Propriedade: tipo.de.seta    Domínio: Estilizador     Range: De.Linhas</v>
      </c>
      <c r="R20" s="35" t="str">
        <f t="shared" ref="R20" si="16">_xlfn.CONCAT("Valor:  ", C20)</f>
        <v>Valor:  tipo.de.seta</v>
      </c>
      <c r="S20" s="19" t="s">
        <v>152</v>
      </c>
      <c r="T20" s="56" t="str">
        <f t="shared" ref="T20" si="17">_xlfn.CONCAT("Refere-se a propriedade     ",F20, "     &gt;  ",U20)</f>
        <v>Refere-se a propriedade     tipo.de.seta     &gt;  tipo.de.seta</v>
      </c>
      <c r="U20" s="56" t="str">
        <f t="shared" ref="U20" si="18">C20</f>
        <v>tipo.de.seta</v>
      </c>
    </row>
    <row r="21" spans="1:21" ht="8.4" customHeight="1" x14ac:dyDescent="0.3">
      <c r="A21" s="32">
        <v>21</v>
      </c>
      <c r="B21" s="18" t="str">
        <f>F21</f>
        <v>tipo.de.seta</v>
      </c>
      <c r="C21" s="18" t="s">
        <v>1356</v>
      </c>
      <c r="D21" s="34" t="s">
        <v>57</v>
      </c>
      <c r="E21" s="20" t="str">
        <f>F19</f>
        <v>setas</v>
      </c>
      <c r="F21" s="20" t="s">
        <v>1007</v>
      </c>
      <c r="G21" s="44" t="s">
        <v>152</v>
      </c>
      <c r="H21" s="44" t="s">
        <v>152</v>
      </c>
      <c r="I21" s="44" t="s">
        <v>152</v>
      </c>
      <c r="J21" s="44" t="s">
        <v>152</v>
      </c>
      <c r="K21" s="44" t="s">
        <v>152</v>
      </c>
      <c r="L21" s="44" t="s">
        <v>152</v>
      </c>
      <c r="M21" s="44" t="s">
        <v>152</v>
      </c>
      <c r="N21" s="44" t="s">
        <v>152</v>
      </c>
      <c r="O21" s="23" t="str">
        <f>O19</f>
        <v>Estilizador</v>
      </c>
      <c r="P21" s="25" t="str">
        <f>P19</f>
        <v>De.Setas</v>
      </c>
      <c r="Q21" s="35" t="str">
        <f t="shared" si="0"/>
        <v>Propriedade: tipo.de.seta    Domínio: Estilizador     Range: De.Setas</v>
      </c>
      <c r="R21" s="35" t="str">
        <f t="shared" si="10"/>
        <v>Valor:  de.Fluxo</v>
      </c>
      <c r="S21" s="19" t="s">
        <v>152</v>
      </c>
      <c r="T21" s="56" t="str">
        <f t="shared" si="11"/>
        <v>Refere-se a propriedade     tipo.de.seta     &gt;  de.Fluxo</v>
      </c>
      <c r="U21" s="56" t="str">
        <f t="shared" si="12"/>
        <v>de.Fluxo</v>
      </c>
    </row>
    <row r="22" spans="1:21" ht="8.4" customHeight="1" x14ac:dyDescent="0.3">
      <c r="A22" s="32">
        <v>22</v>
      </c>
      <c r="B22" s="18" t="str">
        <f t="shared" ref="B22:B24" si="19">F22</f>
        <v>tipo.de.seta</v>
      </c>
      <c r="C22" s="18" t="s">
        <v>1357</v>
      </c>
      <c r="D22" s="34" t="s">
        <v>57</v>
      </c>
      <c r="E22" s="20" t="str">
        <f>E21</f>
        <v>setas</v>
      </c>
      <c r="F22" s="26" t="str">
        <f t="shared" ref="F22:F24" si="20">F21</f>
        <v>tipo.de.seta</v>
      </c>
      <c r="G22" s="44" t="s">
        <v>152</v>
      </c>
      <c r="H22" s="44" t="s">
        <v>152</v>
      </c>
      <c r="I22" s="44" t="s">
        <v>152</v>
      </c>
      <c r="J22" s="44" t="s">
        <v>152</v>
      </c>
      <c r="K22" s="44" t="s">
        <v>152</v>
      </c>
      <c r="L22" s="44" t="s">
        <v>152</v>
      </c>
      <c r="M22" s="44" t="s">
        <v>152</v>
      </c>
      <c r="N22" s="44" t="s">
        <v>152</v>
      </c>
      <c r="O22" s="23" t="str">
        <f t="shared" ref="O22:P31" si="21">O21</f>
        <v>Estilizador</v>
      </c>
      <c r="P22" s="25" t="str">
        <f t="shared" si="21"/>
        <v>De.Setas</v>
      </c>
      <c r="Q22" s="35" t="str">
        <f t="shared" si="0"/>
        <v>Propriedade: tipo.de.seta    Domínio: Estilizador     Range: De.Setas</v>
      </c>
      <c r="R22" s="35" t="str">
        <f t="shared" si="10"/>
        <v>Valor:  de.Inclinação</v>
      </c>
      <c r="S22" s="19" t="s">
        <v>152</v>
      </c>
      <c r="T22" s="56" t="str">
        <f t="shared" si="11"/>
        <v>Refere-se a propriedade     tipo.de.seta     &gt;  de.Inclinação</v>
      </c>
      <c r="U22" s="56" t="str">
        <f t="shared" si="12"/>
        <v>de.Inclinação</v>
      </c>
    </row>
    <row r="23" spans="1:21" ht="8.4" customHeight="1" x14ac:dyDescent="0.3">
      <c r="A23" s="32">
        <v>23</v>
      </c>
      <c r="B23" s="18" t="str">
        <f t="shared" si="19"/>
        <v>tipo.de.seta</v>
      </c>
      <c r="C23" s="18" t="s">
        <v>1358</v>
      </c>
      <c r="D23" s="34" t="s">
        <v>57</v>
      </c>
      <c r="E23" s="20" t="str">
        <f t="shared" ref="E23:E24" si="22">E22</f>
        <v>setas</v>
      </c>
      <c r="F23" s="26" t="str">
        <f t="shared" si="20"/>
        <v>tipo.de.seta</v>
      </c>
      <c r="G23" s="44" t="s">
        <v>152</v>
      </c>
      <c r="H23" s="44" t="s">
        <v>152</v>
      </c>
      <c r="I23" s="44" t="s">
        <v>152</v>
      </c>
      <c r="J23" s="44" t="s">
        <v>152</v>
      </c>
      <c r="K23" s="44" t="s">
        <v>152</v>
      </c>
      <c r="L23" s="44" t="s">
        <v>152</v>
      </c>
      <c r="M23" s="44" t="s">
        <v>152</v>
      </c>
      <c r="N23" s="44" t="s">
        <v>152</v>
      </c>
      <c r="O23" s="23" t="str">
        <f t="shared" si="21"/>
        <v>Estilizador</v>
      </c>
      <c r="P23" s="25" t="str">
        <f t="shared" si="21"/>
        <v>De.Setas</v>
      </c>
      <c r="Q23" s="35" t="str">
        <f t="shared" si="0"/>
        <v>Propriedade: tipo.de.seta    Domínio: Estilizador     Range: De.Setas</v>
      </c>
      <c r="R23" s="35" t="str">
        <f t="shared" si="10"/>
        <v>Valor:  de.Escada</v>
      </c>
      <c r="S23" s="19" t="s">
        <v>152</v>
      </c>
      <c r="T23" s="56" t="str">
        <f t="shared" si="11"/>
        <v>Refere-se a propriedade     tipo.de.seta     &gt;  de.Escada</v>
      </c>
      <c r="U23" s="56" t="str">
        <f t="shared" si="12"/>
        <v>de.Escada</v>
      </c>
    </row>
    <row r="24" spans="1:21" ht="8.4" customHeight="1" x14ac:dyDescent="0.3">
      <c r="A24" s="32">
        <v>24</v>
      </c>
      <c r="B24" s="18" t="str">
        <f t="shared" si="19"/>
        <v>tipo.de.seta</v>
      </c>
      <c r="C24" s="18" t="s">
        <v>1359</v>
      </c>
      <c r="D24" s="34" t="s">
        <v>57</v>
      </c>
      <c r="E24" s="20" t="str">
        <f t="shared" si="22"/>
        <v>setas</v>
      </c>
      <c r="F24" s="26" t="str">
        <f t="shared" si="20"/>
        <v>tipo.de.seta</v>
      </c>
      <c r="G24" s="44" t="s">
        <v>152</v>
      </c>
      <c r="H24" s="44" t="s">
        <v>152</v>
      </c>
      <c r="I24" s="44" t="s">
        <v>152</v>
      </c>
      <c r="J24" s="44" t="s">
        <v>152</v>
      </c>
      <c r="K24" s="44" t="s">
        <v>152</v>
      </c>
      <c r="L24" s="44" t="s">
        <v>152</v>
      </c>
      <c r="M24" s="44" t="s">
        <v>152</v>
      </c>
      <c r="N24" s="44" t="s">
        <v>152</v>
      </c>
      <c r="O24" s="23" t="str">
        <f t="shared" si="21"/>
        <v>Estilizador</v>
      </c>
      <c r="P24" s="25" t="str">
        <f t="shared" si="21"/>
        <v>De.Setas</v>
      </c>
      <c r="Q24" s="35" t="str">
        <f t="shared" si="0"/>
        <v>Propriedade: tipo.de.seta    Domínio: Estilizador     Range: De.Setas</v>
      </c>
      <c r="R24" s="35" t="str">
        <f t="shared" si="10"/>
        <v>Valor:  de.Rampa</v>
      </c>
      <c r="S24" s="19" t="s">
        <v>152</v>
      </c>
      <c r="T24" s="56" t="str">
        <f t="shared" si="11"/>
        <v>Refere-se a propriedade     tipo.de.seta     &gt;  de.Rampa</v>
      </c>
      <c r="U24" s="56" t="str">
        <f t="shared" si="12"/>
        <v>de.Rampa</v>
      </c>
    </row>
    <row r="25" spans="1:21" ht="8.4" customHeight="1" x14ac:dyDescent="0.3">
      <c r="A25" s="32">
        <v>25</v>
      </c>
      <c r="B25" s="66" t="str">
        <f>ProjInfo!B6</f>
        <v>NBR.Data</v>
      </c>
      <c r="C25" s="66" t="str">
        <f>F25</f>
        <v>extremidades</v>
      </c>
      <c r="D25" s="70" t="s">
        <v>57</v>
      </c>
      <c r="E25" s="67" t="str">
        <f>ProjInfo!B5</f>
        <v>NBR.Prop</v>
      </c>
      <c r="F25" s="67" t="s">
        <v>1008</v>
      </c>
      <c r="G25" s="55" t="s">
        <v>152</v>
      </c>
      <c r="H25" s="55" t="s">
        <v>152</v>
      </c>
      <c r="I25" s="55" t="s">
        <v>152</v>
      </c>
      <c r="J25" s="55" t="s">
        <v>152</v>
      </c>
      <c r="K25" s="55" t="s">
        <v>152</v>
      </c>
      <c r="L25" s="55" t="s">
        <v>152</v>
      </c>
      <c r="M25" s="55" t="s">
        <v>152</v>
      </c>
      <c r="N25" s="55" t="s">
        <v>152</v>
      </c>
      <c r="O25" s="23" t="str">
        <f>O21</f>
        <v>Estilizador</v>
      </c>
      <c r="P25" s="33" t="s">
        <v>1022</v>
      </c>
      <c r="Q25" s="35" t="str">
        <f t="shared" si="0"/>
        <v>Propriedade: extremidades    Domínio: Estilizador     Range: De.Extremidades</v>
      </c>
      <c r="R25" s="35" t="str">
        <f t="shared" si="10"/>
        <v>Valor:  extremidades</v>
      </c>
      <c r="S25" s="19" t="s">
        <v>152</v>
      </c>
      <c r="T25" s="56" t="str">
        <f t="shared" si="11"/>
        <v>Refere-se a propriedade     extremidades     &gt;  extremidades</v>
      </c>
      <c r="U25" s="56" t="str">
        <f t="shared" si="12"/>
        <v>extremidades</v>
      </c>
    </row>
    <row r="26" spans="1:21" ht="8.4" customHeight="1" x14ac:dyDescent="0.3">
      <c r="A26" s="32">
        <v>26</v>
      </c>
      <c r="B26" s="66" t="str">
        <f>C25</f>
        <v>extremidades</v>
      </c>
      <c r="C26" s="66" t="str">
        <f>F26</f>
        <v>tipo.de.extremidade</v>
      </c>
      <c r="D26" s="70" t="s">
        <v>57</v>
      </c>
      <c r="E26" s="107" t="str">
        <f>F25</f>
        <v>extremidades</v>
      </c>
      <c r="F26" s="107" t="s">
        <v>1009</v>
      </c>
      <c r="G26" s="44" t="s">
        <v>152</v>
      </c>
      <c r="H26" s="44" t="s">
        <v>152</v>
      </c>
      <c r="I26" s="44" t="s">
        <v>152</v>
      </c>
      <c r="J26" s="44" t="s">
        <v>152</v>
      </c>
      <c r="K26" s="44" t="s">
        <v>152</v>
      </c>
      <c r="L26" s="44" t="s">
        <v>152</v>
      </c>
      <c r="M26" s="44" t="s">
        <v>152</v>
      </c>
      <c r="N26" s="44" t="s">
        <v>152</v>
      </c>
      <c r="O26" s="23" t="str">
        <f>O21</f>
        <v>Estilizador</v>
      </c>
      <c r="P26" s="25" t="str">
        <f>P25</f>
        <v>De.Extremidades</v>
      </c>
      <c r="Q26" s="35" t="str">
        <f t="shared" si="0"/>
        <v>Propriedade: tipo.de.extremidade    Domínio: Estilizador     Range: De.Extremidades</v>
      </c>
      <c r="R26" s="35" t="str">
        <f t="shared" ref="R26" si="23">_xlfn.CONCAT("Valor:  ", C26)</f>
        <v>Valor:  tipo.de.extremidade</v>
      </c>
      <c r="S26" s="19" t="s">
        <v>152</v>
      </c>
      <c r="T26" s="56" t="str">
        <f t="shared" ref="T26" si="24">_xlfn.CONCAT("Refere-se a propriedade     ",F26, "     &gt;  ",U26)</f>
        <v>Refere-se a propriedade     tipo.de.extremidade     &gt;  tipo.de.extremidade</v>
      </c>
      <c r="U26" s="56" t="str">
        <f t="shared" ref="U26" si="25">C26</f>
        <v>tipo.de.extremidade</v>
      </c>
    </row>
    <row r="27" spans="1:21" ht="8.4" customHeight="1" x14ac:dyDescent="0.3">
      <c r="A27" s="32">
        <v>27</v>
      </c>
      <c r="B27" s="18" t="str">
        <f>F27</f>
        <v>tipo.de.extremidade</v>
      </c>
      <c r="C27" s="18" t="s">
        <v>1360</v>
      </c>
      <c r="D27" s="34" t="s">
        <v>57</v>
      </c>
      <c r="E27" s="20" t="str">
        <f>F25</f>
        <v>extremidades</v>
      </c>
      <c r="F27" s="20" t="s">
        <v>1009</v>
      </c>
      <c r="G27" s="44" t="s">
        <v>152</v>
      </c>
      <c r="H27" s="44" t="s">
        <v>152</v>
      </c>
      <c r="I27" s="44" t="s">
        <v>152</v>
      </c>
      <c r="J27" s="44" t="s">
        <v>152</v>
      </c>
      <c r="K27" s="44" t="s">
        <v>152</v>
      </c>
      <c r="L27" s="44" t="s">
        <v>152</v>
      </c>
      <c r="M27" s="44" t="s">
        <v>152</v>
      </c>
      <c r="N27" s="44" t="s">
        <v>152</v>
      </c>
      <c r="O27" s="23" t="str">
        <f>O22</f>
        <v>Estilizador</v>
      </c>
      <c r="P27" s="25" t="str">
        <f>P25</f>
        <v>De.Extremidades</v>
      </c>
      <c r="Q27" s="35" t="str">
        <f t="shared" si="0"/>
        <v>Propriedade: tipo.de.extremidade    Domínio: Estilizador     Range: De.Extremidades</v>
      </c>
      <c r="R27" s="35" t="str">
        <f t="shared" si="10"/>
        <v>Valor:  de.Seta.Fechada</v>
      </c>
      <c r="S27" s="19" t="s">
        <v>152</v>
      </c>
      <c r="T27" s="56" t="str">
        <f t="shared" si="11"/>
        <v>Refere-se a propriedade     tipo.de.extremidade     &gt;  de.Seta.Fechada</v>
      </c>
      <c r="U27" s="56" t="str">
        <f t="shared" si="12"/>
        <v>de.Seta.Fechada</v>
      </c>
    </row>
    <row r="28" spans="1:21" ht="8.4" customHeight="1" x14ac:dyDescent="0.3">
      <c r="A28" s="32">
        <v>28</v>
      </c>
      <c r="B28" s="18" t="str">
        <f t="shared" ref="B28:B29" si="26">F28</f>
        <v>tipo.de.extremidade</v>
      </c>
      <c r="C28" s="18" t="s">
        <v>1361</v>
      </c>
      <c r="D28" s="34" t="s">
        <v>57</v>
      </c>
      <c r="E28" s="20" t="str">
        <f t="shared" ref="E28:F29" si="27">E27</f>
        <v>extremidades</v>
      </c>
      <c r="F28" s="26" t="str">
        <f t="shared" si="27"/>
        <v>tipo.de.extremidade</v>
      </c>
      <c r="G28" s="44" t="s">
        <v>152</v>
      </c>
      <c r="H28" s="44" t="s">
        <v>152</v>
      </c>
      <c r="I28" s="44" t="s">
        <v>152</v>
      </c>
      <c r="J28" s="44" t="s">
        <v>152</v>
      </c>
      <c r="K28" s="44" t="s">
        <v>152</v>
      </c>
      <c r="L28" s="44" t="s">
        <v>152</v>
      </c>
      <c r="M28" s="44" t="s">
        <v>152</v>
      </c>
      <c r="N28" s="44" t="s">
        <v>152</v>
      </c>
      <c r="O28" s="23" t="str">
        <f>O23</f>
        <v>Estilizador</v>
      </c>
      <c r="P28" s="25" t="str">
        <f t="shared" ref="P28:P29" si="28">P27</f>
        <v>De.Extremidades</v>
      </c>
      <c r="Q28" s="35" t="str">
        <f t="shared" si="0"/>
        <v>Propriedade: tipo.de.extremidade    Domínio: Estilizador     Range: De.Extremidades</v>
      </c>
      <c r="R28" s="35" t="str">
        <f t="shared" si="10"/>
        <v>Valor:  de.Ponto.Cheio</v>
      </c>
      <c r="S28" s="19" t="s">
        <v>152</v>
      </c>
      <c r="T28" s="56" t="str">
        <f t="shared" si="11"/>
        <v>Refere-se a propriedade     tipo.de.extremidade     &gt;  de.Ponto.Cheio</v>
      </c>
      <c r="U28" s="56" t="str">
        <f t="shared" si="12"/>
        <v>de.Ponto.Cheio</v>
      </c>
    </row>
    <row r="29" spans="1:21" ht="8.4" customHeight="1" x14ac:dyDescent="0.3">
      <c r="A29" s="32">
        <v>29</v>
      </c>
      <c r="B29" s="18" t="str">
        <f t="shared" si="26"/>
        <v>tipo.de.extremidade</v>
      </c>
      <c r="C29" s="18" t="s">
        <v>1362</v>
      </c>
      <c r="D29" s="34" t="s">
        <v>57</v>
      </c>
      <c r="E29" s="20" t="str">
        <f t="shared" si="27"/>
        <v>extremidades</v>
      </c>
      <c r="F29" s="26" t="str">
        <f t="shared" si="27"/>
        <v>tipo.de.extremidade</v>
      </c>
      <c r="G29" s="44" t="s">
        <v>152</v>
      </c>
      <c r="H29" s="44" t="s">
        <v>152</v>
      </c>
      <c r="I29" s="44" t="s">
        <v>152</v>
      </c>
      <c r="J29" s="44" t="s">
        <v>152</v>
      </c>
      <c r="K29" s="44" t="s">
        <v>152</v>
      </c>
      <c r="L29" s="44" t="s">
        <v>152</v>
      </c>
      <c r="M29" s="44" t="s">
        <v>152</v>
      </c>
      <c r="N29" s="44" t="s">
        <v>152</v>
      </c>
      <c r="O29" s="23" t="str">
        <f>O24</f>
        <v>Estilizador</v>
      </c>
      <c r="P29" s="25" t="str">
        <f t="shared" si="28"/>
        <v>De.Extremidades</v>
      </c>
      <c r="Q29" s="35" t="str">
        <f t="shared" si="0"/>
        <v>Propriedade: tipo.de.extremidade    Domínio: Estilizador     Range: De.Extremidades</v>
      </c>
      <c r="R29" s="35" t="str">
        <f t="shared" si="10"/>
        <v>Valor:  de.Tick.Inclinado</v>
      </c>
      <c r="S29" s="19" t="s">
        <v>152</v>
      </c>
      <c r="T29" s="56" t="str">
        <f t="shared" si="11"/>
        <v>Refere-se a propriedade     tipo.de.extremidade     &gt;  de.Tick.Inclinado</v>
      </c>
      <c r="U29" s="56" t="str">
        <f t="shared" si="12"/>
        <v>de.Tick.Inclinado</v>
      </c>
    </row>
    <row r="30" spans="1:21" ht="8.4" customHeight="1" x14ac:dyDescent="0.3">
      <c r="A30" s="32">
        <v>30</v>
      </c>
      <c r="B30" s="66" t="str">
        <f>ProjInfo!B6</f>
        <v>NBR.Data</v>
      </c>
      <c r="C30" s="66" t="s">
        <v>1010</v>
      </c>
      <c r="D30" s="70" t="s">
        <v>57</v>
      </c>
      <c r="E30" s="67" t="str">
        <f>ProjInfo!B5</f>
        <v>NBR.Prop</v>
      </c>
      <c r="F30" s="67" t="str">
        <f>C30</f>
        <v>tipográfico</v>
      </c>
      <c r="G30" s="55" t="s">
        <v>46</v>
      </c>
      <c r="H30" s="43" t="s">
        <v>152</v>
      </c>
      <c r="I30" s="43" t="s">
        <v>152</v>
      </c>
      <c r="J30" s="43" t="s">
        <v>152</v>
      </c>
      <c r="K30" s="43" t="s">
        <v>152</v>
      </c>
      <c r="L30" s="43" t="s">
        <v>152</v>
      </c>
      <c r="M30" s="43" t="s">
        <v>152</v>
      </c>
      <c r="N30" s="43" t="s">
        <v>152</v>
      </c>
      <c r="O30" s="23" t="str">
        <f t="shared" si="21"/>
        <v>Estilizador</v>
      </c>
      <c r="P30" s="40" t="s">
        <v>1023</v>
      </c>
      <c r="Q30" s="35" t="str">
        <f t="shared" si="0"/>
        <v>Propriedade: tipográfico    Domínio: Estilizador     Range: De.Tipografia</v>
      </c>
      <c r="R30" s="35" t="str">
        <f t="shared" si="10"/>
        <v>Valor:  tipográfico</v>
      </c>
      <c r="S30" s="19" t="s">
        <v>46</v>
      </c>
      <c r="T30" s="56" t="str">
        <f t="shared" si="11"/>
        <v>Refere-se a propriedade     tipográfico     &gt;  tipográfico</v>
      </c>
      <c r="U30" s="56" t="str">
        <f t="shared" si="12"/>
        <v>tipográfico</v>
      </c>
    </row>
    <row r="31" spans="1:21" ht="8.4" customHeight="1" x14ac:dyDescent="0.3">
      <c r="A31" s="32">
        <v>31</v>
      </c>
      <c r="B31" s="66" t="str">
        <f>E31</f>
        <v>tipográfico</v>
      </c>
      <c r="C31" s="108" t="str">
        <f>F31</f>
        <v>tem.regua</v>
      </c>
      <c r="D31" s="70" t="s">
        <v>47</v>
      </c>
      <c r="E31" s="107" t="str">
        <f>C30</f>
        <v>tipográfico</v>
      </c>
      <c r="F31" s="107" t="s">
        <v>1559</v>
      </c>
      <c r="G31" s="44" t="s">
        <v>152</v>
      </c>
      <c r="H31" s="44" t="s">
        <v>152</v>
      </c>
      <c r="I31" s="44" t="s">
        <v>152</v>
      </c>
      <c r="J31" s="44" t="s">
        <v>152</v>
      </c>
      <c r="K31" s="44" t="s">
        <v>152</v>
      </c>
      <c r="L31" s="44" t="s">
        <v>152</v>
      </c>
      <c r="M31" s="44" t="s">
        <v>152</v>
      </c>
      <c r="N31" s="44" t="s">
        <v>152</v>
      </c>
      <c r="O31" s="23" t="str">
        <f t="shared" si="21"/>
        <v>Estilizador</v>
      </c>
      <c r="P31" s="25" t="str">
        <f t="shared" si="21"/>
        <v>De.Tipografia</v>
      </c>
      <c r="Q31" s="35" t="str">
        <f t="shared" si="0"/>
        <v>Propriedade: tem.regua    Domínio: Estilizador     Range: De.Tipografia</v>
      </c>
      <c r="R31" s="35" t="str">
        <f t="shared" si="10"/>
        <v>Valor:  tem.regua</v>
      </c>
      <c r="S31" s="19" t="s">
        <v>152</v>
      </c>
      <c r="T31" s="56" t="str">
        <f t="shared" si="11"/>
        <v>Refere-se a propriedade     tem.regua     &gt;  tem.regua</v>
      </c>
      <c r="U31" s="56" t="str">
        <f t="shared" si="12"/>
        <v>tem.regua</v>
      </c>
    </row>
    <row r="32" spans="1:21" ht="8.4" customHeight="1" x14ac:dyDescent="0.3">
      <c r="A32" s="32">
        <v>32</v>
      </c>
      <c r="B32" s="66" t="str">
        <f t="shared" ref="B32" si="29">E32</f>
        <v>tipográfico</v>
      </c>
      <c r="C32" s="108" t="str">
        <f>F32</f>
        <v>tipo.de.letra</v>
      </c>
      <c r="D32" s="70" t="s">
        <v>57</v>
      </c>
      <c r="E32" s="107" t="str">
        <f t="shared" ref="E32:F38" si="30">E31</f>
        <v>tipográfico</v>
      </c>
      <c r="F32" s="107" t="s">
        <v>1011</v>
      </c>
      <c r="G32" s="44" t="s">
        <v>152</v>
      </c>
      <c r="H32" s="44" t="s">
        <v>152</v>
      </c>
      <c r="I32" s="44" t="s">
        <v>152</v>
      </c>
      <c r="J32" s="44" t="s">
        <v>152</v>
      </c>
      <c r="K32" s="44" t="s">
        <v>152</v>
      </c>
      <c r="L32" s="44" t="s">
        <v>152</v>
      </c>
      <c r="M32" s="44" t="s">
        <v>152</v>
      </c>
      <c r="N32" s="44" t="s">
        <v>152</v>
      </c>
      <c r="O32" s="23" t="str">
        <f t="shared" ref="O32:P32" si="31">O31</f>
        <v>Estilizador</v>
      </c>
      <c r="P32" s="25" t="str">
        <f t="shared" si="31"/>
        <v>De.Tipografia</v>
      </c>
      <c r="Q32" s="35" t="str">
        <f t="shared" si="0"/>
        <v>Propriedade: tipo.de.letra    Domínio: Estilizador     Range: De.Tipografia</v>
      </c>
      <c r="R32" s="35" t="str">
        <f t="shared" ref="R32" si="32">_xlfn.CONCAT("Valor:  ", C32)</f>
        <v>Valor:  tipo.de.letra</v>
      </c>
      <c r="S32" s="19" t="s">
        <v>152</v>
      </c>
      <c r="T32" s="56" t="str">
        <f t="shared" ref="T32" si="33">_xlfn.CONCAT("Refere-se a propriedade     ",F32, "     &gt;  ",U32)</f>
        <v>Refere-se a propriedade     tipo.de.letra     &gt;  tipo.de.letra</v>
      </c>
      <c r="U32" s="56" t="str">
        <f t="shared" ref="U32" si="34">C32</f>
        <v>tipo.de.letra</v>
      </c>
    </row>
    <row r="33" spans="1:21" ht="8.4" customHeight="1" x14ac:dyDescent="0.3">
      <c r="A33" s="32">
        <v>33</v>
      </c>
      <c r="B33" s="18" t="str">
        <f>F33</f>
        <v>tem.regua</v>
      </c>
      <c r="C33" s="93" t="s">
        <v>123</v>
      </c>
      <c r="D33" s="34" t="s">
        <v>47</v>
      </c>
      <c r="E33" s="20" t="str">
        <f>E31</f>
        <v>tipográfico</v>
      </c>
      <c r="F33" s="26" t="str">
        <f>F31</f>
        <v>tem.regua</v>
      </c>
      <c r="G33" s="44" t="s">
        <v>152</v>
      </c>
      <c r="H33" s="44" t="s">
        <v>152</v>
      </c>
      <c r="I33" s="44" t="s">
        <v>152</v>
      </c>
      <c r="J33" s="44" t="s">
        <v>152</v>
      </c>
      <c r="K33" s="44" t="s">
        <v>152</v>
      </c>
      <c r="L33" s="44" t="s">
        <v>152</v>
      </c>
      <c r="M33" s="44" t="s">
        <v>152</v>
      </c>
      <c r="N33" s="44" t="s">
        <v>152</v>
      </c>
      <c r="O33" s="23" t="str">
        <f t="shared" ref="O33:P33" si="35">O32</f>
        <v>Estilizador</v>
      </c>
      <c r="P33" s="25" t="str">
        <f t="shared" si="35"/>
        <v>De.Tipografia</v>
      </c>
      <c r="Q33" s="35" t="str">
        <f t="shared" si="0"/>
        <v>Propriedade: tem.regua    Domínio: Estilizador     Range: De.Tipografia</v>
      </c>
      <c r="R33" s="35" t="str">
        <f t="shared" si="10"/>
        <v>Valor:  A25.C10</v>
      </c>
      <c r="S33" s="19" t="s">
        <v>152</v>
      </c>
      <c r="T33" s="56" t="str">
        <f t="shared" si="11"/>
        <v>Refere-se a propriedade     tem.regua     &gt;  A25.C10</v>
      </c>
      <c r="U33" s="56" t="str">
        <f t="shared" si="12"/>
        <v>A25.C10</v>
      </c>
    </row>
    <row r="34" spans="1:21" ht="8.4" customHeight="1" x14ac:dyDescent="0.3">
      <c r="A34" s="32">
        <v>34</v>
      </c>
      <c r="B34" s="18" t="str">
        <f t="shared" ref="B34:B38" si="36">F34</f>
        <v>tem.regua</v>
      </c>
      <c r="C34" s="93" t="s">
        <v>124</v>
      </c>
      <c r="D34" s="34" t="s">
        <v>47</v>
      </c>
      <c r="E34" s="20" t="str">
        <f t="shared" si="30"/>
        <v>tipográfico</v>
      </c>
      <c r="F34" s="26" t="str">
        <f t="shared" si="30"/>
        <v>tem.regua</v>
      </c>
      <c r="G34" s="44" t="s">
        <v>152</v>
      </c>
      <c r="H34" s="44" t="s">
        <v>152</v>
      </c>
      <c r="I34" s="44" t="s">
        <v>152</v>
      </c>
      <c r="J34" s="44" t="s">
        <v>152</v>
      </c>
      <c r="K34" s="44" t="s">
        <v>152</v>
      </c>
      <c r="L34" s="44" t="s">
        <v>152</v>
      </c>
      <c r="M34" s="44" t="s">
        <v>152</v>
      </c>
      <c r="N34" s="44" t="s">
        <v>152</v>
      </c>
      <c r="O34" s="23" t="str">
        <f t="shared" ref="O34:P34" si="37">O33</f>
        <v>Estilizador</v>
      </c>
      <c r="P34" s="25" t="str">
        <f t="shared" si="37"/>
        <v>De.Tipografia</v>
      </c>
      <c r="Q34" s="35" t="str">
        <f t="shared" si="0"/>
        <v>Propriedade: tem.regua    Domínio: Estilizador     Range: De.Tipografia</v>
      </c>
      <c r="R34" s="35" t="str">
        <f t="shared" si="10"/>
        <v>Valor:  A35.C14</v>
      </c>
      <c r="S34" s="19" t="s">
        <v>152</v>
      </c>
      <c r="T34" s="56" t="str">
        <f t="shared" si="11"/>
        <v>Refere-se a propriedade     tem.regua     &gt;  A35.C14</v>
      </c>
      <c r="U34" s="56" t="str">
        <f t="shared" si="12"/>
        <v>A35.C14</v>
      </c>
    </row>
    <row r="35" spans="1:21" ht="8.4" customHeight="1" x14ac:dyDescent="0.3">
      <c r="A35" s="32">
        <v>35</v>
      </c>
      <c r="B35" s="18" t="str">
        <f t="shared" si="36"/>
        <v>tem.regua</v>
      </c>
      <c r="C35" s="93" t="s">
        <v>125</v>
      </c>
      <c r="D35" s="34" t="s">
        <v>47</v>
      </c>
      <c r="E35" s="20" t="str">
        <f t="shared" si="30"/>
        <v>tipográfico</v>
      </c>
      <c r="F35" s="26" t="str">
        <f t="shared" si="30"/>
        <v>tem.regua</v>
      </c>
      <c r="G35" s="44" t="s">
        <v>152</v>
      </c>
      <c r="H35" s="44" t="s">
        <v>152</v>
      </c>
      <c r="I35" s="44" t="s">
        <v>152</v>
      </c>
      <c r="J35" s="44" t="s">
        <v>152</v>
      </c>
      <c r="K35" s="44" t="s">
        <v>152</v>
      </c>
      <c r="L35" s="44" t="s">
        <v>152</v>
      </c>
      <c r="M35" s="44" t="s">
        <v>152</v>
      </c>
      <c r="N35" s="44" t="s">
        <v>152</v>
      </c>
      <c r="O35" s="23" t="str">
        <f t="shared" ref="O35:P35" si="38">O34</f>
        <v>Estilizador</v>
      </c>
      <c r="P35" s="25" t="str">
        <f t="shared" si="38"/>
        <v>De.Tipografia</v>
      </c>
      <c r="Q35" s="35" t="str">
        <f t="shared" si="0"/>
        <v>Propriedade: tem.regua    Domínio: Estilizador     Range: De.Tipografia</v>
      </c>
      <c r="R35" s="35" t="str">
        <f t="shared" si="10"/>
        <v>Valor:  A50.C20</v>
      </c>
      <c r="S35" s="19" t="s">
        <v>152</v>
      </c>
      <c r="T35" s="56" t="str">
        <f t="shared" si="11"/>
        <v>Refere-se a propriedade     tem.regua     &gt;  A50.C20</v>
      </c>
      <c r="U35" s="56" t="str">
        <f t="shared" si="12"/>
        <v>A50.C20</v>
      </c>
    </row>
    <row r="36" spans="1:21" ht="8.4" customHeight="1" x14ac:dyDescent="0.3">
      <c r="A36" s="32">
        <v>36</v>
      </c>
      <c r="B36" s="18" t="str">
        <f t="shared" si="36"/>
        <v>tem.regua</v>
      </c>
      <c r="C36" s="93" t="s">
        <v>126</v>
      </c>
      <c r="D36" s="34" t="s">
        <v>47</v>
      </c>
      <c r="E36" s="20" t="str">
        <f t="shared" si="30"/>
        <v>tipográfico</v>
      </c>
      <c r="F36" s="26" t="str">
        <f t="shared" si="30"/>
        <v>tem.regua</v>
      </c>
      <c r="G36" s="44" t="s">
        <v>152</v>
      </c>
      <c r="H36" s="44" t="s">
        <v>152</v>
      </c>
      <c r="I36" s="44" t="s">
        <v>152</v>
      </c>
      <c r="J36" s="44" t="s">
        <v>152</v>
      </c>
      <c r="K36" s="44" t="s">
        <v>152</v>
      </c>
      <c r="L36" s="44" t="s">
        <v>152</v>
      </c>
      <c r="M36" s="44" t="s">
        <v>152</v>
      </c>
      <c r="N36" s="44" t="s">
        <v>152</v>
      </c>
      <c r="O36" s="23" t="str">
        <f t="shared" ref="O36:P36" si="39">O35</f>
        <v>Estilizador</v>
      </c>
      <c r="P36" s="25" t="str">
        <f t="shared" si="39"/>
        <v>De.Tipografia</v>
      </c>
      <c r="Q36" s="35" t="str">
        <f t="shared" si="0"/>
        <v>Propriedade: tem.regua    Domínio: Estilizador     Range: De.Tipografia</v>
      </c>
      <c r="R36" s="35" t="str">
        <f t="shared" si="10"/>
        <v>Valor:  A70.C28</v>
      </c>
      <c r="S36" s="19" t="s">
        <v>152</v>
      </c>
      <c r="T36" s="56" t="str">
        <f t="shared" si="11"/>
        <v>Refere-se a propriedade     tem.regua     &gt;  A70.C28</v>
      </c>
      <c r="U36" s="56" t="str">
        <f t="shared" si="12"/>
        <v>A70.C28</v>
      </c>
    </row>
    <row r="37" spans="1:21" ht="8.4" customHeight="1" x14ac:dyDescent="0.3">
      <c r="A37" s="32">
        <v>37</v>
      </c>
      <c r="B37" s="18" t="str">
        <f t="shared" si="36"/>
        <v>tipo.de.letra</v>
      </c>
      <c r="C37" s="93" t="s">
        <v>681</v>
      </c>
      <c r="D37" s="34" t="s">
        <v>57</v>
      </c>
      <c r="E37" s="20" t="str">
        <f t="shared" si="30"/>
        <v>tipográfico</v>
      </c>
      <c r="F37" s="68" t="str">
        <f>F32</f>
        <v>tipo.de.letra</v>
      </c>
      <c r="G37" s="44" t="s">
        <v>152</v>
      </c>
      <c r="H37" s="44" t="s">
        <v>152</v>
      </c>
      <c r="I37" s="44" t="s">
        <v>152</v>
      </c>
      <c r="J37" s="44" t="s">
        <v>152</v>
      </c>
      <c r="K37" s="44" t="s">
        <v>152</v>
      </c>
      <c r="L37" s="44" t="s">
        <v>152</v>
      </c>
      <c r="M37" s="44" t="s">
        <v>152</v>
      </c>
      <c r="N37" s="44" t="s">
        <v>152</v>
      </c>
      <c r="O37" s="23" t="str">
        <f t="shared" ref="O37:P37" si="40">O36</f>
        <v>Estilizador</v>
      </c>
      <c r="P37" s="25" t="str">
        <f t="shared" si="40"/>
        <v>De.Tipografia</v>
      </c>
      <c r="Q37" s="35" t="str">
        <f t="shared" si="0"/>
        <v>Propriedade: tipo.de.letra    Domínio: Estilizador     Range: De.Tipografia</v>
      </c>
      <c r="R37" s="35" t="str">
        <f t="shared" si="10"/>
        <v>Valor:  Com.Serifa</v>
      </c>
      <c r="S37" s="19" t="s">
        <v>152</v>
      </c>
      <c r="T37" s="56" t="str">
        <f t="shared" si="11"/>
        <v>Refere-se a propriedade     tipo.de.letra     &gt;  Com.Serifa</v>
      </c>
      <c r="U37" s="56" t="str">
        <f t="shared" si="12"/>
        <v>Com.Serifa</v>
      </c>
    </row>
    <row r="38" spans="1:21" ht="8.4" customHeight="1" x14ac:dyDescent="0.3">
      <c r="A38" s="32">
        <v>38</v>
      </c>
      <c r="B38" s="18" t="str">
        <f t="shared" si="36"/>
        <v>tipo.de.letra</v>
      </c>
      <c r="C38" s="93" t="s">
        <v>486</v>
      </c>
      <c r="D38" s="34" t="s">
        <v>57</v>
      </c>
      <c r="E38" s="20" t="str">
        <f t="shared" si="30"/>
        <v>tipográfico</v>
      </c>
      <c r="F38" s="26" t="str">
        <f>F37</f>
        <v>tipo.de.letra</v>
      </c>
      <c r="G38" s="44" t="s">
        <v>152</v>
      </c>
      <c r="H38" s="44" t="s">
        <v>152</v>
      </c>
      <c r="I38" s="44" t="s">
        <v>152</v>
      </c>
      <c r="J38" s="44" t="s">
        <v>152</v>
      </c>
      <c r="K38" s="44" t="s">
        <v>152</v>
      </c>
      <c r="L38" s="44" t="s">
        <v>152</v>
      </c>
      <c r="M38" s="44" t="s">
        <v>152</v>
      </c>
      <c r="N38" s="44" t="s">
        <v>152</v>
      </c>
      <c r="O38" s="23" t="str">
        <f t="shared" ref="O38:P38" si="41">O37</f>
        <v>Estilizador</v>
      </c>
      <c r="P38" s="25" t="str">
        <f t="shared" si="41"/>
        <v>De.Tipografia</v>
      </c>
      <c r="Q38" s="35" t="str">
        <f t="shared" si="0"/>
        <v>Propriedade: tipo.de.letra    Domínio: Estilizador     Range: De.Tipografia</v>
      </c>
      <c r="R38" s="35" t="str">
        <f t="shared" si="10"/>
        <v>Valor:  Sem.Serifa</v>
      </c>
      <c r="S38" s="19" t="s">
        <v>152</v>
      </c>
      <c r="T38" s="56" t="str">
        <f t="shared" si="11"/>
        <v>Refere-se a propriedade     tipo.de.letra     &gt;  Sem.Serifa</v>
      </c>
      <c r="U38" s="56" t="str">
        <f t="shared" si="12"/>
        <v>Sem.Serifa</v>
      </c>
    </row>
    <row r="39" spans="1:21" ht="8.4" customHeight="1" x14ac:dyDescent="0.3">
      <c r="A39" s="32">
        <v>39</v>
      </c>
      <c r="B39" s="66" t="str">
        <f>ProjInfo!B6</f>
        <v>NBR.Data</v>
      </c>
      <c r="C39" s="66" t="str">
        <f>F39</f>
        <v>simbólico</v>
      </c>
      <c r="D39" s="70" t="s">
        <v>57</v>
      </c>
      <c r="E39" s="67" t="str">
        <f>ProjInfo!B5</f>
        <v>NBR.Prop</v>
      </c>
      <c r="F39" s="67" t="s">
        <v>1040</v>
      </c>
      <c r="G39" s="55" t="s">
        <v>46</v>
      </c>
      <c r="H39" s="43" t="s">
        <v>152</v>
      </c>
      <c r="I39" s="43" t="s">
        <v>152</v>
      </c>
      <c r="J39" s="43" t="s">
        <v>152</v>
      </c>
      <c r="K39" s="43" t="s">
        <v>152</v>
      </c>
      <c r="L39" s="43" t="s">
        <v>152</v>
      </c>
      <c r="M39" s="43" t="s">
        <v>152</v>
      </c>
      <c r="N39" s="43" t="s">
        <v>152</v>
      </c>
      <c r="O39" s="40" t="s">
        <v>1039</v>
      </c>
      <c r="P39" s="40" t="s">
        <v>1085</v>
      </c>
      <c r="Q39" s="35" t="str">
        <f t="shared" si="0"/>
        <v>Propriedade: simbólico    Domínio: Simbólico     Range: De.Trânsito</v>
      </c>
      <c r="R39" s="35" t="str">
        <f t="shared" si="10"/>
        <v>Valor:  simbólico</v>
      </c>
      <c r="S39" s="19" t="s">
        <v>46</v>
      </c>
      <c r="T39" s="56" t="str">
        <f t="shared" si="11"/>
        <v>Refere-se a propriedade     simbólico     &gt;  simbólico</v>
      </c>
      <c r="U39" s="56" t="str">
        <f>C39</f>
        <v>simbólico</v>
      </c>
    </row>
    <row r="40" spans="1:21" ht="8.4" customHeight="1" x14ac:dyDescent="0.3">
      <c r="A40" s="32">
        <v>40</v>
      </c>
      <c r="B40" s="18" t="str">
        <f>E40</f>
        <v>simbólico</v>
      </c>
      <c r="C40" s="93" t="s">
        <v>1363</v>
      </c>
      <c r="D40" s="34" t="str">
        <f>D39</f>
        <v>xsd:string</v>
      </c>
      <c r="E40" s="20" t="str">
        <f>F39</f>
        <v>simbólico</v>
      </c>
      <c r="F40" s="68" t="s">
        <v>1166</v>
      </c>
      <c r="G40" s="44" t="s">
        <v>152</v>
      </c>
      <c r="H40" s="44" t="s">
        <v>152</v>
      </c>
      <c r="I40" s="44" t="s">
        <v>152</v>
      </c>
      <c r="J40" s="44" t="s">
        <v>152</v>
      </c>
      <c r="K40" s="44" t="s">
        <v>152</v>
      </c>
      <c r="L40" s="44" t="s">
        <v>152</v>
      </c>
      <c r="M40" s="44" t="s">
        <v>152</v>
      </c>
      <c r="N40" s="44" t="s">
        <v>152</v>
      </c>
      <c r="O40" s="23" t="str">
        <f>O39</f>
        <v>Simbólico</v>
      </c>
      <c r="P40" s="25" t="str">
        <f>P39</f>
        <v>De.Trânsito</v>
      </c>
      <c r="Q40" s="35" t="str">
        <f t="shared" si="0"/>
        <v>Propriedade: tipo.de.seta.de.acesso    Domínio: Simbólico     Range: De.Trânsito</v>
      </c>
      <c r="R40" s="35" t="str">
        <f t="shared" si="10"/>
        <v>Valor:  Seta1</v>
      </c>
      <c r="S40" s="19" t="s">
        <v>152</v>
      </c>
      <c r="T40" s="56" t="str">
        <f t="shared" si="11"/>
        <v>Refere-se a propriedade     tipo.de.seta.de.acesso     &gt;  Seta1</v>
      </c>
      <c r="U40" s="56" t="str">
        <f t="shared" si="12"/>
        <v>Seta1</v>
      </c>
    </row>
    <row r="41" spans="1:21" ht="8.4" customHeight="1" x14ac:dyDescent="0.3">
      <c r="A41" s="32">
        <v>41</v>
      </c>
      <c r="B41" s="18" t="str">
        <f>E41</f>
        <v>simbólico</v>
      </c>
      <c r="C41" s="93" t="s">
        <v>1364</v>
      </c>
      <c r="D41" s="34" t="str">
        <f>D40</f>
        <v>xsd:string</v>
      </c>
      <c r="E41" s="20" t="str">
        <f>E40</f>
        <v>simbólico</v>
      </c>
      <c r="F41" s="26" t="str">
        <f>F40</f>
        <v>tipo.de.seta.de.acesso</v>
      </c>
      <c r="G41" s="44" t="s">
        <v>152</v>
      </c>
      <c r="H41" s="44" t="s">
        <v>152</v>
      </c>
      <c r="I41" s="44" t="s">
        <v>152</v>
      </c>
      <c r="J41" s="44" t="s">
        <v>152</v>
      </c>
      <c r="K41" s="44" t="s">
        <v>152</v>
      </c>
      <c r="L41" s="44" t="s">
        <v>152</v>
      </c>
      <c r="M41" s="44" t="s">
        <v>152</v>
      </c>
      <c r="N41" s="44" t="s">
        <v>152</v>
      </c>
      <c r="O41" s="23" t="str">
        <f>O40</f>
        <v>Simbólico</v>
      </c>
      <c r="P41" s="25" t="str">
        <f>P40</f>
        <v>De.Trânsito</v>
      </c>
      <c r="Q41" s="35" t="str">
        <f t="shared" si="0"/>
        <v>Propriedade: tipo.de.seta.de.acesso    Domínio: Simbólico     Range: De.Trânsito</v>
      </c>
      <c r="R41" s="35" t="str">
        <f t="shared" si="10"/>
        <v>Valor:  Seta2</v>
      </c>
      <c r="S41" s="19" t="s">
        <v>152</v>
      </c>
      <c r="T41" s="56" t="str">
        <f t="shared" si="11"/>
        <v>Refere-se a propriedade     tipo.de.seta.de.acesso     &gt;  Seta2</v>
      </c>
      <c r="U41" s="56" t="str">
        <f t="shared" si="12"/>
        <v>Seta2</v>
      </c>
    </row>
    <row r="42" spans="1:21" ht="8.4" customHeight="1" x14ac:dyDescent="0.3">
      <c r="A42" s="32">
        <v>42</v>
      </c>
      <c r="B42" s="18" t="str">
        <f t="shared" ref="B42:B68" si="42">E42</f>
        <v>simbólico</v>
      </c>
      <c r="C42" s="93" t="s">
        <v>1365</v>
      </c>
      <c r="D42" s="34" t="str">
        <f t="shared" ref="D42:D57" si="43">D41</f>
        <v>xsd:string</v>
      </c>
      <c r="E42" s="20" t="str">
        <f t="shared" ref="E42:F60" si="44">E41</f>
        <v>simbólico</v>
      </c>
      <c r="F42" s="68" t="s">
        <v>1165</v>
      </c>
      <c r="G42" s="44" t="s">
        <v>152</v>
      </c>
      <c r="H42" s="44" t="s">
        <v>152</v>
      </c>
      <c r="I42" s="44" t="s">
        <v>152</v>
      </c>
      <c r="J42" s="44" t="s">
        <v>152</v>
      </c>
      <c r="K42" s="44" t="s">
        <v>152</v>
      </c>
      <c r="L42" s="44" t="s">
        <v>152</v>
      </c>
      <c r="M42" s="44" t="s">
        <v>152</v>
      </c>
      <c r="N42" s="44" t="s">
        <v>152</v>
      </c>
      <c r="O42" s="23" t="str">
        <f t="shared" ref="O42:O62" si="45">O41</f>
        <v>Simbólico</v>
      </c>
      <c r="P42" s="25" t="str">
        <f t="shared" ref="P42:P44" si="46">P41</f>
        <v>De.Trânsito</v>
      </c>
      <c r="Q42" s="35" t="str">
        <f t="shared" si="0"/>
        <v>Propriedade: tipo.de.seta.de.escada    Domínio: Simbólico     Range: De.Trânsito</v>
      </c>
      <c r="R42" s="35" t="str">
        <f t="shared" si="10"/>
        <v>Valor:  SetadeEscada1</v>
      </c>
      <c r="S42" s="19" t="s">
        <v>152</v>
      </c>
      <c r="T42" s="56" t="str">
        <f t="shared" si="11"/>
        <v>Refere-se a propriedade     tipo.de.seta.de.escada     &gt;  SetadeEscada1</v>
      </c>
      <c r="U42" s="56" t="str">
        <f t="shared" si="12"/>
        <v>SetadeEscada1</v>
      </c>
    </row>
    <row r="43" spans="1:21" ht="8.4" customHeight="1" x14ac:dyDescent="0.3">
      <c r="A43" s="32">
        <v>43</v>
      </c>
      <c r="B43" s="18" t="str">
        <f t="shared" ref="B43:B44" si="47">E43</f>
        <v>simbólico</v>
      </c>
      <c r="C43" s="93" t="s">
        <v>1366</v>
      </c>
      <c r="D43" s="34" t="str">
        <f t="shared" si="43"/>
        <v>xsd:string</v>
      </c>
      <c r="E43" s="20" t="str">
        <f t="shared" si="44"/>
        <v>simbólico</v>
      </c>
      <c r="F43" s="26" t="str">
        <f>F42</f>
        <v>tipo.de.seta.de.escada</v>
      </c>
      <c r="G43" s="44" t="s">
        <v>152</v>
      </c>
      <c r="H43" s="44" t="s">
        <v>152</v>
      </c>
      <c r="I43" s="44" t="s">
        <v>152</v>
      </c>
      <c r="J43" s="44" t="s">
        <v>152</v>
      </c>
      <c r="K43" s="44" t="s">
        <v>152</v>
      </c>
      <c r="L43" s="44" t="s">
        <v>152</v>
      </c>
      <c r="M43" s="44" t="s">
        <v>152</v>
      </c>
      <c r="N43" s="44" t="s">
        <v>152</v>
      </c>
      <c r="O43" s="23" t="str">
        <f t="shared" si="45"/>
        <v>Simbólico</v>
      </c>
      <c r="P43" s="25" t="str">
        <f t="shared" si="46"/>
        <v>De.Trânsito</v>
      </c>
      <c r="Q43" s="35" t="str">
        <f t="shared" si="0"/>
        <v>Propriedade: tipo.de.seta.de.escada    Domínio: Simbólico     Range: De.Trânsito</v>
      </c>
      <c r="R43" s="35" t="str">
        <f t="shared" si="10"/>
        <v>Valor:  SetadeEscada2</v>
      </c>
      <c r="S43" s="19" t="s">
        <v>152</v>
      </c>
      <c r="T43" s="56" t="str">
        <f t="shared" si="11"/>
        <v>Refere-se a propriedade     tipo.de.seta.de.escada     &gt;  SetadeEscada2</v>
      </c>
      <c r="U43" s="56" t="str">
        <f t="shared" si="12"/>
        <v>SetadeEscada2</v>
      </c>
    </row>
    <row r="44" spans="1:21" ht="8.4" customHeight="1" x14ac:dyDescent="0.3">
      <c r="A44" s="32">
        <v>44</v>
      </c>
      <c r="B44" s="18" t="str">
        <f t="shared" si="47"/>
        <v>simbólico</v>
      </c>
      <c r="C44" s="93" t="s">
        <v>1367</v>
      </c>
      <c r="D44" s="34" t="str">
        <f t="shared" si="43"/>
        <v>xsd:string</v>
      </c>
      <c r="E44" s="20" t="str">
        <f t="shared" si="44"/>
        <v>simbólico</v>
      </c>
      <c r="F44" s="68" t="s">
        <v>1164</v>
      </c>
      <c r="G44" s="44" t="s">
        <v>152</v>
      </c>
      <c r="H44" s="44" t="s">
        <v>152</v>
      </c>
      <c r="I44" s="44" t="s">
        <v>152</v>
      </c>
      <c r="J44" s="44" t="s">
        <v>152</v>
      </c>
      <c r="K44" s="44" t="s">
        <v>152</v>
      </c>
      <c r="L44" s="44" t="s">
        <v>152</v>
      </c>
      <c r="M44" s="44" t="s">
        <v>152</v>
      </c>
      <c r="N44" s="44" t="s">
        <v>152</v>
      </c>
      <c r="O44" s="23" t="str">
        <f t="shared" si="45"/>
        <v>Simbólico</v>
      </c>
      <c r="P44" s="25" t="str">
        <f t="shared" si="46"/>
        <v>De.Trânsito</v>
      </c>
      <c r="Q44" s="35" t="str">
        <f t="shared" si="0"/>
        <v>Propriedade: tipo.de.seta.de.rampa    Domínio: Simbólico     Range: De.Trânsito</v>
      </c>
      <c r="R44" s="35" t="str">
        <f t="shared" si="10"/>
        <v>Valor:  Setaderampa1</v>
      </c>
      <c r="S44" s="19" t="s">
        <v>152</v>
      </c>
      <c r="T44" s="56" t="str">
        <f t="shared" si="11"/>
        <v>Refere-se a propriedade     tipo.de.seta.de.rampa     &gt;  Setaderampa1</v>
      </c>
      <c r="U44" s="56" t="str">
        <f t="shared" si="12"/>
        <v>Setaderampa1</v>
      </c>
    </row>
    <row r="45" spans="1:21" ht="8.4" customHeight="1" x14ac:dyDescent="0.3">
      <c r="A45" s="32">
        <v>45</v>
      </c>
      <c r="B45" s="18" t="str">
        <f t="shared" ref="B45" si="48">E45</f>
        <v>simbólico</v>
      </c>
      <c r="C45" s="93" t="s">
        <v>1368</v>
      </c>
      <c r="D45" s="34" t="str">
        <f t="shared" si="43"/>
        <v>xsd:string</v>
      </c>
      <c r="E45" s="20" t="str">
        <f t="shared" si="44"/>
        <v>simbólico</v>
      </c>
      <c r="F45" s="26" t="str">
        <f>F44</f>
        <v>tipo.de.seta.de.rampa</v>
      </c>
      <c r="G45" s="44" t="s">
        <v>152</v>
      </c>
      <c r="H45" s="44" t="s">
        <v>152</v>
      </c>
      <c r="I45" s="44" t="s">
        <v>152</v>
      </c>
      <c r="J45" s="44" t="s">
        <v>152</v>
      </c>
      <c r="K45" s="44" t="s">
        <v>152</v>
      </c>
      <c r="L45" s="44" t="s">
        <v>152</v>
      </c>
      <c r="M45" s="44" t="s">
        <v>152</v>
      </c>
      <c r="N45" s="44" t="s">
        <v>152</v>
      </c>
      <c r="O45" s="23" t="str">
        <f t="shared" si="45"/>
        <v>Simbólico</v>
      </c>
      <c r="P45" s="25" t="str">
        <f>P44</f>
        <v>De.Trânsito</v>
      </c>
      <c r="Q45" s="35" t="str">
        <f t="shared" si="0"/>
        <v>Propriedade: tipo.de.seta.de.rampa    Domínio: Simbólico     Range: De.Trânsito</v>
      </c>
      <c r="R45" s="35" t="str">
        <f t="shared" si="10"/>
        <v>Valor:  Setaderampa2</v>
      </c>
      <c r="S45" s="19" t="s">
        <v>152</v>
      </c>
      <c r="T45" s="56" t="str">
        <f t="shared" si="11"/>
        <v>Refere-se a propriedade     tipo.de.seta.de.rampa     &gt;  Setaderampa2</v>
      </c>
      <c r="U45" s="56" t="str">
        <f>C45</f>
        <v>Setaderampa2</v>
      </c>
    </row>
    <row r="46" spans="1:21" ht="8.4" customHeight="1" x14ac:dyDescent="0.3">
      <c r="A46" s="32">
        <v>46</v>
      </c>
      <c r="B46" s="18" t="str">
        <f t="shared" si="42"/>
        <v>simbólico</v>
      </c>
      <c r="C46" s="93" t="s">
        <v>1369</v>
      </c>
      <c r="D46" s="34" t="str">
        <f t="shared" si="43"/>
        <v>xsd:string</v>
      </c>
      <c r="E46" s="20" t="str">
        <f t="shared" si="44"/>
        <v>simbólico</v>
      </c>
      <c r="F46" s="68" t="s">
        <v>1163</v>
      </c>
      <c r="G46" s="44" t="s">
        <v>152</v>
      </c>
      <c r="H46" s="44" t="s">
        <v>152</v>
      </c>
      <c r="I46" s="44" t="s">
        <v>152</v>
      </c>
      <c r="J46" s="44" t="s">
        <v>152</v>
      </c>
      <c r="K46" s="44" t="s">
        <v>152</v>
      </c>
      <c r="L46" s="44" t="s">
        <v>152</v>
      </c>
      <c r="M46" s="44" t="s">
        <v>152</v>
      </c>
      <c r="N46" s="44" t="s">
        <v>152</v>
      </c>
      <c r="O46" s="23" t="str">
        <f t="shared" si="45"/>
        <v>Simbólico</v>
      </c>
      <c r="P46" s="33" t="s">
        <v>1086</v>
      </c>
      <c r="Q46" s="35" t="str">
        <f t="shared" si="0"/>
        <v>Propriedade: tipo.de.seta.de.fluxo    Domínio: Simbólico     Range: De.Fluxos</v>
      </c>
      <c r="R46" s="35" t="str">
        <f t="shared" si="10"/>
        <v>Valor:  SetadeFluxos1</v>
      </c>
      <c r="S46" s="19" t="s">
        <v>152</v>
      </c>
      <c r="T46" s="56" t="str">
        <f t="shared" si="11"/>
        <v>Refere-se a propriedade     tipo.de.seta.de.fluxo     &gt;  SetadeFluxos1</v>
      </c>
      <c r="U46" s="56" t="str">
        <f t="shared" si="12"/>
        <v>SetadeFluxos1</v>
      </c>
    </row>
    <row r="47" spans="1:21" ht="8.4" customHeight="1" x14ac:dyDescent="0.3">
      <c r="A47" s="32">
        <v>47</v>
      </c>
      <c r="B47" s="18" t="str">
        <f t="shared" si="42"/>
        <v>simbólico</v>
      </c>
      <c r="C47" s="93" t="s">
        <v>1370</v>
      </c>
      <c r="D47" s="34" t="str">
        <f t="shared" si="43"/>
        <v>xsd:string</v>
      </c>
      <c r="E47" s="20" t="str">
        <f t="shared" si="44"/>
        <v>simbólico</v>
      </c>
      <c r="F47" s="26" t="str">
        <f>F46</f>
        <v>tipo.de.seta.de.fluxo</v>
      </c>
      <c r="G47" s="44" t="s">
        <v>152</v>
      </c>
      <c r="H47" s="44" t="s">
        <v>152</v>
      </c>
      <c r="I47" s="44" t="s">
        <v>152</v>
      </c>
      <c r="J47" s="44" t="s">
        <v>152</v>
      </c>
      <c r="K47" s="44" t="s">
        <v>152</v>
      </c>
      <c r="L47" s="44" t="s">
        <v>152</v>
      </c>
      <c r="M47" s="44" t="s">
        <v>152</v>
      </c>
      <c r="N47" s="44" t="s">
        <v>152</v>
      </c>
      <c r="O47" s="23" t="str">
        <f t="shared" si="45"/>
        <v>Simbólico</v>
      </c>
      <c r="P47" s="25" t="str">
        <f t="shared" ref="P47:P49" si="49">P46</f>
        <v>De.Fluxos</v>
      </c>
      <c r="Q47" s="35" t="str">
        <f t="shared" si="0"/>
        <v>Propriedade: tipo.de.seta.de.fluxo    Domínio: Simbólico     Range: De.Fluxos</v>
      </c>
      <c r="R47" s="35" t="str">
        <f t="shared" si="10"/>
        <v>Valor:  SetadeFluxos2</v>
      </c>
      <c r="S47" s="19" t="s">
        <v>152</v>
      </c>
      <c r="T47" s="56" t="str">
        <f t="shared" si="11"/>
        <v>Refere-se a propriedade     tipo.de.seta.de.fluxo     &gt;  SetadeFluxos2</v>
      </c>
      <c r="U47" s="56" t="str">
        <f t="shared" si="12"/>
        <v>SetadeFluxos2</v>
      </c>
    </row>
    <row r="48" spans="1:21" ht="8.4" customHeight="1" x14ac:dyDescent="0.3">
      <c r="A48" s="32">
        <v>48</v>
      </c>
      <c r="B48" s="18" t="str">
        <f t="shared" si="42"/>
        <v>simbólico</v>
      </c>
      <c r="C48" s="93" t="s">
        <v>1371</v>
      </c>
      <c r="D48" s="34" t="str">
        <f t="shared" si="43"/>
        <v>xsd:string</v>
      </c>
      <c r="E48" s="20" t="str">
        <f t="shared" si="44"/>
        <v>simbólico</v>
      </c>
      <c r="F48" s="26" t="str">
        <f t="shared" si="44"/>
        <v>tipo.de.seta.de.fluxo</v>
      </c>
      <c r="G48" s="44" t="s">
        <v>152</v>
      </c>
      <c r="H48" s="44" t="s">
        <v>152</v>
      </c>
      <c r="I48" s="44" t="s">
        <v>152</v>
      </c>
      <c r="J48" s="44" t="s">
        <v>152</v>
      </c>
      <c r="K48" s="44" t="s">
        <v>152</v>
      </c>
      <c r="L48" s="44" t="s">
        <v>152</v>
      </c>
      <c r="M48" s="44" t="s">
        <v>152</v>
      </c>
      <c r="N48" s="44" t="s">
        <v>152</v>
      </c>
      <c r="O48" s="23" t="str">
        <f t="shared" si="45"/>
        <v>Simbólico</v>
      </c>
      <c r="P48" s="25" t="str">
        <f t="shared" si="49"/>
        <v>De.Fluxos</v>
      </c>
      <c r="Q48" s="35" t="str">
        <f t="shared" si="0"/>
        <v>Propriedade: tipo.de.seta.de.fluxo    Domínio: Simbólico     Range: De.Fluxos</v>
      </c>
      <c r="R48" s="35" t="str">
        <f t="shared" si="10"/>
        <v>Valor:  SetadeFluxos3</v>
      </c>
      <c r="S48" s="19" t="s">
        <v>152</v>
      </c>
      <c r="T48" s="56" t="str">
        <f t="shared" si="11"/>
        <v>Refere-se a propriedade     tipo.de.seta.de.fluxo     &gt;  SetadeFluxos3</v>
      </c>
      <c r="U48" s="56" t="str">
        <f t="shared" si="12"/>
        <v>SetadeFluxos3</v>
      </c>
    </row>
    <row r="49" spans="1:21" ht="8.4" customHeight="1" x14ac:dyDescent="0.3">
      <c r="A49" s="32">
        <v>49</v>
      </c>
      <c r="B49" s="18" t="str">
        <f t="shared" ref="B49" si="50">E49</f>
        <v>simbólico</v>
      </c>
      <c r="C49" s="93" t="s">
        <v>1372</v>
      </c>
      <c r="D49" s="34" t="str">
        <f t="shared" si="43"/>
        <v>xsd:string</v>
      </c>
      <c r="E49" s="20" t="str">
        <f t="shared" si="44"/>
        <v>simbólico</v>
      </c>
      <c r="F49" s="26" t="str">
        <f t="shared" si="44"/>
        <v>tipo.de.seta.de.fluxo</v>
      </c>
      <c r="G49" s="44" t="s">
        <v>152</v>
      </c>
      <c r="H49" s="44" t="s">
        <v>152</v>
      </c>
      <c r="I49" s="44" t="s">
        <v>152</v>
      </c>
      <c r="J49" s="44" t="s">
        <v>152</v>
      </c>
      <c r="K49" s="44" t="s">
        <v>152</v>
      </c>
      <c r="L49" s="44" t="s">
        <v>152</v>
      </c>
      <c r="M49" s="44" t="s">
        <v>152</v>
      </c>
      <c r="N49" s="44" t="s">
        <v>152</v>
      </c>
      <c r="O49" s="23" t="str">
        <f t="shared" si="45"/>
        <v>Simbólico</v>
      </c>
      <c r="P49" s="25" t="str">
        <f t="shared" si="49"/>
        <v>De.Fluxos</v>
      </c>
      <c r="Q49" s="35" t="str">
        <f t="shared" si="0"/>
        <v>Propriedade: tipo.de.seta.de.fluxo    Domínio: Simbólico     Range: De.Fluxos</v>
      </c>
      <c r="R49" s="35" t="str">
        <f t="shared" si="10"/>
        <v>Valor:  SetadeFluxos4</v>
      </c>
      <c r="S49" s="19" t="s">
        <v>152</v>
      </c>
      <c r="T49" s="56" t="str">
        <f t="shared" si="11"/>
        <v>Refere-se a propriedade     tipo.de.seta.de.fluxo     &gt;  SetadeFluxos4</v>
      </c>
      <c r="U49" s="56" t="str">
        <f t="shared" si="12"/>
        <v>SetadeFluxos4</v>
      </c>
    </row>
    <row r="50" spans="1:21" ht="8.4" customHeight="1" x14ac:dyDescent="0.3">
      <c r="A50" s="32">
        <v>50</v>
      </c>
      <c r="B50" s="18" t="str">
        <f t="shared" si="42"/>
        <v>simbólico</v>
      </c>
      <c r="C50" s="93" t="s">
        <v>1373</v>
      </c>
      <c r="D50" s="34" t="str">
        <f t="shared" si="43"/>
        <v>xsd:string</v>
      </c>
      <c r="E50" s="20" t="str">
        <f t="shared" si="44"/>
        <v>simbólico</v>
      </c>
      <c r="F50" s="68" t="s">
        <v>1162</v>
      </c>
      <c r="G50" s="44" t="s">
        <v>152</v>
      </c>
      <c r="H50" s="44" t="s">
        <v>152</v>
      </c>
      <c r="I50" s="44" t="s">
        <v>152</v>
      </c>
      <c r="J50" s="44" t="s">
        <v>152</v>
      </c>
      <c r="K50" s="44" t="s">
        <v>152</v>
      </c>
      <c r="L50" s="44" t="s">
        <v>152</v>
      </c>
      <c r="M50" s="44" t="s">
        <v>152</v>
      </c>
      <c r="N50" s="44" t="s">
        <v>152</v>
      </c>
      <c r="O50" s="23" t="str">
        <f t="shared" si="45"/>
        <v>Simbólico</v>
      </c>
      <c r="P50" s="33" t="s">
        <v>1091</v>
      </c>
      <c r="Q50" s="35" t="str">
        <f t="shared" si="0"/>
        <v>Propriedade: é.detalhe    Domínio: Simbólico     Range: De.Indicação</v>
      </c>
      <c r="R50" s="35" t="str">
        <f t="shared" si="10"/>
        <v>Valor:  Chamada</v>
      </c>
      <c r="S50" s="19" t="s">
        <v>152</v>
      </c>
      <c r="T50" s="56" t="str">
        <f t="shared" si="11"/>
        <v>Refere-se a propriedade     é.detalhe     &gt;  Chamada</v>
      </c>
      <c r="U50" s="56" t="str">
        <f t="shared" si="12"/>
        <v>Chamada</v>
      </c>
    </row>
    <row r="51" spans="1:21" ht="8.4" customHeight="1" x14ac:dyDescent="0.3">
      <c r="A51" s="32">
        <v>51</v>
      </c>
      <c r="B51" s="18" t="str">
        <f t="shared" ref="B51" si="51">E51</f>
        <v>simbólico</v>
      </c>
      <c r="C51" s="93" t="s">
        <v>1374</v>
      </c>
      <c r="D51" s="34" t="str">
        <f t="shared" si="43"/>
        <v>xsd:string</v>
      </c>
      <c r="E51" s="20" t="str">
        <f t="shared" si="44"/>
        <v>simbólico</v>
      </c>
      <c r="F51" s="68" t="s">
        <v>1041</v>
      </c>
      <c r="G51" s="44" t="s">
        <v>152</v>
      </c>
      <c r="H51" s="44" t="s">
        <v>152</v>
      </c>
      <c r="I51" s="44" t="s">
        <v>152</v>
      </c>
      <c r="J51" s="44" t="s">
        <v>152</v>
      </c>
      <c r="K51" s="44" t="s">
        <v>152</v>
      </c>
      <c r="L51" s="44" t="s">
        <v>152</v>
      </c>
      <c r="M51" s="44" t="s">
        <v>152</v>
      </c>
      <c r="N51" s="44" t="s">
        <v>152</v>
      </c>
      <c r="O51" s="23" t="str">
        <f t="shared" si="45"/>
        <v>Simbólico</v>
      </c>
      <c r="P51" s="25" t="s">
        <v>1091</v>
      </c>
      <c r="Q51" s="35" t="str">
        <f t="shared" si="0"/>
        <v>Propriedade: é.interrupção    Domínio: Simbólico     Range: De.Indicação</v>
      </c>
      <c r="R51" s="35" t="str">
        <f t="shared" si="10"/>
        <v>Valor:  Interrupção</v>
      </c>
      <c r="S51" s="19" t="s">
        <v>152</v>
      </c>
      <c r="T51" s="56" t="str">
        <f t="shared" si="11"/>
        <v>Refere-se a propriedade     é.interrupção     &gt;  Interrupção</v>
      </c>
      <c r="U51" s="56" t="str">
        <f t="shared" si="12"/>
        <v>Interrupção</v>
      </c>
    </row>
    <row r="52" spans="1:21" ht="8.4" customHeight="1" x14ac:dyDescent="0.3">
      <c r="A52" s="32">
        <v>52</v>
      </c>
      <c r="B52" s="18" t="str">
        <f t="shared" si="42"/>
        <v>simbólico</v>
      </c>
      <c r="C52" s="93" t="s">
        <v>1375</v>
      </c>
      <c r="D52" s="34" t="str">
        <f t="shared" si="43"/>
        <v>xsd:string</v>
      </c>
      <c r="E52" s="20" t="str">
        <f t="shared" si="44"/>
        <v>simbólico</v>
      </c>
      <c r="F52" s="68" t="s">
        <v>1161</v>
      </c>
      <c r="G52" s="44" t="s">
        <v>152</v>
      </c>
      <c r="H52" s="44" t="s">
        <v>152</v>
      </c>
      <c r="I52" s="44" t="s">
        <v>152</v>
      </c>
      <c r="J52" s="44" t="s">
        <v>152</v>
      </c>
      <c r="K52" s="44" t="s">
        <v>152</v>
      </c>
      <c r="L52" s="44" t="s">
        <v>152</v>
      </c>
      <c r="M52" s="44" t="s">
        <v>152</v>
      </c>
      <c r="N52" s="44" t="s">
        <v>152</v>
      </c>
      <c r="O52" s="23" t="str">
        <f t="shared" si="45"/>
        <v>Simbólico</v>
      </c>
      <c r="P52" s="33" t="s">
        <v>1094</v>
      </c>
      <c r="Q52" s="35" t="str">
        <f t="shared" si="0"/>
        <v>Propriedade: é.norte    Domínio: Simbólico     Range: De.Azimut</v>
      </c>
      <c r="R52" s="35" t="str">
        <f t="shared" si="10"/>
        <v>Valor:  norteverdadeiro</v>
      </c>
      <c r="S52" s="19" t="s">
        <v>152</v>
      </c>
      <c r="T52" s="56" t="str">
        <f t="shared" si="11"/>
        <v>Refere-se a propriedade     é.norte     &gt;  norteverdadeiro</v>
      </c>
      <c r="U52" s="56" t="str">
        <f t="shared" si="12"/>
        <v>norteverdadeiro</v>
      </c>
    </row>
    <row r="53" spans="1:21" ht="8.4" customHeight="1" x14ac:dyDescent="0.3">
      <c r="A53" s="32">
        <v>53</v>
      </c>
      <c r="B53" s="18" t="str">
        <f t="shared" si="42"/>
        <v>simbólico</v>
      </c>
      <c r="C53" s="93" t="s">
        <v>1376</v>
      </c>
      <c r="D53" s="34" t="str">
        <f t="shared" si="43"/>
        <v>xsd:string</v>
      </c>
      <c r="E53" s="20" t="str">
        <f t="shared" si="44"/>
        <v>simbólico</v>
      </c>
      <c r="F53" s="26" t="str">
        <f>F52</f>
        <v>é.norte</v>
      </c>
      <c r="G53" s="44" t="s">
        <v>152</v>
      </c>
      <c r="H53" s="44" t="s">
        <v>152</v>
      </c>
      <c r="I53" s="44" t="s">
        <v>152</v>
      </c>
      <c r="J53" s="44" t="s">
        <v>152</v>
      </c>
      <c r="K53" s="44" t="s">
        <v>152</v>
      </c>
      <c r="L53" s="44" t="s">
        <v>152</v>
      </c>
      <c r="M53" s="44" t="s">
        <v>152</v>
      </c>
      <c r="N53" s="44" t="s">
        <v>152</v>
      </c>
      <c r="O53" s="23" t="str">
        <f t="shared" si="45"/>
        <v>Simbólico</v>
      </c>
      <c r="P53" s="25" t="str">
        <f t="shared" ref="P53:P54" si="52">P52</f>
        <v>De.Azimut</v>
      </c>
      <c r="Q53" s="35" t="str">
        <f t="shared" si="0"/>
        <v>Propriedade: é.norte    Domínio: Simbólico     Range: De.Azimut</v>
      </c>
      <c r="R53" s="35" t="str">
        <f t="shared" si="10"/>
        <v>Valor:  nortemagnético</v>
      </c>
      <c r="S53" s="19" t="s">
        <v>152</v>
      </c>
      <c r="T53" s="56" t="str">
        <f t="shared" si="11"/>
        <v>Refere-se a propriedade     é.norte     &gt;  nortemagnético</v>
      </c>
      <c r="U53" s="56" t="str">
        <f t="shared" si="12"/>
        <v>nortemagnético</v>
      </c>
    </row>
    <row r="54" spans="1:21" ht="8.4" customHeight="1" x14ac:dyDescent="0.3">
      <c r="A54" s="32">
        <v>54</v>
      </c>
      <c r="B54" s="18" t="str">
        <f t="shared" si="42"/>
        <v>simbólico</v>
      </c>
      <c r="C54" s="93" t="s">
        <v>1377</v>
      </c>
      <c r="D54" s="34" t="str">
        <f t="shared" si="43"/>
        <v>xsd:string</v>
      </c>
      <c r="E54" s="20" t="str">
        <f t="shared" si="44"/>
        <v>simbólico</v>
      </c>
      <c r="F54" s="26" t="str">
        <f>F53</f>
        <v>é.norte</v>
      </c>
      <c r="G54" s="44" t="s">
        <v>152</v>
      </c>
      <c r="H54" s="44" t="s">
        <v>152</v>
      </c>
      <c r="I54" s="44" t="s">
        <v>152</v>
      </c>
      <c r="J54" s="44" t="s">
        <v>152</v>
      </c>
      <c r="K54" s="44" t="s">
        <v>152</v>
      </c>
      <c r="L54" s="44" t="s">
        <v>152</v>
      </c>
      <c r="M54" s="44" t="s">
        <v>152</v>
      </c>
      <c r="N54" s="44" t="s">
        <v>152</v>
      </c>
      <c r="O54" s="23" t="str">
        <f t="shared" si="45"/>
        <v>Simbólico</v>
      </c>
      <c r="P54" s="25" t="str">
        <f t="shared" si="52"/>
        <v>De.Azimut</v>
      </c>
      <c r="Q54" s="35" t="str">
        <f t="shared" si="0"/>
        <v>Propriedade: é.norte    Domínio: Simbólico     Range: De.Azimut</v>
      </c>
      <c r="R54" s="35" t="str">
        <f t="shared" si="10"/>
        <v>Valor:  norteprojeto</v>
      </c>
      <c r="S54" s="19" t="s">
        <v>152</v>
      </c>
      <c r="T54" s="56" t="str">
        <f t="shared" si="11"/>
        <v>Refere-se a propriedade     é.norte     &gt;  norteprojeto</v>
      </c>
      <c r="U54" s="56" t="str">
        <f t="shared" si="12"/>
        <v>norteprojeto</v>
      </c>
    </row>
    <row r="55" spans="1:21" ht="8.4" customHeight="1" x14ac:dyDescent="0.3">
      <c r="A55" s="32">
        <v>55</v>
      </c>
      <c r="B55" s="18" t="str">
        <f t="shared" si="42"/>
        <v>simbólico</v>
      </c>
      <c r="C55" s="93" t="s">
        <v>1378</v>
      </c>
      <c r="D55" s="34" t="str">
        <f t="shared" si="43"/>
        <v>xsd:string</v>
      </c>
      <c r="E55" s="20" t="str">
        <f t="shared" si="44"/>
        <v>simbólico</v>
      </c>
      <c r="F55" s="68" t="s">
        <v>1160</v>
      </c>
      <c r="G55" s="44" t="s">
        <v>152</v>
      </c>
      <c r="H55" s="44" t="s">
        <v>152</v>
      </c>
      <c r="I55" s="44" t="s">
        <v>152</v>
      </c>
      <c r="J55" s="44" t="s">
        <v>152</v>
      </c>
      <c r="K55" s="44" t="s">
        <v>152</v>
      </c>
      <c r="L55" s="44" t="s">
        <v>152</v>
      </c>
      <c r="M55" s="44" t="s">
        <v>152</v>
      </c>
      <c r="N55" s="44" t="s">
        <v>152</v>
      </c>
      <c r="O55" s="23" t="str">
        <f t="shared" si="45"/>
        <v>Simbólico</v>
      </c>
      <c r="P55" s="40" t="s">
        <v>1123</v>
      </c>
      <c r="Q55" s="35" t="str">
        <f t="shared" si="0"/>
        <v>Propriedade: pt.elétrico    Domínio: Simbólico     Range: De.Sistemas</v>
      </c>
      <c r="R55" s="35" t="str">
        <f t="shared" si="10"/>
        <v>Valor:  tomada</v>
      </c>
      <c r="S55" s="19" t="s">
        <v>152</v>
      </c>
      <c r="T55" s="56" t="str">
        <f t="shared" si="11"/>
        <v>Refere-se a propriedade     pt.elétrico     &gt;  tomada</v>
      </c>
      <c r="U55" s="56" t="str">
        <f>C55</f>
        <v>tomada</v>
      </c>
    </row>
    <row r="56" spans="1:21" ht="8.4" customHeight="1" x14ac:dyDescent="0.3">
      <c r="A56" s="32">
        <v>56</v>
      </c>
      <c r="B56" s="18" t="str">
        <f t="shared" si="42"/>
        <v>simbólico</v>
      </c>
      <c r="C56" s="93" t="s">
        <v>1379</v>
      </c>
      <c r="D56" s="34" t="str">
        <f t="shared" si="43"/>
        <v>xsd:string</v>
      </c>
      <c r="E56" s="20" t="str">
        <f t="shared" si="44"/>
        <v>simbólico</v>
      </c>
      <c r="F56" s="26" t="str">
        <f>F55</f>
        <v>pt.elétrico</v>
      </c>
      <c r="G56" s="44" t="s">
        <v>152</v>
      </c>
      <c r="H56" s="44" t="s">
        <v>152</v>
      </c>
      <c r="I56" s="44" t="s">
        <v>152</v>
      </c>
      <c r="J56" s="44" t="s">
        <v>152</v>
      </c>
      <c r="K56" s="44" t="s">
        <v>152</v>
      </c>
      <c r="L56" s="44" t="s">
        <v>152</v>
      </c>
      <c r="M56" s="44" t="s">
        <v>152</v>
      </c>
      <c r="N56" s="44" t="s">
        <v>152</v>
      </c>
      <c r="O56" s="23" t="str">
        <f t="shared" si="45"/>
        <v>Simbólico</v>
      </c>
      <c r="P56" s="25" t="str">
        <f t="shared" ref="P56:P57" si="53">P55</f>
        <v>De.Sistemas</v>
      </c>
      <c r="Q56" s="35" t="str">
        <f t="shared" si="0"/>
        <v>Propriedade: pt.elétrico    Domínio: Simbólico     Range: De.Sistemas</v>
      </c>
      <c r="R56" s="35" t="str">
        <f t="shared" si="10"/>
        <v>Valor:  ponto.de.luz</v>
      </c>
      <c r="S56" s="19" t="s">
        <v>152</v>
      </c>
      <c r="T56" s="56" t="str">
        <f t="shared" si="11"/>
        <v>Refere-se a propriedade     pt.elétrico     &gt;  ponto.de.luz</v>
      </c>
      <c r="U56" s="56" t="str">
        <f t="shared" si="12"/>
        <v>ponto.de.luz</v>
      </c>
    </row>
    <row r="57" spans="1:21" ht="8.4" customHeight="1" x14ac:dyDescent="0.3">
      <c r="A57" s="32">
        <v>57</v>
      </c>
      <c r="B57" s="18" t="str">
        <f t="shared" si="42"/>
        <v>simbólico</v>
      </c>
      <c r="C57" s="93" t="s">
        <v>1380</v>
      </c>
      <c r="D57" s="34" t="str">
        <f t="shared" si="43"/>
        <v>xsd:string</v>
      </c>
      <c r="E57" s="20" t="str">
        <f t="shared" si="44"/>
        <v>simbólico</v>
      </c>
      <c r="F57" s="26" t="str">
        <f>F56</f>
        <v>pt.elétrico</v>
      </c>
      <c r="G57" s="44" t="s">
        <v>152</v>
      </c>
      <c r="H57" s="44" t="s">
        <v>152</v>
      </c>
      <c r="I57" s="44" t="s">
        <v>152</v>
      </c>
      <c r="J57" s="44" t="s">
        <v>152</v>
      </c>
      <c r="K57" s="44" t="s">
        <v>152</v>
      </c>
      <c r="L57" s="44" t="s">
        <v>152</v>
      </c>
      <c r="M57" s="44" t="s">
        <v>152</v>
      </c>
      <c r="N57" s="44" t="s">
        <v>152</v>
      </c>
      <c r="O57" s="23" t="str">
        <f t="shared" si="45"/>
        <v>Simbólico</v>
      </c>
      <c r="P57" s="25" t="str">
        <f t="shared" si="53"/>
        <v>De.Sistemas</v>
      </c>
      <c r="Q57" s="35" t="str">
        <f t="shared" si="0"/>
        <v>Propriedade: pt.elétrico    Domínio: Simbólico     Range: De.Sistemas</v>
      </c>
      <c r="R57" s="35" t="str">
        <f t="shared" si="10"/>
        <v>Valor:  interruptor</v>
      </c>
      <c r="S57" s="19" t="s">
        <v>152</v>
      </c>
      <c r="T57" s="56" t="str">
        <f t="shared" si="11"/>
        <v>Refere-se a propriedade     pt.elétrico     &gt;  interruptor</v>
      </c>
      <c r="U57" s="56" t="str">
        <f t="shared" si="12"/>
        <v>interruptor</v>
      </c>
    </row>
    <row r="58" spans="1:21" ht="8.4" customHeight="1" x14ac:dyDescent="0.3">
      <c r="A58" s="32">
        <v>58</v>
      </c>
      <c r="B58" s="18" t="str">
        <f t="shared" ref="B58:B62" si="54">E58</f>
        <v>simbólico</v>
      </c>
      <c r="C58" s="93" t="s">
        <v>1381</v>
      </c>
      <c r="D58" s="34" t="str">
        <f t="shared" ref="D58:D60" si="55">D56</f>
        <v>xsd:string</v>
      </c>
      <c r="E58" s="20" t="str">
        <f t="shared" si="44"/>
        <v>simbólico</v>
      </c>
      <c r="F58" s="68" t="s">
        <v>1159</v>
      </c>
      <c r="G58" s="44" t="s">
        <v>152</v>
      </c>
      <c r="H58" s="44" t="s">
        <v>152</v>
      </c>
      <c r="I58" s="44" t="s">
        <v>152</v>
      </c>
      <c r="J58" s="44" t="s">
        <v>152</v>
      </c>
      <c r="K58" s="44" t="s">
        <v>152</v>
      </c>
      <c r="L58" s="44" t="s">
        <v>152</v>
      </c>
      <c r="M58" s="44" t="s">
        <v>152</v>
      </c>
      <c r="N58" s="44" t="s">
        <v>152</v>
      </c>
      <c r="O58" s="23" t="str">
        <f t="shared" si="45"/>
        <v>Simbólico</v>
      </c>
      <c r="P58" s="40" t="s">
        <v>1047</v>
      </c>
      <c r="Q58" s="35" t="str">
        <f t="shared" si="0"/>
        <v>Propriedade: tipo.de.solda    Domínio: Simbólico     Range: De.Estrutura</v>
      </c>
      <c r="R58" s="35" t="str">
        <f t="shared" si="10"/>
        <v>Valor:  solda1</v>
      </c>
      <c r="S58" s="19" t="s">
        <v>152</v>
      </c>
      <c r="T58" s="56" t="str">
        <f t="shared" si="11"/>
        <v>Refere-se a propriedade     tipo.de.solda     &gt;  solda1</v>
      </c>
      <c r="U58" s="56" t="str">
        <f t="shared" si="12"/>
        <v>solda1</v>
      </c>
    </row>
    <row r="59" spans="1:21" ht="8.4" customHeight="1" x14ac:dyDescent="0.3">
      <c r="A59" s="32">
        <v>59</v>
      </c>
      <c r="B59" s="18" t="str">
        <f t="shared" si="54"/>
        <v>simbólico</v>
      </c>
      <c r="C59" s="93" t="s">
        <v>1382</v>
      </c>
      <c r="D59" s="34" t="str">
        <f t="shared" si="55"/>
        <v>xsd:string</v>
      </c>
      <c r="E59" s="20" t="str">
        <f t="shared" si="44"/>
        <v>simbólico</v>
      </c>
      <c r="F59" s="26" t="str">
        <f>F58</f>
        <v>tipo.de.solda</v>
      </c>
      <c r="G59" s="44" t="s">
        <v>152</v>
      </c>
      <c r="H59" s="44" t="s">
        <v>152</v>
      </c>
      <c r="I59" s="44" t="s">
        <v>152</v>
      </c>
      <c r="J59" s="44" t="s">
        <v>152</v>
      </c>
      <c r="K59" s="44" t="s">
        <v>152</v>
      </c>
      <c r="L59" s="44" t="s">
        <v>152</v>
      </c>
      <c r="M59" s="44" t="s">
        <v>152</v>
      </c>
      <c r="N59" s="44" t="s">
        <v>152</v>
      </c>
      <c r="O59" s="23" t="str">
        <f t="shared" si="45"/>
        <v>Simbólico</v>
      </c>
      <c r="P59" s="25" t="str">
        <f t="shared" ref="P59" si="56">P58</f>
        <v>De.Estrutura</v>
      </c>
      <c r="Q59" s="35" t="str">
        <f t="shared" si="0"/>
        <v>Propriedade: tipo.de.solda    Domínio: Simbólico     Range: De.Estrutura</v>
      </c>
      <c r="R59" s="35" t="str">
        <f t="shared" si="10"/>
        <v>Valor:  solda2</v>
      </c>
      <c r="S59" s="19" t="s">
        <v>152</v>
      </c>
      <c r="T59" s="56" t="str">
        <f t="shared" si="11"/>
        <v>Refere-se a propriedade     tipo.de.solda     &gt;  solda2</v>
      </c>
      <c r="U59" s="56" t="str">
        <f t="shared" si="12"/>
        <v>solda2</v>
      </c>
    </row>
    <row r="60" spans="1:21" ht="8.4" customHeight="1" x14ac:dyDescent="0.3">
      <c r="A60" s="32">
        <v>60</v>
      </c>
      <c r="B60" s="18" t="str">
        <f t="shared" ref="B60" si="57">E60</f>
        <v>simbólico</v>
      </c>
      <c r="C60" s="93" t="s">
        <v>1383</v>
      </c>
      <c r="D60" s="34" t="str">
        <f t="shared" si="55"/>
        <v>xsd:string</v>
      </c>
      <c r="E60" s="20" t="str">
        <f t="shared" si="44"/>
        <v>simbólico</v>
      </c>
      <c r="F60" s="68" t="s">
        <v>1157</v>
      </c>
      <c r="G60" s="44" t="s">
        <v>152</v>
      </c>
      <c r="H60" s="44" t="s">
        <v>152</v>
      </c>
      <c r="I60" s="44" t="s">
        <v>152</v>
      </c>
      <c r="J60" s="44" t="s">
        <v>152</v>
      </c>
      <c r="K60" s="44" t="s">
        <v>152</v>
      </c>
      <c r="L60" s="44" t="s">
        <v>152</v>
      </c>
      <c r="M60" s="44" t="s">
        <v>152</v>
      </c>
      <c r="N60" s="44" t="s">
        <v>152</v>
      </c>
      <c r="O60" s="23" t="str">
        <f t="shared" si="45"/>
        <v>Simbólico</v>
      </c>
      <c r="P60" s="25" t="str">
        <f t="shared" ref="O60:P63" si="58">P58</f>
        <v>De.Estrutura</v>
      </c>
      <c r="Q60" s="35" t="str">
        <f t="shared" si="0"/>
        <v>Propriedade: tipo.de.armadura    Domínio: Simbólico     Range: De.Estrutura</v>
      </c>
      <c r="R60" s="35" t="str">
        <f t="shared" si="10"/>
        <v>Valor:  armadurapositiva</v>
      </c>
      <c r="S60" s="19" t="s">
        <v>152</v>
      </c>
      <c r="T60" s="56" t="str">
        <f t="shared" si="11"/>
        <v>Refere-se a propriedade     tipo.de.armadura     &gt;  armadurapositiva</v>
      </c>
      <c r="U60" s="56" t="str">
        <f t="shared" si="12"/>
        <v>armadurapositiva</v>
      </c>
    </row>
    <row r="61" spans="1:21" ht="8.4" customHeight="1" x14ac:dyDescent="0.3">
      <c r="A61" s="32">
        <v>61</v>
      </c>
      <c r="B61" s="18" t="str">
        <f t="shared" si="54"/>
        <v>simbólico</v>
      </c>
      <c r="C61" s="93" t="s">
        <v>1384</v>
      </c>
      <c r="D61" s="34" t="str">
        <f>D58</f>
        <v>xsd:string</v>
      </c>
      <c r="E61" s="20" t="str">
        <f>E59</f>
        <v>simbólico</v>
      </c>
      <c r="F61" s="26" t="str">
        <f>F60</f>
        <v>tipo.de.armadura</v>
      </c>
      <c r="G61" s="44" t="s">
        <v>152</v>
      </c>
      <c r="H61" s="44" t="s">
        <v>152</v>
      </c>
      <c r="I61" s="44" t="s">
        <v>152</v>
      </c>
      <c r="J61" s="44" t="s">
        <v>152</v>
      </c>
      <c r="K61" s="44" t="s">
        <v>152</v>
      </c>
      <c r="L61" s="44" t="s">
        <v>152</v>
      </c>
      <c r="M61" s="44" t="s">
        <v>152</v>
      </c>
      <c r="N61" s="44" t="s">
        <v>152</v>
      </c>
      <c r="O61" s="23" t="str">
        <f t="shared" si="45"/>
        <v>Simbólico</v>
      </c>
      <c r="P61" s="25" t="str">
        <f t="shared" si="58"/>
        <v>De.Estrutura</v>
      </c>
      <c r="Q61" s="35" t="str">
        <f t="shared" si="0"/>
        <v>Propriedade: tipo.de.armadura    Domínio: Simbólico     Range: De.Estrutura</v>
      </c>
      <c r="R61" s="35" t="str">
        <f t="shared" si="10"/>
        <v>Valor:  armaduranegativa</v>
      </c>
      <c r="S61" s="19" t="s">
        <v>152</v>
      </c>
      <c r="T61" s="56" t="str">
        <f t="shared" si="11"/>
        <v>Refere-se a propriedade     tipo.de.armadura     &gt;  armaduranegativa</v>
      </c>
      <c r="U61" s="56" t="str">
        <f>C61</f>
        <v>armaduranegativa</v>
      </c>
    </row>
    <row r="62" spans="1:21" ht="8.4" customHeight="1" x14ac:dyDescent="0.3">
      <c r="A62" s="32">
        <v>62</v>
      </c>
      <c r="B62" s="18" t="str">
        <f t="shared" si="54"/>
        <v>simbólico</v>
      </c>
      <c r="C62" s="93" t="s">
        <v>1385</v>
      </c>
      <c r="D62" s="34" t="str">
        <f>D59</f>
        <v>xsd:string</v>
      </c>
      <c r="E62" s="20" t="str">
        <f>E60</f>
        <v>simbólico</v>
      </c>
      <c r="F62" s="68" t="s">
        <v>1158</v>
      </c>
      <c r="G62" s="44" t="s">
        <v>152</v>
      </c>
      <c r="H62" s="44" t="s">
        <v>152</v>
      </c>
      <c r="I62" s="44" t="s">
        <v>152</v>
      </c>
      <c r="J62" s="44" t="s">
        <v>152</v>
      </c>
      <c r="K62" s="44" t="s">
        <v>152</v>
      </c>
      <c r="L62" s="44" t="s">
        <v>152</v>
      </c>
      <c r="M62" s="44" t="s">
        <v>152</v>
      </c>
      <c r="N62" s="44" t="s">
        <v>152</v>
      </c>
      <c r="O62" s="23" t="str">
        <f t="shared" si="45"/>
        <v>Simbólico</v>
      </c>
      <c r="P62" s="25" t="str">
        <f t="shared" si="58"/>
        <v>De.Estrutura</v>
      </c>
      <c r="Q62" s="35" t="str">
        <f t="shared" si="0"/>
        <v>Propriedade: tipo.de.madeiramento    Domínio: Simbólico     Range: De.Estrutura</v>
      </c>
      <c r="R62" s="35" t="str">
        <f t="shared" si="10"/>
        <v>Valor:  terça</v>
      </c>
      <c r="S62" s="19" t="s">
        <v>152</v>
      </c>
      <c r="T62" s="56" t="str">
        <f t="shared" si="11"/>
        <v>Refere-se a propriedade     tipo.de.madeiramento     &gt;  terça</v>
      </c>
      <c r="U62" s="56" t="str">
        <f t="shared" si="12"/>
        <v>terça</v>
      </c>
    </row>
    <row r="63" spans="1:21" ht="8.4" customHeight="1" x14ac:dyDescent="0.3">
      <c r="A63" s="32">
        <v>63</v>
      </c>
      <c r="B63" s="18" t="str">
        <f t="shared" ref="B63" si="59">E63</f>
        <v>simbólico</v>
      </c>
      <c r="C63" s="93" t="s">
        <v>1386</v>
      </c>
      <c r="D63" s="34" t="str">
        <f>D60</f>
        <v>xsd:string</v>
      </c>
      <c r="E63" s="20" t="str">
        <f>E61</f>
        <v>simbólico</v>
      </c>
      <c r="F63" s="26" t="str">
        <f>F62</f>
        <v>tipo.de.madeiramento</v>
      </c>
      <c r="G63" s="44" t="s">
        <v>152</v>
      </c>
      <c r="H63" s="44" t="s">
        <v>152</v>
      </c>
      <c r="I63" s="44" t="s">
        <v>152</v>
      </c>
      <c r="J63" s="44" t="s">
        <v>152</v>
      </c>
      <c r="K63" s="44" t="s">
        <v>152</v>
      </c>
      <c r="L63" s="44" t="s">
        <v>152</v>
      </c>
      <c r="M63" s="44" t="s">
        <v>152</v>
      </c>
      <c r="N63" s="44" t="s">
        <v>152</v>
      </c>
      <c r="O63" s="23" t="str">
        <f t="shared" si="58"/>
        <v>Simbólico</v>
      </c>
      <c r="P63" s="25" t="str">
        <f t="shared" si="58"/>
        <v>De.Estrutura</v>
      </c>
      <c r="Q63" s="35" t="str">
        <f t="shared" si="0"/>
        <v>Propriedade: tipo.de.madeiramento    Domínio: Simbólico     Range: De.Estrutura</v>
      </c>
      <c r="R63" s="35" t="str">
        <f t="shared" si="10"/>
        <v>Valor:  caibro</v>
      </c>
      <c r="S63" s="19" t="s">
        <v>152</v>
      </c>
      <c r="T63" s="56" t="str">
        <f t="shared" si="11"/>
        <v>Refere-se a propriedade     tipo.de.madeiramento     &gt;  caibro</v>
      </c>
      <c r="U63" s="56" t="str">
        <f t="shared" si="12"/>
        <v>caibro</v>
      </c>
    </row>
    <row r="64" spans="1:21" ht="8.4" customHeight="1" x14ac:dyDescent="0.3">
      <c r="A64" s="32">
        <v>64</v>
      </c>
      <c r="B64" s="66" t="str">
        <f>ProjInfo!B6</f>
        <v>NBR.Data</v>
      </c>
      <c r="C64" s="66" t="str">
        <f>F64</f>
        <v>desenhado</v>
      </c>
      <c r="D64" s="70" t="s">
        <v>57</v>
      </c>
      <c r="E64" s="67" t="str">
        <f>ProjInfo!B5</f>
        <v>NBR.Prop</v>
      </c>
      <c r="F64" s="67" t="s">
        <v>1038</v>
      </c>
      <c r="G64" s="55" t="s">
        <v>46</v>
      </c>
      <c r="H64" s="43" t="s">
        <v>152</v>
      </c>
      <c r="I64" s="43" t="s">
        <v>152</v>
      </c>
      <c r="J64" s="43" t="s">
        <v>152</v>
      </c>
      <c r="K64" s="43" t="s">
        <v>152</v>
      </c>
      <c r="L64" s="43" t="s">
        <v>152</v>
      </c>
      <c r="M64" s="43" t="s">
        <v>152</v>
      </c>
      <c r="N64" s="43" t="s">
        <v>152</v>
      </c>
      <c r="O64" s="39" t="s">
        <v>548</v>
      </c>
      <c r="P64" s="39" t="s">
        <v>549</v>
      </c>
      <c r="Q64" s="35" t="str">
        <f t="shared" si="0"/>
        <v>Propriedade: desenhado    Domínio: Objeto     Range: Desenhado</v>
      </c>
      <c r="R64" s="35" t="str">
        <f t="shared" si="10"/>
        <v>Valor:  desenhado</v>
      </c>
      <c r="S64" s="19" t="s">
        <v>46</v>
      </c>
      <c r="T64" s="56" t="str">
        <f t="shared" si="11"/>
        <v>Refere-se a propriedade     desenhado     &gt;  desenhado</v>
      </c>
      <c r="U64" s="56" t="str">
        <f t="shared" si="12"/>
        <v>desenhado</v>
      </c>
    </row>
    <row r="65" spans="1:21" ht="8.4" customHeight="1" x14ac:dyDescent="0.3">
      <c r="A65" s="32">
        <v>65</v>
      </c>
      <c r="B65" s="66" t="str">
        <f t="shared" si="42"/>
        <v>desenhado</v>
      </c>
      <c r="C65" s="108" t="str">
        <f>F65</f>
        <v>como.contorno</v>
      </c>
      <c r="D65" s="70" t="str">
        <f t="shared" ref="D65:D78" si="60">D64</f>
        <v>xsd:string</v>
      </c>
      <c r="E65" s="107" t="str">
        <f>F64</f>
        <v>desenhado</v>
      </c>
      <c r="F65" s="107" t="s">
        <v>1554</v>
      </c>
      <c r="G65" s="44" t="s">
        <v>152</v>
      </c>
      <c r="H65" s="44" t="s">
        <v>152</v>
      </c>
      <c r="I65" s="44" t="s">
        <v>152</v>
      </c>
      <c r="J65" s="44" t="s">
        <v>152</v>
      </c>
      <c r="K65" s="44" t="s">
        <v>152</v>
      </c>
      <c r="L65" s="44" t="s">
        <v>152</v>
      </c>
      <c r="M65" s="44" t="s">
        <v>152</v>
      </c>
      <c r="N65" s="44" t="s">
        <v>152</v>
      </c>
      <c r="O65" s="23" t="str">
        <f>P64</f>
        <v>Desenhado</v>
      </c>
      <c r="P65" s="40" t="s">
        <v>561</v>
      </c>
      <c r="Q65" s="35" t="str">
        <f t="shared" si="0"/>
        <v>Propriedade: como.contorno    Domínio: Desenhado     Range: Como.Contorno</v>
      </c>
      <c r="R65" s="35" t="str">
        <f t="shared" si="10"/>
        <v>Valor:  como.contorno</v>
      </c>
      <c r="S65" s="19" t="s">
        <v>152</v>
      </c>
      <c r="T65" s="56" t="str">
        <f t="shared" si="11"/>
        <v>Refere-se a propriedade     como.contorno     &gt;  como.contorno</v>
      </c>
      <c r="U65" s="56" t="str">
        <f t="shared" si="12"/>
        <v>como.contorno</v>
      </c>
    </row>
    <row r="66" spans="1:21" ht="8.4" customHeight="1" x14ac:dyDescent="0.3">
      <c r="A66" s="32">
        <v>66</v>
      </c>
      <c r="B66" s="66" t="str">
        <f t="shared" si="42"/>
        <v>desenhado</v>
      </c>
      <c r="C66" s="108" t="str">
        <f t="shared" ref="C66:C68" si="61">F66</f>
        <v>como.vazio</v>
      </c>
      <c r="D66" s="70" t="str">
        <f t="shared" si="60"/>
        <v>xsd:string</v>
      </c>
      <c r="E66" s="107" t="str">
        <f t="shared" ref="E66:F78" si="62">E65</f>
        <v>desenhado</v>
      </c>
      <c r="F66" s="107" t="s">
        <v>1555</v>
      </c>
      <c r="G66" s="44" t="s">
        <v>152</v>
      </c>
      <c r="H66" s="44" t="s">
        <v>152</v>
      </c>
      <c r="I66" s="44" t="s">
        <v>152</v>
      </c>
      <c r="J66" s="44" t="s">
        <v>152</v>
      </c>
      <c r="K66" s="44" t="s">
        <v>152</v>
      </c>
      <c r="L66" s="44" t="s">
        <v>152</v>
      </c>
      <c r="M66" s="44" t="s">
        <v>152</v>
      </c>
      <c r="N66" s="44" t="s">
        <v>152</v>
      </c>
      <c r="O66" s="23" t="str">
        <f>O65</f>
        <v>Desenhado</v>
      </c>
      <c r="P66" s="33" t="s">
        <v>562</v>
      </c>
      <c r="Q66" s="35" t="str">
        <f t="shared" si="0"/>
        <v>Propriedade: como.vazio    Domínio: Desenhado     Range: Como.Vazio</v>
      </c>
      <c r="R66" s="35" t="str">
        <f t="shared" ref="R66:R69" si="63">_xlfn.CONCAT("Valor:  ", C66)</f>
        <v>Valor:  como.vazio</v>
      </c>
      <c r="S66" s="19" t="s">
        <v>152</v>
      </c>
      <c r="T66" s="56" t="str">
        <f t="shared" ref="T66:T69" si="64">_xlfn.CONCAT("Refere-se a propriedade     ",F66, "     &gt;  ",U66)</f>
        <v>Refere-se a propriedade     como.vazio     &gt;  como.vazio</v>
      </c>
      <c r="U66" s="56" t="str">
        <f t="shared" ref="U66:U69" si="65">C66</f>
        <v>como.vazio</v>
      </c>
    </row>
    <row r="67" spans="1:21" ht="8.4" customHeight="1" x14ac:dyDescent="0.3">
      <c r="A67" s="32">
        <v>67</v>
      </c>
      <c r="B67" s="66" t="str">
        <f t="shared" si="42"/>
        <v>desenhado</v>
      </c>
      <c r="C67" s="108" t="str">
        <f t="shared" si="61"/>
        <v>como.movimento</v>
      </c>
      <c r="D67" s="70" t="str">
        <f t="shared" si="60"/>
        <v>xsd:string</v>
      </c>
      <c r="E67" s="107" t="str">
        <f t="shared" si="62"/>
        <v>desenhado</v>
      </c>
      <c r="F67" s="107" t="s">
        <v>1556</v>
      </c>
      <c r="G67" s="44" t="s">
        <v>152</v>
      </c>
      <c r="H67" s="44" t="s">
        <v>152</v>
      </c>
      <c r="I67" s="44" t="s">
        <v>152</v>
      </c>
      <c r="J67" s="44" t="s">
        <v>152</v>
      </c>
      <c r="K67" s="44" t="s">
        <v>152</v>
      </c>
      <c r="L67" s="44" t="s">
        <v>152</v>
      </c>
      <c r="M67" s="44" t="s">
        <v>152</v>
      </c>
      <c r="N67" s="44" t="s">
        <v>152</v>
      </c>
      <c r="O67" s="23" t="str">
        <f t="shared" ref="O67:O78" si="66">O66</f>
        <v>Desenhado</v>
      </c>
      <c r="P67" s="33" t="s">
        <v>563</v>
      </c>
      <c r="Q67" s="35" t="str">
        <f t="shared" ref="Q67:Q130" si="67">_xlfn.CONCAT("Propriedade: ",  F67, "    Domínio: ", O67, "     Range: ", P67)</f>
        <v>Propriedade: como.movimento    Domínio: Desenhado     Range: Como.Movimento</v>
      </c>
      <c r="R67" s="35" t="str">
        <f t="shared" si="63"/>
        <v>Valor:  como.movimento</v>
      </c>
      <c r="S67" s="19" t="s">
        <v>152</v>
      </c>
      <c r="T67" s="56" t="str">
        <f t="shared" si="64"/>
        <v>Refere-se a propriedade     como.movimento     &gt;  como.movimento</v>
      </c>
      <c r="U67" s="56" t="str">
        <f t="shared" si="65"/>
        <v>como.movimento</v>
      </c>
    </row>
    <row r="68" spans="1:21" ht="8.4" customHeight="1" x14ac:dyDescent="0.3">
      <c r="A68" s="32">
        <v>68</v>
      </c>
      <c r="B68" s="66" t="str">
        <f t="shared" si="42"/>
        <v>desenhado</v>
      </c>
      <c r="C68" s="108" t="str">
        <f t="shared" si="61"/>
        <v>como.cota</v>
      </c>
      <c r="D68" s="70" t="str">
        <f t="shared" si="60"/>
        <v>xsd:string</v>
      </c>
      <c r="E68" s="107" t="str">
        <f t="shared" si="62"/>
        <v>desenhado</v>
      </c>
      <c r="F68" s="107" t="s">
        <v>1557</v>
      </c>
      <c r="G68" s="44" t="s">
        <v>152</v>
      </c>
      <c r="H68" s="44" t="s">
        <v>152</v>
      </c>
      <c r="I68" s="44" t="s">
        <v>152</v>
      </c>
      <c r="J68" s="44" t="s">
        <v>152</v>
      </c>
      <c r="K68" s="44" t="s">
        <v>152</v>
      </c>
      <c r="L68" s="44" t="s">
        <v>152</v>
      </c>
      <c r="M68" s="44" t="s">
        <v>152</v>
      </c>
      <c r="N68" s="44" t="s">
        <v>152</v>
      </c>
      <c r="O68" s="23" t="str">
        <f t="shared" si="66"/>
        <v>Desenhado</v>
      </c>
      <c r="P68" s="33" t="s">
        <v>564</v>
      </c>
      <c r="Q68" s="35" t="str">
        <f t="shared" si="67"/>
        <v>Propriedade: como.cota    Domínio: Desenhado     Range: Como.Cota</v>
      </c>
      <c r="R68" s="35" t="str">
        <f t="shared" si="63"/>
        <v>Valor:  como.cota</v>
      </c>
      <c r="S68" s="19" t="s">
        <v>152</v>
      </c>
      <c r="T68" s="56" t="str">
        <f t="shared" si="64"/>
        <v>Refere-se a propriedade     como.cota     &gt;  como.cota</v>
      </c>
      <c r="U68" s="56" t="str">
        <f t="shared" si="65"/>
        <v>como.cota</v>
      </c>
    </row>
    <row r="69" spans="1:21" ht="8.4" customHeight="1" x14ac:dyDescent="0.3">
      <c r="A69" s="32">
        <v>69</v>
      </c>
      <c r="B69" s="18" t="str">
        <f>F69</f>
        <v>como.contorno</v>
      </c>
      <c r="C69" s="93" t="s">
        <v>1558</v>
      </c>
      <c r="D69" s="34" t="str">
        <f>D64</f>
        <v>xsd:string</v>
      </c>
      <c r="E69" s="20" t="str">
        <f t="shared" si="62"/>
        <v>desenhado</v>
      </c>
      <c r="F69" s="20" t="str">
        <f>F65</f>
        <v>como.contorno</v>
      </c>
      <c r="G69" s="44" t="s">
        <v>152</v>
      </c>
      <c r="H69" s="44" t="s">
        <v>152</v>
      </c>
      <c r="I69" s="44" t="s">
        <v>152</v>
      </c>
      <c r="J69" s="44" t="s">
        <v>152</v>
      </c>
      <c r="K69" s="44" t="s">
        <v>152</v>
      </c>
      <c r="L69" s="44" t="s">
        <v>152</v>
      </c>
      <c r="M69" s="44" t="s">
        <v>152</v>
      </c>
      <c r="N69" s="44" t="s">
        <v>152</v>
      </c>
      <c r="O69" s="23" t="str">
        <f t="shared" si="66"/>
        <v>Desenhado</v>
      </c>
      <c r="P69" s="25" t="str">
        <f t="shared" ref="P69:P70" si="68">P68</f>
        <v>Como.Cota</v>
      </c>
      <c r="Q69" s="35" t="str">
        <f t="shared" si="67"/>
        <v>Propriedade: como.contorno    Domínio: Desenhado     Range: Como.Cota</v>
      </c>
      <c r="R69" s="35" t="str">
        <f t="shared" si="63"/>
        <v>Valor:  arestavisível</v>
      </c>
      <c r="S69" s="19" t="s">
        <v>152</v>
      </c>
      <c r="T69" s="56" t="str">
        <f t="shared" si="64"/>
        <v>Refere-se a propriedade     como.contorno     &gt;  arestavisível</v>
      </c>
      <c r="U69" s="56" t="str">
        <f t="shared" si="65"/>
        <v>arestavisível</v>
      </c>
    </row>
    <row r="70" spans="1:21" ht="8.4" customHeight="1" x14ac:dyDescent="0.3">
      <c r="A70" s="32">
        <v>70</v>
      </c>
      <c r="B70" s="18" t="str">
        <f t="shared" ref="B70:B78" si="69">F70</f>
        <v>como.contorno</v>
      </c>
      <c r="C70" s="93" t="s">
        <v>1387</v>
      </c>
      <c r="D70" s="34" t="str">
        <f>D65</f>
        <v>xsd:string</v>
      </c>
      <c r="E70" s="20" t="str">
        <f>E65</f>
        <v>desenhado</v>
      </c>
      <c r="F70" s="26" t="str">
        <f>F69</f>
        <v>como.contorno</v>
      </c>
      <c r="G70" s="44" t="s">
        <v>152</v>
      </c>
      <c r="H70" s="44" t="s">
        <v>152</v>
      </c>
      <c r="I70" s="44" t="s">
        <v>152</v>
      </c>
      <c r="J70" s="44" t="s">
        <v>152</v>
      </c>
      <c r="K70" s="44" t="s">
        <v>152</v>
      </c>
      <c r="L70" s="44" t="s">
        <v>152</v>
      </c>
      <c r="M70" s="44" t="s">
        <v>152</v>
      </c>
      <c r="N70" s="44" t="s">
        <v>152</v>
      </c>
      <c r="O70" s="23" t="str">
        <f t="shared" si="66"/>
        <v>Desenhado</v>
      </c>
      <c r="P70" s="25" t="str">
        <f t="shared" si="68"/>
        <v>Como.Cota</v>
      </c>
      <c r="Q70" s="35" t="str">
        <f t="shared" si="67"/>
        <v>Propriedade: como.contorno    Domínio: Desenhado     Range: Como.Cota</v>
      </c>
      <c r="R70" s="35" t="str">
        <f t="shared" si="10"/>
        <v>Valor:  arestaoculta</v>
      </c>
      <c r="S70" s="19" t="s">
        <v>152</v>
      </c>
      <c r="T70" s="56" t="str">
        <f t="shared" si="11"/>
        <v>Refere-se a propriedade     como.contorno     &gt;  arestaoculta</v>
      </c>
      <c r="U70" s="56" t="str">
        <f t="shared" si="12"/>
        <v>arestaoculta</v>
      </c>
    </row>
    <row r="71" spans="1:21" ht="8.4" customHeight="1" x14ac:dyDescent="0.3">
      <c r="A71" s="32">
        <v>71</v>
      </c>
      <c r="B71" s="18" t="str">
        <f t="shared" si="69"/>
        <v>como.contorno</v>
      </c>
      <c r="C71" s="93" t="s">
        <v>1388</v>
      </c>
      <c r="D71" s="34" t="str">
        <f t="shared" si="60"/>
        <v>xsd:string</v>
      </c>
      <c r="E71" s="20" t="str">
        <f t="shared" si="62"/>
        <v>desenhado</v>
      </c>
      <c r="F71" s="26" t="str">
        <f t="shared" si="62"/>
        <v>como.contorno</v>
      </c>
      <c r="G71" s="44" t="s">
        <v>152</v>
      </c>
      <c r="H71" s="44" t="s">
        <v>152</v>
      </c>
      <c r="I71" s="44" t="s">
        <v>152</v>
      </c>
      <c r="J71" s="44" t="s">
        <v>152</v>
      </c>
      <c r="K71" s="44" t="s">
        <v>152</v>
      </c>
      <c r="L71" s="44" t="s">
        <v>152</v>
      </c>
      <c r="M71" s="44" t="s">
        <v>152</v>
      </c>
      <c r="N71" s="44" t="s">
        <v>152</v>
      </c>
      <c r="O71" s="23" t="str">
        <f t="shared" si="66"/>
        <v>Desenhado</v>
      </c>
      <c r="P71" s="25" t="str">
        <f t="shared" ref="P71" si="70">P70</f>
        <v>Como.Cota</v>
      </c>
      <c r="Q71" s="35" t="str">
        <f t="shared" si="67"/>
        <v>Propriedade: como.contorno    Domínio: Desenhado     Range: Como.Cota</v>
      </c>
      <c r="R71" s="35" t="str">
        <f t="shared" si="10"/>
        <v>Valor:  arestadocorte</v>
      </c>
      <c r="S71" s="19" t="s">
        <v>152</v>
      </c>
      <c r="T71" s="56" t="str">
        <f t="shared" si="11"/>
        <v>Refere-se a propriedade     como.contorno     &gt;  arestadocorte</v>
      </c>
      <c r="U71" s="56" t="str">
        <f t="shared" si="12"/>
        <v>arestadocorte</v>
      </c>
    </row>
    <row r="72" spans="1:21" ht="8.4" customHeight="1" x14ac:dyDescent="0.3">
      <c r="A72" s="32">
        <v>72</v>
      </c>
      <c r="B72" s="18" t="str">
        <f t="shared" si="69"/>
        <v>como.vazio</v>
      </c>
      <c r="C72" s="93" t="s">
        <v>1389</v>
      </c>
      <c r="D72" s="34" t="str">
        <f t="shared" si="60"/>
        <v>xsd:string</v>
      </c>
      <c r="E72" s="20" t="str">
        <f t="shared" si="62"/>
        <v>desenhado</v>
      </c>
      <c r="F72" s="20" t="str">
        <f>F66</f>
        <v>como.vazio</v>
      </c>
      <c r="G72" s="44" t="s">
        <v>152</v>
      </c>
      <c r="H72" s="44" t="s">
        <v>152</v>
      </c>
      <c r="I72" s="44" t="s">
        <v>152</v>
      </c>
      <c r="J72" s="44" t="s">
        <v>152</v>
      </c>
      <c r="K72" s="44" t="s">
        <v>152</v>
      </c>
      <c r="L72" s="44" t="s">
        <v>152</v>
      </c>
      <c r="M72" s="44" t="s">
        <v>152</v>
      </c>
      <c r="N72" s="44" t="s">
        <v>152</v>
      </c>
      <c r="O72" s="23" t="str">
        <f t="shared" si="66"/>
        <v>Desenhado</v>
      </c>
      <c r="P72" s="33" t="s">
        <v>562</v>
      </c>
      <c r="Q72" s="35" t="str">
        <f t="shared" si="67"/>
        <v>Propriedade: como.vazio    Domínio: Desenhado     Range: Como.Vazio</v>
      </c>
      <c r="R72" s="35" t="str">
        <f t="shared" si="10"/>
        <v>Valor:  diagonalshaft</v>
      </c>
      <c r="S72" s="19" t="s">
        <v>152</v>
      </c>
      <c r="T72" s="56" t="str">
        <f t="shared" si="11"/>
        <v>Refere-se a propriedade     como.vazio     &gt;  diagonalshaft</v>
      </c>
      <c r="U72" s="56" t="str">
        <f t="shared" si="12"/>
        <v>diagonalshaft</v>
      </c>
    </row>
    <row r="73" spans="1:21" ht="8.4" customHeight="1" x14ac:dyDescent="0.3">
      <c r="A73" s="32">
        <v>73</v>
      </c>
      <c r="B73" s="18" t="str">
        <f t="shared" si="69"/>
        <v>como.vazio</v>
      </c>
      <c r="C73" s="93" t="s">
        <v>1390</v>
      </c>
      <c r="D73" s="34" t="str">
        <f t="shared" si="60"/>
        <v>xsd:string</v>
      </c>
      <c r="E73" s="20" t="str">
        <f t="shared" si="62"/>
        <v>desenhado</v>
      </c>
      <c r="F73" s="26" t="str">
        <f t="shared" si="62"/>
        <v>como.vazio</v>
      </c>
      <c r="G73" s="44" t="s">
        <v>152</v>
      </c>
      <c r="H73" s="44" t="s">
        <v>152</v>
      </c>
      <c r="I73" s="44" t="s">
        <v>152</v>
      </c>
      <c r="J73" s="44" t="s">
        <v>152</v>
      </c>
      <c r="K73" s="44" t="s">
        <v>152</v>
      </c>
      <c r="L73" s="44" t="s">
        <v>152</v>
      </c>
      <c r="M73" s="44" t="s">
        <v>152</v>
      </c>
      <c r="N73" s="44" t="s">
        <v>152</v>
      </c>
      <c r="O73" s="23" t="str">
        <f t="shared" si="66"/>
        <v>Desenhado</v>
      </c>
      <c r="P73" s="25" t="s">
        <v>562</v>
      </c>
      <c r="Q73" s="35" t="str">
        <f t="shared" si="67"/>
        <v>Propriedade: como.vazio    Domínio: Desenhado     Range: Como.Vazio</v>
      </c>
      <c r="R73" s="35" t="str">
        <f t="shared" si="10"/>
        <v>Valor:  diagonalvazio</v>
      </c>
      <c r="S73" s="19" t="s">
        <v>152</v>
      </c>
      <c r="T73" s="56" t="str">
        <f t="shared" si="11"/>
        <v>Refere-se a propriedade     como.vazio     &gt;  diagonalvazio</v>
      </c>
      <c r="U73" s="56" t="str">
        <f t="shared" si="12"/>
        <v>diagonalvazio</v>
      </c>
    </row>
    <row r="74" spans="1:21" ht="8.4" customHeight="1" x14ac:dyDescent="0.3">
      <c r="A74" s="32">
        <v>74</v>
      </c>
      <c r="B74" s="18" t="str">
        <f t="shared" si="69"/>
        <v>como.vazio</v>
      </c>
      <c r="C74" s="93" t="s">
        <v>1391</v>
      </c>
      <c r="D74" s="34" t="str">
        <f t="shared" si="60"/>
        <v>xsd:string</v>
      </c>
      <c r="E74" s="20" t="str">
        <f t="shared" si="62"/>
        <v>desenhado</v>
      </c>
      <c r="F74" s="26" t="str">
        <f t="shared" si="62"/>
        <v>como.vazio</v>
      </c>
      <c r="G74" s="44" t="s">
        <v>152</v>
      </c>
      <c r="H74" s="44" t="s">
        <v>152</v>
      </c>
      <c r="I74" s="44" t="s">
        <v>152</v>
      </c>
      <c r="J74" s="44" t="s">
        <v>152</v>
      </c>
      <c r="K74" s="44" t="s">
        <v>152</v>
      </c>
      <c r="L74" s="44" t="s">
        <v>152</v>
      </c>
      <c r="M74" s="44" t="s">
        <v>152</v>
      </c>
      <c r="N74" s="44" t="s">
        <v>152</v>
      </c>
      <c r="O74" s="23" t="str">
        <f t="shared" si="66"/>
        <v>Desenhado</v>
      </c>
      <c r="P74" s="25" t="s">
        <v>562</v>
      </c>
      <c r="Q74" s="35" t="str">
        <f t="shared" si="67"/>
        <v>Propriedade: como.vazio    Domínio: Desenhado     Range: Como.Vazio</v>
      </c>
      <c r="R74" s="35" t="str">
        <f t="shared" si="10"/>
        <v>Valor:  diagonalplenum</v>
      </c>
      <c r="S74" s="19" t="s">
        <v>152</v>
      </c>
      <c r="T74" s="56" t="str">
        <f t="shared" si="11"/>
        <v>Refere-se a propriedade     como.vazio     &gt;  diagonalplenum</v>
      </c>
      <c r="U74" s="56" t="str">
        <f t="shared" si="12"/>
        <v>diagonalplenum</v>
      </c>
    </row>
    <row r="75" spans="1:21" ht="8.4" customHeight="1" x14ac:dyDescent="0.3">
      <c r="A75" s="32">
        <v>75</v>
      </c>
      <c r="B75" s="18" t="str">
        <f t="shared" si="69"/>
        <v>como.movimento</v>
      </c>
      <c r="C75" s="93" t="s">
        <v>1392</v>
      </c>
      <c r="D75" s="34" t="str">
        <f t="shared" si="60"/>
        <v>xsd:string</v>
      </c>
      <c r="E75" s="20" t="str">
        <f t="shared" si="62"/>
        <v>desenhado</v>
      </c>
      <c r="F75" s="20" t="str">
        <f>F67</f>
        <v>como.movimento</v>
      </c>
      <c r="G75" s="44" t="s">
        <v>152</v>
      </c>
      <c r="H75" s="44" t="s">
        <v>152</v>
      </c>
      <c r="I75" s="44" t="s">
        <v>152</v>
      </c>
      <c r="J75" s="44" t="s">
        <v>152</v>
      </c>
      <c r="K75" s="44" t="s">
        <v>152</v>
      </c>
      <c r="L75" s="44" t="s">
        <v>152</v>
      </c>
      <c r="M75" s="44" t="s">
        <v>152</v>
      </c>
      <c r="N75" s="44" t="s">
        <v>152</v>
      </c>
      <c r="O75" s="23" t="str">
        <f t="shared" si="66"/>
        <v>Desenhado</v>
      </c>
      <c r="P75" s="33" t="s">
        <v>563</v>
      </c>
      <c r="Q75" s="35" t="str">
        <f t="shared" si="67"/>
        <v>Propriedade: como.movimento    Domínio: Desenhado     Range: Como.Movimento</v>
      </c>
      <c r="R75" s="35" t="str">
        <f t="shared" si="10"/>
        <v>Valor:  arco.de.porta</v>
      </c>
      <c r="S75" s="19" t="s">
        <v>152</v>
      </c>
      <c r="T75" s="56" t="str">
        <f t="shared" si="11"/>
        <v>Refere-se a propriedade     como.movimento     &gt;  arco.de.porta</v>
      </c>
      <c r="U75" s="56" t="str">
        <f t="shared" si="12"/>
        <v>arco.de.porta</v>
      </c>
    </row>
    <row r="76" spans="1:21" ht="8.4" customHeight="1" x14ac:dyDescent="0.3">
      <c r="A76" s="32">
        <v>76</v>
      </c>
      <c r="B76" s="18" t="str">
        <f t="shared" si="69"/>
        <v>como.movimento</v>
      </c>
      <c r="C76" s="93" t="s">
        <v>1393</v>
      </c>
      <c r="D76" s="34" t="str">
        <f t="shared" si="60"/>
        <v>xsd:string</v>
      </c>
      <c r="E76" s="20" t="str">
        <f t="shared" si="62"/>
        <v>desenhado</v>
      </c>
      <c r="F76" s="26" t="str">
        <f t="shared" si="62"/>
        <v>como.movimento</v>
      </c>
      <c r="G76" s="44" t="s">
        <v>152</v>
      </c>
      <c r="H76" s="44" t="s">
        <v>152</v>
      </c>
      <c r="I76" s="44" t="s">
        <v>152</v>
      </c>
      <c r="J76" s="44" t="s">
        <v>152</v>
      </c>
      <c r="K76" s="44" t="s">
        <v>152</v>
      </c>
      <c r="L76" s="44" t="s">
        <v>152</v>
      </c>
      <c r="M76" s="44" t="s">
        <v>152</v>
      </c>
      <c r="N76" s="44" t="s">
        <v>152</v>
      </c>
      <c r="O76" s="23" t="str">
        <f t="shared" si="66"/>
        <v>Desenhado</v>
      </c>
      <c r="P76" s="25" t="s">
        <v>563</v>
      </c>
      <c r="Q76" s="35" t="str">
        <f t="shared" si="67"/>
        <v>Propriedade: como.movimento    Domínio: Desenhado     Range: Como.Movimento</v>
      </c>
      <c r="R76" s="35" t="str">
        <f t="shared" ref="R76:R133" si="71">_xlfn.CONCAT("Valor:  ", C76)</f>
        <v>Valor:  sentido.de.abertura</v>
      </c>
      <c r="S76" s="19" t="s">
        <v>152</v>
      </c>
      <c r="T76" s="56" t="str">
        <f t="shared" ref="T76:T133" si="72">_xlfn.CONCAT("Refere-se a propriedade     ",F76, "     &gt;  ",U76)</f>
        <v>Refere-se a propriedade     como.movimento     &gt;  sentido.de.abertura</v>
      </c>
      <c r="U76" s="56" t="str">
        <f t="shared" ref="U76:U133" si="73">C76</f>
        <v>sentido.de.abertura</v>
      </c>
    </row>
    <row r="77" spans="1:21" ht="8.4" customHeight="1" x14ac:dyDescent="0.3">
      <c r="A77" s="32">
        <v>77</v>
      </c>
      <c r="B77" s="18" t="str">
        <f t="shared" si="69"/>
        <v>como.cota</v>
      </c>
      <c r="C77" s="93" t="s">
        <v>1394</v>
      </c>
      <c r="D77" s="34" t="str">
        <f t="shared" si="60"/>
        <v>xsd:string</v>
      </c>
      <c r="E77" s="20" t="str">
        <f t="shared" si="62"/>
        <v>desenhado</v>
      </c>
      <c r="F77" s="20" t="str">
        <f>F68</f>
        <v>como.cota</v>
      </c>
      <c r="G77" s="44" t="s">
        <v>152</v>
      </c>
      <c r="H77" s="44" t="s">
        <v>152</v>
      </c>
      <c r="I77" s="44" t="s">
        <v>152</v>
      </c>
      <c r="J77" s="44" t="s">
        <v>152</v>
      </c>
      <c r="K77" s="44" t="s">
        <v>152</v>
      </c>
      <c r="L77" s="44" t="s">
        <v>152</v>
      </c>
      <c r="M77" s="44" t="s">
        <v>152</v>
      </c>
      <c r="N77" s="44" t="s">
        <v>152</v>
      </c>
      <c r="O77" s="23" t="str">
        <f t="shared" si="66"/>
        <v>Desenhado</v>
      </c>
      <c r="P77" s="33" t="s">
        <v>564</v>
      </c>
      <c r="Q77" s="35" t="str">
        <f t="shared" si="67"/>
        <v>Propriedade: como.cota    Domínio: Desenhado     Range: Como.Cota</v>
      </c>
      <c r="R77" s="35" t="str">
        <f t="shared" si="71"/>
        <v>Valor:  cota.externa</v>
      </c>
      <c r="S77" s="19" t="s">
        <v>152</v>
      </c>
      <c r="T77" s="56" t="str">
        <f t="shared" si="72"/>
        <v>Refere-se a propriedade     como.cota     &gt;  cota.externa</v>
      </c>
      <c r="U77" s="56" t="str">
        <f t="shared" si="73"/>
        <v>cota.externa</v>
      </c>
    </row>
    <row r="78" spans="1:21" ht="8.4" customHeight="1" x14ac:dyDescent="0.3">
      <c r="A78" s="32">
        <v>78</v>
      </c>
      <c r="B78" s="18" t="str">
        <f t="shared" si="69"/>
        <v>como.cota</v>
      </c>
      <c r="C78" s="93" t="s">
        <v>1395</v>
      </c>
      <c r="D78" s="34" t="str">
        <f t="shared" si="60"/>
        <v>xsd:string</v>
      </c>
      <c r="E78" s="20" t="str">
        <f t="shared" si="62"/>
        <v>desenhado</v>
      </c>
      <c r="F78" s="26" t="str">
        <f t="shared" si="62"/>
        <v>como.cota</v>
      </c>
      <c r="G78" s="44" t="s">
        <v>152</v>
      </c>
      <c r="H78" s="44" t="s">
        <v>152</v>
      </c>
      <c r="I78" s="44" t="s">
        <v>152</v>
      </c>
      <c r="J78" s="44" t="s">
        <v>152</v>
      </c>
      <c r="K78" s="44" t="s">
        <v>152</v>
      </c>
      <c r="L78" s="44" t="s">
        <v>152</v>
      </c>
      <c r="M78" s="44" t="s">
        <v>152</v>
      </c>
      <c r="N78" s="44" t="s">
        <v>152</v>
      </c>
      <c r="O78" s="23" t="str">
        <f t="shared" si="66"/>
        <v>Desenhado</v>
      </c>
      <c r="P78" s="25" t="s">
        <v>564</v>
      </c>
      <c r="Q78" s="35" t="str">
        <f t="shared" si="67"/>
        <v>Propriedade: como.cota    Domínio: Desenhado     Range: Como.Cota</v>
      </c>
      <c r="R78" s="35" t="str">
        <f t="shared" si="71"/>
        <v>Valor:  cota.interna</v>
      </c>
      <c r="S78" s="19" t="s">
        <v>152</v>
      </c>
      <c r="T78" s="56" t="str">
        <f t="shared" si="72"/>
        <v>Refere-se a propriedade     como.cota     &gt;  cota.interna</v>
      </c>
      <c r="U78" s="56" t="str">
        <f t="shared" si="73"/>
        <v>cota.interna</v>
      </c>
    </row>
    <row r="79" spans="1:21" ht="8.4" customHeight="1" x14ac:dyDescent="0.3">
      <c r="A79" s="32">
        <v>79</v>
      </c>
      <c r="B79" s="66" t="str">
        <f>ProjInfo!B6</f>
        <v>NBR.Data</v>
      </c>
      <c r="C79" s="66" t="str">
        <f>F79</f>
        <v>em.escala</v>
      </c>
      <c r="D79" s="70" t="s">
        <v>57</v>
      </c>
      <c r="E79" s="67" t="str">
        <f>ProjInfo!B5</f>
        <v>NBR.Prop</v>
      </c>
      <c r="F79" s="67" t="s">
        <v>1298</v>
      </c>
      <c r="G79" s="55" t="s">
        <v>46</v>
      </c>
      <c r="H79" s="43" t="s">
        <v>152</v>
      </c>
      <c r="I79" s="43" t="s">
        <v>152</v>
      </c>
      <c r="J79" s="43" t="s">
        <v>152</v>
      </c>
      <c r="K79" s="43" t="s">
        <v>152</v>
      </c>
      <c r="L79" s="43" t="s">
        <v>152</v>
      </c>
      <c r="M79" s="43" t="s">
        <v>152</v>
      </c>
      <c r="N79" s="43" t="s">
        <v>152</v>
      </c>
      <c r="O79" s="40" t="s">
        <v>1031</v>
      </c>
      <c r="P79" s="40" t="s">
        <v>1297</v>
      </c>
      <c r="Q79" s="35" t="str">
        <f t="shared" si="67"/>
        <v>Propriedade: em.escala    Domínio: Ajuste     Range: Em.Escala</v>
      </c>
      <c r="R79" s="35" t="str">
        <f t="shared" si="71"/>
        <v>Valor:  em.escala</v>
      </c>
      <c r="S79" s="19" t="s">
        <v>46</v>
      </c>
      <c r="T79" s="56" t="str">
        <f t="shared" si="72"/>
        <v>Refere-se a propriedade     em.escala     &gt;  em.escala</v>
      </c>
      <c r="U79" s="56" t="str">
        <f t="shared" si="73"/>
        <v>em.escala</v>
      </c>
    </row>
    <row r="80" spans="1:21" ht="8.4" customHeight="1" x14ac:dyDescent="0.3">
      <c r="A80" s="32">
        <v>80</v>
      </c>
      <c r="B80" s="18" t="str">
        <f>E80</f>
        <v>em.escala</v>
      </c>
      <c r="C80" s="94" t="s">
        <v>1396</v>
      </c>
      <c r="D80" s="34" t="s">
        <v>47</v>
      </c>
      <c r="E80" s="20" t="str">
        <f>F79</f>
        <v>em.escala</v>
      </c>
      <c r="F80" s="65" t="s">
        <v>1027</v>
      </c>
      <c r="G80" s="44" t="s">
        <v>152</v>
      </c>
      <c r="H80" s="44" t="s">
        <v>152</v>
      </c>
      <c r="I80" s="44" t="s">
        <v>152</v>
      </c>
      <c r="J80" s="44" t="s">
        <v>152</v>
      </c>
      <c r="K80" s="44" t="s">
        <v>152</v>
      </c>
      <c r="L80" s="44" t="s">
        <v>152</v>
      </c>
      <c r="M80" s="44" t="s">
        <v>152</v>
      </c>
      <c r="N80" s="44" t="s">
        <v>152</v>
      </c>
      <c r="O80" s="23" t="str">
        <f>O79</f>
        <v>Ajuste</v>
      </c>
      <c r="P80" s="25" t="str">
        <f>P79</f>
        <v>Em.Escala</v>
      </c>
      <c r="Q80" s="35" t="str">
        <f t="shared" si="67"/>
        <v>Propriedade: é.escala    Domínio: Ajuste     Range: Em.Escala</v>
      </c>
      <c r="R80" s="35" t="str">
        <f t="shared" si="71"/>
        <v>Valor:  esc.2/1</v>
      </c>
      <c r="S80" s="19" t="s">
        <v>152</v>
      </c>
      <c r="T80" s="56" t="str">
        <f t="shared" si="72"/>
        <v>Refere-se a propriedade     é.escala     &gt;  esc.2/1</v>
      </c>
      <c r="U80" s="56" t="str">
        <f t="shared" si="73"/>
        <v>esc.2/1</v>
      </c>
    </row>
    <row r="81" spans="1:21" ht="8.4" customHeight="1" x14ac:dyDescent="0.3">
      <c r="A81" s="32">
        <v>81</v>
      </c>
      <c r="B81" s="18" t="str">
        <f t="shared" ref="B81:B95" si="74">E81</f>
        <v>em.escala</v>
      </c>
      <c r="C81" s="95" t="s">
        <v>1397</v>
      </c>
      <c r="D81" s="34" t="s">
        <v>47</v>
      </c>
      <c r="E81" s="20" t="str">
        <f>E80</f>
        <v>em.escala</v>
      </c>
      <c r="F81" s="46" t="s">
        <v>1027</v>
      </c>
      <c r="G81" s="44" t="s">
        <v>152</v>
      </c>
      <c r="H81" s="44" t="s">
        <v>152</v>
      </c>
      <c r="I81" s="44" t="s">
        <v>152</v>
      </c>
      <c r="J81" s="44" t="s">
        <v>152</v>
      </c>
      <c r="K81" s="44" t="s">
        <v>152</v>
      </c>
      <c r="L81" s="44" t="s">
        <v>152</v>
      </c>
      <c r="M81" s="44" t="s">
        <v>152</v>
      </c>
      <c r="N81" s="44" t="s">
        <v>152</v>
      </c>
      <c r="O81" s="23" t="str">
        <f>O79</f>
        <v>Ajuste</v>
      </c>
      <c r="P81" s="25" t="str">
        <f>P79</f>
        <v>Em.Escala</v>
      </c>
      <c r="Q81" s="35" t="str">
        <f t="shared" si="67"/>
        <v>Propriedade: é.escala    Domínio: Ajuste     Range: Em.Escala</v>
      </c>
      <c r="R81" s="35" t="str">
        <f t="shared" si="71"/>
        <v>Valor:  esc.1/1</v>
      </c>
      <c r="S81" s="19" t="s">
        <v>152</v>
      </c>
      <c r="T81" s="56" t="str">
        <f t="shared" si="72"/>
        <v>Refere-se a propriedade     é.escala     &gt;  esc.1/1</v>
      </c>
      <c r="U81" s="56" t="str">
        <f t="shared" si="73"/>
        <v>esc.1/1</v>
      </c>
    </row>
    <row r="82" spans="1:21" ht="8.4" customHeight="1" x14ac:dyDescent="0.3">
      <c r="A82" s="32">
        <v>82</v>
      </c>
      <c r="B82" s="18" t="str">
        <f t="shared" si="74"/>
        <v>em.escala</v>
      </c>
      <c r="C82" s="94" t="s">
        <v>1398</v>
      </c>
      <c r="D82" s="34" t="s">
        <v>47</v>
      </c>
      <c r="E82" s="20" t="str">
        <f t="shared" ref="E82:E95" si="75">E81</f>
        <v>em.escala</v>
      </c>
      <c r="F82" s="46" t="s">
        <v>1027</v>
      </c>
      <c r="G82" s="44" t="s">
        <v>152</v>
      </c>
      <c r="H82" s="44" t="s">
        <v>152</v>
      </c>
      <c r="I82" s="44" t="s">
        <v>152</v>
      </c>
      <c r="J82" s="44" t="s">
        <v>152</v>
      </c>
      <c r="K82" s="44" t="s">
        <v>152</v>
      </c>
      <c r="L82" s="44" t="s">
        <v>152</v>
      </c>
      <c r="M82" s="44" t="s">
        <v>152</v>
      </c>
      <c r="N82" s="44" t="s">
        <v>152</v>
      </c>
      <c r="O82" s="23" t="str">
        <f>O81</f>
        <v>Ajuste</v>
      </c>
      <c r="P82" s="25" t="str">
        <f>P81</f>
        <v>Em.Escala</v>
      </c>
      <c r="Q82" s="35" t="str">
        <f t="shared" si="67"/>
        <v>Propriedade: é.escala    Domínio: Ajuste     Range: Em.Escala</v>
      </c>
      <c r="R82" s="35" t="str">
        <f t="shared" si="71"/>
        <v>Valor:  esc.1/2</v>
      </c>
      <c r="S82" s="19" t="s">
        <v>152</v>
      </c>
      <c r="T82" s="56" t="str">
        <f t="shared" si="72"/>
        <v>Refere-se a propriedade     é.escala     &gt;  esc.1/2</v>
      </c>
      <c r="U82" s="56" t="str">
        <f t="shared" si="73"/>
        <v>esc.1/2</v>
      </c>
    </row>
    <row r="83" spans="1:21" ht="8.4" customHeight="1" x14ac:dyDescent="0.3">
      <c r="A83" s="32">
        <v>83</v>
      </c>
      <c r="B83" s="18" t="str">
        <f t="shared" si="74"/>
        <v>em.escala</v>
      </c>
      <c r="C83" s="96" t="s">
        <v>1399</v>
      </c>
      <c r="D83" s="34" t="s">
        <v>47</v>
      </c>
      <c r="E83" s="20" t="str">
        <f t="shared" si="75"/>
        <v>em.escala</v>
      </c>
      <c r="F83" s="46" t="s">
        <v>1027</v>
      </c>
      <c r="G83" s="44" t="s">
        <v>152</v>
      </c>
      <c r="H83" s="44" t="s">
        <v>152</v>
      </c>
      <c r="I83" s="44" t="s">
        <v>152</v>
      </c>
      <c r="J83" s="44" t="s">
        <v>152</v>
      </c>
      <c r="K83" s="44" t="s">
        <v>152</v>
      </c>
      <c r="L83" s="44" t="s">
        <v>152</v>
      </c>
      <c r="M83" s="44" t="s">
        <v>152</v>
      </c>
      <c r="N83" s="44" t="s">
        <v>152</v>
      </c>
      <c r="O83" s="23" t="str">
        <f t="shared" ref="O83:P92" si="76">O82</f>
        <v>Ajuste</v>
      </c>
      <c r="P83" s="25" t="str">
        <f t="shared" si="76"/>
        <v>Em.Escala</v>
      </c>
      <c r="Q83" s="35" t="str">
        <f t="shared" si="67"/>
        <v>Propriedade: é.escala    Domínio: Ajuste     Range: Em.Escala</v>
      </c>
      <c r="R83" s="35" t="str">
        <f t="shared" si="71"/>
        <v>Valor:  esc.1/5</v>
      </c>
      <c r="S83" s="19" t="s">
        <v>152</v>
      </c>
      <c r="T83" s="56" t="str">
        <f t="shared" si="72"/>
        <v>Refere-se a propriedade     é.escala     &gt;  esc.1/5</v>
      </c>
      <c r="U83" s="56" t="str">
        <f t="shared" si="73"/>
        <v>esc.1/5</v>
      </c>
    </row>
    <row r="84" spans="1:21" ht="8.4" customHeight="1" x14ac:dyDescent="0.3">
      <c r="A84" s="32">
        <v>84</v>
      </c>
      <c r="B84" s="18" t="str">
        <f t="shared" si="74"/>
        <v>em.escala</v>
      </c>
      <c r="C84" s="96" t="s">
        <v>1400</v>
      </c>
      <c r="D84" s="34" t="s">
        <v>47</v>
      </c>
      <c r="E84" s="20" t="str">
        <f t="shared" si="75"/>
        <v>em.escala</v>
      </c>
      <c r="F84" s="46" t="s">
        <v>1027</v>
      </c>
      <c r="G84" s="44" t="s">
        <v>152</v>
      </c>
      <c r="H84" s="44" t="s">
        <v>152</v>
      </c>
      <c r="I84" s="44" t="s">
        <v>152</v>
      </c>
      <c r="J84" s="44" t="s">
        <v>152</v>
      </c>
      <c r="K84" s="44" t="s">
        <v>152</v>
      </c>
      <c r="L84" s="44" t="s">
        <v>152</v>
      </c>
      <c r="M84" s="44" t="s">
        <v>152</v>
      </c>
      <c r="N84" s="44" t="s">
        <v>152</v>
      </c>
      <c r="O84" s="23" t="str">
        <f t="shared" si="76"/>
        <v>Ajuste</v>
      </c>
      <c r="P84" s="25" t="str">
        <f t="shared" si="76"/>
        <v>Em.Escala</v>
      </c>
      <c r="Q84" s="35" t="str">
        <f t="shared" si="67"/>
        <v>Propriedade: é.escala    Domínio: Ajuste     Range: Em.Escala</v>
      </c>
      <c r="R84" s="35" t="str">
        <f t="shared" si="71"/>
        <v>Valor:  esc.1/10</v>
      </c>
      <c r="S84" s="19" t="s">
        <v>152</v>
      </c>
      <c r="T84" s="56" t="str">
        <f t="shared" si="72"/>
        <v>Refere-se a propriedade     é.escala     &gt;  esc.1/10</v>
      </c>
      <c r="U84" s="56" t="str">
        <f t="shared" si="73"/>
        <v>esc.1/10</v>
      </c>
    </row>
    <row r="85" spans="1:21" ht="8.4" customHeight="1" x14ac:dyDescent="0.3">
      <c r="A85" s="32">
        <v>85</v>
      </c>
      <c r="B85" s="18" t="str">
        <f t="shared" si="74"/>
        <v>em.escala</v>
      </c>
      <c r="C85" s="96" t="s">
        <v>1401</v>
      </c>
      <c r="D85" s="34" t="s">
        <v>47</v>
      </c>
      <c r="E85" s="20" t="str">
        <f t="shared" si="75"/>
        <v>em.escala</v>
      </c>
      <c r="F85" s="46" t="s">
        <v>1027</v>
      </c>
      <c r="G85" s="44" t="s">
        <v>152</v>
      </c>
      <c r="H85" s="44" t="s">
        <v>152</v>
      </c>
      <c r="I85" s="44" t="s">
        <v>152</v>
      </c>
      <c r="J85" s="44" t="s">
        <v>152</v>
      </c>
      <c r="K85" s="44" t="s">
        <v>152</v>
      </c>
      <c r="L85" s="44" t="s">
        <v>152</v>
      </c>
      <c r="M85" s="44" t="s">
        <v>152</v>
      </c>
      <c r="N85" s="44" t="s">
        <v>152</v>
      </c>
      <c r="O85" s="23" t="str">
        <f t="shared" si="76"/>
        <v>Ajuste</v>
      </c>
      <c r="P85" s="25" t="str">
        <f t="shared" si="76"/>
        <v>Em.Escala</v>
      </c>
      <c r="Q85" s="35" t="str">
        <f t="shared" si="67"/>
        <v>Propriedade: é.escala    Domínio: Ajuste     Range: Em.Escala</v>
      </c>
      <c r="R85" s="35" t="str">
        <f t="shared" si="71"/>
        <v>Valor:  esc.1/20</v>
      </c>
      <c r="S85" s="19" t="s">
        <v>152</v>
      </c>
      <c r="T85" s="56" t="str">
        <f t="shared" si="72"/>
        <v>Refere-se a propriedade     é.escala     &gt;  esc.1/20</v>
      </c>
      <c r="U85" s="56" t="str">
        <f t="shared" si="73"/>
        <v>esc.1/20</v>
      </c>
    </row>
    <row r="86" spans="1:21" ht="8.4" customHeight="1" x14ac:dyDescent="0.3">
      <c r="A86" s="32">
        <v>86</v>
      </c>
      <c r="B86" s="18" t="str">
        <f t="shared" si="74"/>
        <v>em.escala</v>
      </c>
      <c r="C86" s="96" t="s">
        <v>1402</v>
      </c>
      <c r="D86" s="34" t="s">
        <v>47</v>
      </c>
      <c r="E86" s="20" t="str">
        <f t="shared" si="75"/>
        <v>em.escala</v>
      </c>
      <c r="F86" s="46" t="s">
        <v>1027</v>
      </c>
      <c r="G86" s="44" t="s">
        <v>152</v>
      </c>
      <c r="H86" s="44" t="s">
        <v>152</v>
      </c>
      <c r="I86" s="44" t="s">
        <v>152</v>
      </c>
      <c r="J86" s="44" t="s">
        <v>152</v>
      </c>
      <c r="K86" s="44" t="s">
        <v>152</v>
      </c>
      <c r="L86" s="44" t="s">
        <v>152</v>
      </c>
      <c r="M86" s="44" t="s">
        <v>152</v>
      </c>
      <c r="N86" s="44" t="s">
        <v>152</v>
      </c>
      <c r="O86" s="23" t="str">
        <f t="shared" si="76"/>
        <v>Ajuste</v>
      </c>
      <c r="P86" s="25" t="str">
        <f t="shared" si="76"/>
        <v>Em.Escala</v>
      </c>
      <c r="Q86" s="35" t="str">
        <f t="shared" si="67"/>
        <v>Propriedade: é.escala    Domínio: Ajuste     Range: Em.Escala</v>
      </c>
      <c r="R86" s="35" t="str">
        <f t="shared" si="71"/>
        <v>Valor:  esc.1/25</v>
      </c>
      <c r="S86" s="19" t="s">
        <v>152</v>
      </c>
      <c r="T86" s="56" t="str">
        <f t="shared" si="72"/>
        <v>Refere-se a propriedade     é.escala     &gt;  esc.1/25</v>
      </c>
      <c r="U86" s="56" t="str">
        <f t="shared" si="73"/>
        <v>esc.1/25</v>
      </c>
    </row>
    <row r="87" spans="1:21" ht="8.4" customHeight="1" x14ac:dyDescent="0.3">
      <c r="A87" s="32">
        <v>87</v>
      </c>
      <c r="B87" s="18" t="str">
        <f t="shared" si="74"/>
        <v>em.escala</v>
      </c>
      <c r="C87" s="96" t="s">
        <v>1403</v>
      </c>
      <c r="D87" s="34" t="s">
        <v>47</v>
      </c>
      <c r="E87" s="20" t="str">
        <f t="shared" si="75"/>
        <v>em.escala</v>
      </c>
      <c r="F87" s="46" t="s">
        <v>1027</v>
      </c>
      <c r="G87" s="44" t="s">
        <v>152</v>
      </c>
      <c r="H87" s="44" t="s">
        <v>152</v>
      </c>
      <c r="I87" s="44" t="s">
        <v>152</v>
      </c>
      <c r="J87" s="44" t="s">
        <v>152</v>
      </c>
      <c r="K87" s="44" t="s">
        <v>152</v>
      </c>
      <c r="L87" s="44" t="s">
        <v>152</v>
      </c>
      <c r="M87" s="44" t="s">
        <v>152</v>
      </c>
      <c r="N87" s="44" t="s">
        <v>152</v>
      </c>
      <c r="O87" s="23" t="str">
        <f t="shared" si="76"/>
        <v>Ajuste</v>
      </c>
      <c r="P87" s="25" t="str">
        <f t="shared" si="76"/>
        <v>Em.Escala</v>
      </c>
      <c r="Q87" s="35" t="str">
        <f t="shared" si="67"/>
        <v>Propriedade: é.escala    Domínio: Ajuste     Range: Em.Escala</v>
      </c>
      <c r="R87" s="35" t="str">
        <f t="shared" si="71"/>
        <v>Valor:  esc.1/50</v>
      </c>
      <c r="S87" s="19" t="s">
        <v>152</v>
      </c>
      <c r="T87" s="56" t="str">
        <f t="shared" si="72"/>
        <v>Refere-se a propriedade     é.escala     &gt;  esc.1/50</v>
      </c>
      <c r="U87" s="56" t="str">
        <f t="shared" si="73"/>
        <v>esc.1/50</v>
      </c>
    </row>
    <row r="88" spans="1:21" ht="8.4" customHeight="1" x14ac:dyDescent="0.3">
      <c r="A88" s="32">
        <v>88</v>
      </c>
      <c r="B88" s="18" t="str">
        <f t="shared" si="74"/>
        <v>em.escala</v>
      </c>
      <c r="C88" s="96" t="s">
        <v>1404</v>
      </c>
      <c r="D88" s="34" t="s">
        <v>47</v>
      </c>
      <c r="E88" s="20" t="str">
        <f t="shared" si="75"/>
        <v>em.escala</v>
      </c>
      <c r="F88" s="46" t="s">
        <v>1027</v>
      </c>
      <c r="G88" s="44" t="s">
        <v>152</v>
      </c>
      <c r="H88" s="44" t="s">
        <v>152</v>
      </c>
      <c r="I88" s="44" t="s">
        <v>152</v>
      </c>
      <c r="J88" s="44" t="s">
        <v>152</v>
      </c>
      <c r="K88" s="44" t="s">
        <v>152</v>
      </c>
      <c r="L88" s="44" t="s">
        <v>152</v>
      </c>
      <c r="M88" s="44" t="s">
        <v>152</v>
      </c>
      <c r="N88" s="44" t="s">
        <v>152</v>
      </c>
      <c r="O88" s="23" t="str">
        <f t="shared" si="76"/>
        <v>Ajuste</v>
      </c>
      <c r="P88" s="25" t="str">
        <f t="shared" si="76"/>
        <v>Em.Escala</v>
      </c>
      <c r="Q88" s="35" t="str">
        <f t="shared" si="67"/>
        <v>Propriedade: é.escala    Domínio: Ajuste     Range: Em.Escala</v>
      </c>
      <c r="R88" s="35" t="str">
        <f t="shared" si="71"/>
        <v>Valor:  esc.1/100</v>
      </c>
      <c r="S88" s="19" t="s">
        <v>152</v>
      </c>
      <c r="T88" s="56" t="str">
        <f t="shared" si="72"/>
        <v>Refere-se a propriedade     é.escala     &gt;  esc.1/100</v>
      </c>
      <c r="U88" s="56" t="str">
        <f t="shared" si="73"/>
        <v>esc.1/100</v>
      </c>
    </row>
    <row r="89" spans="1:21" ht="8.4" customHeight="1" x14ac:dyDescent="0.3">
      <c r="A89" s="32">
        <v>89</v>
      </c>
      <c r="B89" s="18" t="str">
        <f t="shared" si="74"/>
        <v>em.escala</v>
      </c>
      <c r="C89" s="96" t="s">
        <v>1405</v>
      </c>
      <c r="D89" s="34" t="s">
        <v>47</v>
      </c>
      <c r="E89" s="20" t="str">
        <f t="shared" si="75"/>
        <v>em.escala</v>
      </c>
      <c r="F89" s="46" t="s">
        <v>1027</v>
      </c>
      <c r="G89" s="44" t="s">
        <v>152</v>
      </c>
      <c r="H89" s="44" t="s">
        <v>152</v>
      </c>
      <c r="I89" s="44" t="s">
        <v>152</v>
      </c>
      <c r="J89" s="44" t="s">
        <v>152</v>
      </c>
      <c r="K89" s="44" t="s">
        <v>152</v>
      </c>
      <c r="L89" s="44" t="s">
        <v>152</v>
      </c>
      <c r="M89" s="44" t="s">
        <v>152</v>
      </c>
      <c r="N89" s="44" t="s">
        <v>152</v>
      </c>
      <c r="O89" s="23" t="str">
        <f t="shared" si="76"/>
        <v>Ajuste</v>
      </c>
      <c r="P89" s="25" t="str">
        <f t="shared" si="76"/>
        <v>Em.Escala</v>
      </c>
      <c r="Q89" s="35" t="str">
        <f t="shared" si="67"/>
        <v>Propriedade: é.escala    Domínio: Ajuste     Range: Em.Escala</v>
      </c>
      <c r="R89" s="35" t="str">
        <f t="shared" si="71"/>
        <v>Valor:  esc.1/150</v>
      </c>
      <c r="S89" s="19" t="s">
        <v>152</v>
      </c>
      <c r="T89" s="56" t="str">
        <f t="shared" si="72"/>
        <v>Refere-se a propriedade     é.escala     &gt;  esc.1/150</v>
      </c>
      <c r="U89" s="56" t="str">
        <f t="shared" si="73"/>
        <v>esc.1/150</v>
      </c>
    </row>
    <row r="90" spans="1:21" ht="8.4" customHeight="1" x14ac:dyDescent="0.3">
      <c r="A90" s="32">
        <v>90</v>
      </c>
      <c r="B90" s="18" t="str">
        <f t="shared" si="74"/>
        <v>em.escala</v>
      </c>
      <c r="C90" s="96" t="s">
        <v>1406</v>
      </c>
      <c r="D90" s="34" t="s">
        <v>47</v>
      </c>
      <c r="E90" s="20" t="str">
        <f t="shared" si="75"/>
        <v>em.escala</v>
      </c>
      <c r="F90" s="46" t="s">
        <v>1027</v>
      </c>
      <c r="G90" s="44" t="s">
        <v>152</v>
      </c>
      <c r="H90" s="44" t="s">
        <v>152</v>
      </c>
      <c r="I90" s="44" t="s">
        <v>152</v>
      </c>
      <c r="J90" s="44" t="s">
        <v>152</v>
      </c>
      <c r="K90" s="44" t="s">
        <v>152</v>
      </c>
      <c r="L90" s="44" t="s">
        <v>152</v>
      </c>
      <c r="M90" s="44" t="s">
        <v>152</v>
      </c>
      <c r="N90" s="44" t="s">
        <v>152</v>
      </c>
      <c r="O90" s="23" t="str">
        <f t="shared" si="76"/>
        <v>Ajuste</v>
      </c>
      <c r="P90" s="25" t="str">
        <f t="shared" si="76"/>
        <v>Em.Escala</v>
      </c>
      <c r="Q90" s="35" t="str">
        <f t="shared" si="67"/>
        <v>Propriedade: é.escala    Domínio: Ajuste     Range: Em.Escala</v>
      </c>
      <c r="R90" s="35" t="str">
        <f t="shared" si="71"/>
        <v>Valor:  esc.1/200</v>
      </c>
      <c r="S90" s="19" t="s">
        <v>152</v>
      </c>
      <c r="T90" s="56" t="str">
        <f t="shared" si="72"/>
        <v>Refere-se a propriedade     é.escala     &gt;  esc.1/200</v>
      </c>
      <c r="U90" s="56" t="str">
        <f t="shared" si="73"/>
        <v>esc.1/200</v>
      </c>
    </row>
    <row r="91" spans="1:21" ht="8.4" customHeight="1" x14ac:dyDescent="0.3">
      <c r="A91" s="32">
        <v>91</v>
      </c>
      <c r="B91" s="18" t="str">
        <f t="shared" si="74"/>
        <v>em.escala</v>
      </c>
      <c r="C91" s="96" t="s">
        <v>1407</v>
      </c>
      <c r="D91" s="34" t="s">
        <v>47</v>
      </c>
      <c r="E91" s="20" t="str">
        <f t="shared" si="75"/>
        <v>em.escala</v>
      </c>
      <c r="F91" s="46" t="s">
        <v>1027</v>
      </c>
      <c r="G91" s="44" t="s">
        <v>152</v>
      </c>
      <c r="H91" s="44" t="s">
        <v>152</v>
      </c>
      <c r="I91" s="44" t="s">
        <v>152</v>
      </c>
      <c r="J91" s="44" t="s">
        <v>152</v>
      </c>
      <c r="K91" s="44" t="s">
        <v>152</v>
      </c>
      <c r="L91" s="44" t="s">
        <v>152</v>
      </c>
      <c r="M91" s="44" t="s">
        <v>152</v>
      </c>
      <c r="N91" s="44" t="s">
        <v>152</v>
      </c>
      <c r="O91" s="23" t="str">
        <f t="shared" si="76"/>
        <v>Ajuste</v>
      </c>
      <c r="P91" s="25" t="str">
        <f t="shared" si="76"/>
        <v>Em.Escala</v>
      </c>
      <c r="Q91" s="35" t="str">
        <f t="shared" si="67"/>
        <v>Propriedade: é.escala    Domínio: Ajuste     Range: Em.Escala</v>
      </c>
      <c r="R91" s="35" t="str">
        <f t="shared" si="71"/>
        <v>Valor:  esc.1/250</v>
      </c>
      <c r="S91" s="19" t="s">
        <v>152</v>
      </c>
      <c r="T91" s="56" t="str">
        <f t="shared" si="72"/>
        <v>Refere-se a propriedade     é.escala     &gt;  esc.1/250</v>
      </c>
      <c r="U91" s="56" t="str">
        <f t="shared" si="73"/>
        <v>esc.1/250</v>
      </c>
    </row>
    <row r="92" spans="1:21" ht="8.4" customHeight="1" x14ac:dyDescent="0.3">
      <c r="A92" s="32">
        <v>92</v>
      </c>
      <c r="B92" s="18" t="str">
        <f t="shared" si="74"/>
        <v>em.escala</v>
      </c>
      <c r="C92" s="96" t="s">
        <v>1408</v>
      </c>
      <c r="D92" s="34" t="s">
        <v>47</v>
      </c>
      <c r="E92" s="20" t="str">
        <f t="shared" si="75"/>
        <v>em.escala</v>
      </c>
      <c r="F92" s="46" t="s">
        <v>1027</v>
      </c>
      <c r="G92" s="44" t="s">
        <v>152</v>
      </c>
      <c r="H92" s="44" t="s">
        <v>152</v>
      </c>
      <c r="I92" s="44" t="s">
        <v>152</v>
      </c>
      <c r="J92" s="44" t="s">
        <v>152</v>
      </c>
      <c r="K92" s="44" t="s">
        <v>152</v>
      </c>
      <c r="L92" s="44" t="s">
        <v>152</v>
      </c>
      <c r="M92" s="44" t="s">
        <v>152</v>
      </c>
      <c r="N92" s="44" t="s">
        <v>152</v>
      </c>
      <c r="O92" s="23" t="str">
        <f t="shared" si="76"/>
        <v>Ajuste</v>
      </c>
      <c r="P92" s="25" t="str">
        <f t="shared" si="76"/>
        <v>Em.Escala</v>
      </c>
      <c r="Q92" s="35" t="str">
        <f t="shared" si="67"/>
        <v>Propriedade: é.escala    Domínio: Ajuste     Range: Em.Escala</v>
      </c>
      <c r="R92" s="35" t="str">
        <f t="shared" si="71"/>
        <v>Valor:  esc.1/500</v>
      </c>
      <c r="S92" s="19" t="s">
        <v>152</v>
      </c>
      <c r="T92" s="56" t="str">
        <f t="shared" si="72"/>
        <v>Refere-se a propriedade     é.escala     &gt;  esc.1/500</v>
      </c>
      <c r="U92" s="56" t="str">
        <f t="shared" si="73"/>
        <v>esc.1/500</v>
      </c>
    </row>
    <row r="93" spans="1:21" ht="8.4" customHeight="1" x14ac:dyDescent="0.3">
      <c r="A93" s="32">
        <v>93</v>
      </c>
      <c r="B93" s="18" t="str">
        <f t="shared" si="74"/>
        <v>em.escala</v>
      </c>
      <c r="C93" s="96" t="s">
        <v>1409</v>
      </c>
      <c r="D93" s="34" t="s">
        <v>47</v>
      </c>
      <c r="E93" s="20" t="str">
        <f t="shared" si="75"/>
        <v>em.escala</v>
      </c>
      <c r="F93" s="46" t="s">
        <v>1027</v>
      </c>
      <c r="G93" s="44" t="s">
        <v>152</v>
      </c>
      <c r="H93" s="44" t="s">
        <v>152</v>
      </c>
      <c r="I93" s="44" t="s">
        <v>152</v>
      </c>
      <c r="J93" s="44" t="s">
        <v>152</v>
      </c>
      <c r="K93" s="44" t="s">
        <v>152</v>
      </c>
      <c r="L93" s="44" t="s">
        <v>152</v>
      </c>
      <c r="M93" s="44" t="s">
        <v>152</v>
      </c>
      <c r="N93" s="44" t="s">
        <v>152</v>
      </c>
      <c r="O93" s="23" t="str">
        <f>O91</f>
        <v>Ajuste</v>
      </c>
      <c r="P93" s="25" t="str">
        <f>P91</f>
        <v>Em.Escala</v>
      </c>
      <c r="Q93" s="35" t="str">
        <f t="shared" si="67"/>
        <v>Propriedade: é.escala    Domínio: Ajuste     Range: Em.Escala</v>
      </c>
      <c r="R93" s="35" t="str">
        <f t="shared" si="71"/>
        <v>Valor:  esc.1/1000</v>
      </c>
      <c r="S93" s="19" t="s">
        <v>152</v>
      </c>
      <c r="T93" s="56" t="str">
        <f t="shared" si="72"/>
        <v>Refere-se a propriedade     é.escala     &gt;  esc.1/1000</v>
      </c>
      <c r="U93" s="56" t="str">
        <f t="shared" si="73"/>
        <v>esc.1/1000</v>
      </c>
    </row>
    <row r="94" spans="1:21" ht="8.4" customHeight="1" x14ac:dyDescent="0.3">
      <c r="A94" s="32">
        <v>94</v>
      </c>
      <c r="B94" s="18" t="str">
        <f t="shared" si="74"/>
        <v>em.escala</v>
      </c>
      <c r="C94" s="97" t="s">
        <v>1410</v>
      </c>
      <c r="D94" s="34" t="s">
        <v>57</v>
      </c>
      <c r="E94" s="20" t="str">
        <f t="shared" si="75"/>
        <v>em.escala</v>
      </c>
      <c r="F94" s="46" t="s">
        <v>1027</v>
      </c>
      <c r="G94" s="44" t="s">
        <v>152</v>
      </c>
      <c r="H94" s="44" t="s">
        <v>152</v>
      </c>
      <c r="I94" s="44" t="s">
        <v>152</v>
      </c>
      <c r="J94" s="44" t="s">
        <v>152</v>
      </c>
      <c r="K94" s="44" t="s">
        <v>152</v>
      </c>
      <c r="L94" s="44" t="s">
        <v>152</v>
      </c>
      <c r="M94" s="44" t="s">
        <v>152</v>
      </c>
      <c r="N94" s="44" t="s">
        <v>152</v>
      </c>
      <c r="O94" s="23" t="str">
        <f>O91</f>
        <v>Ajuste</v>
      </c>
      <c r="P94" s="25" t="str">
        <f t="shared" ref="P94:P95" si="77">P92</f>
        <v>Em.Escala</v>
      </c>
      <c r="Q94" s="35" t="str">
        <f t="shared" si="67"/>
        <v>Propriedade: é.escala    Domínio: Ajuste     Range: Em.Escala</v>
      </c>
      <c r="R94" s="35" t="str">
        <f t="shared" si="71"/>
        <v>Valor:  esc.5.m</v>
      </c>
      <c r="S94" s="19" t="s">
        <v>152</v>
      </c>
      <c r="T94" s="56" t="str">
        <f t="shared" si="72"/>
        <v>Refere-se a propriedade     é.escala     &gt;  esc.5.m</v>
      </c>
      <c r="U94" s="56" t="str">
        <f t="shared" si="73"/>
        <v>esc.5.m</v>
      </c>
    </row>
    <row r="95" spans="1:21" ht="8.4" customHeight="1" x14ac:dyDescent="0.3">
      <c r="A95" s="32">
        <v>95</v>
      </c>
      <c r="B95" s="18" t="str">
        <f t="shared" si="74"/>
        <v>em.escala</v>
      </c>
      <c r="C95" s="97" t="s">
        <v>1411</v>
      </c>
      <c r="D95" s="34" t="s">
        <v>57</v>
      </c>
      <c r="E95" s="20" t="str">
        <f t="shared" si="75"/>
        <v>em.escala</v>
      </c>
      <c r="F95" s="46" t="s">
        <v>1027</v>
      </c>
      <c r="G95" s="44" t="s">
        <v>152</v>
      </c>
      <c r="H95" s="44" t="s">
        <v>152</v>
      </c>
      <c r="I95" s="44" t="s">
        <v>152</v>
      </c>
      <c r="J95" s="44" t="s">
        <v>152</v>
      </c>
      <c r="K95" s="44" t="s">
        <v>152</v>
      </c>
      <c r="L95" s="44" t="s">
        <v>152</v>
      </c>
      <c r="M95" s="44" t="s">
        <v>152</v>
      </c>
      <c r="N95" s="44" t="s">
        <v>152</v>
      </c>
      <c r="O95" s="23" t="str">
        <f>O92</f>
        <v>Ajuste</v>
      </c>
      <c r="P95" s="25" t="str">
        <f t="shared" si="77"/>
        <v>Em.Escala</v>
      </c>
      <c r="Q95" s="35" t="str">
        <f t="shared" si="67"/>
        <v>Propriedade: é.escala    Domínio: Ajuste     Range: Em.Escala</v>
      </c>
      <c r="R95" s="35" t="str">
        <f t="shared" si="71"/>
        <v>Valor:  esc.10.m</v>
      </c>
      <c r="S95" s="19" t="s">
        <v>152</v>
      </c>
      <c r="T95" s="56" t="str">
        <f t="shared" si="72"/>
        <v>Refere-se a propriedade     é.escala     &gt;  esc.10.m</v>
      </c>
      <c r="U95" s="56" t="str">
        <f t="shared" si="73"/>
        <v>esc.10.m</v>
      </c>
    </row>
    <row r="96" spans="1:21" ht="8.4" customHeight="1" x14ac:dyDescent="0.3">
      <c r="A96" s="32">
        <v>96</v>
      </c>
      <c r="B96" s="66" t="str">
        <f>ProjInfo!B6</f>
        <v>NBR.Data</v>
      </c>
      <c r="C96" s="66" t="str">
        <f>F96</f>
        <v>folhas</v>
      </c>
      <c r="D96" s="70" t="s">
        <v>57</v>
      </c>
      <c r="E96" s="67" t="str">
        <f>ProjInfo!B5</f>
        <v>NBR.Prop</v>
      </c>
      <c r="F96" s="67" t="s">
        <v>1486</v>
      </c>
      <c r="G96" s="55" t="s">
        <v>46</v>
      </c>
      <c r="H96" s="43" t="s">
        <v>152</v>
      </c>
      <c r="I96" s="43" t="s">
        <v>152</v>
      </c>
      <c r="J96" s="43" t="s">
        <v>152</v>
      </c>
      <c r="K96" s="43" t="s">
        <v>152</v>
      </c>
      <c r="L96" s="43" t="s">
        <v>152</v>
      </c>
      <c r="M96" s="43" t="s">
        <v>152</v>
      </c>
      <c r="N96" s="43" t="s">
        <v>152</v>
      </c>
      <c r="O96" s="33" t="s">
        <v>548</v>
      </c>
      <c r="P96" s="33" t="s">
        <v>1290</v>
      </c>
      <c r="Q96" s="35" t="str">
        <f t="shared" si="67"/>
        <v>Propriedade: folhas    Domínio: Objeto     Range: Folha</v>
      </c>
      <c r="R96" s="35" t="str">
        <f t="shared" si="71"/>
        <v>Valor:  folhas</v>
      </c>
      <c r="S96" s="19" t="s">
        <v>46</v>
      </c>
      <c r="T96" s="56" t="str">
        <f t="shared" si="72"/>
        <v>Refere-se a propriedade     folhas     &gt;  folhas</v>
      </c>
      <c r="U96" s="56" t="str">
        <f t="shared" si="73"/>
        <v>folhas</v>
      </c>
    </row>
    <row r="97" spans="1:21" ht="8.4" customHeight="1" x14ac:dyDescent="0.3">
      <c r="A97" s="32">
        <v>97</v>
      </c>
      <c r="B97" s="66" t="str">
        <f>E97</f>
        <v>folhas</v>
      </c>
      <c r="C97" s="66" t="str">
        <f>F97</f>
        <v>tem.papel</v>
      </c>
      <c r="D97" s="70" t="s">
        <v>57</v>
      </c>
      <c r="E97" s="68" t="str">
        <f>F96</f>
        <v>folhas</v>
      </c>
      <c r="F97" s="107" t="s">
        <v>1487</v>
      </c>
      <c r="G97" s="44" t="s">
        <v>46</v>
      </c>
      <c r="H97" s="44" t="s">
        <v>152</v>
      </c>
      <c r="I97" s="44" t="s">
        <v>152</v>
      </c>
      <c r="J97" s="44" t="s">
        <v>152</v>
      </c>
      <c r="K97" s="44" t="s">
        <v>152</v>
      </c>
      <c r="L97" s="44" t="s">
        <v>152</v>
      </c>
      <c r="M97" s="44" t="s">
        <v>152</v>
      </c>
      <c r="N97" s="44" t="s">
        <v>152</v>
      </c>
      <c r="O97" s="23" t="s">
        <v>1290</v>
      </c>
      <c r="P97" s="33" t="s">
        <v>594</v>
      </c>
      <c r="Q97" s="35" t="str">
        <f t="shared" si="67"/>
        <v>Propriedade: tem.papel    Domínio: Folha     Range: Em.Papel</v>
      </c>
      <c r="R97" s="35" t="str">
        <f t="shared" si="71"/>
        <v>Valor:  tem.papel</v>
      </c>
      <c r="S97" s="19" t="s">
        <v>152</v>
      </c>
      <c r="T97" s="56" t="str">
        <f t="shared" si="72"/>
        <v>Refere-se a propriedade     tem.papel     &gt;  tem.papel</v>
      </c>
      <c r="U97" s="56" t="str">
        <f t="shared" si="73"/>
        <v>tem.papel</v>
      </c>
    </row>
    <row r="98" spans="1:21" ht="8.4" customHeight="1" x14ac:dyDescent="0.3">
      <c r="A98" s="32">
        <v>98</v>
      </c>
      <c r="B98" s="66" t="str">
        <f>B97</f>
        <v>folhas</v>
      </c>
      <c r="C98" s="66" t="str">
        <f t="shared" ref="C98:C99" si="78">F98</f>
        <v>tem.gramatura</v>
      </c>
      <c r="D98" s="70" t="s">
        <v>57</v>
      </c>
      <c r="E98" s="68" t="str">
        <f>E97</f>
        <v>folhas</v>
      </c>
      <c r="F98" s="107" t="s">
        <v>1488</v>
      </c>
      <c r="G98" s="44" t="s">
        <v>46</v>
      </c>
      <c r="H98" s="44" t="s">
        <v>152</v>
      </c>
      <c r="I98" s="44" t="s">
        <v>152</v>
      </c>
      <c r="J98" s="44" t="s">
        <v>152</v>
      </c>
      <c r="K98" s="44" t="s">
        <v>152</v>
      </c>
      <c r="L98" s="44" t="s">
        <v>152</v>
      </c>
      <c r="M98" s="44" t="s">
        <v>152</v>
      </c>
      <c r="N98" s="44" t="s">
        <v>152</v>
      </c>
      <c r="O98" s="23" t="str">
        <f t="shared" ref="O98:O99" si="79">O97</f>
        <v>Folha</v>
      </c>
      <c r="P98" s="39" t="s">
        <v>1294</v>
      </c>
      <c r="Q98" s="35" t="str">
        <f t="shared" si="67"/>
        <v>Propriedade: tem.gramatura    Domínio: Folha     Range: Em.Gramatura</v>
      </c>
      <c r="R98" s="35" t="str">
        <f t="shared" ref="R98" si="80">_xlfn.CONCAT("Valor:  ", C98)</f>
        <v>Valor:  tem.gramatura</v>
      </c>
      <c r="S98" s="19" t="s">
        <v>152</v>
      </c>
      <c r="T98" s="56" t="str">
        <f t="shared" ref="T98" si="81">_xlfn.CONCAT("Refere-se a propriedade     ",F98, "     &gt;  ",U98)</f>
        <v>Refere-se a propriedade     tem.gramatura     &gt;  tem.gramatura</v>
      </c>
      <c r="U98" s="56" t="str">
        <f t="shared" ref="U98" si="82">C98</f>
        <v>tem.gramatura</v>
      </c>
    </row>
    <row r="99" spans="1:21" ht="8.4" customHeight="1" x14ac:dyDescent="0.3">
      <c r="A99" s="32">
        <v>99</v>
      </c>
      <c r="B99" s="66" t="str">
        <f>B98</f>
        <v>folhas</v>
      </c>
      <c r="C99" s="66" t="str">
        <f t="shared" si="78"/>
        <v>tem.formato</v>
      </c>
      <c r="D99" s="70" t="s">
        <v>57</v>
      </c>
      <c r="E99" s="68" t="str">
        <f t="shared" ref="E99:E114" si="83">E98</f>
        <v>folhas</v>
      </c>
      <c r="F99" s="107" t="s">
        <v>1489</v>
      </c>
      <c r="G99" s="44" t="s">
        <v>46</v>
      </c>
      <c r="H99" s="44" t="s">
        <v>152</v>
      </c>
      <c r="I99" s="44" t="s">
        <v>152</v>
      </c>
      <c r="J99" s="44" t="s">
        <v>152</v>
      </c>
      <c r="K99" s="44" t="s">
        <v>152</v>
      </c>
      <c r="L99" s="44" t="s">
        <v>152</v>
      </c>
      <c r="M99" s="44" t="s">
        <v>152</v>
      </c>
      <c r="N99" s="44" t="s">
        <v>152</v>
      </c>
      <c r="O99" s="23" t="str">
        <f t="shared" si="79"/>
        <v>Folha</v>
      </c>
      <c r="P99" s="39" t="s">
        <v>957</v>
      </c>
      <c r="Q99" s="35" t="str">
        <f t="shared" si="67"/>
        <v>Propriedade: tem.formato    Domínio: Folha     Range: Em.Formato</v>
      </c>
      <c r="R99" s="35" t="str">
        <f t="shared" ref="R99:R101" si="84">_xlfn.CONCAT("Valor:  ", C99)</f>
        <v>Valor:  tem.formato</v>
      </c>
      <c r="S99" s="19" t="s">
        <v>152</v>
      </c>
      <c r="T99" s="56" t="str">
        <f t="shared" ref="T99:T101" si="85">_xlfn.CONCAT("Refere-se a propriedade     ",F99, "     &gt;  ",U99)</f>
        <v>Refere-se a propriedade     tem.formato     &gt;  tem.formato</v>
      </c>
      <c r="U99" s="56" t="str">
        <f t="shared" ref="U99:U101" si="86">C99</f>
        <v>tem.formato</v>
      </c>
    </row>
    <row r="100" spans="1:21" ht="8.4" customHeight="1" x14ac:dyDescent="0.3">
      <c r="A100" s="32">
        <v>100</v>
      </c>
      <c r="B100" s="66" t="str">
        <f t="shared" ref="B100" si="87">E100</f>
        <v>folhas</v>
      </c>
      <c r="C100" s="66" t="str">
        <f>F100</f>
        <v>tem.margens</v>
      </c>
      <c r="D100" s="70" t="s">
        <v>57</v>
      </c>
      <c r="E100" s="68" t="str">
        <f t="shared" ref="E100" si="88">E99</f>
        <v>folhas</v>
      </c>
      <c r="F100" s="107" t="s">
        <v>1490</v>
      </c>
      <c r="G100" s="44" t="s">
        <v>46</v>
      </c>
      <c r="H100" s="44" t="s">
        <v>152</v>
      </c>
      <c r="I100" s="44" t="s">
        <v>152</v>
      </c>
      <c r="J100" s="44" t="s">
        <v>152</v>
      </c>
      <c r="K100" s="44" t="s">
        <v>152</v>
      </c>
      <c r="L100" s="44" t="s">
        <v>152</v>
      </c>
      <c r="M100" s="44" t="s">
        <v>152</v>
      </c>
      <c r="N100" s="44" t="s">
        <v>152</v>
      </c>
      <c r="O100" s="23" t="str">
        <f t="shared" ref="O100:O101" si="89">O98</f>
        <v>Folha</v>
      </c>
      <c r="P100" s="39" t="s">
        <v>1304</v>
      </c>
      <c r="Q100" s="35" t="str">
        <f t="shared" si="67"/>
        <v>Propriedade: tem.margens    Domínio: Folha     Range: Com.Margens</v>
      </c>
      <c r="R100" s="35" t="str">
        <f t="shared" si="84"/>
        <v>Valor:  tem.margens</v>
      </c>
      <c r="S100" s="19" t="s">
        <v>152</v>
      </c>
      <c r="T100" s="56" t="str">
        <f t="shared" si="85"/>
        <v>Refere-se a propriedade     tem.margens     &gt;  tem.margens</v>
      </c>
      <c r="U100" s="56" t="str">
        <f t="shared" si="86"/>
        <v>tem.margens</v>
      </c>
    </row>
    <row r="101" spans="1:21" ht="8.4" customHeight="1" x14ac:dyDescent="0.3">
      <c r="A101" s="32">
        <v>101</v>
      </c>
      <c r="B101" s="18" t="str">
        <f>F101</f>
        <v>tem.papel</v>
      </c>
      <c r="C101" s="18" t="s">
        <v>1412</v>
      </c>
      <c r="D101" s="34" t="s">
        <v>57</v>
      </c>
      <c r="E101" s="20" t="str">
        <f>E99</f>
        <v>folhas</v>
      </c>
      <c r="F101" s="26" t="str">
        <f>F97</f>
        <v>tem.papel</v>
      </c>
      <c r="G101" s="44" t="s">
        <v>152</v>
      </c>
      <c r="H101" s="44" t="s">
        <v>152</v>
      </c>
      <c r="I101" s="44" t="s">
        <v>152</v>
      </c>
      <c r="J101" s="44" t="s">
        <v>152</v>
      </c>
      <c r="K101" s="44" t="s">
        <v>152</v>
      </c>
      <c r="L101" s="44" t="s">
        <v>152</v>
      </c>
      <c r="M101" s="44" t="s">
        <v>152</v>
      </c>
      <c r="N101" s="44" t="s">
        <v>152</v>
      </c>
      <c r="O101" s="23" t="str">
        <f t="shared" si="89"/>
        <v>Folha</v>
      </c>
      <c r="P101" s="23" t="str">
        <f>P97</f>
        <v>Em.Papel</v>
      </c>
      <c r="Q101" s="35" t="str">
        <f t="shared" si="67"/>
        <v>Propriedade: tem.papel    Domínio: Folha     Range: Em.Papel</v>
      </c>
      <c r="R101" s="35" t="str">
        <f t="shared" si="84"/>
        <v>Valor:  Papel.Sulfite</v>
      </c>
      <c r="S101" s="19" t="s">
        <v>152</v>
      </c>
      <c r="T101" s="56" t="str">
        <f t="shared" si="85"/>
        <v>Refere-se a propriedade     tem.papel     &gt;  Papel.Sulfite</v>
      </c>
      <c r="U101" s="56" t="str">
        <f t="shared" si="86"/>
        <v>Papel.Sulfite</v>
      </c>
    </row>
    <row r="102" spans="1:21" ht="8.4" customHeight="1" x14ac:dyDescent="0.3">
      <c r="A102" s="32">
        <v>102</v>
      </c>
      <c r="B102" s="18" t="str">
        <f t="shared" ref="B102:B114" si="90">F102</f>
        <v>tem.papel</v>
      </c>
      <c r="C102" s="18" t="s">
        <v>1413</v>
      </c>
      <c r="D102" s="34" t="s">
        <v>57</v>
      </c>
      <c r="E102" s="20" t="str">
        <f t="shared" si="83"/>
        <v>folhas</v>
      </c>
      <c r="F102" s="26" t="str">
        <f>F97</f>
        <v>tem.papel</v>
      </c>
      <c r="G102" s="44" t="s">
        <v>152</v>
      </c>
      <c r="H102" s="44" t="s">
        <v>152</v>
      </c>
      <c r="I102" s="44" t="s">
        <v>152</v>
      </c>
      <c r="J102" s="44" t="s">
        <v>152</v>
      </c>
      <c r="K102" s="44" t="s">
        <v>152</v>
      </c>
      <c r="L102" s="44" t="s">
        <v>152</v>
      </c>
      <c r="M102" s="44" t="s">
        <v>152</v>
      </c>
      <c r="N102" s="44" t="s">
        <v>152</v>
      </c>
      <c r="O102" s="23" t="str">
        <f>O97</f>
        <v>Folha</v>
      </c>
      <c r="P102" s="23" t="str">
        <f t="shared" ref="P102:P103" si="91">P101</f>
        <v>Em.Papel</v>
      </c>
      <c r="Q102" s="35" t="str">
        <f t="shared" si="67"/>
        <v>Propriedade: tem.papel    Domínio: Folha     Range: Em.Papel</v>
      </c>
      <c r="R102" s="35" t="str">
        <f t="shared" si="71"/>
        <v>Valor:  Papel.Vegetal</v>
      </c>
      <c r="S102" s="19" t="s">
        <v>152</v>
      </c>
      <c r="T102" s="56" t="str">
        <f t="shared" si="72"/>
        <v>Refere-se a propriedade     tem.papel     &gt;  Papel.Vegetal</v>
      </c>
      <c r="U102" s="56" t="str">
        <f t="shared" si="73"/>
        <v>Papel.Vegetal</v>
      </c>
    </row>
    <row r="103" spans="1:21" ht="8.4" customHeight="1" x14ac:dyDescent="0.3">
      <c r="A103" s="32">
        <v>103</v>
      </c>
      <c r="B103" s="18" t="str">
        <f t="shared" si="90"/>
        <v>tem.papel</v>
      </c>
      <c r="C103" s="18" t="s">
        <v>1414</v>
      </c>
      <c r="D103" s="34" t="s">
        <v>57</v>
      </c>
      <c r="E103" s="20" t="str">
        <f t="shared" si="83"/>
        <v>folhas</v>
      </c>
      <c r="F103" s="26" t="str">
        <f t="shared" ref="F103" si="92">F102</f>
        <v>tem.papel</v>
      </c>
      <c r="G103" s="44" t="s">
        <v>152</v>
      </c>
      <c r="H103" s="44" t="s">
        <v>152</v>
      </c>
      <c r="I103" s="44" t="s">
        <v>152</v>
      </c>
      <c r="J103" s="44" t="s">
        <v>152</v>
      </c>
      <c r="K103" s="44" t="s">
        <v>152</v>
      </c>
      <c r="L103" s="44" t="s">
        <v>152</v>
      </c>
      <c r="M103" s="44" t="s">
        <v>152</v>
      </c>
      <c r="N103" s="44" t="s">
        <v>152</v>
      </c>
      <c r="O103" s="23" t="str">
        <f t="shared" ref="O103:O112" si="93">O102</f>
        <v>Folha</v>
      </c>
      <c r="P103" s="23" t="str">
        <f t="shared" si="91"/>
        <v>Em.Papel</v>
      </c>
      <c r="Q103" s="35" t="str">
        <f t="shared" si="67"/>
        <v>Propriedade: tem.papel    Domínio: Folha     Range: Em.Papel</v>
      </c>
      <c r="R103" s="35" t="str">
        <f t="shared" si="71"/>
        <v>Valor:  Papel.Glossy</v>
      </c>
      <c r="S103" s="19" t="s">
        <v>152</v>
      </c>
      <c r="T103" s="56" t="str">
        <f t="shared" si="72"/>
        <v>Refere-se a propriedade     tem.papel     &gt;  Papel.Glossy</v>
      </c>
      <c r="U103" s="56" t="str">
        <f t="shared" si="73"/>
        <v>Papel.Glossy</v>
      </c>
    </row>
    <row r="104" spans="1:21" ht="8.4" customHeight="1" x14ac:dyDescent="0.3">
      <c r="A104" s="32">
        <v>104</v>
      </c>
      <c r="B104" s="18" t="str">
        <f t="shared" si="90"/>
        <v>tem.gramatura</v>
      </c>
      <c r="C104" s="18" t="s">
        <v>95</v>
      </c>
      <c r="D104" s="34" t="s">
        <v>57</v>
      </c>
      <c r="E104" s="20" t="str">
        <f t="shared" si="83"/>
        <v>folhas</v>
      </c>
      <c r="F104" s="20" t="str">
        <f>F98</f>
        <v>tem.gramatura</v>
      </c>
      <c r="G104" s="44" t="s">
        <v>152</v>
      </c>
      <c r="H104" s="44" t="s">
        <v>152</v>
      </c>
      <c r="I104" s="44" t="s">
        <v>152</v>
      </c>
      <c r="J104" s="44" t="s">
        <v>152</v>
      </c>
      <c r="K104" s="44" t="s">
        <v>152</v>
      </c>
      <c r="L104" s="44" t="s">
        <v>152</v>
      </c>
      <c r="M104" s="44" t="s">
        <v>152</v>
      </c>
      <c r="N104" s="44" t="s">
        <v>152</v>
      </c>
      <c r="O104" s="23" t="str">
        <f t="shared" si="93"/>
        <v>Folha</v>
      </c>
      <c r="P104" s="39" t="str">
        <f>P98</f>
        <v>Em.Gramatura</v>
      </c>
      <c r="Q104" s="35" t="str">
        <f t="shared" si="67"/>
        <v>Propriedade: tem.gramatura    Domínio: Folha     Range: Em.Gramatura</v>
      </c>
      <c r="R104" s="35" t="str">
        <f t="shared" si="71"/>
        <v>Valor:  075.gr</v>
      </c>
      <c r="S104" s="19" t="s">
        <v>152</v>
      </c>
      <c r="T104" s="56" t="str">
        <f t="shared" si="72"/>
        <v>Refere-se a propriedade     tem.gramatura     &gt;  075.gr</v>
      </c>
      <c r="U104" s="56" t="str">
        <f t="shared" ref="U104:U108" si="94">C104</f>
        <v>075.gr</v>
      </c>
    </row>
    <row r="105" spans="1:21" ht="8.4" customHeight="1" x14ac:dyDescent="0.3">
      <c r="A105" s="32">
        <v>105</v>
      </c>
      <c r="B105" s="18" t="str">
        <f t="shared" si="90"/>
        <v>tem.gramatura</v>
      </c>
      <c r="C105" s="18" t="s">
        <v>96</v>
      </c>
      <c r="D105" s="34" t="s">
        <v>57</v>
      </c>
      <c r="E105" s="20" t="str">
        <f t="shared" si="83"/>
        <v>folhas</v>
      </c>
      <c r="F105" s="26" t="str">
        <f>F104</f>
        <v>tem.gramatura</v>
      </c>
      <c r="G105" s="44" t="s">
        <v>152</v>
      </c>
      <c r="H105" s="44" t="s">
        <v>152</v>
      </c>
      <c r="I105" s="44" t="s">
        <v>152</v>
      </c>
      <c r="J105" s="44" t="s">
        <v>152</v>
      </c>
      <c r="K105" s="44" t="s">
        <v>152</v>
      </c>
      <c r="L105" s="44" t="s">
        <v>152</v>
      </c>
      <c r="M105" s="44" t="s">
        <v>152</v>
      </c>
      <c r="N105" s="44" t="s">
        <v>152</v>
      </c>
      <c r="O105" s="23" t="str">
        <f t="shared" si="93"/>
        <v>Folha</v>
      </c>
      <c r="P105" s="23" t="str">
        <f t="shared" ref="P105" si="95">P104</f>
        <v>Em.Gramatura</v>
      </c>
      <c r="Q105" s="35" t="str">
        <f t="shared" si="67"/>
        <v>Propriedade: tem.gramatura    Domínio: Folha     Range: Em.Gramatura</v>
      </c>
      <c r="R105" s="35" t="str">
        <f t="shared" si="71"/>
        <v>Valor:  090.gr</v>
      </c>
      <c r="S105" s="19" t="s">
        <v>152</v>
      </c>
      <c r="T105" s="56" t="str">
        <f t="shared" si="72"/>
        <v>Refere-se a propriedade     tem.gramatura     &gt;  090.gr</v>
      </c>
      <c r="U105" s="56" t="str">
        <f t="shared" si="94"/>
        <v>090.gr</v>
      </c>
    </row>
    <row r="106" spans="1:21" ht="8.4" customHeight="1" x14ac:dyDescent="0.3">
      <c r="A106" s="32">
        <v>106</v>
      </c>
      <c r="B106" s="18" t="str">
        <f t="shared" si="90"/>
        <v>tem.gramatura</v>
      </c>
      <c r="C106" s="18" t="s">
        <v>97</v>
      </c>
      <c r="D106" s="34" t="s">
        <v>57</v>
      </c>
      <c r="E106" s="20" t="str">
        <f t="shared" si="83"/>
        <v>folhas</v>
      </c>
      <c r="F106" s="26" t="str">
        <f t="shared" ref="F106:F108" si="96">F105</f>
        <v>tem.gramatura</v>
      </c>
      <c r="G106" s="44" t="s">
        <v>152</v>
      </c>
      <c r="H106" s="44" t="s">
        <v>152</v>
      </c>
      <c r="I106" s="44" t="s">
        <v>152</v>
      </c>
      <c r="J106" s="44" t="s">
        <v>152</v>
      </c>
      <c r="K106" s="44" t="s">
        <v>152</v>
      </c>
      <c r="L106" s="44" t="s">
        <v>152</v>
      </c>
      <c r="M106" s="44" t="s">
        <v>152</v>
      </c>
      <c r="N106" s="44" t="s">
        <v>152</v>
      </c>
      <c r="O106" s="23" t="str">
        <f t="shared" si="93"/>
        <v>Folha</v>
      </c>
      <c r="P106" s="23" t="str">
        <f t="shared" ref="P106" si="97">P105</f>
        <v>Em.Gramatura</v>
      </c>
      <c r="Q106" s="35" t="str">
        <f t="shared" si="67"/>
        <v>Propriedade: tem.gramatura    Domínio: Folha     Range: Em.Gramatura</v>
      </c>
      <c r="R106" s="35" t="str">
        <f t="shared" si="71"/>
        <v>Valor:  120.gr</v>
      </c>
      <c r="S106" s="19" t="s">
        <v>152</v>
      </c>
      <c r="T106" s="56" t="str">
        <f t="shared" si="72"/>
        <v>Refere-se a propriedade     tem.gramatura     &gt;  120.gr</v>
      </c>
      <c r="U106" s="56" t="str">
        <f t="shared" si="94"/>
        <v>120.gr</v>
      </c>
    </row>
    <row r="107" spans="1:21" ht="8.4" customHeight="1" x14ac:dyDescent="0.3">
      <c r="A107" s="32">
        <v>107</v>
      </c>
      <c r="B107" s="18" t="str">
        <f t="shared" si="90"/>
        <v>tem.gramatura</v>
      </c>
      <c r="C107" s="18" t="s">
        <v>98</v>
      </c>
      <c r="D107" s="34" t="s">
        <v>57</v>
      </c>
      <c r="E107" s="20" t="str">
        <f t="shared" si="83"/>
        <v>folhas</v>
      </c>
      <c r="F107" s="26" t="str">
        <f t="shared" si="96"/>
        <v>tem.gramatura</v>
      </c>
      <c r="G107" s="44" t="s">
        <v>152</v>
      </c>
      <c r="H107" s="44" t="s">
        <v>152</v>
      </c>
      <c r="I107" s="44" t="s">
        <v>152</v>
      </c>
      <c r="J107" s="44" t="s">
        <v>152</v>
      </c>
      <c r="K107" s="44" t="s">
        <v>152</v>
      </c>
      <c r="L107" s="44" t="s">
        <v>152</v>
      </c>
      <c r="M107" s="44" t="s">
        <v>152</v>
      </c>
      <c r="N107" s="44" t="s">
        <v>152</v>
      </c>
      <c r="O107" s="23" t="str">
        <f t="shared" si="93"/>
        <v>Folha</v>
      </c>
      <c r="P107" s="23" t="str">
        <f t="shared" ref="P107" si="98">P106</f>
        <v>Em.Gramatura</v>
      </c>
      <c r="Q107" s="35" t="str">
        <f t="shared" si="67"/>
        <v>Propriedade: tem.gramatura    Domínio: Folha     Range: Em.Gramatura</v>
      </c>
      <c r="R107" s="35" t="str">
        <f t="shared" si="71"/>
        <v>Valor:  180.gr</v>
      </c>
      <c r="S107" s="19" t="s">
        <v>152</v>
      </c>
      <c r="T107" s="56" t="str">
        <f t="shared" si="72"/>
        <v>Refere-se a propriedade     tem.gramatura     &gt;  180.gr</v>
      </c>
      <c r="U107" s="56" t="str">
        <f t="shared" si="94"/>
        <v>180.gr</v>
      </c>
    </row>
    <row r="108" spans="1:21" ht="8.4" customHeight="1" x14ac:dyDescent="0.3">
      <c r="A108" s="32">
        <v>108</v>
      </c>
      <c r="B108" s="18" t="str">
        <f t="shared" si="90"/>
        <v>tem.gramatura</v>
      </c>
      <c r="C108" s="18" t="s">
        <v>99</v>
      </c>
      <c r="D108" s="34" t="s">
        <v>57</v>
      </c>
      <c r="E108" s="20" t="str">
        <f t="shared" si="83"/>
        <v>folhas</v>
      </c>
      <c r="F108" s="26" t="str">
        <f t="shared" si="96"/>
        <v>tem.gramatura</v>
      </c>
      <c r="G108" s="44" t="s">
        <v>152</v>
      </c>
      <c r="H108" s="44" t="s">
        <v>152</v>
      </c>
      <c r="I108" s="44" t="s">
        <v>152</v>
      </c>
      <c r="J108" s="44" t="s">
        <v>152</v>
      </c>
      <c r="K108" s="44" t="s">
        <v>152</v>
      </c>
      <c r="L108" s="44" t="s">
        <v>152</v>
      </c>
      <c r="M108" s="44" t="s">
        <v>152</v>
      </c>
      <c r="N108" s="44" t="s">
        <v>152</v>
      </c>
      <c r="O108" s="23" t="str">
        <f t="shared" si="93"/>
        <v>Folha</v>
      </c>
      <c r="P108" s="23" t="str">
        <f t="shared" ref="P108" si="99">P107</f>
        <v>Em.Gramatura</v>
      </c>
      <c r="Q108" s="35" t="str">
        <f t="shared" si="67"/>
        <v>Propriedade: tem.gramatura    Domínio: Folha     Range: Em.Gramatura</v>
      </c>
      <c r="R108" s="35" t="str">
        <f t="shared" si="71"/>
        <v>Valor:  200.gr</v>
      </c>
      <c r="S108" s="19" t="s">
        <v>152</v>
      </c>
      <c r="T108" s="56" t="str">
        <f t="shared" si="72"/>
        <v>Refere-se a propriedade     tem.gramatura     &gt;  200.gr</v>
      </c>
      <c r="U108" s="56" t="str">
        <f t="shared" si="94"/>
        <v>200.gr</v>
      </c>
    </row>
    <row r="109" spans="1:21" ht="8.4" customHeight="1" x14ac:dyDescent="0.3">
      <c r="A109" s="32">
        <v>109</v>
      </c>
      <c r="B109" s="18" t="str">
        <f t="shared" si="90"/>
        <v>tem.formato</v>
      </c>
      <c r="C109" s="18" t="s">
        <v>1415</v>
      </c>
      <c r="D109" s="34" t="s">
        <v>57</v>
      </c>
      <c r="E109" s="20" t="str">
        <f t="shared" si="83"/>
        <v>folhas</v>
      </c>
      <c r="F109" s="20" t="str">
        <f>F99</f>
        <v>tem.formato</v>
      </c>
      <c r="G109" s="44" t="s">
        <v>152</v>
      </c>
      <c r="H109" s="44" t="s">
        <v>152</v>
      </c>
      <c r="I109" s="44" t="s">
        <v>152</v>
      </c>
      <c r="J109" s="44" t="s">
        <v>152</v>
      </c>
      <c r="K109" s="44" t="s">
        <v>152</v>
      </c>
      <c r="L109" s="44" t="s">
        <v>152</v>
      </c>
      <c r="M109" s="44" t="s">
        <v>152</v>
      </c>
      <c r="N109" s="44" t="s">
        <v>152</v>
      </c>
      <c r="O109" s="23" t="str">
        <f t="shared" si="93"/>
        <v>Folha</v>
      </c>
      <c r="P109" s="39" t="str">
        <f>P99</f>
        <v>Em.Formato</v>
      </c>
      <c r="Q109" s="35" t="str">
        <f t="shared" si="67"/>
        <v>Propriedade: tem.formato    Domínio: Folha     Range: Em.Formato</v>
      </c>
      <c r="R109" s="35" t="str">
        <f t="shared" ref="R109:R112" si="100">_xlfn.CONCAT("Valor:  ", C109)</f>
        <v>Valor:  A0.1189.841</v>
      </c>
      <c r="S109" s="19" t="s">
        <v>152</v>
      </c>
      <c r="T109" s="56" t="str">
        <f t="shared" si="72"/>
        <v>Refere-se a propriedade     tem.formato     &gt;  A0.1189.841</v>
      </c>
      <c r="U109" s="56" t="str">
        <f t="shared" si="73"/>
        <v>A0.1189.841</v>
      </c>
    </row>
    <row r="110" spans="1:21" ht="8.4" customHeight="1" x14ac:dyDescent="0.3">
      <c r="A110" s="32">
        <v>110</v>
      </c>
      <c r="B110" s="18" t="str">
        <f t="shared" si="90"/>
        <v>tem.formato</v>
      </c>
      <c r="C110" s="18" t="s">
        <v>1416</v>
      </c>
      <c r="D110" s="34" t="s">
        <v>57</v>
      </c>
      <c r="E110" s="20" t="str">
        <f t="shared" si="83"/>
        <v>folhas</v>
      </c>
      <c r="F110" s="26" t="str">
        <f>F109</f>
        <v>tem.formato</v>
      </c>
      <c r="G110" s="44" t="s">
        <v>152</v>
      </c>
      <c r="H110" s="44" t="s">
        <v>152</v>
      </c>
      <c r="I110" s="44" t="s">
        <v>152</v>
      </c>
      <c r="J110" s="44" t="s">
        <v>152</v>
      </c>
      <c r="K110" s="44" t="s">
        <v>152</v>
      </c>
      <c r="L110" s="44" t="s">
        <v>152</v>
      </c>
      <c r="M110" s="44" t="s">
        <v>152</v>
      </c>
      <c r="N110" s="44" t="s">
        <v>152</v>
      </c>
      <c r="O110" s="23" t="str">
        <f t="shared" si="93"/>
        <v>Folha</v>
      </c>
      <c r="P110" s="23" t="str">
        <f t="shared" ref="P110" si="101">P109</f>
        <v>Em.Formato</v>
      </c>
      <c r="Q110" s="35" t="str">
        <f t="shared" si="67"/>
        <v>Propriedade: tem.formato    Domínio: Folha     Range: Em.Formato</v>
      </c>
      <c r="R110" s="35" t="str">
        <f t="shared" si="100"/>
        <v>Valor:  A1.841.594</v>
      </c>
      <c r="S110" s="19" t="s">
        <v>152</v>
      </c>
      <c r="T110" s="56" t="str">
        <f t="shared" si="72"/>
        <v>Refere-se a propriedade     tem.formato     &gt;  A1.841.594</v>
      </c>
      <c r="U110" s="56" t="str">
        <f t="shared" si="73"/>
        <v>A1.841.594</v>
      </c>
    </row>
    <row r="111" spans="1:21" ht="8.4" customHeight="1" x14ac:dyDescent="0.3">
      <c r="A111" s="32">
        <v>111</v>
      </c>
      <c r="B111" s="18" t="str">
        <f t="shared" si="90"/>
        <v>tem.formato</v>
      </c>
      <c r="C111" s="18" t="s">
        <v>1417</v>
      </c>
      <c r="D111" s="34" t="s">
        <v>57</v>
      </c>
      <c r="E111" s="20" t="str">
        <f t="shared" si="83"/>
        <v>folhas</v>
      </c>
      <c r="F111" s="26" t="str">
        <f t="shared" ref="F111:F112" si="102">F110</f>
        <v>tem.formato</v>
      </c>
      <c r="G111" s="44" t="s">
        <v>152</v>
      </c>
      <c r="H111" s="44" t="s">
        <v>152</v>
      </c>
      <c r="I111" s="44" t="s">
        <v>152</v>
      </c>
      <c r="J111" s="44" t="s">
        <v>152</v>
      </c>
      <c r="K111" s="44" t="s">
        <v>152</v>
      </c>
      <c r="L111" s="44" t="s">
        <v>152</v>
      </c>
      <c r="M111" s="44" t="s">
        <v>152</v>
      </c>
      <c r="N111" s="44" t="s">
        <v>152</v>
      </c>
      <c r="O111" s="23" t="str">
        <f t="shared" si="93"/>
        <v>Folha</v>
      </c>
      <c r="P111" s="23" t="str">
        <f t="shared" ref="P111" si="103">P110</f>
        <v>Em.Formato</v>
      </c>
      <c r="Q111" s="35" t="str">
        <f t="shared" si="67"/>
        <v>Propriedade: tem.formato    Domínio: Folha     Range: Em.Formato</v>
      </c>
      <c r="R111" s="35" t="str">
        <f t="shared" si="100"/>
        <v>Valor:  A2.594.420</v>
      </c>
      <c r="S111" s="19" t="s">
        <v>152</v>
      </c>
      <c r="T111" s="56" t="str">
        <f t="shared" si="72"/>
        <v>Refere-se a propriedade     tem.formato     &gt;  A2.594.420</v>
      </c>
      <c r="U111" s="56" t="str">
        <f t="shared" si="73"/>
        <v>A2.594.420</v>
      </c>
    </row>
    <row r="112" spans="1:21" ht="8.4" customHeight="1" x14ac:dyDescent="0.3">
      <c r="A112" s="32">
        <v>112</v>
      </c>
      <c r="B112" s="18" t="str">
        <f t="shared" si="90"/>
        <v>tem.formato</v>
      </c>
      <c r="C112" s="18" t="s">
        <v>1418</v>
      </c>
      <c r="D112" s="34" t="s">
        <v>57</v>
      </c>
      <c r="E112" s="20" t="str">
        <f t="shared" si="83"/>
        <v>folhas</v>
      </c>
      <c r="F112" s="26" t="str">
        <f t="shared" si="102"/>
        <v>tem.formato</v>
      </c>
      <c r="G112" s="44" t="s">
        <v>152</v>
      </c>
      <c r="H112" s="44" t="s">
        <v>152</v>
      </c>
      <c r="I112" s="44" t="s">
        <v>152</v>
      </c>
      <c r="J112" s="44" t="s">
        <v>152</v>
      </c>
      <c r="K112" s="44" t="s">
        <v>152</v>
      </c>
      <c r="L112" s="44" t="s">
        <v>152</v>
      </c>
      <c r="M112" s="44" t="s">
        <v>152</v>
      </c>
      <c r="N112" s="44" t="s">
        <v>152</v>
      </c>
      <c r="O112" s="23" t="str">
        <f t="shared" si="93"/>
        <v>Folha</v>
      </c>
      <c r="P112" s="23" t="str">
        <f t="shared" ref="P112" si="104">P111</f>
        <v>Em.Formato</v>
      </c>
      <c r="Q112" s="35" t="str">
        <f t="shared" si="67"/>
        <v>Propriedade: tem.formato    Domínio: Folha     Range: Em.Formato</v>
      </c>
      <c r="R112" s="35" t="str">
        <f t="shared" si="100"/>
        <v>Valor:  A3.420.297</v>
      </c>
      <c r="S112" s="19" t="s">
        <v>152</v>
      </c>
      <c r="T112" s="56" t="str">
        <f t="shared" si="72"/>
        <v>Refere-se a propriedade     tem.formato     &gt;  A3.420.297</v>
      </c>
      <c r="U112" s="56" t="str">
        <f t="shared" si="73"/>
        <v>A3.420.297</v>
      </c>
    </row>
    <row r="113" spans="1:23" ht="8.4" customHeight="1" x14ac:dyDescent="0.3">
      <c r="A113" s="32">
        <v>113</v>
      </c>
      <c r="B113" s="18" t="str">
        <f t="shared" si="90"/>
        <v>tem.formato</v>
      </c>
      <c r="C113" s="18" t="s">
        <v>1419</v>
      </c>
      <c r="D113" s="34" t="s">
        <v>57</v>
      </c>
      <c r="E113" s="20" t="str">
        <f t="shared" si="83"/>
        <v>folhas</v>
      </c>
      <c r="F113" s="26" t="str">
        <f>F111</f>
        <v>tem.formato</v>
      </c>
      <c r="G113" s="44" t="s">
        <v>152</v>
      </c>
      <c r="H113" s="44" t="s">
        <v>152</v>
      </c>
      <c r="I113" s="44" t="s">
        <v>152</v>
      </c>
      <c r="J113" s="44" t="s">
        <v>152</v>
      </c>
      <c r="K113" s="44" t="s">
        <v>152</v>
      </c>
      <c r="L113" s="44" t="s">
        <v>152</v>
      </c>
      <c r="M113" s="44" t="s">
        <v>152</v>
      </c>
      <c r="N113" s="44" t="s">
        <v>152</v>
      </c>
      <c r="O113" s="23" t="str">
        <f>O111</f>
        <v>Folha</v>
      </c>
      <c r="P113" s="23" t="str">
        <f t="shared" ref="P113" si="105">P111</f>
        <v>Em.Formato</v>
      </c>
      <c r="Q113" s="35" t="str">
        <f t="shared" si="67"/>
        <v>Propriedade: tem.formato    Domínio: Folha     Range: Em.Formato</v>
      </c>
      <c r="R113" s="35" t="str">
        <f t="shared" ref="R113" si="106">_xlfn.CONCAT("Valor:  ", C113)</f>
        <v>Valor:  A4.297.210</v>
      </c>
      <c r="S113" s="19" t="s">
        <v>152</v>
      </c>
      <c r="T113" s="56" t="str">
        <f t="shared" si="72"/>
        <v>Refere-se a propriedade     tem.formato     &gt;  A4.297.210</v>
      </c>
      <c r="U113" s="56" t="str">
        <f t="shared" ref="U113" si="107">C113</f>
        <v>A4.297.210</v>
      </c>
    </row>
    <row r="114" spans="1:23" ht="8.4" customHeight="1" x14ac:dyDescent="0.3">
      <c r="A114" s="32">
        <v>114</v>
      </c>
      <c r="B114" s="18" t="str">
        <f t="shared" si="90"/>
        <v>tem.margens</v>
      </c>
      <c r="C114" s="18" t="s">
        <v>1420</v>
      </c>
      <c r="D114" s="34" t="s">
        <v>57</v>
      </c>
      <c r="E114" s="20" t="str">
        <f t="shared" si="83"/>
        <v>folhas</v>
      </c>
      <c r="F114" s="20" t="str">
        <f>F100</f>
        <v>tem.margens</v>
      </c>
      <c r="G114" s="44" t="s">
        <v>152</v>
      </c>
      <c r="H114" s="44" t="s">
        <v>152</v>
      </c>
      <c r="I114" s="44" t="s">
        <v>152</v>
      </c>
      <c r="J114" s="44" t="s">
        <v>152</v>
      </c>
      <c r="K114" s="44" t="s">
        <v>152</v>
      </c>
      <c r="L114" s="44" t="s">
        <v>152</v>
      </c>
      <c r="M114" s="44" t="s">
        <v>152</v>
      </c>
      <c r="N114" s="44" t="s">
        <v>152</v>
      </c>
      <c r="O114" s="23" t="str">
        <f t="shared" ref="O114" si="108">O112</f>
        <v>Folha</v>
      </c>
      <c r="P114" s="39" t="str">
        <f>P100</f>
        <v>Com.Margens</v>
      </c>
      <c r="Q114" s="35" t="str">
        <f t="shared" si="67"/>
        <v>Propriedade: tem.margens    Domínio: Folha     Range: Com.Margens</v>
      </c>
      <c r="R114" s="35" t="str">
        <f t="shared" ref="R114" si="109">_xlfn.CONCAT("Valor:  ", C114)</f>
        <v>Valor:  25.10.10.10</v>
      </c>
      <c r="S114" s="19" t="s">
        <v>152</v>
      </c>
      <c r="T114" s="56" t="str">
        <f t="shared" si="72"/>
        <v>Refere-se a propriedade     tem.margens     &gt;  25.10.10.10</v>
      </c>
      <c r="U114" s="56" t="str">
        <f t="shared" ref="U114" si="110">C114</f>
        <v>25.10.10.10</v>
      </c>
    </row>
    <row r="115" spans="1:23" ht="8.4" customHeight="1" x14ac:dyDescent="0.3">
      <c r="A115" s="32">
        <v>115</v>
      </c>
      <c r="B115" s="66" t="str">
        <f>ProjInfo!B6</f>
        <v>NBR.Data</v>
      </c>
      <c r="C115" s="66" t="str">
        <f>F115</f>
        <v>códigos.abnt</v>
      </c>
      <c r="D115" s="70" t="s">
        <v>57</v>
      </c>
      <c r="E115" s="67" t="str">
        <f>ProjInfo!B5</f>
        <v>NBR.Prop</v>
      </c>
      <c r="F115" s="67" t="s">
        <v>1456</v>
      </c>
      <c r="G115" s="55" t="s">
        <v>46</v>
      </c>
      <c r="H115" s="43" t="s">
        <v>152</v>
      </c>
      <c r="I115" s="43" t="s">
        <v>152</v>
      </c>
      <c r="J115" s="43" t="s">
        <v>152</v>
      </c>
      <c r="K115" s="43" t="s">
        <v>152</v>
      </c>
      <c r="L115" s="43" t="s">
        <v>152</v>
      </c>
      <c r="M115" s="43" t="s">
        <v>152</v>
      </c>
      <c r="N115" s="43" t="s">
        <v>152</v>
      </c>
      <c r="O115" s="39" t="s">
        <v>953</v>
      </c>
      <c r="P115" s="40" t="s">
        <v>1018</v>
      </c>
      <c r="Q115" s="35" t="str">
        <f t="shared" si="67"/>
        <v>Propriedade: códigos.abnt    Domínio: Classificador     Range: Da.ABNT</v>
      </c>
      <c r="R115" s="35" t="str">
        <f t="shared" si="71"/>
        <v>Valor:  códigos.abnt</v>
      </c>
      <c r="S115" s="19" t="s">
        <v>46</v>
      </c>
      <c r="T115" s="56" t="str">
        <f t="shared" si="72"/>
        <v>Refere-se a propriedade     códigos.abnt     &gt;  códigos.abnt</v>
      </c>
      <c r="U115" s="56" t="str">
        <f t="shared" si="73"/>
        <v>códigos.abnt</v>
      </c>
      <c r="V115" s="28"/>
      <c r="W115" s="36"/>
    </row>
    <row r="116" spans="1:23" ht="8.4" customHeight="1" x14ac:dyDescent="0.3">
      <c r="A116" s="32">
        <v>116</v>
      </c>
      <c r="B116" s="66" t="str">
        <f>E116</f>
        <v>códigos.abnt</v>
      </c>
      <c r="C116" s="109" t="str">
        <f>F116</f>
        <v>tem.código</v>
      </c>
      <c r="D116" s="70" t="s">
        <v>57</v>
      </c>
      <c r="E116" s="107" t="str">
        <f>F115</f>
        <v>códigos.abnt</v>
      </c>
      <c r="F116" s="110" t="s">
        <v>1479</v>
      </c>
      <c r="G116" s="44" t="s">
        <v>46</v>
      </c>
      <c r="H116" s="44" t="s">
        <v>152</v>
      </c>
      <c r="I116" s="44" t="s">
        <v>152</v>
      </c>
      <c r="J116" s="44" t="s">
        <v>152</v>
      </c>
      <c r="K116" s="44" t="s">
        <v>152</v>
      </c>
      <c r="L116" s="44" t="s">
        <v>152</v>
      </c>
      <c r="M116" s="44" t="s">
        <v>152</v>
      </c>
      <c r="N116" s="44" t="s">
        <v>152</v>
      </c>
      <c r="O116" s="23" t="str">
        <f>O115</f>
        <v>Classificador</v>
      </c>
      <c r="P116" s="25" t="str">
        <f>P115</f>
        <v>Da.ABNT</v>
      </c>
      <c r="Q116" s="35" t="str">
        <f t="shared" si="67"/>
        <v>Propriedade: tem.código    Domínio: Classificador     Range: Da.ABNT</v>
      </c>
      <c r="R116" s="35" t="str">
        <f t="shared" ref="R116" si="111">_xlfn.CONCAT("Valor:  ", C116)</f>
        <v>Valor:  tem.código</v>
      </c>
      <c r="S116" s="19" t="s">
        <v>152</v>
      </c>
      <c r="T116" s="56" t="str">
        <f t="shared" ref="T116" si="112">_xlfn.CONCAT("Refere-se a propriedade     ",F116, "     &gt;  ",U116)</f>
        <v>Refere-se a propriedade     tem.código     &gt;  tem.código</v>
      </c>
      <c r="U116" s="56" t="str">
        <f t="shared" ref="U116" si="113">C116</f>
        <v>tem.código</v>
      </c>
    </row>
    <row r="117" spans="1:23" ht="8.4" customHeight="1" x14ac:dyDescent="0.3">
      <c r="A117" s="32">
        <v>117</v>
      </c>
      <c r="B117" s="18" t="str">
        <f>F117</f>
        <v>tem.código</v>
      </c>
      <c r="C117" s="95" t="s">
        <v>1421</v>
      </c>
      <c r="D117" s="34" t="s">
        <v>57</v>
      </c>
      <c r="E117" s="20" t="str">
        <f>E116</f>
        <v>códigos.abnt</v>
      </c>
      <c r="F117" s="105" t="str">
        <f>F116</f>
        <v>tem.código</v>
      </c>
      <c r="G117" s="44" t="s">
        <v>152</v>
      </c>
      <c r="H117" s="44" t="s">
        <v>152</v>
      </c>
      <c r="I117" s="44" t="s">
        <v>152</v>
      </c>
      <c r="J117" s="44" t="s">
        <v>152</v>
      </c>
      <c r="K117" s="44" t="s">
        <v>152</v>
      </c>
      <c r="L117" s="44" t="s">
        <v>152</v>
      </c>
      <c r="M117" s="44" t="s">
        <v>152</v>
      </c>
      <c r="N117" s="44" t="s">
        <v>152</v>
      </c>
      <c r="O117" s="23" t="str">
        <f t="shared" ref="O117:O131" si="114">O116</f>
        <v>Classificador</v>
      </c>
      <c r="P117" s="25" t="str">
        <f t="shared" ref="P117:P129" si="115">P116</f>
        <v>Da.ABNT</v>
      </c>
      <c r="Q117" s="35" t="str">
        <f t="shared" si="67"/>
        <v>Propriedade: tem.código    Domínio: Classificador     Range: Da.ABNT</v>
      </c>
      <c r="R117" s="35" t="str">
        <f t="shared" si="71"/>
        <v>Valor:  0M.</v>
      </c>
      <c r="S117" s="19" t="s">
        <v>152</v>
      </c>
      <c r="T117" s="56" t="str">
        <f t="shared" si="72"/>
        <v>Refere-se a propriedade     tem.código     &gt;  0M.</v>
      </c>
      <c r="U117" s="56" t="str">
        <f t="shared" si="73"/>
        <v>0M.</v>
      </c>
    </row>
    <row r="118" spans="1:23" ht="8.4" customHeight="1" x14ac:dyDescent="0.3">
      <c r="A118" s="32">
        <v>118</v>
      </c>
      <c r="B118" s="18" t="str">
        <f t="shared" ref="B118:B129" si="116">F118</f>
        <v>tem.código</v>
      </c>
      <c r="C118" s="95" t="s">
        <v>1422</v>
      </c>
      <c r="D118" s="34" t="s">
        <v>57</v>
      </c>
      <c r="E118" s="20" t="str">
        <f t="shared" ref="E118:F129" si="117">E117</f>
        <v>códigos.abnt</v>
      </c>
      <c r="F118" s="46" t="str">
        <f>F117</f>
        <v>tem.código</v>
      </c>
      <c r="G118" s="44" t="str">
        <f t="shared" ref="G118:G129" si="118">G5</f>
        <v>null</v>
      </c>
      <c r="H118" s="44" t="s">
        <v>152</v>
      </c>
      <c r="I118" s="44" t="s">
        <v>152</v>
      </c>
      <c r="J118" s="44" t="s">
        <v>152</v>
      </c>
      <c r="K118" s="44" t="s">
        <v>152</v>
      </c>
      <c r="L118" s="44" t="s">
        <v>152</v>
      </c>
      <c r="M118" s="44" t="s">
        <v>152</v>
      </c>
      <c r="N118" s="44" t="s">
        <v>152</v>
      </c>
      <c r="O118" s="23" t="str">
        <f t="shared" si="114"/>
        <v>Classificador</v>
      </c>
      <c r="P118" s="25" t="str">
        <f t="shared" si="115"/>
        <v>Da.ABNT</v>
      </c>
      <c r="Q118" s="35" t="str">
        <f t="shared" si="67"/>
        <v>Propriedade: tem.código    Domínio: Classificador     Range: Da.ABNT</v>
      </c>
      <c r="R118" s="35" t="str">
        <f t="shared" si="71"/>
        <v>Valor:  0P.</v>
      </c>
      <c r="S118" s="19" t="s">
        <v>152</v>
      </c>
      <c r="T118" s="56" t="str">
        <f t="shared" si="72"/>
        <v>Refere-se a propriedade     tem.código     &gt;  0P.</v>
      </c>
      <c r="U118" s="56" t="str">
        <f t="shared" si="73"/>
        <v>0P.</v>
      </c>
      <c r="V118" s="28"/>
      <c r="W118" s="36"/>
    </row>
    <row r="119" spans="1:23" ht="8.4" customHeight="1" x14ac:dyDescent="0.3">
      <c r="A119" s="32">
        <v>119</v>
      </c>
      <c r="B119" s="18" t="str">
        <f t="shared" si="116"/>
        <v>tem.código</v>
      </c>
      <c r="C119" s="98" t="s">
        <v>1423</v>
      </c>
      <c r="D119" s="34" t="s">
        <v>57</v>
      </c>
      <c r="E119" s="20" t="str">
        <f t="shared" si="117"/>
        <v>códigos.abnt</v>
      </c>
      <c r="F119" s="46" t="str">
        <f t="shared" si="117"/>
        <v>tem.código</v>
      </c>
      <c r="G119" s="44" t="str">
        <f t="shared" si="118"/>
        <v>null</v>
      </c>
      <c r="H119" s="44" t="s">
        <v>152</v>
      </c>
      <c r="I119" s="44" t="s">
        <v>152</v>
      </c>
      <c r="J119" s="44" t="s">
        <v>152</v>
      </c>
      <c r="K119" s="44" t="s">
        <v>152</v>
      </c>
      <c r="L119" s="44" t="s">
        <v>152</v>
      </c>
      <c r="M119" s="44" t="s">
        <v>152</v>
      </c>
      <c r="N119" s="44" t="s">
        <v>152</v>
      </c>
      <c r="O119" s="23" t="str">
        <f t="shared" si="114"/>
        <v>Classificador</v>
      </c>
      <c r="P119" s="25" t="str">
        <f t="shared" si="115"/>
        <v>Da.ABNT</v>
      </c>
      <c r="Q119" s="35" t="str">
        <f t="shared" si="67"/>
        <v>Propriedade: tem.código    Domínio: Classificador     Range: Da.ABNT</v>
      </c>
      <c r="R119" s="35" t="str">
        <f t="shared" si="71"/>
        <v>Valor:  1F.</v>
      </c>
      <c r="S119" s="19" t="s">
        <v>152</v>
      </c>
      <c r="T119" s="56" t="str">
        <f t="shared" si="72"/>
        <v>Refere-se a propriedade     tem.código     &gt;  1F.</v>
      </c>
      <c r="U119" s="56" t="str">
        <f t="shared" si="73"/>
        <v>1F.</v>
      </c>
    </row>
    <row r="120" spans="1:23" ht="8.4" customHeight="1" x14ac:dyDescent="0.3">
      <c r="A120" s="32">
        <v>120</v>
      </c>
      <c r="B120" s="18" t="str">
        <f t="shared" si="116"/>
        <v>tem.código</v>
      </c>
      <c r="C120" s="98" t="s">
        <v>1424</v>
      </c>
      <c r="D120" s="34" t="s">
        <v>57</v>
      </c>
      <c r="E120" s="20" t="str">
        <f t="shared" si="117"/>
        <v>códigos.abnt</v>
      </c>
      <c r="F120" s="46" t="str">
        <f t="shared" si="117"/>
        <v>tem.código</v>
      </c>
      <c r="G120" s="44" t="str">
        <f t="shared" si="118"/>
        <v>null</v>
      </c>
      <c r="H120" s="44" t="s">
        <v>152</v>
      </c>
      <c r="I120" s="44" t="s">
        <v>152</v>
      </c>
      <c r="J120" s="44" t="s">
        <v>152</v>
      </c>
      <c r="K120" s="44" t="s">
        <v>152</v>
      </c>
      <c r="L120" s="44" t="s">
        <v>152</v>
      </c>
      <c r="M120" s="44" t="s">
        <v>152</v>
      </c>
      <c r="N120" s="44" t="s">
        <v>152</v>
      </c>
      <c r="O120" s="23" t="str">
        <f t="shared" si="114"/>
        <v>Classificador</v>
      </c>
      <c r="P120" s="25" t="str">
        <f t="shared" si="115"/>
        <v>Da.ABNT</v>
      </c>
      <c r="Q120" s="35" t="str">
        <f t="shared" si="67"/>
        <v>Propriedade: tem.código    Domínio: Classificador     Range: Da.ABNT</v>
      </c>
      <c r="R120" s="35" t="str">
        <f t="shared" si="71"/>
        <v>Valor:  1S.</v>
      </c>
      <c r="S120" s="19" t="s">
        <v>152</v>
      </c>
      <c r="T120" s="56" t="str">
        <f t="shared" si="72"/>
        <v>Refere-se a propriedade     tem.código     &gt;  1S.</v>
      </c>
      <c r="U120" s="56" t="str">
        <f t="shared" si="73"/>
        <v>1S.</v>
      </c>
      <c r="V120" s="28"/>
      <c r="W120" s="36"/>
    </row>
    <row r="121" spans="1:23" ht="8.4" customHeight="1" x14ac:dyDescent="0.3">
      <c r="A121" s="32">
        <v>121</v>
      </c>
      <c r="B121" s="18" t="str">
        <f t="shared" si="116"/>
        <v>tem.código</v>
      </c>
      <c r="C121" s="98" t="s">
        <v>1425</v>
      </c>
      <c r="D121" s="34" t="s">
        <v>57</v>
      </c>
      <c r="E121" s="20" t="str">
        <f t="shared" si="117"/>
        <v>códigos.abnt</v>
      </c>
      <c r="F121" s="46" t="str">
        <f t="shared" si="117"/>
        <v>tem.código</v>
      </c>
      <c r="G121" s="44" t="str">
        <f t="shared" si="118"/>
        <v>null</v>
      </c>
      <c r="H121" s="44" t="s">
        <v>152</v>
      </c>
      <c r="I121" s="44" t="s">
        <v>152</v>
      </c>
      <c r="J121" s="44" t="s">
        <v>152</v>
      </c>
      <c r="K121" s="44" t="s">
        <v>152</v>
      </c>
      <c r="L121" s="44" t="s">
        <v>152</v>
      </c>
      <c r="M121" s="44" t="s">
        <v>152</v>
      </c>
      <c r="N121" s="44" t="s">
        <v>152</v>
      </c>
      <c r="O121" s="23" t="str">
        <f t="shared" si="114"/>
        <v>Classificador</v>
      </c>
      <c r="P121" s="25" t="str">
        <f t="shared" si="115"/>
        <v>Da.ABNT</v>
      </c>
      <c r="Q121" s="35" t="str">
        <f t="shared" si="67"/>
        <v>Propriedade: tem.código    Domínio: Classificador     Range: Da.ABNT</v>
      </c>
      <c r="R121" s="35" t="str">
        <f t="shared" si="71"/>
        <v>Valor:  1D.</v>
      </c>
      <c r="S121" s="19" t="s">
        <v>152</v>
      </c>
      <c r="T121" s="56" t="str">
        <f t="shared" si="72"/>
        <v>Refere-se a propriedade     tem.código     &gt;  1D.</v>
      </c>
      <c r="U121" s="56" t="str">
        <f t="shared" si="73"/>
        <v>1D.</v>
      </c>
    </row>
    <row r="122" spans="1:23" ht="8.4" customHeight="1" x14ac:dyDescent="0.3">
      <c r="A122" s="32">
        <v>122</v>
      </c>
      <c r="B122" s="18" t="str">
        <f t="shared" si="116"/>
        <v>tem.código</v>
      </c>
      <c r="C122" s="99" t="s">
        <v>1426</v>
      </c>
      <c r="D122" s="34" t="s">
        <v>57</v>
      </c>
      <c r="E122" s="20" t="str">
        <f t="shared" si="117"/>
        <v>códigos.abnt</v>
      </c>
      <c r="F122" s="46" t="str">
        <f t="shared" si="117"/>
        <v>tem.código</v>
      </c>
      <c r="G122" s="44" t="str">
        <f t="shared" si="118"/>
        <v>null</v>
      </c>
      <c r="H122" s="44" t="s">
        <v>152</v>
      </c>
      <c r="I122" s="44" t="s">
        <v>152</v>
      </c>
      <c r="J122" s="44" t="s">
        <v>152</v>
      </c>
      <c r="K122" s="44" t="s">
        <v>152</v>
      </c>
      <c r="L122" s="44" t="s">
        <v>152</v>
      </c>
      <c r="M122" s="44" t="s">
        <v>152</v>
      </c>
      <c r="N122" s="44" t="s">
        <v>152</v>
      </c>
      <c r="O122" s="23" t="str">
        <f t="shared" si="114"/>
        <v>Classificador</v>
      </c>
      <c r="P122" s="25" t="str">
        <f t="shared" si="115"/>
        <v>Da.ABNT</v>
      </c>
      <c r="Q122" s="35" t="str">
        <f t="shared" si="67"/>
        <v>Propriedade: tem.código    Domínio: Classificador     Range: Da.ABNT</v>
      </c>
      <c r="R122" s="35" t="str">
        <f t="shared" si="71"/>
        <v>Valor:  2N.</v>
      </c>
      <c r="S122" s="19" t="s">
        <v>152</v>
      </c>
      <c r="T122" s="56" t="str">
        <f t="shared" si="72"/>
        <v>Refere-se a propriedade     tem.código     &gt;  2N.</v>
      </c>
      <c r="U122" s="56" t="str">
        <f t="shared" si="73"/>
        <v>2N.</v>
      </c>
      <c r="V122" s="28"/>
      <c r="W122" s="36"/>
    </row>
    <row r="123" spans="1:23" ht="8.4" customHeight="1" x14ac:dyDescent="0.3">
      <c r="A123" s="32">
        <v>123</v>
      </c>
      <c r="B123" s="18" t="str">
        <f t="shared" si="116"/>
        <v>tem.código</v>
      </c>
      <c r="C123" s="99" t="s">
        <v>1427</v>
      </c>
      <c r="D123" s="34" t="s">
        <v>57</v>
      </c>
      <c r="E123" s="20" t="str">
        <f t="shared" si="117"/>
        <v>códigos.abnt</v>
      </c>
      <c r="F123" s="46" t="str">
        <f t="shared" si="117"/>
        <v>tem.código</v>
      </c>
      <c r="G123" s="44" t="str">
        <f t="shared" si="118"/>
        <v>null</v>
      </c>
      <c r="H123" s="44" t="s">
        <v>152</v>
      </c>
      <c r="I123" s="44" t="s">
        <v>152</v>
      </c>
      <c r="J123" s="44" t="s">
        <v>152</v>
      </c>
      <c r="K123" s="44" t="s">
        <v>152</v>
      </c>
      <c r="L123" s="44" t="s">
        <v>152</v>
      </c>
      <c r="M123" s="44" t="s">
        <v>152</v>
      </c>
      <c r="N123" s="44" t="s">
        <v>152</v>
      </c>
      <c r="O123" s="23" t="str">
        <f t="shared" si="114"/>
        <v>Classificador</v>
      </c>
      <c r="P123" s="25" t="str">
        <f t="shared" si="115"/>
        <v>Da.ABNT</v>
      </c>
      <c r="Q123" s="35" t="str">
        <f t="shared" si="67"/>
        <v>Propriedade: tem.código    Domínio: Classificador     Range: Da.ABNT</v>
      </c>
      <c r="R123" s="35" t="str">
        <f t="shared" si="71"/>
        <v>Valor:  2Q.</v>
      </c>
      <c r="S123" s="19" t="s">
        <v>152</v>
      </c>
      <c r="T123" s="56" t="str">
        <f t="shared" si="72"/>
        <v>Refere-se a propriedade     tem.código     &gt;  2Q.</v>
      </c>
      <c r="U123" s="56" t="str">
        <f t="shared" si="73"/>
        <v>2Q.</v>
      </c>
    </row>
    <row r="124" spans="1:23" ht="8.4" customHeight="1" x14ac:dyDescent="0.3">
      <c r="A124" s="32">
        <v>124</v>
      </c>
      <c r="B124" s="18" t="str">
        <f t="shared" si="116"/>
        <v>tem.código</v>
      </c>
      <c r="C124" s="99" t="s">
        <v>1428</v>
      </c>
      <c r="D124" s="34" t="s">
        <v>57</v>
      </c>
      <c r="E124" s="20" t="str">
        <f t="shared" si="117"/>
        <v>códigos.abnt</v>
      </c>
      <c r="F124" s="46" t="str">
        <f t="shared" si="117"/>
        <v>tem.código</v>
      </c>
      <c r="G124" s="44" t="str">
        <f t="shared" si="118"/>
        <v>null</v>
      </c>
      <c r="H124" s="44" t="s">
        <v>152</v>
      </c>
      <c r="I124" s="44" t="s">
        <v>152</v>
      </c>
      <c r="J124" s="44" t="s">
        <v>152</v>
      </c>
      <c r="K124" s="44" t="s">
        <v>152</v>
      </c>
      <c r="L124" s="44" t="s">
        <v>152</v>
      </c>
      <c r="M124" s="44" t="s">
        <v>152</v>
      </c>
      <c r="N124" s="44" t="s">
        <v>152</v>
      </c>
      <c r="O124" s="23" t="str">
        <f t="shared" si="114"/>
        <v>Classificador</v>
      </c>
      <c r="P124" s="25" t="str">
        <f t="shared" si="115"/>
        <v>Da.ABNT</v>
      </c>
      <c r="Q124" s="35" t="str">
        <f t="shared" si="67"/>
        <v>Propriedade: tem.código    Domínio: Classificador     Range: Da.ABNT</v>
      </c>
      <c r="R124" s="35" t="str">
        <f t="shared" si="71"/>
        <v>Valor:  2C.</v>
      </c>
      <c r="S124" s="19" t="s">
        <v>152</v>
      </c>
      <c r="T124" s="56" t="str">
        <f t="shared" si="72"/>
        <v>Refere-se a propriedade     tem.código     &gt;  2C.</v>
      </c>
      <c r="U124" s="56" t="str">
        <f t="shared" si="73"/>
        <v>2C.</v>
      </c>
      <c r="V124" s="28"/>
      <c r="W124" s="36"/>
    </row>
    <row r="125" spans="1:23" ht="8.4" customHeight="1" x14ac:dyDescent="0.3">
      <c r="A125" s="32">
        <v>125</v>
      </c>
      <c r="B125" s="18" t="str">
        <f t="shared" si="116"/>
        <v>tem.código</v>
      </c>
      <c r="C125" s="100" t="s">
        <v>1429</v>
      </c>
      <c r="D125" s="34" t="s">
        <v>57</v>
      </c>
      <c r="E125" s="20" t="str">
        <f t="shared" si="117"/>
        <v>códigos.abnt</v>
      </c>
      <c r="F125" s="46" t="str">
        <f t="shared" si="117"/>
        <v>tem.código</v>
      </c>
      <c r="G125" s="44" t="str">
        <f t="shared" si="118"/>
        <v>null</v>
      </c>
      <c r="H125" s="44" t="s">
        <v>152</v>
      </c>
      <c r="I125" s="44" t="s">
        <v>152</v>
      </c>
      <c r="J125" s="44" t="s">
        <v>152</v>
      </c>
      <c r="K125" s="44" t="s">
        <v>152</v>
      </c>
      <c r="L125" s="44" t="s">
        <v>152</v>
      </c>
      <c r="M125" s="44" t="s">
        <v>152</v>
      </c>
      <c r="N125" s="44" t="s">
        <v>152</v>
      </c>
      <c r="O125" s="23" t="str">
        <f t="shared" si="114"/>
        <v>Classificador</v>
      </c>
      <c r="P125" s="25" t="str">
        <f t="shared" si="115"/>
        <v>Da.ABNT</v>
      </c>
      <c r="Q125" s="35" t="str">
        <f t="shared" si="67"/>
        <v>Propriedade: tem.código    Domínio: Classificador     Range: Da.ABNT</v>
      </c>
      <c r="R125" s="35" t="str">
        <f t="shared" si="71"/>
        <v>Valor:  3E.</v>
      </c>
      <c r="S125" s="19" t="s">
        <v>152</v>
      </c>
      <c r="T125" s="56" t="str">
        <f t="shared" si="72"/>
        <v>Refere-se a propriedade     tem.código     &gt;  3E.</v>
      </c>
      <c r="U125" s="56" t="str">
        <f t="shared" si="73"/>
        <v>3E.</v>
      </c>
    </row>
    <row r="126" spans="1:23" ht="8.4" customHeight="1" x14ac:dyDescent="0.3">
      <c r="A126" s="32">
        <v>126</v>
      </c>
      <c r="B126" s="18" t="str">
        <f t="shared" si="116"/>
        <v>tem.código</v>
      </c>
      <c r="C126" s="100" t="s">
        <v>1430</v>
      </c>
      <c r="D126" s="34" t="s">
        <v>57</v>
      </c>
      <c r="E126" s="20" t="str">
        <f t="shared" si="117"/>
        <v>códigos.abnt</v>
      </c>
      <c r="F126" s="46" t="str">
        <f t="shared" si="117"/>
        <v>tem.código</v>
      </c>
      <c r="G126" s="44" t="str">
        <f t="shared" si="118"/>
        <v>null</v>
      </c>
      <c r="H126" s="44" t="s">
        <v>152</v>
      </c>
      <c r="I126" s="44" t="s">
        <v>152</v>
      </c>
      <c r="J126" s="44" t="s">
        <v>152</v>
      </c>
      <c r="K126" s="44" t="s">
        <v>152</v>
      </c>
      <c r="L126" s="44" t="s">
        <v>152</v>
      </c>
      <c r="M126" s="44" t="s">
        <v>152</v>
      </c>
      <c r="N126" s="44" t="s">
        <v>152</v>
      </c>
      <c r="O126" s="23" t="str">
        <f t="shared" si="114"/>
        <v>Classificador</v>
      </c>
      <c r="P126" s="25" t="str">
        <f t="shared" si="115"/>
        <v>Da.ABNT</v>
      </c>
      <c r="Q126" s="35" t="str">
        <f t="shared" si="67"/>
        <v>Propriedade: tem.código    Domínio: Classificador     Range: Da.ABNT</v>
      </c>
      <c r="R126" s="35" t="str">
        <f t="shared" si="71"/>
        <v>Valor:  3R.</v>
      </c>
      <c r="S126" s="19" t="s">
        <v>152</v>
      </c>
      <c r="T126" s="56" t="str">
        <f t="shared" si="72"/>
        <v>Refere-se a propriedade     tem.código     &gt;  3R.</v>
      </c>
      <c r="U126" s="56" t="str">
        <f t="shared" si="73"/>
        <v>3R.</v>
      </c>
      <c r="V126" s="28"/>
      <c r="W126" s="36"/>
    </row>
    <row r="127" spans="1:23" ht="8.4" customHeight="1" x14ac:dyDescent="0.3">
      <c r="A127" s="32">
        <v>127</v>
      </c>
      <c r="B127" s="18" t="str">
        <f t="shared" si="116"/>
        <v>tem.código</v>
      </c>
      <c r="C127" s="101" t="s">
        <v>1431</v>
      </c>
      <c r="D127" s="34" t="s">
        <v>57</v>
      </c>
      <c r="E127" s="20" t="str">
        <f t="shared" si="117"/>
        <v>códigos.abnt</v>
      </c>
      <c r="F127" s="46" t="str">
        <f t="shared" si="117"/>
        <v>tem.código</v>
      </c>
      <c r="G127" s="44" t="str">
        <f t="shared" si="118"/>
        <v>null</v>
      </c>
      <c r="H127" s="44" t="s">
        <v>152</v>
      </c>
      <c r="I127" s="44" t="s">
        <v>152</v>
      </c>
      <c r="J127" s="44" t="s">
        <v>152</v>
      </c>
      <c r="K127" s="44" t="s">
        <v>152</v>
      </c>
      <c r="L127" s="44" t="s">
        <v>152</v>
      </c>
      <c r="M127" s="44" t="s">
        <v>152</v>
      </c>
      <c r="N127" s="44" t="s">
        <v>152</v>
      </c>
      <c r="O127" s="23" t="str">
        <f t="shared" si="114"/>
        <v>Classificador</v>
      </c>
      <c r="P127" s="25" t="str">
        <f t="shared" si="115"/>
        <v>Da.ABNT</v>
      </c>
      <c r="Q127" s="35" t="str">
        <f t="shared" si="67"/>
        <v>Propriedade: tem.código    Domínio: Classificador     Range: Da.ABNT</v>
      </c>
      <c r="R127" s="35" t="str">
        <f t="shared" si="71"/>
        <v>Valor:  4A.</v>
      </c>
      <c r="S127" s="19" t="s">
        <v>152</v>
      </c>
      <c r="T127" s="56" t="str">
        <f t="shared" si="72"/>
        <v>Refere-se a propriedade     tem.código     &gt;  4A.</v>
      </c>
      <c r="U127" s="56" t="str">
        <f t="shared" si="73"/>
        <v>4A.</v>
      </c>
    </row>
    <row r="128" spans="1:23" ht="8.4" customHeight="1" x14ac:dyDescent="0.3">
      <c r="A128" s="32">
        <v>128</v>
      </c>
      <c r="B128" s="18" t="str">
        <f t="shared" si="116"/>
        <v>tem.código</v>
      </c>
      <c r="C128" s="101" t="s">
        <v>1432</v>
      </c>
      <c r="D128" s="34" t="s">
        <v>57</v>
      </c>
      <c r="E128" s="20" t="str">
        <f t="shared" si="117"/>
        <v>códigos.abnt</v>
      </c>
      <c r="F128" s="46" t="str">
        <f t="shared" si="117"/>
        <v>tem.código</v>
      </c>
      <c r="G128" s="44" t="str">
        <f t="shared" si="118"/>
        <v>null</v>
      </c>
      <c r="H128" s="44" t="s">
        <v>152</v>
      </c>
      <c r="I128" s="44" t="s">
        <v>152</v>
      </c>
      <c r="J128" s="44" t="s">
        <v>152</v>
      </c>
      <c r="K128" s="44" t="s">
        <v>152</v>
      </c>
      <c r="L128" s="44" t="s">
        <v>152</v>
      </c>
      <c r="M128" s="44" t="s">
        <v>152</v>
      </c>
      <c r="N128" s="44" t="s">
        <v>152</v>
      </c>
      <c r="O128" s="23" t="str">
        <f t="shared" si="114"/>
        <v>Classificador</v>
      </c>
      <c r="P128" s="25" t="str">
        <f t="shared" si="115"/>
        <v>Da.ABNT</v>
      </c>
      <c r="Q128" s="35" t="str">
        <f t="shared" si="67"/>
        <v>Propriedade: tem.código    Domínio: Classificador     Range: Da.ABNT</v>
      </c>
      <c r="R128" s="35" t="str">
        <f t="shared" si="71"/>
        <v>Valor:  4U.</v>
      </c>
      <c r="S128" s="19" t="s">
        <v>152</v>
      </c>
      <c r="T128" s="56" t="str">
        <f t="shared" si="72"/>
        <v>Refere-se a propriedade     tem.código     &gt;  4U.</v>
      </c>
      <c r="U128" s="56" t="str">
        <f t="shared" si="73"/>
        <v>4U.</v>
      </c>
      <c r="V128" s="28"/>
      <c r="W128" s="36"/>
    </row>
    <row r="129" spans="1:23" ht="8.4" customHeight="1" x14ac:dyDescent="0.3">
      <c r="A129" s="32">
        <v>129</v>
      </c>
      <c r="B129" s="18" t="str">
        <f t="shared" si="116"/>
        <v>tem.código</v>
      </c>
      <c r="C129" s="97" t="s">
        <v>1433</v>
      </c>
      <c r="D129" s="34" t="s">
        <v>57</v>
      </c>
      <c r="E129" s="20" t="str">
        <f t="shared" si="117"/>
        <v>códigos.abnt</v>
      </c>
      <c r="F129" s="46" t="str">
        <f t="shared" si="117"/>
        <v>tem.código</v>
      </c>
      <c r="G129" s="44" t="str">
        <f t="shared" si="118"/>
        <v>null</v>
      </c>
      <c r="H129" s="44" t="s">
        <v>152</v>
      </c>
      <c r="I129" s="44" t="s">
        <v>152</v>
      </c>
      <c r="J129" s="44" t="s">
        <v>152</v>
      </c>
      <c r="K129" s="44" t="s">
        <v>152</v>
      </c>
      <c r="L129" s="44" t="s">
        <v>152</v>
      </c>
      <c r="M129" s="44" t="s">
        <v>152</v>
      </c>
      <c r="N129" s="44" t="s">
        <v>152</v>
      </c>
      <c r="O129" s="23" t="str">
        <f t="shared" si="114"/>
        <v>Classificador</v>
      </c>
      <c r="P129" s="25" t="str">
        <f t="shared" si="115"/>
        <v>Da.ABNT</v>
      </c>
      <c r="Q129" s="35" t="str">
        <f t="shared" si="67"/>
        <v>Propriedade: tem.código    Domínio: Classificador     Range: Da.ABNT</v>
      </c>
      <c r="R129" s="35" t="str">
        <f t="shared" si="71"/>
        <v>Valor:  5I.</v>
      </c>
      <c r="S129" s="19" t="s">
        <v>152</v>
      </c>
      <c r="T129" s="56" t="str">
        <f t="shared" si="72"/>
        <v>Refere-se a propriedade     tem.código     &gt;  5I.</v>
      </c>
      <c r="U129" s="56" t="str">
        <f t="shared" si="73"/>
        <v>5I.</v>
      </c>
    </row>
    <row r="130" spans="1:23" ht="8.4" customHeight="1" x14ac:dyDescent="0.3">
      <c r="A130" s="32">
        <v>130</v>
      </c>
      <c r="B130" s="66" t="str">
        <f>ProjInfo!B6</f>
        <v>NBR.Data</v>
      </c>
      <c r="C130" s="66" t="str">
        <f>F130</f>
        <v>códigos.sus</v>
      </c>
      <c r="D130" s="70" t="s">
        <v>57</v>
      </c>
      <c r="E130" s="67" t="str">
        <f>ProjInfo!B5</f>
        <v>NBR.Prop</v>
      </c>
      <c r="F130" s="67" t="s">
        <v>1453</v>
      </c>
      <c r="G130" s="55" t="s">
        <v>46</v>
      </c>
      <c r="H130" s="55" t="s">
        <v>152</v>
      </c>
      <c r="I130" s="55" t="s">
        <v>152</v>
      </c>
      <c r="J130" s="55" t="s">
        <v>152</v>
      </c>
      <c r="K130" s="55" t="s">
        <v>152</v>
      </c>
      <c r="L130" s="55" t="s">
        <v>152</v>
      </c>
      <c r="M130" s="55" t="s">
        <v>152</v>
      </c>
      <c r="N130" s="55" t="s">
        <v>152</v>
      </c>
      <c r="O130" s="23" t="str">
        <f t="shared" si="114"/>
        <v>Classificador</v>
      </c>
      <c r="P130" s="40" t="s">
        <v>1019</v>
      </c>
      <c r="Q130" s="35" t="str">
        <f t="shared" si="67"/>
        <v>Propriedade: códigos.sus    Domínio: Classificador     Range: Do.SomaSUS</v>
      </c>
      <c r="R130" s="35" t="str">
        <f t="shared" si="71"/>
        <v>Valor:  códigos.sus</v>
      </c>
      <c r="S130" s="19" t="s">
        <v>46</v>
      </c>
      <c r="T130" s="56" t="str">
        <f t="shared" si="72"/>
        <v>Refere-se a propriedade     códigos.sus     &gt;  códigos.sus</v>
      </c>
      <c r="U130" s="56" t="str">
        <f t="shared" si="73"/>
        <v>códigos.sus</v>
      </c>
      <c r="V130" s="28"/>
      <c r="W130" s="36"/>
    </row>
    <row r="131" spans="1:23" ht="8.4" customHeight="1" x14ac:dyDescent="0.3">
      <c r="A131" s="32">
        <v>131</v>
      </c>
      <c r="B131" s="66" t="str">
        <f>E131</f>
        <v>códigos.sus</v>
      </c>
      <c r="C131" s="111" t="str">
        <f>F131</f>
        <v>tem.volume</v>
      </c>
      <c r="D131" s="70" t="s">
        <v>57</v>
      </c>
      <c r="E131" s="107" t="str">
        <f>F130</f>
        <v>códigos.sus</v>
      </c>
      <c r="F131" s="112" t="s">
        <v>1454</v>
      </c>
      <c r="G131" s="44" t="s">
        <v>46</v>
      </c>
      <c r="H131" s="44" t="s">
        <v>152</v>
      </c>
      <c r="I131" s="44" t="s">
        <v>152</v>
      </c>
      <c r="J131" s="44" t="s">
        <v>152</v>
      </c>
      <c r="K131" s="44" t="s">
        <v>152</v>
      </c>
      <c r="L131" s="44" t="s">
        <v>152</v>
      </c>
      <c r="M131" s="44" t="s">
        <v>152</v>
      </c>
      <c r="N131" s="44" t="s">
        <v>152</v>
      </c>
      <c r="O131" s="23" t="str">
        <f t="shared" si="114"/>
        <v>Classificador</v>
      </c>
      <c r="P131" s="25" t="str">
        <f>P130</f>
        <v>Do.SomaSUS</v>
      </c>
      <c r="Q131" s="35" t="str">
        <f t="shared" ref="Q131:Q194" si="119">_xlfn.CONCAT("Propriedade: ",  F131, "    Domínio: ", O131, "     Range: ", P131)</f>
        <v>Propriedade: tem.volume    Domínio: Classificador     Range: Do.SomaSUS</v>
      </c>
      <c r="R131" s="35" t="str">
        <f t="shared" si="71"/>
        <v>Valor:  tem.volume</v>
      </c>
      <c r="S131" s="19" t="s">
        <v>152</v>
      </c>
      <c r="T131" s="56" t="str">
        <f t="shared" si="72"/>
        <v>Refere-se a propriedade     tem.volume     &gt;  tem.volume</v>
      </c>
      <c r="U131" s="56" t="str">
        <f t="shared" si="73"/>
        <v>tem.volume</v>
      </c>
    </row>
    <row r="132" spans="1:23" ht="8.4" customHeight="1" x14ac:dyDescent="0.3">
      <c r="A132" s="32">
        <v>132</v>
      </c>
      <c r="B132" s="66" t="str">
        <f t="shared" ref="B132:B133" si="120">E132</f>
        <v>códigos.sus</v>
      </c>
      <c r="C132" s="111" t="str">
        <f t="shared" ref="C132:C133" si="121">F132</f>
        <v>tem.unid.funcional</v>
      </c>
      <c r="D132" s="70" t="s">
        <v>57</v>
      </c>
      <c r="E132" s="107" t="str">
        <f>E131</f>
        <v>códigos.sus</v>
      </c>
      <c r="F132" s="112" t="s">
        <v>1485</v>
      </c>
      <c r="G132" s="44" t="s">
        <v>46</v>
      </c>
      <c r="H132" s="44" t="s">
        <v>152</v>
      </c>
      <c r="I132" s="44" t="s">
        <v>152</v>
      </c>
      <c r="J132" s="44" t="s">
        <v>152</v>
      </c>
      <c r="K132" s="44" t="s">
        <v>152</v>
      </c>
      <c r="L132" s="44" t="s">
        <v>152</v>
      </c>
      <c r="M132" s="44" t="s">
        <v>152</v>
      </c>
      <c r="N132" s="44" t="s">
        <v>152</v>
      </c>
      <c r="O132" s="23" t="str">
        <f t="shared" ref="O132:P133" si="122">O131</f>
        <v>Classificador</v>
      </c>
      <c r="P132" s="25" t="str">
        <f t="shared" si="122"/>
        <v>Do.SomaSUS</v>
      </c>
      <c r="Q132" s="35" t="str">
        <f t="shared" si="119"/>
        <v>Propriedade: tem.unid.funcional    Domínio: Classificador     Range: Do.SomaSUS</v>
      </c>
      <c r="R132" s="35" t="str">
        <f t="shared" si="71"/>
        <v>Valor:  tem.unid.funcional</v>
      </c>
      <c r="S132" s="19" t="s">
        <v>152</v>
      </c>
      <c r="T132" s="56" t="str">
        <f t="shared" si="72"/>
        <v>Refere-se a propriedade     tem.unid.funcional     &gt;  tem.unid.funcional</v>
      </c>
      <c r="U132" s="56" t="str">
        <f t="shared" si="73"/>
        <v>tem.unid.funcional</v>
      </c>
    </row>
    <row r="133" spans="1:23" ht="8.4" customHeight="1" x14ac:dyDescent="0.3">
      <c r="A133" s="32">
        <v>133</v>
      </c>
      <c r="B133" s="66" t="str">
        <f t="shared" si="120"/>
        <v>códigos.sus</v>
      </c>
      <c r="C133" s="111" t="str">
        <f t="shared" si="121"/>
        <v>tem.setor</v>
      </c>
      <c r="D133" s="70" t="s">
        <v>57</v>
      </c>
      <c r="E133" s="107" t="str">
        <f>E132</f>
        <v>códigos.sus</v>
      </c>
      <c r="F133" s="112" t="s">
        <v>1455</v>
      </c>
      <c r="G133" s="44" t="s">
        <v>46</v>
      </c>
      <c r="H133" s="44" t="s">
        <v>152</v>
      </c>
      <c r="I133" s="44" t="s">
        <v>152</v>
      </c>
      <c r="J133" s="44" t="s">
        <v>152</v>
      </c>
      <c r="K133" s="44" t="s">
        <v>152</v>
      </c>
      <c r="L133" s="44" t="s">
        <v>152</v>
      </c>
      <c r="M133" s="44" t="s">
        <v>152</v>
      </c>
      <c r="N133" s="44" t="s">
        <v>152</v>
      </c>
      <c r="O133" s="23" t="str">
        <f t="shared" si="122"/>
        <v>Classificador</v>
      </c>
      <c r="P133" s="25" t="str">
        <f t="shared" si="122"/>
        <v>Do.SomaSUS</v>
      </c>
      <c r="Q133" s="35" t="str">
        <f t="shared" si="119"/>
        <v>Propriedade: tem.setor    Domínio: Classificador     Range: Do.SomaSUS</v>
      </c>
      <c r="R133" s="35" t="str">
        <f t="shared" si="71"/>
        <v>Valor:  tem.setor</v>
      </c>
      <c r="S133" s="19" t="s">
        <v>152</v>
      </c>
      <c r="T133" s="56" t="str">
        <f t="shared" si="72"/>
        <v>Refere-se a propriedade     tem.setor     &gt;  tem.setor</v>
      </c>
      <c r="U133" s="56" t="str">
        <f t="shared" si="73"/>
        <v>tem.setor</v>
      </c>
    </row>
    <row r="134" spans="1:23" ht="8.4" customHeight="1" x14ac:dyDescent="0.3">
      <c r="A134" s="32">
        <v>134</v>
      </c>
      <c r="B134" s="18" t="str">
        <f>F134</f>
        <v>tem.volume</v>
      </c>
      <c r="C134" s="102" t="s">
        <v>1445</v>
      </c>
      <c r="D134" s="34" t="s">
        <v>57</v>
      </c>
      <c r="E134" s="20" t="str">
        <f t="shared" ref="E134:F169" si="123">E133</f>
        <v>códigos.sus</v>
      </c>
      <c r="F134" s="64" t="str">
        <f>F131</f>
        <v>tem.volume</v>
      </c>
      <c r="G134" s="44" t="s">
        <v>152</v>
      </c>
      <c r="H134" s="44" t="s">
        <v>152</v>
      </c>
      <c r="I134" s="44" t="s">
        <v>152</v>
      </c>
      <c r="J134" s="44" t="s">
        <v>152</v>
      </c>
      <c r="K134" s="44" t="s">
        <v>152</v>
      </c>
      <c r="L134" s="44" t="s">
        <v>152</v>
      </c>
      <c r="M134" s="44" t="s">
        <v>152</v>
      </c>
      <c r="N134" s="44" t="s">
        <v>152</v>
      </c>
      <c r="O134" s="23" t="str">
        <f t="shared" ref="O134:P134" si="124">O133</f>
        <v>Classificador</v>
      </c>
      <c r="P134" s="25" t="str">
        <f t="shared" si="124"/>
        <v>Do.SomaSUS</v>
      </c>
      <c r="Q134" s="35" t="str">
        <f t="shared" si="119"/>
        <v>Propriedade: tem.volume    Domínio: Classificador     Range: Do.SomaSUS</v>
      </c>
      <c r="R134" s="35" t="str">
        <f t="shared" ref="R134:R169" si="125">_xlfn.CONCAT("Valor:  ", C134)</f>
        <v>Valor:  V1</v>
      </c>
      <c r="S134" s="19" t="s">
        <v>152</v>
      </c>
      <c r="T134" s="56" t="str">
        <f t="shared" ref="T134:T169" si="126">_xlfn.CONCAT("Refere-se a propriedade     ",F134, "     &gt;  ",U134)</f>
        <v>Refere-se a propriedade     tem.volume     &gt;  V1</v>
      </c>
      <c r="U134" s="56" t="str">
        <f t="shared" ref="U134:U169" si="127">C134</f>
        <v>V1</v>
      </c>
    </row>
    <row r="135" spans="1:23" ht="8.4" customHeight="1" x14ac:dyDescent="0.3">
      <c r="A135" s="32">
        <v>135</v>
      </c>
      <c r="B135" s="18" t="str">
        <f t="shared" ref="B135:B169" si="128">F135</f>
        <v>tem.volume</v>
      </c>
      <c r="C135" s="102" t="s">
        <v>1446</v>
      </c>
      <c r="D135" s="34" t="s">
        <v>57</v>
      </c>
      <c r="E135" s="20" t="str">
        <f t="shared" si="123"/>
        <v>códigos.sus</v>
      </c>
      <c r="F135" s="64" t="str">
        <f>F134</f>
        <v>tem.volume</v>
      </c>
      <c r="G135" s="44" t="s">
        <v>152</v>
      </c>
      <c r="H135" s="44" t="s">
        <v>152</v>
      </c>
      <c r="I135" s="44" t="s">
        <v>152</v>
      </c>
      <c r="J135" s="44" t="s">
        <v>152</v>
      </c>
      <c r="K135" s="44" t="s">
        <v>152</v>
      </c>
      <c r="L135" s="44" t="s">
        <v>152</v>
      </c>
      <c r="M135" s="44" t="s">
        <v>152</v>
      </c>
      <c r="N135" s="44" t="s">
        <v>152</v>
      </c>
      <c r="O135" s="23" t="str">
        <f t="shared" ref="O135:P135" si="129">O134</f>
        <v>Classificador</v>
      </c>
      <c r="P135" s="25" t="str">
        <f t="shared" si="129"/>
        <v>Do.SomaSUS</v>
      </c>
      <c r="Q135" s="35" t="str">
        <f t="shared" si="119"/>
        <v>Propriedade: tem.volume    Domínio: Classificador     Range: Do.SomaSUS</v>
      </c>
      <c r="R135" s="35" t="str">
        <f t="shared" si="125"/>
        <v>Valor:  V2</v>
      </c>
      <c r="S135" s="19" t="s">
        <v>152</v>
      </c>
      <c r="T135" s="56" t="str">
        <f t="shared" si="126"/>
        <v>Refere-se a propriedade     tem.volume     &gt;  V2</v>
      </c>
      <c r="U135" s="56" t="str">
        <f t="shared" si="127"/>
        <v>V2</v>
      </c>
    </row>
    <row r="136" spans="1:23" ht="8.4" customHeight="1" x14ac:dyDescent="0.3">
      <c r="A136" s="32">
        <v>136</v>
      </c>
      <c r="B136" s="18" t="str">
        <f t="shared" si="128"/>
        <v>tem.volume</v>
      </c>
      <c r="C136" s="102" t="s">
        <v>1447</v>
      </c>
      <c r="D136" s="34" t="s">
        <v>57</v>
      </c>
      <c r="E136" s="20" t="str">
        <f t="shared" si="123"/>
        <v>códigos.sus</v>
      </c>
      <c r="F136" s="64" t="str">
        <f t="shared" si="123"/>
        <v>tem.volume</v>
      </c>
      <c r="G136" s="44" t="s">
        <v>152</v>
      </c>
      <c r="H136" s="44" t="s">
        <v>152</v>
      </c>
      <c r="I136" s="44" t="s">
        <v>152</v>
      </c>
      <c r="J136" s="44" t="s">
        <v>152</v>
      </c>
      <c r="K136" s="44" t="s">
        <v>152</v>
      </c>
      <c r="L136" s="44" t="s">
        <v>152</v>
      </c>
      <c r="M136" s="44" t="s">
        <v>152</v>
      </c>
      <c r="N136" s="44" t="s">
        <v>152</v>
      </c>
      <c r="O136" s="23" t="str">
        <f t="shared" ref="O136:P136" si="130">O135</f>
        <v>Classificador</v>
      </c>
      <c r="P136" s="25" t="str">
        <f t="shared" si="130"/>
        <v>Do.SomaSUS</v>
      </c>
      <c r="Q136" s="35" t="str">
        <f t="shared" si="119"/>
        <v>Propriedade: tem.volume    Domínio: Classificador     Range: Do.SomaSUS</v>
      </c>
      <c r="R136" s="35" t="str">
        <f t="shared" si="125"/>
        <v>Valor:  V3</v>
      </c>
      <c r="S136" s="19" t="s">
        <v>152</v>
      </c>
      <c r="T136" s="56" t="str">
        <f t="shared" si="126"/>
        <v>Refere-se a propriedade     tem.volume     &gt;  V3</v>
      </c>
      <c r="U136" s="56" t="str">
        <f t="shared" si="127"/>
        <v>V3</v>
      </c>
    </row>
    <row r="137" spans="1:23" ht="8.4" customHeight="1" x14ac:dyDescent="0.3">
      <c r="A137" s="32">
        <v>137</v>
      </c>
      <c r="B137" s="18" t="str">
        <f t="shared" si="128"/>
        <v>tem.volume</v>
      </c>
      <c r="C137" s="102" t="s">
        <v>1448</v>
      </c>
      <c r="D137" s="34" t="s">
        <v>57</v>
      </c>
      <c r="E137" s="20" t="str">
        <f t="shared" si="123"/>
        <v>códigos.sus</v>
      </c>
      <c r="F137" s="64" t="str">
        <f t="shared" si="123"/>
        <v>tem.volume</v>
      </c>
      <c r="G137" s="44" t="s">
        <v>152</v>
      </c>
      <c r="H137" s="44" t="s">
        <v>152</v>
      </c>
      <c r="I137" s="44" t="s">
        <v>152</v>
      </c>
      <c r="J137" s="44" t="s">
        <v>152</v>
      </c>
      <c r="K137" s="44" t="s">
        <v>152</v>
      </c>
      <c r="L137" s="44" t="s">
        <v>152</v>
      </c>
      <c r="M137" s="44" t="s">
        <v>152</v>
      </c>
      <c r="N137" s="44" t="s">
        <v>152</v>
      </c>
      <c r="O137" s="23" t="str">
        <f t="shared" ref="O137:P137" si="131">O136</f>
        <v>Classificador</v>
      </c>
      <c r="P137" s="25" t="str">
        <f t="shared" si="131"/>
        <v>Do.SomaSUS</v>
      </c>
      <c r="Q137" s="35" t="str">
        <f t="shared" si="119"/>
        <v>Propriedade: tem.volume    Domínio: Classificador     Range: Do.SomaSUS</v>
      </c>
      <c r="R137" s="35" t="str">
        <f t="shared" si="125"/>
        <v>Valor:  V4</v>
      </c>
      <c r="S137" s="19" t="s">
        <v>152</v>
      </c>
      <c r="T137" s="56" t="str">
        <f t="shared" si="126"/>
        <v>Refere-se a propriedade     tem.volume     &gt;  V4</v>
      </c>
      <c r="U137" s="56" t="str">
        <f t="shared" si="127"/>
        <v>V4</v>
      </c>
    </row>
    <row r="138" spans="1:23" ht="8.4" customHeight="1" x14ac:dyDescent="0.3">
      <c r="A138" s="32">
        <v>138</v>
      </c>
      <c r="B138" s="18" t="str">
        <f t="shared" si="128"/>
        <v>tem.unid.funcional</v>
      </c>
      <c r="C138" s="102" t="s">
        <v>1436</v>
      </c>
      <c r="D138" s="34" t="s">
        <v>57</v>
      </c>
      <c r="E138" s="20" t="str">
        <f t="shared" si="123"/>
        <v>códigos.sus</v>
      </c>
      <c r="F138" s="64" t="str">
        <f>F132</f>
        <v>tem.unid.funcional</v>
      </c>
      <c r="G138" s="44" t="s">
        <v>152</v>
      </c>
      <c r="H138" s="44" t="s">
        <v>152</v>
      </c>
      <c r="I138" s="44" t="s">
        <v>152</v>
      </c>
      <c r="J138" s="44" t="s">
        <v>152</v>
      </c>
      <c r="K138" s="44" t="s">
        <v>152</v>
      </c>
      <c r="L138" s="44" t="s">
        <v>152</v>
      </c>
      <c r="M138" s="44" t="s">
        <v>152</v>
      </c>
      <c r="N138" s="44" t="s">
        <v>152</v>
      </c>
      <c r="O138" s="23" t="str">
        <f t="shared" ref="O138:P138" si="132">O137</f>
        <v>Classificador</v>
      </c>
      <c r="P138" s="25" t="str">
        <f t="shared" si="132"/>
        <v>Do.SomaSUS</v>
      </c>
      <c r="Q138" s="35" t="str">
        <f t="shared" si="119"/>
        <v>Propriedade: tem.unid.funcional    Domínio: Classificador     Range: Do.SomaSUS</v>
      </c>
      <c r="R138" s="35" t="str">
        <f t="shared" si="125"/>
        <v>Valor:  V1.UF.AMB</v>
      </c>
      <c r="S138" s="19" t="s">
        <v>152</v>
      </c>
      <c r="T138" s="56" t="str">
        <f t="shared" si="126"/>
        <v>Refere-se a propriedade     tem.unid.funcional     &gt;  V1.UF.AMB</v>
      </c>
      <c r="U138" s="56" t="str">
        <f t="shared" si="127"/>
        <v>V1.UF.AMB</v>
      </c>
    </row>
    <row r="139" spans="1:23" ht="8.4" customHeight="1" x14ac:dyDescent="0.3">
      <c r="A139" s="32">
        <v>139</v>
      </c>
      <c r="B139" s="18" t="str">
        <f t="shared" si="128"/>
        <v>tem.unid.funcional</v>
      </c>
      <c r="C139" s="102" t="s">
        <v>1437</v>
      </c>
      <c r="D139" s="34" t="s">
        <v>57</v>
      </c>
      <c r="E139" s="20" t="str">
        <f t="shared" si="123"/>
        <v>códigos.sus</v>
      </c>
      <c r="F139" s="64" t="str">
        <f>F138</f>
        <v>tem.unid.funcional</v>
      </c>
      <c r="G139" s="44" t="s">
        <v>152</v>
      </c>
      <c r="H139" s="44" t="s">
        <v>152</v>
      </c>
      <c r="I139" s="44" t="s">
        <v>152</v>
      </c>
      <c r="J139" s="44" t="s">
        <v>152</v>
      </c>
      <c r="K139" s="44" t="s">
        <v>152</v>
      </c>
      <c r="L139" s="44" t="s">
        <v>152</v>
      </c>
      <c r="M139" s="44" t="s">
        <v>152</v>
      </c>
      <c r="N139" s="44" t="s">
        <v>152</v>
      </c>
      <c r="O139" s="23" t="str">
        <f t="shared" ref="O139:P139" si="133">O138</f>
        <v>Classificador</v>
      </c>
      <c r="P139" s="25" t="str">
        <f t="shared" si="133"/>
        <v>Do.SomaSUS</v>
      </c>
      <c r="Q139" s="35" t="str">
        <f t="shared" si="119"/>
        <v>Propriedade: tem.unid.funcional    Domínio: Classificador     Range: Do.SomaSUS</v>
      </c>
      <c r="R139" s="35" t="str">
        <f t="shared" si="125"/>
        <v>Valor:  V2.UF.EME</v>
      </c>
      <c r="S139" s="19" t="s">
        <v>152</v>
      </c>
      <c r="T139" s="56" t="str">
        <f t="shared" si="126"/>
        <v>Refere-se a propriedade     tem.unid.funcional     &gt;  V2.UF.EME</v>
      </c>
      <c r="U139" s="56" t="str">
        <f t="shared" si="127"/>
        <v>V2.UF.EME</v>
      </c>
    </row>
    <row r="140" spans="1:23" ht="8.4" customHeight="1" x14ac:dyDescent="0.3">
      <c r="A140" s="32">
        <v>140</v>
      </c>
      <c r="B140" s="18" t="str">
        <f t="shared" si="128"/>
        <v>tem.unid.funcional</v>
      </c>
      <c r="C140" s="102" t="s">
        <v>1438</v>
      </c>
      <c r="D140" s="34" t="s">
        <v>57</v>
      </c>
      <c r="E140" s="20" t="str">
        <f t="shared" si="123"/>
        <v>códigos.sus</v>
      </c>
      <c r="F140" s="64" t="str">
        <f t="shared" si="123"/>
        <v>tem.unid.funcional</v>
      </c>
      <c r="G140" s="44" t="s">
        <v>152</v>
      </c>
      <c r="H140" s="44" t="s">
        <v>152</v>
      </c>
      <c r="I140" s="44" t="s">
        <v>152</v>
      </c>
      <c r="J140" s="44" t="s">
        <v>152</v>
      </c>
      <c r="K140" s="44" t="s">
        <v>152</v>
      </c>
      <c r="L140" s="44" t="s">
        <v>152</v>
      </c>
      <c r="M140" s="44" t="s">
        <v>152</v>
      </c>
      <c r="N140" s="44" t="s">
        <v>152</v>
      </c>
      <c r="O140" s="23" t="str">
        <f t="shared" ref="O140:P140" si="134">O139</f>
        <v>Classificador</v>
      </c>
      <c r="P140" s="25" t="str">
        <f t="shared" si="134"/>
        <v>Do.SomaSUS</v>
      </c>
      <c r="Q140" s="35" t="str">
        <f t="shared" si="119"/>
        <v>Propriedade: tem.unid.funcional    Domínio: Classificador     Range: Do.SomaSUS</v>
      </c>
      <c r="R140" s="35" t="str">
        <f t="shared" si="125"/>
        <v>Valor:  V3.UF.INT</v>
      </c>
      <c r="S140" s="19" t="s">
        <v>152</v>
      </c>
      <c r="T140" s="56" t="str">
        <f t="shared" si="126"/>
        <v>Refere-se a propriedade     tem.unid.funcional     &gt;  V3.UF.INT</v>
      </c>
      <c r="U140" s="56" t="str">
        <f t="shared" si="127"/>
        <v>V3.UF.INT</v>
      </c>
    </row>
    <row r="141" spans="1:23" ht="8.4" customHeight="1" x14ac:dyDescent="0.3">
      <c r="A141" s="32">
        <v>141</v>
      </c>
      <c r="B141" s="18" t="str">
        <f t="shared" si="128"/>
        <v>tem.unid.funcional</v>
      </c>
      <c r="C141" s="102" t="s">
        <v>1439</v>
      </c>
      <c r="D141" s="34" t="s">
        <v>57</v>
      </c>
      <c r="E141" s="20" t="str">
        <f t="shared" si="123"/>
        <v>códigos.sus</v>
      </c>
      <c r="F141" s="64" t="str">
        <f t="shared" si="123"/>
        <v>tem.unid.funcional</v>
      </c>
      <c r="G141" s="44" t="s">
        <v>152</v>
      </c>
      <c r="H141" s="44" t="s">
        <v>152</v>
      </c>
      <c r="I141" s="44" t="s">
        <v>152</v>
      </c>
      <c r="J141" s="44" t="s">
        <v>152</v>
      </c>
      <c r="K141" s="44" t="s">
        <v>152</v>
      </c>
      <c r="L141" s="44" t="s">
        <v>152</v>
      </c>
      <c r="M141" s="44" t="s">
        <v>152</v>
      </c>
      <c r="N141" s="44" t="s">
        <v>152</v>
      </c>
      <c r="O141" s="23" t="str">
        <f t="shared" ref="O141:P141" si="135">O140</f>
        <v>Classificador</v>
      </c>
      <c r="P141" s="25" t="str">
        <f t="shared" si="135"/>
        <v>Do.SomaSUS</v>
      </c>
      <c r="Q141" s="35" t="str">
        <f t="shared" si="119"/>
        <v>Propriedade: tem.unid.funcional    Domínio: Classificador     Range: Do.SomaSUS</v>
      </c>
      <c r="R141" s="35" t="str">
        <f t="shared" si="125"/>
        <v>Valor:  V4.UF.REA</v>
      </c>
      <c r="S141" s="19" t="s">
        <v>152</v>
      </c>
      <c r="T141" s="56" t="str">
        <f t="shared" si="126"/>
        <v>Refere-se a propriedade     tem.unid.funcional     &gt;  V4.UF.REA</v>
      </c>
      <c r="U141" s="56" t="str">
        <f t="shared" si="127"/>
        <v>V4.UF.REA</v>
      </c>
    </row>
    <row r="142" spans="1:23" ht="8.4" customHeight="1" x14ac:dyDescent="0.3">
      <c r="A142" s="32">
        <v>142</v>
      </c>
      <c r="B142" s="18" t="str">
        <f t="shared" si="128"/>
        <v>tem.unid.funcional</v>
      </c>
      <c r="C142" s="102" t="s">
        <v>1440</v>
      </c>
      <c r="D142" s="34" t="s">
        <v>57</v>
      </c>
      <c r="E142" s="20" t="str">
        <f t="shared" si="123"/>
        <v>códigos.sus</v>
      </c>
      <c r="F142" s="64" t="str">
        <f t="shared" si="123"/>
        <v>tem.unid.funcional</v>
      </c>
      <c r="G142" s="44" t="s">
        <v>152</v>
      </c>
      <c r="H142" s="44" t="s">
        <v>152</v>
      </c>
      <c r="I142" s="44" t="s">
        <v>152</v>
      </c>
      <c r="J142" s="44" t="s">
        <v>152</v>
      </c>
      <c r="K142" s="44" t="s">
        <v>152</v>
      </c>
      <c r="L142" s="44" t="s">
        <v>152</v>
      </c>
      <c r="M142" s="44" t="s">
        <v>152</v>
      </c>
      <c r="N142" s="44" t="s">
        <v>152</v>
      </c>
      <c r="O142" s="23" t="str">
        <f t="shared" ref="O142:P142" si="136">O141</f>
        <v>Classificador</v>
      </c>
      <c r="P142" s="25" t="str">
        <f t="shared" si="136"/>
        <v>Do.SomaSUS</v>
      </c>
      <c r="Q142" s="35" t="str">
        <f t="shared" si="119"/>
        <v>Propriedade: tem.unid.funcional    Domínio: Classificador     Range: Do.SomaSUS</v>
      </c>
      <c r="R142" s="35" t="str">
        <f t="shared" si="125"/>
        <v>Valor:  V4.UF.IMG</v>
      </c>
      <c r="S142" s="19" t="s">
        <v>152</v>
      </c>
      <c r="T142" s="56" t="str">
        <f t="shared" si="126"/>
        <v>Refere-se a propriedade     tem.unid.funcional     &gt;  V4.UF.IMG</v>
      </c>
      <c r="U142" s="56" t="str">
        <f t="shared" si="127"/>
        <v>V4.UF.IMG</v>
      </c>
    </row>
    <row r="143" spans="1:23" ht="8.4" customHeight="1" x14ac:dyDescent="0.3">
      <c r="A143" s="32">
        <v>143</v>
      </c>
      <c r="B143" s="18" t="str">
        <f t="shared" si="128"/>
        <v>tem.unid.funcional</v>
      </c>
      <c r="C143" s="102" t="s">
        <v>1441</v>
      </c>
      <c r="D143" s="34" t="s">
        <v>57</v>
      </c>
      <c r="E143" s="20" t="str">
        <f t="shared" si="123"/>
        <v>códigos.sus</v>
      </c>
      <c r="F143" s="64" t="str">
        <f t="shared" si="123"/>
        <v>tem.unid.funcional</v>
      </c>
      <c r="G143" s="44" t="s">
        <v>152</v>
      </c>
      <c r="H143" s="44" t="s">
        <v>152</v>
      </c>
      <c r="I143" s="44" t="s">
        <v>152</v>
      </c>
      <c r="J143" s="44" t="s">
        <v>152</v>
      </c>
      <c r="K143" s="44" t="s">
        <v>152</v>
      </c>
      <c r="L143" s="44" t="s">
        <v>152</v>
      </c>
      <c r="M143" s="44" t="s">
        <v>152</v>
      </c>
      <c r="N143" s="44" t="s">
        <v>152</v>
      </c>
      <c r="O143" s="23" t="str">
        <f t="shared" ref="O143:P143" si="137">O142</f>
        <v>Classificador</v>
      </c>
      <c r="P143" s="25" t="str">
        <f t="shared" si="137"/>
        <v>Do.SomaSUS</v>
      </c>
      <c r="Q143" s="35" t="str">
        <f t="shared" si="119"/>
        <v>Propriedade: tem.unid.funcional    Domínio: Classificador     Range: Do.SomaSUS</v>
      </c>
      <c r="R143" s="35" t="str">
        <f t="shared" si="125"/>
        <v>Valor:  V4.UF.APA</v>
      </c>
      <c r="S143" s="19" t="s">
        <v>152</v>
      </c>
      <c r="T143" s="56" t="str">
        <f t="shared" si="126"/>
        <v>Refere-se a propriedade     tem.unid.funcional     &gt;  V4.UF.APA</v>
      </c>
      <c r="U143" s="56" t="str">
        <f t="shared" si="127"/>
        <v>V4.UF.APA</v>
      </c>
    </row>
    <row r="144" spans="1:23" ht="8.4" customHeight="1" x14ac:dyDescent="0.3">
      <c r="A144" s="32">
        <v>144</v>
      </c>
      <c r="B144" s="18" t="str">
        <f t="shared" si="128"/>
        <v>tem.unid.funcional</v>
      </c>
      <c r="C144" s="102" t="s">
        <v>1442</v>
      </c>
      <c r="D144" s="34" t="s">
        <v>57</v>
      </c>
      <c r="E144" s="20" t="str">
        <f t="shared" si="123"/>
        <v>códigos.sus</v>
      </c>
      <c r="F144" s="64" t="str">
        <f t="shared" si="123"/>
        <v>tem.unid.funcional</v>
      </c>
      <c r="G144" s="44" t="s">
        <v>152</v>
      </c>
      <c r="H144" s="44" t="s">
        <v>152</v>
      </c>
      <c r="I144" s="44" t="s">
        <v>152</v>
      </c>
      <c r="J144" s="44" t="s">
        <v>152</v>
      </c>
      <c r="K144" s="44" t="s">
        <v>152</v>
      </c>
      <c r="L144" s="44" t="s">
        <v>152</v>
      </c>
      <c r="M144" s="44" t="s">
        <v>152</v>
      </c>
      <c r="N144" s="44" t="s">
        <v>152</v>
      </c>
      <c r="O144" s="23" t="str">
        <f t="shared" ref="O144:P144" si="138">O143</f>
        <v>Classificador</v>
      </c>
      <c r="P144" s="25" t="str">
        <f t="shared" si="138"/>
        <v>Do.SomaSUS</v>
      </c>
      <c r="Q144" s="35" t="str">
        <f t="shared" si="119"/>
        <v>Propriedade: tem.unid.funcional    Domínio: Classificador     Range: Do.SomaSUS</v>
      </c>
      <c r="R144" s="35" t="str">
        <f t="shared" si="125"/>
        <v>Valor:  V4.UF.HEM</v>
      </c>
      <c r="S144" s="19" t="s">
        <v>152</v>
      </c>
      <c r="T144" s="56" t="str">
        <f t="shared" si="126"/>
        <v>Refere-se a propriedade     tem.unid.funcional     &gt;  V4.UF.HEM</v>
      </c>
      <c r="U144" s="56" t="str">
        <f t="shared" si="127"/>
        <v>V4.UF.HEM</v>
      </c>
    </row>
    <row r="145" spans="1:21" ht="8.4" customHeight="1" x14ac:dyDescent="0.3">
      <c r="A145" s="32">
        <v>145</v>
      </c>
      <c r="B145" s="18" t="str">
        <f t="shared" si="128"/>
        <v>tem.unid.funcional</v>
      </c>
      <c r="C145" s="102" t="s">
        <v>1443</v>
      </c>
      <c r="D145" s="34" t="s">
        <v>57</v>
      </c>
      <c r="E145" s="20" t="str">
        <f t="shared" si="123"/>
        <v>códigos.sus</v>
      </c>
      <c r="F145" s="64" t="str">
        <f t="shared" si="123"/>
        <v>tem.unid.funcional</v>
      </c>
      <c r="G145" s="44" t="s">
        <v>152</v>
      </c>
      <c r="H145" s="44" t="s">
        <v>152</v>
      </c>
      <c r="I145" s="44" t="s">
        <v>152</v>
      </c>
      <c r="J145" s="44" t="s">
        <v>152</v>
      </c>
      <c r="K145" s="44" t="s">
        <v>152</v>
      </c>
      <c r="L145" s="44" t="s">
        <v>152</v>
      </c>
      <c r="M145" s="44" t="s">
        <v>152</v>
      </c>
      <c r="N145" s="44" t="s">
        <v>152</v>
      </c>
      <c r="O145" s="23" t="str">
        <f t="shared" ref="O145:P145" si="139">O144</f>
        <v>Classificador</v>
      </c>
      <c r="P145" s="25" t="str">
        <f t="shared" si="139"/>
        <v>Do.SomaSUS</v>
      </c>
      <c r="Q145" s="35" t="str">
        <f t="shared" si="119"/>
        <v>Propriedade: tem.unid.funcional    Domínio: Classificador     Range: Do.SomaSUS</v>
      </c>
      <c r="R145" s="35" t="str">
        <f t="shared" si="125"/>
        <v>Valor:  V4.UF.MNU</v>
      </c>
      <c r="S145" s="19" t="s">
        <v>152</v>
      </c>
      <c r="T145" s="56" t="str">
        <f t="shared" si="126"/>
        <v>Refere-se a propriedade     tem.unid.funcional     &gt;  V4.UF.MNU</v>
      </c>
      <c r="U145" s="56" t="str">
        <f t="shared" si="127"/>
        <v>V4.UF.MNU</v>
      </c>
    </row>
    <row r="146" spans="1:21" ht="8.4" customHeight="1" x14ac:dyDescent="0.3">
      <c r="A146" s="32">
        <v>146</v>
      </c>
      <c r="B146" s="18" t="str">
        <f t="shared" si="128"/>
        <v>tem.unid.funcional</v>
      </c>
      <c r="C146" s="102" t="s">
        <v>1444</v>
      </c>
      <c r="D146" s="34" t="s">
        <v>57</v>
      </c>
      <c r="E146" s="20" t="str">
        <f t="shared" si="123"/>
        <v>códigos.sus</v>
      </c>
      <c r="F146" s="64" t="str">
        <f t="shared" si="123"/>
        <v>tem.unid.funcional</v>
      </c>
      <c r="G146" s="44" t="s">
        <v>152</v>
      </c>
      <c r="H146" s="44" t="s">
        <v>152</v>
      </c>
      <c r="I146" s="44" t="s">
        <v>152</v>
      </c>
      <c r="J146" s="44" t="s">
        <v>152</v>
      </c>
      <c r="K146" s="44" t="s">
        <v>152</v>
      </c>
      <c r="L146" s="44" t="s">
        <v>152</v>
      </c>
      <c r="M146" s="44" t="s">
        <v>152</v>
      </c>
      <c r="N146" s="44" t="s">
        <v>152</v>
      </c>
      <c r="O146" s="23" t="str">
        <f t="shared" ref="O146:P146" si="140">O145</f>
        <v>Classificador</v>
      </c>
      <c r="P146" s="25" t="str">
        <f t="shared" si="140"/>
        <v>Do.SomaSUS</v>
      </c>
      <c r="Q146" s="35" t="str">
        <f t="shared" si="119"/>
        <v>Propriedade: tem.unid.funcional    Domínio: Classificador     Range: Do.SomaSUS</v>
      </c>
      <c r="R146" s="35" t="str">
        <f t="shared" si="125"/>
        <v>Valor:  V4.UF.PAT</v>
      </c>
      <c r="S146" s="19" t="s">
        <v>152</v>
      </c>
      <c r="T146" s="56" t="str">
        <f t="shared" si="126"/>
        <v>Refere-se a propriedade     tem.unid.funcional     &gt;  V4.UF.PAT</v>
      </c>
      <c r="U146" s="56" t="str">
        <f t="shared" si="127"/>
        <v>V4.UF.PAT</v>
      </c>
    </row>
    <row r="147" spans="1:21" ht="8.4" customHeight="1" x14ac:dyDescent="0.3">
      <c r="A147" s="32">
        <v>147</v>
      </c>
      <c r="B147" s="18" t="str">
        <f t="shared" si="128"/>
        <v>tem.setor</v>
      </c>
      <c r="C147" s="102" t="s">
        <v>975</v>
      </c>
      <c r="D147" s="34" t="s">
        <v>57</v>
      </c>
      <c r="E147" s="20" t="str">
        <f t="shared" si="123"/>
        <v>códigos.sus</v>
      </c>
      <c r="F147" s="64" t="str">
        <f>F133</f>
        <v>tem.setor</v>
      </c>
      <c r="G147" s="44" t="s">
        <v>152</v>
      </c>
      <c r="H147" s="44" t="s">
        <v>152</v>
      </c>
      <c r="I147" s="44" t="s">
        <v>152</v>
      </c>
      <c r="J147" s="44" t="s">
        <v>152</v>
      </c>
      <c r="K147" s="44" t="s">
        <v>152</v>
      </c>
      <c r="L147" s="44" t="s">
        <v>152</v>
      </c>
      <c r="M147" s="44" t="s">
        <v>152</v>
      </c>
      <c r="N147" s="44" t="s">
        <v>152</v>
      </c>
      <c r="O147" s="23" t="str">
        <f t="shared" ref="O147:P147" si="141">O146</f>
        <v>Classificador</v>
      </c>
      <c r="P147" s="25" t="str">
        <f t="shared" si="141"/>
        <v>Do.SomaSUS</v>
      </c>
      <c r="Q147" s="35" t="str">
        <f t="shared" si="119"/>
        <v>Propriedade: tem.setor    Domínio: Classificador     Range: Do.SomaSUS</v>
      </c>
      <c r="R147" s="35" t="str">
        <f t="shared" si="125"/>
        <v>Valor:  BASI</v>
      </c>
      <c r="S147" s="19" t="s">
        <v>152</v>
      </c>
      <c r="T147" s="56" t="str">
        <f t="shared" si="126"/>
        <v>Refere-se a propriedade     tem.setor     &gt;  BASI</v>
      </c>
      <c r="U147" s="56" t="str">
        <f t="shared" si="127"/>
        <v>BASI</v>
      </c>
    </row>
    <row r="148" spans="1:21" ht="8.4" customHeight="1" x14ac:dyDescent="0.3">
      <c r="A148" s="32">
        <v>148</v>
      </c>
      <c r="B148" s="18" t="str">
        <f t="shared" si="128"/>
        <v>tem.setor</v>
      </c>
      <c r="C148" s="102" t="s">
        <v>976</v>
      </c>
      <c r="D148" s="34" t="s">
        <v>57</v>
      </c>
      <c r="E148" s="20" t="str">
        <f t="shared" si="123"/>
        <v>códigos.sus</v>
      </c>
      <c r="F148" s="64" t="str">
        <f>F147</f>
        <v>tem.setor</v>
      </c>
      <c r="G148" s="44" t="s">
        <v>152</v>
      </c>
      <c r="H148" s="44" t="s">
        <v>152</v>
      </c>
      <c r="I148" s="44" t="s">
        <v>152</v>
      </c>
      <c r="J148" s="44" t="s">
        <v>152</v>
      </c>
      <c r="K148" s="44" t="s">
        <v>152</v>
      </c>
      <c r="L148" s="44" t="s">
        <v>152</v>
      </c>
      <c r="M148" s="44" t="s">
        <v>152</v>
      </c>
      <c r="N148" s="44" t="s">
        <v>152</v>
      </c>
      <c r="O148" s="23" t="str">
        <f t="shared" ref="O148:P148" si="142">O147</f>
        <v>Classificador</v>
      </c>
      <c r="P148" s="25" t="str">
        <f t="shared" si="142"/>
        <v>Do.SomaSUS</v>
      </c>
      <c r="Q148" s="35" t="str">
        <f t="shared" si="119"/>
        <v>Propriedade: tem.setor    Domínio: Classificador     Range: Do.SomaSUS</v>
      </c>
      <c r="R148" s="35" t="str">
        <f t="shared" si="125"/>
        <v>Valor:  ENFE</v>
      </c>
      <c r="S148" s="19" t="s">
        <v>152</v>
      </c>
      <c r="T148" s="56" t="str">
        <f t="shared" si="126"/>
        <v>Refere-se a propriedade     tem.setor     &gt;  ENFE</v>
      </c>
      <c r="U148" s="56" t="str">
        <f t="shared" si="127"/>
        <v>ENFE</v>
      </c>
    </row>
    <row r="149" spans="1:21" ht="8.4" customHeight="1" x14ac:dyDescent="0.3">
      <c r="A149" s="32">
        <v>149</v>
      </c>
      <c r="B149" s="18" t="str">
        <f t="shared" si="128"/>
        <v>tem.setor</v>
      </c>
      <c r="C149" s="102" t="s">
        <v>977</v>
      </c>
      <c r="D149" s="34" t="s">
        <v>57</v>
      </c>
      <c r="E149" s="20" t="str">
        <f t="shared" si="123"/>
        <v>códigos.sus</v>
      </c>
      <c r="F149" s="64" t="str">
        <f t="shared" si="123"/>
        <v>tem.setor</v>
      </c>
      <c r="G149" s="44" t="s">
        <v>152</v>
      </c>
      <c r="H149" s="44" t="s">
        <v>152</v>
      </c>
      <c r="I149" s="44" t="s">
        <v>152</v>
      </c>
      <c r="J149" s="44" t="s">
        <v>152</v>
      </c>
      <c r="K149" s="44" t="s">
        <v>152</v>
      </c>
      <c r="L149" s="44" t="s">
        <v>152</v>
      </c>
      <c r="M149" s="44" t="s">
        <v>152</v>
      </c>
      <c r="N149" s="44" t="s">
        <v>152</v>
      </c>
      <c r="O149" s="23" t="str">
        <f t="shared" ref="O149:P149" si="143">O148</f>
        <v>Classificador</v>
      </c>
      <c r="P149" s="25" t="str">
        <f t="shared" si="143"/>
        <v>Do.SomaSUS</v>
      </c>
      <c r="Q149" s="35" t="str">
        <f t="shared" si="119"/>
        <v>Propriedade: tem.setor    Domínio: Classificador     Range: Do.SomaSUS</v>
      </c>
      <c r="R149" s="35" t="str">
        <f t="shared" si="125"/>
        <v>Valor:  CONS</v>
      </c>
      <c r="S149" s="19" t="s">
        <v>152</v>
      </c>
      <c r="T149" s="56" t="str">
        <f t="shared" si="126"/>
        <v>Refere-se a propriedade     tem.setor     &gt;  CONS</v>
      </c>
      <c r="U149" s="56" t="str">
        <f t="shared" si="127"/>
        <v>CONS</v>
      </c>
    </row>
    <row r="150" spans="1:21" ht="8.4" customHeight="1" x14ac:dyDescent="0.3">
      <c r="A150" s="32">
        <v>150</v>
      </c>
      <c r="B150" s="18" t="str">
        <f t="shared" si="128"/>
        <v>tem.setor</v>
      </c>
      <c r="C150" s="102" t="s">
        <v>978</v>
      </c>
      <c r="D150" s="34" t="s">
        <v>57</v>
      </c>
      <c r="E150" s="20" t="str">
        <f t="shared" si="123"/>
        <v>códigos.sus</v>
      </c>
      <c r="F150" s="64" t="str">
        <f t="shared" si="123"/>
        <v>tem.setor</v>
      </c>
      <c r="G150" s="44" t="s">
        <v>152</v>
      </c>
      <c r="H150" s="44" t="s">
        <v>152</v>
      </c>
      <c r="I150" s="44" t="s">
        <v>152</v>
      </c>
      <c r="J150" s="44" t="s">
        <v>152</v>
      </c>
      <c r="K150" s="44" t="s">
        <v>152</v>
      </c>
      <c r="L150" s="44" t="s">
        <v>152</v>
      </c>
      <c r="M150" s="44" t="s">
        <v>152</v>
      </c>
      <c r="N150" s="44" t="s">
        <v>152</v>
      </c>
      <c r="O150" s="23" t="str">
        <f t="shared" ref="O150:P150" si="144">O149</f>
        <v>Classificador</v>
      </c>
      <c r="P150" s="25" t="str">
        <f t="shared" si="144"/>
        <v>Do.SomaSUS</v>
      </c>
      <c r="Q150" s="35" t="str">
        <f t="shared" si="119"/>
        <v>Propriedade: tem.setor    Domínio: Classificador     Range: Do.SomaSUS</v>
      </c>
      <c r="R150" s="35" t="str">
        <f t="shared" si="125"/>
        <v>Valor:  ICDU</v>
      </c>
      <c r="S150" s="19" t="s">
        <v>152</v>
      </c>
      <c r="T150" s="56" t="str">
        <f t="shared" si="126"/>
        <v>Refere-se a propriedade     tem.setor     &gt;  ICDU</v>
      </c>
      <c r="U150" s="56" t="str">
        <f t="shared" si="127"/>
        <v>ICDU</v>
      </c>
    </row>
    <row r="151" spans="1:21" ht="8.4" customHeight="1" x14ac:dyDescent="0.3">
      <c r="A151" s="32">
        <v>151</v>
      </c>
      <c r="B151" s="18" t="str">
        <f t="shared" si="128"/>
        <v>tem.setor</v>
      </c>
      <c r="C151" s="102" t="s">
        <v>979</v>
      </c>
      <c r="D151" s="34" t="s">
        <v>57</v>
      </c>
      <c r="E151" s="20" t="str">
        <f t="shared" si="123"/>
        <v>códigos.sus</v>
      </c>
      <c r="F151" s="64" t="str">
        <f t="shared" si="123"/>
        <v>tem.setor</v>
      </c>
      <c r="G151" s="44" t="s">
        <v>152</v>
      </c>
      <c r="H151" s="44" t="s">
        <v>152</v>
      </c>
      <c r="I151" s="44" t="s">
        <v>152</v>
      </c>
      <c r="J151" s="44" t="s">
        <v>152</v>
      </c>
      <c r="K151" s="44" t="s">
        <v>152</v>
      </c>
      <c r="L151" s="44" t="s">
        <v>152</v>
      </c>
      <c r="M151" s="44" t="s">
        <v>152</v>
      </c>
      <c r="N151" s="44" t="s">
        <v>152</v>
      </c>
      <c r="O151" s="23" t="str">
        <f t="shared" ref="O151:P151" si="145">O150</f>
        <v>Classificador</v>
      </c>
      <c r="P151" s="25" t="str">
        <f t="shared" si="145"/>
        <v>Do.SomaSUS</v>
      </c>
      <c r="Q151" s="35" t="str">
        <f t="shared" si="119"/>
        <v>Propriedade: tem.setor    Domínio: Classificador     Range: Do.SomaSUS</v>
      </c>
      <c r="R151" s="35" t="str">
        <f t="shared" si="125"/>
        <v>Valor:  UBBC</v>
      </c>
      <c r="S151" s="19" t="s">
        <v>152</v>
      </c>
      <c r="T151" s="56" t="str">
        <f t="shared" si="126"/>
        <v>Refere-se a propriedade     tem.setor     &gt;  UBBC</v>
      </c>
      <c r="U151" s="56" t="str">
        <f t="shared" si="127"/>
        <v>UBBC</v>
      </c>
    </row>
    <row r="152" spans="1:21" ht="8.4" customHeight="1" x14ac:dyDescent="0.3">
      <c r="A152" s="32">
        <v>152</v>
      </c>
      <c r="B152" s="18" t="str">
        <f t="shared" si="128"/>
        <v>tem.setor</v>
      </c>
      <c r="C152" s="102" t="s">
        <v>980</v>
      </c>
      <c r="D152" s="34" t="s">
        <v>57</v>
      </c>
      <c r="E152" s="20" t="str">
        <f t="shared" si="123"/>
        <v>códigos.sus</v>
      </c>
      <c r="F152" s="64" t="str">
        <f t="shared" si="123"/>
        <v>tem.setor</v>
      </c>
      <c r="G152" s="44" t="s">
        <v>152</v>
      </c>
      <c r="H152" s="44" t="s">
        <v>152</v>
      </c>
      <c r="I152" s="44" t="s">
        <v>152</v>
      </c>
      <c r="J152" s="44" t="s">
        <v>152</v>
      </c>
      <c r="K152" s="44" t="s">
        <v>152</v>
      </c>
      <c r="L152" s="44" t="s">
        <v>152</v>
      </c>
      <c r="M152" s="44" t="s">
        <v>152</v>
      </c>
      <c r="N152" s="44" t="s">
        <v>152</v>
      </c>
      <c r="O152" s="23" t="str">
        <f t="shared" ref="O152:P152" si="146">O151</f>
        <v>Classificador</v>
      </c>
      <c r="P152" s="25" t="str">
        <f t="shared" si="146"/>
        <v>Do.SomaSUS</v>
      </c>
      <c r="Q152" s="35" t="str">
        <f t="shared" si="119"/>
        <v>Propriedade: tem.setor    Domínio: Classificador     Range: Do.SomaSUS</v>
      </c>
      <c r="R152" s="35" t="str">
        <f t="shared" si="125"/>
        <v>Valor:  UAEM</v>
      </c>
      <c r="S152" s="19" t="s">
        <v>152</v>
      </c>
      <c r="T152" s="56" t="str">
        <f t="shared" si="126"/>
        <v>Refere-se a propriedade     tem.setor     &gt;  UAEM</v>
      </c>
      <c r="U152" s="56" t="str">
        <f t="shared" si="127"/>
        <v>UAEM</v>
      </c>
    </row>
    <row r="153" spans="1:21" ht="8.4" customHeight="1" x14ac:dyDescent="0.3">
      <c r="A153" s="32">
        <v>153</v>
      </c>
      <c r="B153" s="18" t="str">
        <f t="shared" si="128"/>
        <v>tem.setor</v>
      </c>
      <c r="C153" s="102" t="s">
        <v>981</v>
      </c>
      <c r="D153" s="34" t="s">
        <v>57</v>
      </c>
      <c r="E153" s="20" t="str">
        <f t="shared" si="123"/>
        <v>códigos.sus</v>
      </c>
      <c r="F153" s="64" t="str">
        <f t="shared" si="123"/>
        <v>tem.setor</v>
      </c>
      <c r="G153" s="44" t="s">
        <v>152</v>
      </c>
      <c r="H153" s="44" t="s">
        <v>152</v>
      </c>
      <c r="I153" s="44" t="s">
        <v>152</v>
      </c>
      <c r="J153" s="44" t="s">
        <v>152</v>
      </c>
      <c r="K153" s="44" t="s">
        <v>152</v>
      </c>
      <c r="L153" s="44" t="s">
        <v>152</v>
      </c>
      <c r="M153" s="44" t="s">
        <v>152</v>
      </c>
      <c r="N153" s="44" t="s">
        <v>152</v>
      </c>
      <c r="O153" s="23" t="str">
        <f t="shared" ref="O153:P153" si="147">O152</f>
        <v>Classificador</v>
      </c>
      <c r="P153" s="25" t="str">
        <f t="shared" si="147"/>
        <v>Do.SomaSUS</v>
      </c>
      <c r="Q153" s="35" t="str">
        <f t="shared" si="119"/>
        <v>Propriedade: tem.setor    Domínio: Classificador     Range: Do.SomaSUS</v>
      </c>
      <c r="R153" s="35" t="str">
        <f t="shared" si="125"/>
        <v>Valor:  IGER</v>
      </c>
      <c r="S153" s="19" t="s">
        <v>152</v>
      </c>
      <c r="T153" s="56" t="str">
        <f t="shared" si="126"/>
        <v>Refere-se a propriedade     tem.setor     &gt;  IGER</v>
      </c>
      <c r="U153" s="56" t="str">
        <f t="shared" si="127"/>
        <v>IGER</v>
      </c>
    </row>
    <row r="154" spans="1:21" ht="8.4" customHeight="1" x14ac:dyDescent="0.3">
      <c r="A154" s="32">
        <v>154</v>
      </c>
      <c r="B154" s="18" t="str">
        <f t="shared" si="128"/>
        <v>tem.setor</v>
      </c>
      <c r="C154" s="102" t="s">
        <v>982</v>
      </c>
      <c r="D154" s="34" t="s">
        <v>57</v>
      </c>
      <c r="E154" s="20" t="str">
        <f t="shared" si="123"/>
        <v>códigos.sus</v>
      </c>
      <c r="F154" s="64" t="str">
        <f t="shared" si="123"/>
        <v>tem.setor</v>
      </c>
      <c r="G154" s="44" t="s">
        <v>152</v>
      </c>
      <c r="H154" s="44" t="s">
        <v>152</v>
      </c>
      <c r="I154" s="44" t="s">
        <v>152</v>
      </c>
      <c r="J154" s="44" t="s">
        <v>152</v>
      </c>
      <c r="K154" s="44" t="s">
        <v>152</v>
      </c>
      <c r="L154" s="44" t="s">
        <v>152</v>
      </c>
      <c r="M154" s="44" t="s">
        <v>152</v>
      </c>
      <c r="N154" s="44" t="s">
        <v>152</v>
      </c>
      <c r="O154" s="23" t="str">
        <f t="shared" ref="O154:P154" si="148">O153</f>
        <v>Classificador</v>
      </c>
      <c r="P154" s="25" t="str">
        <f t="shared" si="148"/>
        <v>Do.SomaSUS</v>
      </c>
      <c r="Q154" s="35" t="str">
        <f t="shared" si="119"/>
        <v>Propriedade: tem.setor    Domínio: Classificador     Range: Do.SomaSUS</v>
      </c>
      <c r="R154" s="35" t="str">
        <f t="shared" si="125"/>
        <v>Valor:  NEO</v>
      </c>
      <c r="S154" s="19" t="s">
        <v>152</v>
      </c>
      <c r="T154" s="56" t="str">
        <f t="shared" si="126"/>
        <v>Refere-se a propriedade     tem.setor     &gt;  NEO</v>
      </c>
      <c r="U154" s="56" t="str">
        <f t="shared" si="127"/>
        <v>NEO</v>
      </c>
    </row>
    <row r="155" spans="1:21" ht="8.4" customHeight="1" x14ac:dyDescent="0.3">
      <c r="A155" s="32">
        <v>155</v>
      </c>
      <c r="B155" s="18" t="str">
        <f t="shared" si="128"/>
        <v>tem.setor</v>
      </c>
      <c r="C155" s="102" t="s">
        <v>983</v>
      </c>
      <c r="D155" s="34" t="s">
        <v>57</v>
      </c>
      <c r="E155" s="20" t="str">
        <f t="shared" si="123"/>
        <v>códigos.sus</v>
      </c>
      <c r="F155" s="64" t="str">
        <f t="shared" si="123"/>
        <v>tem.setor</v>
      </c>
      <c r="G155" s="44" t="s">
        <v>152</v>
      </c>
      <c r="H155" s="44" t="s">
        <v>152</v>
      </c>
      <c r="I155" s="44" t="s">
        <v>152</v>
      </c>
      <c r="J155" s="44" t="s">
        <v>152</v>
      </c>
      <c r="K155" s="44" t="s">
        <v>152</v>
      </c>
      <c r="L155" s="44" t="s">
        <v>152</v>
      </c>
      <c r="M155" s="44" t="s">
        <v>152</v>
      </c>
      <c r="N155" s="44" t="s">
        <v>152</v>
      </c>
      <c r="O155" s="23" t="str">
        <f t="shared" ref="O155:P155" si="149">O154</f>
        <v>Classificador</v>
      </c>
      <c r="P155" s="25" t="str">
        <f t="shared" si="149"/>
        <v>Do.SomaSUS</v>
      </c>
      <c r="Q155" s="35" t="str">
        <f t="shared" si="119"/>
        <v>Propriedade: tem.setor    Domínio: Classificador     Range: Do.SomaSUS</v>
      </c>
      <c r="R155" s="35" t="str">
        <f t="shared" si="125"/>
        <v>Valor:  UTI</v>
      </c>
      <c r="S155" s="19" t="s">
        <v>152</v>
      </c>
      <c r="T155" s="56" t="str">
        <f t="shared" si="126"/>
        <v>Refere-se a propriedade     tem.setor     &gt;  UTI</v>
      </c>
      <c r="U155" s="56" t="str">
        <f t="shared" si="127"/>
        <v>UTI</v>
      </c>
    </row>
    <row r="156" spans="1:21" ht="8.4" customHeight="1" x14ac:dyDescent="0.3">
      <c r="A156" s="32">
        <v>156</v>
      </c>
      <c r="B156" s="18" t="str">
        <f t="shared" si="128"/>
        <v>tem.setor</v>
      </c>
      <c r="C156" s="102" t="s">
        <v>984</v>
      </c>
      <c r="D156" s="34" t="s">
        <v>57</v>
      </c>
      <c r="E156" s="20" t="str">
        <f t="shared" si="123"/>
        <v>códigos.sus</v>
      </c>
      <c r="F156" s="64" t="str">
        <f t="shared" si="123"/>
        <v>tem.setor</v>
      </c>
      <c r="G156" s="44" t="s">
        <v>152</v>
      </c>
      <c r="H156" s="44" t="s">
        <v>152</v>
      </c>
      <c r="I156" s="44" t="s">
        <v>152</v>
      </c>
      <c r="J156" s="44" t="s">
        <v>152</v>
      </c>
      <c r="K156" s="44" t="s">
        <v>152</v>
      </c>
      <c r="L156" s="44" t="s">
        <v>152</v>
      </c>
      <c r="M156" s="44" t="s">
        <v>152</v>
      </c>
      <c r="N156" s="44" t="s">
        <v>152</v>
      </c>
      <c r="O156" s="23" t="str">
        <f t="shared" ref="O156:P156" si="150">O155</f>
        <v>Classificador</v>
      </c>
      <c r="P156" s="25" t="str">
        <f t="shared" si="150"/>
        <v>Do.SomaSUS</v>
      </c>
      <c r="Q156" s="35" t="str">
        <f t="shared" si="119"/>
        <v>Propriedade: tem.setor    Domínio: Classificador     Range: Do.SomaSUS</v>
      </c>
      <c r="R156" s="35" t="str">
        <f t="shared" si="125"/>
        <v>Valor:  UTQ</v>
      </c>
      <c r="S156" s="19" t="s">
        <v>152</v>
      </c>
      <c r="T156" s="56" t="str">
        <f t="shared" si="126"/>
        <v>Refere-se a propriedade     tem.setor     &gt;  UTQ</v>
      </c>
      <c r="U156" s="56" t="str">
        <f t="shared" si="127"/>
        <v>UTQ</v>
      </c>
    </row>
    <row r="157" spans="1:21" ht="8.4" customHeight="1" x14ac:dyDescent="0.3">
      <c r="A157" s="32">
        <v>157</v>
      </c>
      <c r="B157" s="18" t="str">
        <f t="shared" si="128"/>
        <v>tem.setor</v>
      </c>
      <c r="C157" s="102" t="s">
        <v>985</v>
      </c>
      <c r="D157" s="34" t="s">
        <v>57</v>
      </c>
      <c r="E157" s="20" t="str">
        <f t="shared" si="123"/>
        <v>códigos.sus</v>
      </c>
      <c r="F157" s="64" t="str">
        <f t="shared" si="123"/>
        <v>tem.setor</v>
      </c>
      <c r="G157" s="44" t="s">
        <v>152</v>
      </c>
      <c r="H157" s="44" t="s">
        <v>152</v>
      </c>
      <c r="I157" s="44" t="s">
        <v>152</v>
      </c>
      <c r="J157" s="44" t="s">
        <v>152</v>
      </c>
      <c r="K157" s="44" t="s">
        <v>152</v>
      </c>
      <c r="L157" s="44" t="s">
        <v>152</v>
      </c>
      <c r="M157" s="44" t="s">
        <v>152</v>
      </c>
      <c r="N157" s="44" t="s">
        <v>152</v>
      </c>
      <c r="O157" s="23" t="str">
        <f t="shared" ref="O157:P157" si="151">O156</f>
        <v>Classificador</v>
      </c>
      <c r="P157" s="25" t="str">
        <f t="shared" si="151"/>
        <v>Do.SomaSUS</v>
      </c>
      <c r="Q157" s="35" t="str">
        <f t="shared" si="119"/>
        <v>Propriedade: tem.setor    Domínio: Classificador     Range: Do.SomaSUS</v>
      </c>
      <c r="R157" s="35" t="str">
        <f t="shared" si="125"/>
        <v>Valor:  FISI</v>
      </c>
      <c r="S157" s="19" t="s">
        <v>152</v>
      </c>
      <c r="T157" s="56" t="str">
        <f t="shared" si="126"/>
        <v>Refere-se a propriedade     tem.setor     &gt;  FISI</v>
      </c>
      <c r="U157" s="56" t="str">
        <f t="shared" si="127"/>
        <v>FISI</v>
      </c>
    </row>
    <row r="158" spans="1:21" ht="8.4" customHeight="1" x14ac:dyDescent="0.3">
      <c r="A158" s="32">
        <v>158</v>
      </c>
      <c r="B158" s="18" t="str">
        <f t="shared" si="128"/>
        <v>tem.setor</v>
      </c>
      <c r="C158" s="102" t="s">
        <v>986</v>
      </c>
      <c r="D158" s="34" t="s">
        <v>57</v>
      </c>
      <c r="E158" s="20" t="str">
        <f t="shared" si="123"/>
        <v>códigos.sus</v>
      </c>
      <c r="F158" s="64" t="str">
        <f t="shared" si="123"/>
        <v>tem.setor</v>
      </c>
      <c r="G158" s="44" t="s">
        <v>152</v>
      </c>
      <c r="H158" s="44" t="s">
        <v>152</v>
      </c>
      <c r="I158" s="44" t="s">
        <v>152</v>
      </c>
      <c r="J158" s="44" t="s">
        <v>152</v>
      </c>
      <c r="K158" s="44" t="s">
        <v>152</v>
      </c>
      <c r="L158" s="44" t="s">
        <v>152</v>
      </c>
      <c r="M158" s="44" t="s">
        <v>152</v>
      </c>
      <c r="N158" s="44" t="s">
        <v>152</v>
      </c>
      <c r="O158" s="23" t="str">
        <f t="shared" ref="O158:P158" si="152">O157</f>
        <v>Classificador</v>
      </c>
      <c r="P158" s="25" t="str">
        <f t="shared" si="152"/>
        <v>Do.SomaSUS</v>
      </c>
      <c r="Q158" s="35" t="str">
        <f t="shared" si="119"/>
        <v>Propriedade: tem.setor    Domínio: Classificador     Range: Do.SomaSUS</v>
      </c>
      <c r="R158" s="35" t="str">
        <f t="shared" si="125"/>
        <v>Valor:  OCUP</v>
      </c>
      <c r="S158" s="19" t="s">
        <v>152</v>
      </c>
      <c r="T158" s="56" t="str">
        <f t="shared" si="126"/>
        <v>Refere-se a propriedade     tem.setor     &gt;  OCUP</v>
      </c>
      <c r="U158" s="56" t="str">
        <f t="shared" si="127"/>
        <v>OCUP</v>
      </c>
    </row>
    <row r="159" spans="1:21" ht="8.4" customHeight="1" x14ac:dyDescent="0.3">
      <c r="A159" s="32">
        <v>159</v>
      </c>
      <c r="B159" s="18" t="str">
        <f t="shared" si="128"/>
        <v>tem.setor</v>
      </c>
      <c r="C159" s="102" t="s">
        <v>987</v>
      </c>
      <c r="D159" s="34" t="s">
        <v>57</v>
      </c>
      <c r="E159" s="20" t="str">
        <f t="shared" si="123"/>
        <v>códigos.sus</v>
      </c>
      <c r="F159" s="64" t="str">
        <f t="shared" si="123"/>
        <v>tem.setor</v>
      </c>
      <c r="G159" s="44" t="s">
        <v>152</v>
      </c>
      <c r="H159" s="44" t="s">
        <v>152</v>
      </c>
      <c r="I159" s="44" t="s">
        <v>152</v>
      </c>
      <c r="J159" s="44" t="s">
        <v>152</v>
      </c>
      <c r="K159" s="44" t="s">
        <v>152</v>
      </c>
      <c r="L159" s="44" t="s">
        <v>152</v>
      </c>
      <c r="M159" s="44" t="s">
        <v>152</v>
      </c>
      <c r="N159" s="44" t="s">
        <v>152</v>
      </c>
      <c r="O159" s="23" t="str">
        <f t="shared" ref="O159:P159" si="153">O158</f>
        <v>Classificador</v>
      </c>
      <c r="P159" s="25" t="str">
        <f t="shared" si="153"/>
        <v>Do.SomaSUS</v>
      </c>
      <c r="Q159" s="35" t="str">
        <f t="shared" si="119"/>
        <v>Propriedade: tem.setor    Domínio: Classificador     Range: Do.SomaSUS</v>
      </c>
      <c r="R159" s="35" t="str">
        <f t="shared" si="125"/>
        <v>Valor:  FONO</v>
      </c>
      <c r="S159" s="19" t="s">
        <v>152</v>
      </c>
      <c r="T159" s="56" t="str">
        <f t="shared" si="126"/>
        <v>Refere-se a propriedade     tem.setor     &gt;  FONO</v>
      </c>
      <c r="U159" s="56" t="str">
        <f t="shared" si="127"/>
        <v>FONO</v>
      </c>
    </row>
    <row r="160" spans="1:21" ht="8.4" customHeight="1" x14ac:dyDescent="0.3">
      <c r="A160" s="32">
        <v>160</v>
      </c>
      <c r="B160" s="18" t="str">
        <f t="shared" si="128"/>
        <v>tem.setor</v>
      </c>
      <c r="C160" s="102" t="s">
        <v>988</v>
      </c>
      <c r="D160" s="34" t="s">
        <v>57</v>
      </c>
      <c r="E160" s="20" t="str">
        <f t="shared" si="123"/>
        <v>códigos.sus</v>
      </c>
      <c r="F160" s="64" t="str">
        <f t="shared" si="123"/>
        <v>tem.setor</v>
      </c>
      <c r="G160" s="44" t="s">
        <v>152</v>
      </c>
      <c r="H160" s="44" t="s">
        <v>152</v>
      </c>
      <c r="I160" s="44" t="s">
        <v>152</v>
      </c>
      <c r="J160" s="44" t="s">
        <v>152</v>
      </c>
      <c r="K160" s="44" t="s">
        <v>152</v>
      </c>
      <c r="L160" s="44" t="s">
        <v>152</v>
      </c>
      <c r="M160" s="44" t="s">
        <v>152</v>
      </c>
      <c r="N160" s="44" t="s">
        <v>152</v>
      </c>
      <c r="O160" s="23" t="str">
        <f t="shared" ref="O160:P160" si="154">O159</f>
        <v>Classificador</v>
      </c>
      <c r="P160" s="25" t="str">
        <f t="shared" si="154"/>
        <v>Do.SomaSUS</v>
      </c>
      <c r="Q160" s="35" t="str">
        <f t="shared" si="119"/>
        <v>Propriedade: tem.setor    Domínio: Classificador     Range: Do.SomaSUS</v>
      </c>
      <c r="R160" s="35" t="str">
        <f t="shared" si="125"/>
        <v>Valor:  RADI</v>
      </c>
      <c r="S160" s="19" t="s">
        <v>152</v>
      </c>
      <c r="T160" s="56" t="str">
        <f t="shared" si="126"/>
        <v>Refere-se a propriedade     tem.setor     &gt;  RADI</v>
      </c>
      <c r="U160" s="56" t="str">
        <f t="shared" si="127"/>
        <v>RADI</v>
      </c>
    </row>
    <row r="161" spans="1:21" ht="8.4" customHeight="1" x14ac:dyDescent="0.3">
      <c r="A161" s="32">
        <v>161</v>
      </c>
      <c r="B161" s="18" t="str">
        <f t="shared" si="128"/>
        <v>tem.setor</v>
      </c>
      <c r="C161" s="102" t="s">
        <v>989</v>
      </c>
      <c r="D161" s="34" t="s">
        <v>57</v>
      </c>
      <c r="E161" s="20" t="str">
        <f t="shared" si="123"/>
        <v>códigos.sus</v>
      </c>
      <c r="F161" s="64" t="str">
        <f t="shared" si="123"/>
        <v>tem.setor</v>
      </c>
      <c r="G161" s="44" t="s">
        <v>152</v>
      </c>
      <c r="H161" s="44" t="s">
        <v>152</v>
      </c>
      <c r="I161" s="44" t="s">
        <v>152</v>
      </c>
      <c r="J161" s="44" t="s">
        <v>152</v>
      </c>
      <c r="K161" s="44" t="s">
        <v>152</v>
      </c>
      <c r="L161" s="44" t="s">
        <v>152</v>
      </c>
      <c r="M161" s="44" t="s">
        <v>152</v>
      </c>
      <c r="N161" s="44" t="s">
        <v>152</v>
      </c>
      <c r="O161" s="23" t="str">
        <f t="shared" ref="O161:P161" si="155">O160</f>
        <v>Classificador</v>
      </c>
      <c r="P161" s="25" t="str">
        <f t="shared" si="155"/>
        <v>Do.SomaSUS</v>
      </c>
      <c r="Q161" s="35" t="str">
        <f t="shared" si="119"/>
        <v>Propriedade: tem.setor    Domínio: Classificador     Range: Do.SomaSUS</v>
      </c>
      <c r="R161" s="35" t="str">
        <f t="shared" si="125"/>
        <v>Valor:  HEDI</v>
      </c>
      <c r="S161" s="19" t="s">
        <v>152</v>
      </c>
      <c r="T161" s="56" t="str">
        <f t="shared" si="126"/>
        <v>Refere-se a propriedade     tem.setor     &gt;  HEDI</v>
      </c>
      <c r="U161" s="56" t="str">
        <f t="shared" si="127"/>
        <v>HEDI</v>
      </c>
    </row>
    <row r="162" spans="1:21" ht="8.4" customHeight="1" x14ac:dyDescent="0.3">
      <c r="A162" s="32">
        <v>162</v>
      </c>
      <c r="B162" s="18" t="str">
        <f t="shared" si="128"/>
        <v>tem.setor</v>
      </c>
      <c r="C162" s="102" t="s">
        <v>990</v>
      </c>
      <c r="D162" s="34" t="s">
        <v>57</v>
      </c>
      <c r="E162" s="20" t="str">
        <f t="shared" si="123"/>
        <v>códigos.sus</v>
      </c>
      <c r="F162" s="64" t="str">
        <f t="shared" si="123"/>
        <v>tem.setor</v>
      </c>
      <c r="G162" s="44" t="s">
        <v>152</v>
      </c>
      <c r="H162" s="44" t="s">
        <v>152</v>
      </c>
      <c r="I162" s="44" t="s">
        <v>152</v>
      </c>
      <c r="J162" s="44" t="s">
        <v>152</v>
      </c>
      <c r="K162" s="44" t="s">
        <v>152</v>
      </c>
      <c r="L162" s="44" t="s">
        <v>152</v>
      </c>
      <c r="M162" s="44" t="s">
        <v>152</v>
      </c>
      <c r="N162" s="44" t="s">
        <v>152</v>
      </c>
      <c r="O162" s="23" t="str">
        <f t="shared" ref="O162:P162" si="156">O161</f>
        <v>Classificador</v>
      </c>
      <c r="P162" s="25" t="str">
        <f t="shared" si="156"/>
        <v>Do.SomaSUS</v>
      </c>
      <c r="Q162" s="35" t="str">
        <f t="shared" si="119"/>
        <v>Propriedade: tem.setor    Domínio: Classificador     Range: Do.SomaSUS</v>
      </c>
      <c r="R162" s="35" t="str">
        <f t="shared" si="125"/>
        <v>Valor:  TOMO</v>
      </c>
      <c r="S162" s="19" t="s">
        <v>152</v>
      </c>
      <c r="T162" s="56" t="str">
        <f t="shared" si="126"/>
        <v>Refere-se a propriedade     tem.setor     &gt;  TOMO</v>
      </c>
      <c r="U162" s="56" t="str">
        <f t="shared" si="127"/>
        <v>TOMO</v>
      </c>
    </row>
    <row r="163" spans="1:21" ht="8.4" customHeight="1" x14ac:dyDescent="0.3">
      <c r="A163" s="32">
        <v>163</v>
      </c>
      <c r="B163" s="18" t="str">
        <f t="shared" si="128"/>
        <v>tem.setor</v>
      </c>
      <c r="C163" s="102" t="s">
        <v>991</v>
      </c>
      <c r="D163" s="34" t="s">
        <v>57</v>
      </c>
      <c r="E163" s="20" t="str">
        <f t="shared" si="123"/>
        <v>códigos.sus</v>
      </c>
      <c r="F163" s="64" t="str">
        <f t="shared" si="123"/>
        <v>tem.setor</v>
      </c>
      <c r="G163" s="44" t="s">
        <v>152</v>
      </c>
      <c r="H163" s="44" t="s">
        <v>152</v>
      </c>
      <c r="I163" s="44" t="s">
        <v>152</v>
      </c>
      <c r="J163" s="44" t="s">
        <v>152</v>
      </c>
      <c r="K163" s="44" t="s">
        <v>152</v>
      </c>
      <c r="L163" s="44" t="s">
        <v>152</v>
      </c>
      <c r="M163" s="44" t="s">
        <v>152</v>
      </c>
      <c r="N163" s="44" t="s">
        <v>152</v>
      </c>
      <c r="O163" s="23" t="str">
        <f t="shared" ref="O163:P163" si="157">O162</f>
        <v>Classificador</v>
      </c>
      <c r="P163" s="25" t="str">
        <f t="shared" si="157"/>
        <v>Do.SomaSUS</v>
      </c>
      <c r="Q163" s="35" t="str">
        <f t="shared" si="119"/>
        <v>Propriedade: tem.setor    Domínio: Classificador     Range: Do.SomaSUS</v>
      </c>
      <c r="R163" s="35" t="str">
        <f t="shared" si="125"/>
        <v>Valor:  USOM</v>
      </c>
      <c r="S163" s="19" t="s">
        <v>152</v>
      </c>
      <c r="T163" s="56" t="str">
        <f t="shared" si="126"/>
        <v>Refere-se a propriedade     tem.setor     &gt;  USOM</v>
      </c>
      <c r="U163" s="56" t="str">
        <f t="shared" si="127"/>
        <v>USOM</v>
      </c>
    </row>
    <row r="164" spans="1:21" ht="8.4" customHeight="1" x14ac:dyDescent="0.3">
      <c r="A164" s="32">
        <v>164</v>
      </c>
      <c r="B164" s="18" t="str">
        <f t="shared" si="128"/>
        <v>tem.setor</v>
      </c>
      <c r="C164" s="102" t="s">
        <v>992</v>
      </c>
      <c r="D164" s="34" t="s">
        <v>57</v>
      </c>
      <c r="E164" s="20" t="str">
        <f t="shared" si="123"/>
        <v>códigos.sus</v>
      </c>
      <c r="F164" s="64" t="str">
        <f t="shared" si="123"/>
        <v>tem.setor</v>
      </c>
      <c r="G164" s="44" t="s">
        <v>152</v>
      </c>
      <c r="H164" s="44" t="s">
        <v>152</v>
      </c>
      <c r="I164" s="44" t="s">
        <v>152</v>
      </c>
      <c r="J164" s="44" t="s">
        <v>152</v>
      </c>
      <c r="K164" s="44" t="s">
        <v>152</v>
      </c>
      <c r="L164" s="44" t="s">
        <v>152</v>
      </c>
      <c r="M164" s="44" t="s">
        <v>152</v>
      </c>
      <c r="N164" s="44" t="s">
        <v>152</v>
      </c>
      <c r="O164" s="23" t="str">
        <f t="shared" ref="O164:P164" si="158">O163</f>
        <v>Classificador</v>
      </c>
      <c r="P164" s="25" t="str">
        <f t="shared" si="158"/>
        <v>Do.SomaSUS</v>
      </c>
      <c r="Q164" s="35" t="str">
        <f t="shared" si="119"/>
        <v>Propriedade: tem.setor    Domínio: Classificador     Range: Do.SomaSUS</v>
      </c>
      <c r="R164" s="35" t="str">
        <f t="shared" si="125"/>
        <v>Valor:  RMAG</v>
      </c>
      <c r="S164" s="19" t="s">
        <v>152</v>
      </c>
      <c r="T164" s="56" t="str">
        <f t="shared" si="126"/>
        <v>Refere-se a propriedade     tem.setor     &gt;  RMAG</v>
      </c>
      <c r="U164" s="56" t="str">
        <f t="shared" si="127"/>
        <v>RMAG</v>
      </c>
    </row>
    <row r="165" spans="1:21" ht="8.4" customHeight="1" x14ac:dyDescent="0.3">
      <c r="A165" s="32">
        <v>165</v>
      </c>
      <c r="B165" s="18" t="str">
        <f t="shared" si="128"/>
        <v>tem.setor</v>
      </c>
      <c r="C165" s="102" t="s">
        <v>993</v>
      </c>
      <c r="D165" s="34" t="s">
        <v>57</v>
      </c>
      <c r="E165" s="20" t="str">
        <f t="shared" si="123"/>
        <v>códigos.sus</v>
      </c>
      <c r="F165" s="64" t="str">
        <f t="shared" si="123"/>
        <v>tem.setor</v>
      </c>
      <c r="G165" s="44" t="s">
        <v>152</v>
      </c>
      <c r="H165" s="44" t="s">
        <v>152</v>
      </c>
      <c r="I165" s="44" t="s">
        <v>152</v>
      </c>
      <c r="J165" s="44" t="s">
        <v>152</v>
      </c>
      <c r="K165" s="44" t="s">
        <v>152</v>
      </c>
      <c r="L165" s="44" t="s">
        <v>152</v>
      </c>
      <c r="M165" s="44" t="s">
        <v>152</v>
      </c>
      <c r="N165" s="44" t="s">
        <v>152</v>
      </c>
      <c r="O165" s="23" t="str">
        <f t="shared" ref="O165:P165" si="159">O164</f>
        <v>Classificador</v>
      </c>
      <c r="P165" s="25" t="str">
        <f t="shared" si="159"/>
        <v>Do.SomaSUS</v>
      </c>
      <c r="Q165" s="35" t="str">
        <f t="shared" si="119"/>
        <v>Propriedade: tem.setor    Domínio: Classificador     Range: Do.SomaSUS</v>
      </c>
      <c r="R165" s="35" t="str">
        <f t="shared" si="125"/>
        <v>Valor:  ENDO</v>
      </c>
      <c r="S165" s="19" t="s">
        <v>152</v>
      </c>
      <c r="T165" s="56" t="str">
        <f t="shared" si="126"/>
        <v>Refere-se a propriedade     tem.setor     &gt;  ENDO</v>
      </c>
      <c r="U165" s="56" t="str">
        <f t="shared" si="127"/>
        <v>ENDO</v>
      </c>
    </row>
    <row r="166" spans="1:21" ht="8.4" customHeight="1" x14ac:dyDescent="0.3">
      <c r="A166" s="32">
        <v>166</v>
      </c>
      <c r="B166" s="18" t="str">
        <f t="shared" si="128"/>
        <v>tem.setor</v>
      </c>
      <c r="C166" s="102" t="s">
        <v>994</v>
      </c>
      <c r="D166" s="34" t="s">
        <v>57</v>
      </c>
      <c r="E166" s="20" t="str">
        <f t="shared" si="123"/>
        <v>códigos.sus</v>
      </c>
      <c r="F166" s="64" t="str">
        <f t="shared" si="123"/>
        <v>tem.setor</v>
      </c>
      <c r="G166" s="44" t="s">
        <v>152</v>
      </c>
      <c r="H166" s="44" t="s">
        <v>152</v>
      </c>
      <c r="I166" s="44" t="s">
        <v>152</v>
      </c>
      <c r="J166" s="44" t="s">
        <v>152</v>
      </c>
      <c r="K166" s="44" t="s">
        <v>152</v>
      </c>
      <c r="L166" s="44" t="s">
        <v>152</v>
      </c>
      <c r="M166" s="44" t="s">
        <v>152</v>
      </c>
      <c r="N166" s="44" t="s">
        <v>152</v>
      </c>
      <c r="O166" s="23" t="str">
        <f t="shared" ref="O166:P166" si="160">O165</f>
        <v>Classificador</v>
      </c>
      <c r="P166" s="25" t="str">
        <f t="shared" si="160"/>
        <v>Do.SomaSUS</v>
      </c>
      <c r="Q166" s="35" t="str">
        <f t="shared" si="119"/>
        <v>Propriedade: tem.setor    Domínio: Classificador     Range: Do.SomaSUS</v>
      </c>
      <c r="R166" s="35" t="str">
        <f t="shared" si="125"/>
        <v>Valor:  APAT</v>
      </c>
      <c r="S166" s="19" t="s">
        <v>152</v>
      </c>
      <c r="T166" s="56" t="str">
        <f t="shared" si="126"/>
        <v>Refere-se a propriedade     tem.setor     &gt;  APAT</v>
      </c>
      <c r="U166" s="56" t="str">
        <f t="shared" si="127"/>
        <v>APAT</v>
      </c>
    </row>
    <row r="167" spans="1:21" ht="8.4" customHeight="1" x14ac:dyDescent="0.3">
      <c r="A167" s="32">
        <v>167</v>
      </c>
      <c r="B167" s="18" t="str">
        <f t="shared" si="128"/>
        <v>tem.setor</v>
      </c>
      <c r="C167" s="102" t="s">
        <v>995</v>
      </c>
      <c r="D167" s="34" t="s">
        <v>57</v>
      </c>
      <c r="E167" s="20" t="str">
        <f t="shared" si="123"/>
        <v>códigos.sus</v>
      </c>
      <c r="F167" s="64" t="str">
        <f t="shared" si="123"/>
        <v>tem.setor</v>
      </c>
      <c r="G167" s="44" t="s">
        <v>152</v>
      </c>
      <c r="H167" s="44" t="s">
        <v>152</v>
      </c>
      <c r="I167" s="44" t="s">
        <v>152</v>
      </c>
      <c r="J167" s="44" t="s">
        <v>152</v>
      </c>
      <c r="K167" s="44" t="s">
        <v>152</v>
      </c>
      <c r="L167" s="44" t="s">
        <v>152</v>
      </c>
      <c r="M167" s="44" t="s">
        <v>152</v>
      </c>
      <c r="N167" s="44" t="s">
        <v>152</v>
      </c>
      <c r="O167" s="23" t="str">
        <f t="shared" ref="O167:P167" si="161">O166</f>
        <v>Classificador</v>
      </c>
      <c r="P167" s="25" t="str">
        <f t="shared" si="161"/>
        <v>Do.SomaSUS</v>
      </c>
      <c r="Q167" s="35" t="str">
        <f t="shared" si="119"/>
        <v>Propriedade: tem.setor    Domínio: Classificador     Range: Do.SomaSUS</v>
      </c>
      <c r="R167" s="35" t="str">
        <f t="shared" si="125"/>
        <v>Valor:  HETE</v>
      </c>
      <c r="S167" s="19" t="s">
        <v>152</v>
      </c>
      <c r="T167" s="56" t="str">
        <f t="shared" si="126"/>
        <v>Refere-se a propriedade     tem.setor     &gt;  HETE</v>
      </c>
      <c r="U167" s="56" t="str">
        <f t="shared" si="127"/>
        <v>HETE</v>
      </c>
    </row>
    <row r="168" spans="1:21" ht="8.4" customHeight="1" x14ac:dyDescent="0.3">
      <c r="A168" s="32">
        <v>168</v>
      </c>
      <c r="B168" s="18" t="str">
        <f t="shared" si="128"/>
        <v>tem.setor</v>
      </c>
      <c r="C168" s="102" t="s">
        <v>996</v>
      </c>
      <c r="D168" s="34" t="s">
        <v>57</v>
      </c>
      <c r="E168" s="20" t="str">
        <f t="shared" si="123"/>
        <v>códigos.sus</v>
      </c>
      <c r="F168" s="64" t="str">
        <f t="shared" si="123"/>
        <v>tem.setor</v>
      </c>
      <c r="G168" s="44" t="s">
        <v>152</v>
      </c>
      <c r="H168" s="44" t="s">
        <v>152</v>
      </c>
      <c r="I168" s="44" t="s">
        <v>152</v>
      </c>
      <c r="J168" s="44" t="s">
        <v>152</v>
      </c>
      <c r="K168" s="44" t="s">
        <v>152</v>
      </c>
      <c r="L168" s="44" t="s">
        <v>152</v>
      </c>
      <c r="M168" s="44" t="s">
        <v>152</v>
      </c>
      <c r="N168" s="44" t="s">
        <v>152</v>
      </c>
      <c r="O168" s="23" t="str">
        <f t="shared" ref="O168:P168" si="162">O167</f>
        <v>Classificador</v>
      </c>
      <c r="P168" s="25" t="str">
        <f t="shared" si="162"/>
        <v>Do.SomaSUS</v>
      </c>
      <c r="Q168" s="35" t="str">
        <f t="shared" si="119"/>
        <v>Propriedade: tem.setor    Domínio: Classificador     Range: Do.SomaSUS</v>
      </c>
      <c r="R168" s="35" t="str">
        <f t="shared" si="125"/>
        <v>Valor:  MNUC</v>
      </c>
      <c r="S168" s="19" t="s">
        <v>152</v>
      </c>
      <c r="T168" s="56" t="str">
        <f t="shared" si="126"/>
        <v>Refere-se a propriedade     tem.setor     &gt;  MNUC</v>
      </c>
      <c r="U168" s="56" t="str">
        <f t="shared" si="127"/>
        <v>MNUC</v>
      </c>
    </row>
    <row r="169" spans="1:21" ht="8.4" customHeight="1" x14ac:dyDescent="0.3">
      <c r="A169" s="32">
        <v>169</v>
      </c>
      <c r="B169" s="18" t="str">
        <f t="shared" si="128"/>
        <v>tem.setor</v>
      </c>
      <c r="C169" s="102" t="s">
        <v>997</v>
      </c>
      <c r="D169" s="34" t="s">
        <v>57</v>
      </c>
      <c r="E169" s="20" t="str">
        <f t="shared" si="123"/>
        <v>códigos.sus</v>
      </c>
      <c r="F169" s="64" t="str">
        <f t="shared" si="123"/>
        <v>tem.setor</v>
      </c>
      <c r="G169" s="44" t="s">
        <v>152</v>
      </c>
      <c r="H169" s="44" t="s">
        <v>152</v>
      </c>
      <c r="I169" s="44" t="s">
        <v>152</v>
      </c>
      <c r="J169" s="44" t="s">
        <v>152</v>
      </c>
      <c r="K169" s="44" t="s">
        <v>152</v>
      </c>
      <c r="L169" s="44" t="s">
        <v>152</v>
      </c>
      <c r="M169" s="44" t="s">
        <v>152</v>
      </c>
      <c r="N169" s="44" t="s">
        <v>152</v>
      </c>
      <c r="O169" s="23" t="str">
        <f t="shared" ref="O169:P169" si="163">O168</f>
        <v>Classificador</v>
      </c>
      <c r="P169" s="25" t="str">
        <f t="shared" si="163"/>
        <v>Do.SomaSUS</v>
      </c>
      <c r="Q169" s="35" t="str">
        <f t="shared" si="119"/>
        <v>Propriedade: tem.setor    Domínio: Classificador     Range: Do.SomaSUS</v>
      </c>
      <c r="R169" s="35" t="str">
        <f t="shared" si="125"/>
        <v>Valor:  PACLI</v>
      </c>
      <c r="S169" s="19" t="s">
        <v>152</v>
      </c>
      <c r="T169" s="56" t="str">
        <f t="shared" si="126"/>
        <v>Refere-se a propriedade     tem.setor     &gt;  PACLI</v>
      </c>
      <c r="U169" s="56" t="str">
        <f t="shared" si="127"/>
        <v>PACLI</v>
      </c>
    </row>
    <row r="170" spans="1:21" ht="8.4" customHeight="1" x14ac:dyDescent="0.3">
      <c r="A170" s="32">
        <v>170</v>
      </c>
      <c r="B170" s="66" t="str">
        <f>ProjInfo!B6</f>
        <v>NBR.Data</v>
      </c>
      <c r="C170" s="66" t="str">
        <f>F170</f>
        <v>processual</v>
      </c>
      <c r="D170" s="70" t="s">
        <v>57</v>
      </c>
      <c r="E170" s="67" t="str">
        <f>ProjInfo!B5</f>
        <v>NBR.Prop</v>
      </c>
      <c r="F170" s="67" t="s">
        <v>1014</v>
      </c>
      <c r="G170" s="55" t="s">
        <v>46</v>
      </c>
      <c r="H170" s="43" t="s">
        <v>152</v>
      </c>
      <c r="I170" s="43" t="s">
        <v>152</v>
      </c>
      <c r="J170" s="43" t="s">
        <v>152</v>
      </c>
      <c r="K170" s="43" t="s">
        <v>152</v>
      </c>
      <c r="L170" s="43" t="s">
        <v>152</v>
      </c>
      <c r="M170" s="43" t="s">
        <v>152</v>
      </c>
      <c r="N170" s="43" t="s">
        <v>152</v>
      </c>
      <c r="O170" s="33" t="s">
        <v>548</v>
      </c>
      <c r="P170" s="33" t="s">
        <v>1287</v>
      </c>
      <c r="Q170" s="35" t="str">
        <f t="shared" si="119"/>
        <v>Propriedade: processual    Domínio: Objeto     Range: Processual</v>
      </c>
      <c r="R170" s="35" t="str">
        <f t="shared" ref="R170:R229" si="164">_xlfn.CONCAT("Valor:  ", C170)</f>
        <v>Valor:  processual</v>
      </c>
      <c r="S170" s="19" t="s">
        <v>46</v>
      </c>
      <c r="T170" s="56" t="str">
        <f t="shared" ref="T170:T235" si="165">_xlfn.CONCAT("Refere-se a propriedade     ",F170, "     &gt;  ",U170)</f>
        <v>Refere-se a propriedade     processual     &gt;  processual</v>
      </c>
      <c r="U170" s="56" t="str">
        <f t="shared" ref="U170:U204" si="166">C170</f>
        <v>processual</v>
      </c>
    </row>
    <row r="171" spans="1:21" ht="8.4" customHeight="1" x14ac:dyDescent="0.3">
      <c r="A171" s="32">
        <v>171</v>
      </c>
      <c r="B171" s="66" t="str">
        <f>E171</f>
        <v>processual</v>
      </c>
      <c r="C171" s="66" t="str">
        <f>F171</f>
        <v>da.disciplina</v>
      </c>
      <c r="D171" s="70" t="s">
        <v>57</v>
      </c>
      <c r="E171" s="68" t="str">
        <f>F170</f>
        <v>processual</v>
      </c>
      <c r="F171" s="68" t="s">
        <v>1028</v>
      </c>
      <c r="G171" s="44" t="s">
        <v>152</v>
      </c>
      <c r="H171" s="44" t="s">
        <v>152</v>
      </c>
      <c r="I171" s="44" t="s">
        <v>152</v>
      </c>
      <c r="J171" s="44" t="s">
        <v>152</v>
      </c>
      <c r="K171" s="44" t="s">
        <v>152</v>
      </c>
      <c r="L171" s="44" t="s">
        <v>152</v>
      </c>
      <c r="M171" s="44" t="s">
        <v>152</v>
      </c>
      <c r="N171" s="44" t="s">
        <v>152</v>
      </c>
      <c r="O171" s="23" t="str">
        <f t="shared" ref="O171:P182" si="167">O170</f>
        <v>Objeto</v>
      </c>
      <c r="P171" s="33" t="s">
        <v>1190</v>
      </c>
      <c r="Q171" s="35" t="str">
        <f t="shared" si="119"/>
        <v>Propriedade: da.disciplina    Domínio: Objeto     Range: Disciplina</v>
      </c>
      <c r="R171" s="35" t="str">
        <f t="shared" ref="R171" si="168">_xlfn.CONCAT("Valor:  ", C171)</f>
        <v>Valor:  da.disciplina</v>
      </c>
      <c r="S171" s="19" t="s">
        <v>46</v>
      </c>
      <c r="T171" s="56" t="str">
        <f t="shared" ref="T171" si="169">_xlfn.CONCAT("Refere-se a propriedade     ",F171, "     &gt;  ",U171)</f>
        <v>Refere-se a propriedade     da.disciplina     &gt;  da.disciplina</v>
      </c>
      <c r="U171" s="56" t="str">
        <f t="shared" ref="U171" si="170">C171</f>
        <v>da.disciplina</v>
      </c>
    </row>
    <row r="172" spans="1:21" ht="8.4" customHeight="1" x14ac:dyDescent="0.3">
      <c r="A172" s="32">
        <v>172</v>
      </c>
      <c r="B172" s="66" t="str">
        <f t="shared" ref="B172:B173" si="171">E172</f>
        <v>processual</v>
      </c>
      <c r="C172" s="66" t="str">
        <f t="shared" ref="C172:C173" si="172">F172</f>
        <v>da.fase</v>
      </c>
      <c r="D172" s="70" t="s">
        <v>57</v>
      </c>
      <c r="E172" s="68" t="str">
        <f>C170</f>
        <v>processual</v>
      </c>
      <c r="F172" s="68" t="s">
        <v>1029</v>
      </c>
      <c r="G172" s="44" t="s">
        <v>46</v>
      </c>
      <c r="H172" s="44" t="s">
        <v>152</v>
      </c>
      <c r="I172" s="44" t="s">
        <v>152</v>
      </c>
      <c r="J172" s="44" t="s">
        <v>152</v>
      </c>
      <c r="K172" s="44" t="s">
        <v>152</v>
      </c>
      <c r="L172" s="44" t="s">
        <v>152</v>
      </c>
      <c r="M172" s="44" t="s">
        <v>152</v>
      </c>
      <c r="N172" s="44" t="s">
        <v>152</v>
      </c>
      <c r="O172" s="23" t="str">
        <f t="shared" ref="O172" si="173">O171</f>
        <v>Objeto</v>
      </c>
      <c r="P172" s="33" t="s">
        <v>1189</v>
      </c>
      <c r="Q172" s="35" t="str">
        <f t="shared" si="119"/>
        <v>Propriedade: da.fase    Domínio: Objeto     Range: Fase</v>
      </c>
      <c r="R172" s="35" t="str">
        <f t="shared" si="164"/>
        <v>Valor:  da.fase</v>
      </c>
      <c r="S172" s="19" t="s">
        <v>152</v>
      </c>
      <c r="T172" s="56" t="str">
        <f t="shared" si="165"/>
        <v>Refere-se a propriedade     da.fase     &gt;  da.fase</v>
      </c>
      <c r="U172" s="56" t="str">
        <f t="shared" si="166"/>
        <v>da.fase</v>
      </c>
    </row>
    <row r="173" spans="1:21" ht="8.4" customHeight="1" x14ac:dyDescent="0.3">
      <c r="A173" s="32">
        <v>173</v>
      </c>
      <c r="B173" s="66" t="str">
        <f t="shared" si="171"/>
        <v>processual</v>
      </c>
      <c r="C173" s="66" t="str">
        <f t="shared" si="172"/>
        <v>da.etapa</v>
      </c>
      <c r="D173" s="70" t="s">
        <v>57</v>
      </c>
      <c r="E173" s="68" t="str">
        <f>E172</f>
        <v>processual</v>
      </c>
      <c r="F173" s="68" t="s">
        <v>1030</v>
      </c>
      <c r="G173" s="44" t="s">
        <v>152</v>
      </c>
      <c r="H173" s="44" t="s">
        <v>152</v>
      </c>
      <c r="I173" s="44" t="s">
        <v>152</v>
      </c>
      <c r="J173" s="44" t="s">
        <v>152</v>
      </c>
      <c r="K173" s="44" t="s">
        <v>152</v>
      </c>
      <c r="L173" s="44" t="s">
        <v>152</v>
      </c>
      <c r="M173" s="44" t="s">
        <v>152</v>
      </c>
      <c r="N173" s="44" t="s">
        <v>152</v>
      </c>
      <c r="O173" s="23" t="str">
        <f t="shared" ref="O173" si="174">O172</f>
        <v>Objeto</v>
      </c>
      <c r="P173" s="33" t="s">
        <v>1189</v>
      </c>
      <c r="Q173" s="35" t="str">
        <f t="shared" si="119"/>
        <v>Propriedade: da.etapa    Domínio: Objeto     Range: Fase</v>
      </c>
      <c r="R173" s="35" t="str">
        <f t="shared" ref="R173" si="175">_xlfn.CONCAT("Valor:  ", C173)</f>
        <v>Valor:  da.etapa</v>
      </c>
      <c r="S173" s="19" t="s">
        <v>152</v>
      </c>
      <c r="T173" s="56" t="str">
        <f t="shared" ref="T173" si="176">_xlfn.CONCAT("Refere-se a propriedade     ",F173, "     &gt;  ",U173)</f>
        <v>Refere-se a propriedade     da.etapa     &gt;  da.etapa</v>
      </c>
      <c r="U173" s="56" t="str">
        <f t="shared" ref="U173" si="177">C173</f>
        <v>da.etapa</v>
      </c>
    </row>
    <row r="174" spans="1:21" ht="8.4" customHeight="1" x14ac:dyDescent="0.3">
      <c r="A174" s="32">
        <v>174</v>
      </c>
      <c r="B174" s="18" t="str">
        <f>F174</f>
        <v>da.disciplina</v>
      </c>
      <c r="C174" s="18" t="s">
        <v>1460</v>
      </c>
      <c r="D174" s="34" t="s">
        <v>57</v>
      </c>
      <c r="E174" s="20" t="str">
        <f>E172</f>
        <v>processual</v>
      </c>
      <c r="F174" s="26" t="str">
        <f>F171</f>
        <v>da.disciplina</v>
      </c>
      <c r="G174" s="44" t="s">
        <v>152</v>
      </c>
      <c r="H174" s="44" t="s">
        <v>152</v>
      </c>
      <c r="I174" s="44" t="s">
        <v>152</v>
      </c>
      <c r="J174" s="44" t="s">
        <v>152</v>
      </c>
      <c r="K174" s="44" t="s">
        <v>152</v>
      </c>
      <c r="L174" s="44" t="s">
        <v>152</v>
      </c>
      <c r="M174" s="44" t="s">
        <v>152</v>
      </c>
      <c r="N174" s="44" t="s">
        <v>152</v>
      </c>
      <c r="O174" s="23" t="str">
        <f t="shared" ref="O174" si="178">O173</f>
        <v>Objeto</v>
      </c>
      <c r="P174" s="25" t="str">
        <f>P171</f>
        <v>Disciplina</v>
      </c>
      <c r="Q174" s="35" t="str">
        <f t="shared" si="119"/>
        <v>Propriedade: da.disciplina    Domínio: Objeto     Range: Disciplina</v>
      </c>
      <c r="R174" s="35" t="str">
        <f t="shared" si="164"/>
        <v>Valor:  ESTRU</v>
      </c>
      <c r="S174" s="19" t="s">
        <v>152</v>
      </c>
      <c r="T174" s="56" t="str">
        <f t="shared" si="165"/>
        <v>Refere-se a propriedade     da.disciplina     &gt;  ESTRU</v>
      </c>
      <c r="U174" s="56" t="str">
        <f t="shared" si="166"/>
        <v>ESTRU</v>
      </c>
    </row>
    <row r="175" spans="1:21" ht="8.4" customHeight="1" x14ac:dyDescent="0.3">
      <c r="A175" s="32">
        <v>175</v>
      </c>
      <c r="B175" s="18" t="str">
        <f t="shared" ref="B175:B191" si="179">F175</f>
        <v>da.disciplina</v>
      </c>
      <c r="C175" s="18" t="s">
        <v>1461</v>
      </c>
      <c r="D175" s="34" t="s">
        <v>57</v>
      </c>
      <c r="E175" s="20" t="str">
        <f t="shared" ref="E175:F186" si="180">E174</f>
        <v>processual</v>
      </c>
      <c r="F175" s="26" t="str">
        <f t="shared" si="180"/>
        <v>da.disciplina</v>
      </c>
      <c r="G175" s="44" t="s">
        <v>152</v>
      </c>
      <c r="H175" s="44" t="s">
        <v>152</v>
      </c>
      <c r="I175" s="44" t="s">
        <v>152</v>
      </c>
      <c r="J175" s="44" t="s">
        <v>152</v>
      </c>
      <c r="K175" s="44" t="s">
        <v>152</v>
      </c>
      <c r="L175" s="44" t="s">
        <v>152</v>
      </c>
      <c r="M175" s="44" t="s">
        <v>152</v>
      </c>
      <c r="N175" s="44" t="s">
        <v>152</v>
      </c>
      <c r="O175" s="23" t="str">
        <f t="shared" ref="O175" si="181">O174</f>
        <v>Objeto</v>
      </c>
      <c r="P175" s="25" t="str">
        <f t="shared" si="167"/>
        <v>Disciplina</v>
      </c>
      <c r="Q175" s="35" t="str">
        <f t="shared" si="119"/>
        <v>Propriedade: da.disciplina    Domínio: Objeto     Range: Disciplina</v>
      </c>
      <c r="R175" s="35" t="str">
        <f t="shared" si="164"/>
        <v>Valor:  INSTA</v>
      </c>
      <c r="S175" s="19" t="s">
        <v>152</v>
      </c>
      <c r="T175" s="56" t="str">
        <f t="shared" si="165"/>
        <v>Refere-se a propriedade     da.disciplina     &gt;  INSTA</v>
      </c>
      <c r="U175" s="56" t="str">
        <f t="shared" si="166"/>
        <v>INSTA</v>
      </c>
    </row>
    <row r="176" spans="1:21" ht="8.4" customHeight="1" x14ac:dyDescent="0.3">
      <c r="A176" s="32">
        <v>176</v>
      </c>
      <c r="B176" s="18" t="str">
        <f t="shared" si="179"/>
        <v>da.disciplina</v>
      </c>
      <c r="C176" s="18" t="s">
        <v>1462</v>
      </c>
      <c r="D176" s="34" t="s">
        <v>57</v>
      </c>
      <c r="E176" s="20" t="str">
        <f t="shared" si="180"/>
        <v>processual</v>
      </c>
      <c r="F176" s="26" t="str">
        <f t="shared" si="180"/>
        <v>da.disciplina</v>
      </c>
      <c r="G176" s="44" t="s">
        <v>152</v>
      </c>
      <c r="H176" s="44" t="s">
        <v>152</v>
      </c>
      <c r="I176" s="44" t="s">
        <v>152</v>
      </c>
      <c r="J176" s="44" t="s">
        <v>152</v>
      </c>
      <c r="K176" s="44" t="s">
        <v>152</v>
      </c>
      <c r="L176" s="44" t="s">
        <v>152</v>
      </c>
      <c r="M176" s="44" t="s">
        <v>152</v>
      </c>
      <c r="N176" s="44" t="s">
        <v>152</v>
      </c>
      <c r="O176" s="23" t="str">
        <f t="shared" ref="O176" si="182">O175</f>
        <v>Objeto</v>
      </c>
      <c r="P176" s="25" t="str">
        <f t="shared" si="167"/>
        <v>Disciplina</v>
      </c>
      <c r="Q176" s="35" t="str">
        <f t="shared" si="119"/>
        <v>Propriedade: da.disciplina    Domínio: Objeto     Range: Disciplina</v>
      </c>
      <c r="R176" s="35" t="str">
        <f t="shared" si="164"/>
        <v>Valor:  DIRET</v>
      </c>
      <c r="S176" s="19" t="s">
        <v>152</v>
      </c>
      <c r="T176" s="56" t="str">
        <f t="shared" si="165"/>
        <v>Refere-se a propriedade     da.disciplina     &gt;  DIRET</v>
      </c>
      <c r="U176" s="56" t="str">
        <f t="shared" si="166"/>
        <v>DIRET</v>
      </c>
    </row>
    <row r="177" spans="1:21" ht="8.4" customHeight="1" x14ac:dyDescent="0.3">
      <c r="A177" s="32">
        <v>177</v>
      </c>
      <c r="B177" s="18" t="str">
        <f t="shared" si="179"/>
        <v>da.disciplina</v>
      </c>
      <c r="C177" s="18" t="s">
        <v>1463</v>
      </c>
      <c r="D177" s="34" t="s">
        <v>57</v>
      </c>
      <c r="E177" s="20" t="str">
        <f t="shared" si="180"/>
        <v>processual</v>
      </c>
      <c r="F177" s="26" t="str">
        <f t="shared" si="180"/>
        <v>da.disciplina</v>
      </c>
      <c r="G177" s="44" t="s">
        <v>152</v>
      </c>
      <c r="H177" s="44" t="s">
        <v>152</v>
      </c>
      <c r="I177" s="44" t="s">
        <v>152</v>
      </c>
      <c r="J177" s="44" t="s">
        <v>152</v>
      </c>
      <c r="K177" s="44" t="s">
        <v>152</v>
      </c>
      <c r="L177" s="44" t="s">
        <v>152</v>
      </c>
      <c r="M177" s="44" t="s">
        <v>152</v>
      </c>
      <c r="N177" s="44" t="s">
        <v>152</v>
      </c>
      <c r="O177" s="23" t="str">
        <f t="shared" si="167"/>
        <v>Objeto</v>
      </c>
      <c r="P177" s="25" t="str">
        <f t="shared" si="167"/>
        <v>Disciplina</v>
      </c>
      <c r="Q177" s="35" t="str">
        <f t="shared" si="119"/>
        <v>Propriedade: da.disciplina    Domínio: Objeto     Range: Disciplina</v>
      </c>
      <c r="R177" s="35" t="str">
        <f t="shared" si="164"/>
        <v>Valor:  SUPER</v>
      </c>
      <c r="S177" s="19" t="s">
        <v>152</v>
      </c>
      <c r="T177" s="56" t="str">
        <f t="shared" si="165"/>
        <v>Refere-se a propriedade     da.disciplina     &gt;  SUPER</v>
      </c>
      <c r="U177" s="56" t="str">
        <f t="shared" si="166"/>
        <v>SUPER</v>
      </c>
    </row>
    <row r="178" spans="1:21" ht="8.4" customHeight="1" x14ac:dyDescent="0.3">
      <c r="A178" s="32">
        <v>178</v>
      </c>
      <c r="B178" s="18" t="str">
        <f t="shared" si="179"/>
        <v>da.disciplina</v>
      </c>
      <c r="C178" s="18" t="s">
        <v>1464</v>
      </c>
      <c r="D178" s="34" t="s">
        <v>57</v>
      </c>
      <c r="E178" s="20" t="str">
        <f t="shared" si="180"/>
        <v>processual</v>
      </c>
      <c r="F178" s="26" t="str">
        <f>F177</f>
        <v>da.disciplina</v>
      </c>
      <c r="G178" s="44" t="s">
        <v>152</v>
      </c>
      <c r="H178" s="44" t="s">
        <v>152</v>
      </c>
      <c r="I178" s="44" t="s">
        <v>152</v>
      </c>
      <c r="J178" s="44" t="s">
        <v>152</v>
      </c>
      <c r="K178" s="44" t="s">
        <v>152</v>
      </c>
      <c r="L178" s="44" t="s">
        <v>152</v>
      </c>
      <c r="M178" s="44" t="s">
        <v>152</v>
      </c>
      <c r="N178" s="44" t="s">
        <v>152</v>
      </c>
      <c r="O178" s="23" t="str">
        <f t="shared" si="167"/>
        <v>Objeto</v>
      </c>
      <c r="P178" s="25" t="str">
        <f t="shared" si="167"/>
        <v>Disciplina</v>
      </c>
      <c r="Q178" s="35" t="str">
        <f t="shared" si="119"/>
        <v>Propriedade: da.disciplina    Domínio: Objeto     Range: Disciplina</v>
      </c>
      <c r="R178" s="35" t="str">
        <f t="shared" si="164"/>
        <v>Valor:  INFRA</v>
      </c>
      <c r="S178" s="19" t="s">
        <v>152</v>
      </c>
      <c r="T178" s="56" t="str">
        <f t="shared" si="165"/>
        <v>Refere-se a propriedade     da.disciplina     &gt;  INFRA</v>
      </c>
      <c r="U178" s="56" t="str">
        <f t="shared" si="166"/>
        <v>INFRA</v>
      </c>
    </row>
    <row r="179" spans="1:21" ht="8.4" customHeight="1" x14ac:dyDescent="0.3">
      <c r="A179" s="32">
        <v>179</v>
      </c>
      <c r="B179" s="18" t="str">
        <f t="shared" si="179"/>
        <v>da.disciplina</v>
      </c>
      <c r="C179" s="18" t="s">
        <v>1465</v>
      </c>
      <c r="D179" s="34" t="s">
        <v>57</v>
      </c>
      <c r="E179" s="20" t="str">
        <f t="shared" si="180"/>
        <v>processual</v>
      </c>
      <c r="F179" s="26" t="str">
        <f>F178</f>
        <v>da.disciplina</v>
      </c>
      <c r="G179" s="44" t="s">
        <v>152</v>
      </c>
      <c r="H179" s="44" t="s">
        <v>152</v>
      </c>
      <c r="I179" s="44" t="s">
        <v>152</v>
      </c>
      <c r="J179" s="44" t="s">
        <v>152</v>
      </c>
      <c r="K179" s="44" t="s">
        <v>152</v>
      </c>
      <c r="L179" s="44" t="s">
        <v>152</v>
      </c>
      <c r="M179" s="44" t="s">
        <v>152</v>
      </c>
      <c r="N179" s="44" t="s">
        <v>152</v>
      </c>
      <c r="O179" s="23" t="str">
        <f t="shared" si="167"/>
        <v>Objeto</v>
      </c>
      <c r="P179" s="25" t="str">
        <f t="shared" si="167"/>
        <v>Disciplina</v>
      </c>
      <c r="Q179" s="35" t="str">
        <f t="shared" si="119"/>
        <v>Propriedade: da.disciplina    Domínio: Objeto     Range: Disciplina</v>
      </c>
      <c r="R179" s="35" t="str">
        <f t="shared" si="164"/>
        <v>Valor:  AMBIE</v>
      </c>
      <c r="S179" s="19" t="s">
        <v>152</v>
      </c>
      <c r="T179" s="56" t="str">
        <f t="shared" si="165"/>
        <v>Refere-se a propriedade     da.disciplina     &gt;  AMBIE</v>
      </c>
      <c r="U179" s="56" t="str">
        <f t="shared" si="166"/>
        <v>AMBIE</v>
      </c>
    </row>
    <row r="180" spans="1:21" ht="8.4" customHeight="1" x14ac:dyDescent="0.3">
      <c r="A180" s="32">
        <v>180</v>
      </c>
      <c r="B180" s="18" t="str">
        <f t="shared" si="179"/>
        <v>da.fase</v>
      </c>
      <c r="C180" s="18" t="s">
        <v>1466</v>
      </c>
      <c r="D180" s="34" t="s">
        <v>57</v>
      </c>
      <c r="E180" s="20" t="str">
        <f t="shared" si="180"/>
        <v>processual</v>
      </c>
      <c r="F180" s="26" t="str">
        <f>F172</f>
        <v>da.fase</v>
      </c>
      <c r="G180" s="44" t="s">
        <v>152</v>
      </c>
      <c r="H180" s="44" t="s">
        <v>152</v>
      </c>
      <c r="I180" s="44" t="s">
        <v>152</v>
      </c>
      <c r="J180" s="44" t="s">
        <v>152</v>
      </c>
      <c r="K180" s="44" t="s">
        <v>152</v>
      </c>
      <c r="L180" s="44" t="s">
        <v>152</v>
      </c>
      <c r="M180" s="44" t="s">
        <v>152</v>
      </c>
      <c r="N180" s="44" t="s">
        <v>152</v>
      </c>
      <c r="O180" s="23" t="str">
        <f t="shared" si="167"/>
        <v>Objeto</v>
      </c>
      <c r="P180" s="33" t="s">
        <v>1189</v>
      </c>
      <c r="Q180" s="35" t="str">
        <f t="shared" si="119"/>
        <v>Propriedade: da.fase    Domínio: Objeto     Range: Fase</v>
      </c>
      <c r="R180" s="35" t="str">
        <f t="shared" si="164"/>
        <v>Valor:  01.PROGR</v>
      </c>
      <c r="S180" s="19" t="s">
        <v>46</v>
      </c>
      <c r="T180" s="56" t="str">
        <f t="shared" si="165"/>
        <v>Refere-se a propriedade     da.fase     &gt;  01.PROGR</v>
      </c>
      <c r="U180" s="56" t="str">
        <f t="shared" si="166"/>
        <v>01.PROGR</v>
      </c>
    </row>
    <row r="181" spans="1:21" ht="8.4" customHeight="1" x14ac:dyDescent="0.3">
      <c r="A181" s="32">
        <v>181</v>
      </c>
      <c r="B181" s="18" t="str">
        <f t="shared" si="179"/>
        <v>da.fase</v>
      </c>
      <c r="C181" s="18" t="s">
        <v>1467</v>
      </c>
      <c r="D181" s="34" t="s">
        <v>57</v>
      </c>
      <c r="E181" s="20" t="str">
        <f t="shared" si="180"/>
        <v>processual</v>
      </c>
      <c r="F181" s="26" t="str">
        <f>F180</f>
        <v>da.fase</v>
      </c>
      <c r="G181" s="44" t="s">
        <v>152</v>
      </c>
      <c r="H181" s="44" t="s">
        <v>152</v>
      </c>
      <c r="I181" s="44" t="s">
        <v>152</v>
      </c>
      <c r="J181" s="44" t="s">
        <v>152</v>
      </c>
      <c r="K181" s="44" t="s">
        <v>152</v>
      </c>
      <c r="L181" s="44" t="s">
        <v>152</v>
      </c>
      <c r="M181" s="44" t="s">
        <v>152</v>
      </c>
      <c r="N181" s="44" t="s">
        <v>152</v>
      </c>
      <c r="O181" s="23" t="str">
        <f t="shared" si="167"/>
        <v>Objeto</v>
      </c>
      <c r="P181" s="25" t="str">
        <f t="shared" si="167"/>
        <v>Fase</v>
      </c>
      <c r="Q181" s="35" t="str">
        <f t="shared" si="119"/>
        <v>Propriedade: da.fase    Domínio: Objeto     Range: Fase</v>
      </c>
      <c r="R181" s="35" t="str">
        <f t="shared" si="164"/>
        <v>Valor:  02.LEVAN</v>
      </c>
      <c r="S181" s="19" t="s">
        <v>152</v>
      </c>
      <c r="T181" s="56" t="str">
        <f t="shared" si="165"/>
        <v>Refere-se a propriedade     da.fase     &gt;  02.LEVAN</v>
      </c>
      <c r="U181" s="56" t="str">
        <f t="shared" si="166"/>
        <v>02.LEVAN</v>
      </c>
    </row>
    <row r="182" spans="1:21" ht="8.4" customHeight="1" x14ac:dyDescent="0.3">
      <c r="A182" s="32">
        <v>182</v>
      </c>
      <c r="B182" s="18" t="str">
        <f t="shared" si="179"/>
        <v>da.fase</v>
      </c>
      <c r="C182" s="18" t="s">
        <v>1468</v>
      </c>
      <c r="D182" s="34" t="s">
        <v>57</v>
      </c>
      <c r="E182" s="20" t="str">
        <f t="shared" si="180"/>
        <v>processual</v>
      </c>
      <c r="F182" s="26" t="str">
        <f t="shared" si="180"/>
        <v>da.fase</v>
      </c>
      <c r="G182" s="44" t="s">
        <v>152</v>
      </c>
      <c r="H182" s="44" t="s">
        <v>152</v>
      </c>
      <c r="I182" s="44" t="s">
        <v>152</v>
      </c>
      <c r="J182" s="44" t="s">
        <v>152</v>
      </c>
      <c r="K182" s="44" t="s">
        <v>152</v>
      </c>
      <c r="L182" s="44" t="s">
        <v>152</v>
      </c>
      <c r="M182" s="44" t="s">
        <v>152</v>
      </c>
      <c r="N182" s="44" t="s">
        <v>152</v>
      </c>
      <c r="O182" s="23" t="str">
        <f t="shared" si="167"/>
        <v>Objeto</v>
      </c>
      <c r="P182" s="25" t="str">
        <f t="shared" si="167"/>
        <v>Fase</v>
      </c>
      <c r="Q182" s="35" t="str">
        <f t="shared" si="119"/>
        <v>Propriedade: da.fase    Domínio: Objeto     Range: Fase</v>
      </c>
      <c r="R182" s="35" t="str">
        <f t="shared" si="164"/>
        <v>Valor:  03.ESTUD</v>
      </c>
      <c r="S182" s="19" t="s">
        <v>152</v>
      </c>
      <c r="T182" s="56" t="str">
        <f t="shared" si="165"/>
        <v>Refere-se a propriedade     da.fase     &gt;  03.ESTUD</v>
      </c>
      <c r="U182" s="56" t="str">
        <f t="shared" si="166"/>
        <v>03.ESTUD</v>
      </c>
    </row>
    <row r="183" spans="1:21" ht="8.4" customHeight="1" x14ac:dyDescent="0.3">
      <c r="A183" s="32">
        <v>183</v>
      </c>
      <c r="B183" s="18" t="str">
        <f t="shared" si="179"/>
        <v>da.fase</v>
      </c>
      <c r="C183" s="18" t="s">
        <v>1469</v>
      </c>
      <c r="D183" s="34" t="s">
        <v>57</v>
      </c>
      <c r="E183" s="20" t="str">
        <f t="shared" si="180"/>
        <v>processual</v>
      </c>
      <c r="F183" s="26" t="str">
        <f t="shared" si="180"/>
        <v>da.fase</v>
      </c>
      <c r="G183" s="44" t="s">
        <v>152</v>
      </c>
      <c r="H183" s="44" t="s">
        <v>152</v>
      </c>
      <c r="I183" s="44" t="s">
        <v>152</v>
      </c>
      <c r="J183" s="44" t="s">
        <v>152</v>
      </c>
      <c r="K183" s="44" t="s">
        <v>152</v>
      </c>
      <c r="L183" s="44" t="s">
        <v>152</v>
      </c>
      <c r="M183" s="44" t="s">
        <v>152</v>
      </c>
      <c r="N183" s="44" t="s">
        <v>152</v>
      </c>
      <c r="O183" s="23" t="str">
        <f t="shared" ref="O183:P212" si="183">O182</f>
        <v>Objeto</v>
      </c>
      <c r="P183" s="25" t="str">
        <f t="shared" si="183"/>
        <v>Fase</v>
      </c>
      <c r="Q183" s="35" t="str">
        <f t="shared" si="119"/>
        <v>Propriedade: da.fase    Domínio: Objeto     Range: Fase</v>
      </c>
      <c r="R183" s="35" t="str">
        <f t="shared" si="164"/>
        <v>Valor:  04.LICEN</v>
      </c>
      <c r="S183" s="19" t="s">
        <v>152</v>
      </c>
      <c r="T183" s="56" t="str">
        <f t="shared" si="165"/>
        <v>Refere-se a propriedade     da.fase     &gt;  04.LICEN</v>
      </c>
      <c r="U183" s="56" t="str">
        <f t="shared" si="166"/>
        <v>04.LICEN</v>
      </c>
    </row>
    <row r="184" spans="1:21" ht="8.4" customHeight="1" x14ac:dyDescent="0.3">
      <c r="A184" s="32">
        <v>184</v>
      </c>
      <c r="B184" s="18" t="str">
        <f t="shared" si="179"/>
        <v>da.fase</v>
      </c>
      <c r="C184" s="87" t="s">
        <v>1470</v>
      </c>
      <c r="D184" s="34" t="s">
        <v>57</v>
      </c>
      <c r="E184" s="20" t="str">
        <f t="shared" si="180"/>
        <v>processual</v>
      </c>
      <c r="F184" s="26" t="str">
        <f t="shared" si="180"/>
        <v>da.fase</v>
      </c>
      <c r="G184" s="44" t="s">
        <v>152</v>
      </c>
      <c r="H184" s="44" t="s">
        <v>152</v>
      </c>
      <c r="I184" s="44" t="s">
        <v>152</v>
      </c>
      <c r="J184" s="44" t="s">
        <v>152</v>
      </c>
      <c r="K184" s="44" t="s">
        <v>152</v>
      </c>
      <c r="L184" s="44" t="s">
        <v>152</v>
      </c>
      <c r="M184" s="44" t="s">
        <v>152</v>
      </c>
      <c r="N184" s="44" t="s">
        <v>152</v>
      </c>
      <c r="O184" s="23" t="str">
        <f t="shared" si="183"/>
        <v>Objeto</v>
      </c>
      <c r="P184" s="25" t="str">
        <f t="shared" si="183"/>
        <v>Fase</v>
      </c>
      <c r="Q184" s="35" t="str">
        <f t="shared" si="119"/>
        <v>Propriedade: da.fase    Domínio: Objeto     Range: Fase</v>
      </c>
      <c r="R184" s="35" t="str">
        <f t="shared" si="164"/>
        <v>Valor:  05.ANTEP</v>
      </c>
      <c r="S184" s="19" t="s">
        <v>152</v>
      </c>
      <c r="T184" s="56" t="str">
        <f t="shared" si="165"/>
        <v>Refere-se a propriedade     da.fase     &gt;  05.ANTEP</v>
      </c>
      <c r="U184" s="56" t="str">
        <f t="shared" si="166"/>
        <v>05.ANTEP</v>
      </c>
    </row>
    <row r="185" spans="1:21" ht="8.4" customHeight="1" x14ac:dyDescent="0.3">
      <c r="A185" s="32">
        <v>185</v>
      </c>
      <c r="B185" s="18" t="str">
        <f t="shared" si="179"/>
        <v>da.fase</v>
      </c>
      <c r="C185" s="18" t="s">
        <v>1471</v>
      </c>
      <c r="D185" s="34" t="s">
        <v>57</v>
      </c>
      <c r="E185" s="20" t="str">
        <f t="shared" si="180"/>
        <v>processual</v>
      </c>
      <c r="F185" s="26" t="str">
        <f t="shared" si="180"/>
        <v>da.fase</v>
      </c>
      <c r="G185" s="44" t="s">
        <v>152</v>
      </c>
      <c r="H185" s="44" t="s">
        <v>152</v>
      </c>
      <c r="I185" s="44" t="s">
        <v>152</v>
      </c>
      <c r="J185" s="44" t="s">
        <v>152</v>
      </c>
      <c r="K185" s="44" t="s">
        <v>152</v>
      </c>
      <c r="L185" s="44" t="s">
        <v>152</v>
      </c>
      <c r="M185" s="44" t="s">
        <v>152</v>
      </c>
      <c r="N185" s="44" t="s">
        <v>152</v>
      </c>
      <c r="O185" s="23" t="str">
        <f t="shared" si="183"/>
        <v>Objeto</v>
      </c>
      <c r="P185" s="25" t="str">
        <f t="shared" si="183"/>
        <v>Fase</v>
      </c>
      <c r="Q185" s="35" t="str">
        <f t="shared" si="119"/>
        <v>Propriedade: da.fase    Domínio: Objeto     Range: Fase</v>
      </c>
      <c r="R185" s="35" t="str">
        <f t="shared" si="164"/>
        <v>Valor:  06.EXECU</v>
      </c>
      <c r="S185" s="19" t="s">
        <v>152</v>
      </c>
      <c r="T185" s="56" t="str">
        <f t="shared" si="165"/>
        <v>Refere-se a propriedade     da.fase     &gt;  06.EXECU</v>
      </c>
      <c r="U185" s="56" t="str">
        <f t="shared" si="166"/>
        <v>06.EXECU</v>
      </c>
    </row>
    <row r="186" spans="1:21" ht="8.4" customHeight="1" x14ac:dyDescent="0.3">
      <c r="A186" s="32">
        <v>186</v>
      </c>
      <c r="B186" s="18" t="str">
        <f t="shared" si="179"/>
        <v>da.fase</v>
      </c>
      <c r="C186" s="18" t="s">
        <v>1472</v>
      </c>
      <c r="D186" s="34" t="s">
        <v>57</v>
      </c>
      <c r="E186" s="20" t="str">
        <f t="shared" si="180"/>
        <v>processual</v>
      </c>
      <c r="F186" s="26" t="str">
        <f t="shared" si="180"/>
        <v>da.fase</v>
      </c>
      <c r="G186" s="44" t="s">
        <v>152</v>
      </c>
      <c r="H186" s="44" t="s">
        <v>152</v>
      </c>
      <c r="I186" s="44" t="s">
        <v>152</v>
      </c>
      <c r="J186" s="44" t="s">
        <v>152</v>
      </c>
      <c r="K186" s="44" t="s">
        <v>152</v>
      </c>
      <c r="L186" s="44" t="s">
        <v>152</v>
      </c>
      <c r="M186" s="44" t="s">
        <v>152</v>
      </c>
      <c r="N186" s="44" t="s">
        <v>152</v>
      </c>
      <c r="O186" s="23" t="str">
        <f t="shared" si="183"/>
        <v>Objeto</v>
      </c>
      <c r="P186" s="25" t="str">
        <f t="shared" si="183"/>
        <v>Fase</v>
      </c>
      <c r="Q186" s="35" t="str">
        <f t="shared" si="119"/>
        <v>Propriedade: da.fase    Domínio: Objeto     Range: Fase</v>
      </c>
      <c r="R186" s="35" t="str">
        <f t="shared" si="164"/>
        <v>Valor:  07.ASBUI</v>
      </c>
      <c r="S186" s="19" t="s">
        <v>152</v>
      </c>
      <c r="T186" s="56" t="str">
        <f t="shared" si="165"/>
        <v>Refere-se a propriedade     da.fase     &gt;  07.ASBUI</v>
      </c>
      <c r="U186" s="56" t="str">
        <f t="shared" si="166"/>
        <v>07.ASBUI</v>
      </c>
    </row>
    <row r="187" spans="1:21" ht="8.4" customHeight="1" x14ac:dyDescent="0.3">
      <c r="A187" s="32">
        <v>187</v>
      </c>
      <c r="B187" s="18" t="str">
        <f t="shared" si="179"/>
        <v>da.etapa</v>
      </c>
      <c r="C187" s="18" t="s">
        <v>1480</v>
      </c>
      <c r="D187" s="34" t="s">
        <v>57</v>
      </c>
      <c r="E187" s="20" t="str">
        <f>E186</f>
        <v>processual</v>
      </c>
      <c r="F187" s="26" t="str">
        <f>F173</f>
        <v>da.etapa</v>
      </c>
      <c r="G187" s="44" t="s">
        <v>152</v>
      </c>
      <c r="H187" s="44" t="s">
        <v>152</v>
      </c>
      <c r="I187" s="44" t="s">
        <v>152</v>
      </c>
      <c r="J187" s="44" t="s">
        <v>152</v>
      </c>
      <c r="K187" s="44" t="s">
        <v>152</v>
      </c>
      <c r="L187" s="44" t="s">
        <v>152</v>
      </c>
      <c r="M187" s="44" t="s">
        <v>152</v>
      </c>
      <c r="N187" s="44" t="s">
        <v>152</v>
      </c>
      <c r="O187" s="23" t="str">
        <f t="shared" si="183"/>
        <v>Objeto</v>
      </c>
      <c r="P187" s="25" t="str">
        <f t="shared" si="183"/>
        <v>Fase</v>
      </c>
      <c r="Q187" s="35" t="str">
        <f t="shared" si="119"/>
        <v>Propriedade: da.etapa    Domínio: Objeto     Range: Fase</v>
      </c>
      <c r="R187" s="35" t="str">
        <f t="shared" si="164"/>
        <v>Valor:  é.inicial</v>
      </c>
      <c r="S187" s="19" t="s">
        <v>152</v>
      </c>
      <c r="T187" s="56" t="str">
        <f t="shared" si="165"/>
        <v>Refere-se a propriedade     da.etapa     &gt;  é.inicial</v>
      </c>
      <c r="U187" s="56" t="str">
        <f t="shared" si="166"/>
        <v>é.inicial</v>
      </c>
    </row>
    <row r="188" spans="1:21" ht="8.4" customHeight="1" x14ac:dyDescent="0.3">
      <c r="A188" s="32">
        <v>188</v>
      </c>
      <c r="B188" s="18" t="str">
        <f t="shared" si="179"/>
        <v>da.etapa</v>
      </c>
      <c r="C188" s="87" t="s">
        <v>1481</v>
      </c>
      <c r="D188" s="34" t="s">
        <v>57</v>
      </c>
      <c r="E188" s="20" t="str">
        <f>E186</f>
        <v>processual</v>
      </c>
      <c r="F188" s="26" t="str">
        <f>F187</f>
        <v>da.etapa</v>
      </c>
      <c r="G188" s="44" t="s">
        <v>152</v>
      </c>
      <c r="H188" s="44" t="s">
        <v>152</v>
      </c>
      <c r="I188" s="44" t="s">
        <v>152</v>
      </c>
      <c r="J188" s="44" t="s">
        <v>152</v>
      </c>
      <c r="K188" s="44" t="s">
        <v>152</v>
      </c>
      <c r="L188" s="44" t="s">
        <v>152</v>
      </c>
      <c r="M188" s="44" t="s">
        <v>152</v>
      </c>
      <c r="N188" s="44" t="s">
        <v>152</v>
      </c>
      <c r="O188" s="23" t="str">
        <f t="shared" si="183"/>
        <v>Objeto</v>
      </c>
      <c r="P188" s="25" t="str">
        <f>P186</f>
        <v>Fase</v>
      </c>
      <c r="Q188" s="35" t="str">
        <f t="shared" si="119"/>
        <v>Propriedade: da.etapa    Domínio: Objeto     Range: Fase</v>
      </c>
      <c r="R188" s="35" t="str">
        <f t="shared" si="164"/>
        <v>Valor:  é.legalização</v>
      </c>
      <c r="S188" s="19" t="s">
        <v>152</v>
      </c>
      <c r="T188" s="56" t="str">
        <f t="shared" si="165"/>
        <v>Refere-se a propriedade     da.etapa     &gt;  é.legalização</v>
      </c>
      <c r="U188" s="56" t="str">
        <f t="shared" si="166"/>
        <v>é.legalização</v>
      </c>
    </row>
    <row r="189" spans="1:21" ht="8.4" customHeight="1" x14ac:dyDescent="0.3">
      <c r="A189" s="32">
        <v>189</v>
      </c>
      <c r="B189" s="18" t="str">
        <f t="shared" si="179"/>
        <v>da.etapa</v>
      </c>
      <c r="C189" s="87" t="s">
        <v>1482</v>
      </c>
      <c r="D189" s="34" t="s">
        <v>57</v>
      </c>
      <c r="E189" s="20" t="str">
        <f>E187</f>
        <v>processual</v>
      </c>
      <c r="F189" s="26" t="str">
        <f>F188</f>
        <v>da.etapa</v>
      </c>
      <c r="G189" s="44" t="s">
        <v>152</v>
      </c>
      <c r="H189" s="44" t="s">
        <v>152</v>
      </c>
      <c r="I189" s="44" t="s">
        <v>152</v>
      </c>
      <c r="J189" s="44" t="s">
        <v>152</v>
      </c>
      <c r="K189" s="44" t="s">
        <v>152</v>
      </c>
      <c r="L189" s="44" t="s">
        <v>152</v>
      </c>
      <c r="M189" s="44" t="s">
        <v>152</v>
      </c>
      <c r="N189" s="44" t="s">
        <v>152</v>
      </c>
      <c r="O189" s="23" t="str">
        <f t="shared" si="183"/>
        <v>Objeto</v>
      </c>
      <c r="P189" s="25" t="str">
        <f>P187</f>
        <v>Fase</v>
      </c>
      <c r="Q189" s="35" t="str">
        <f t="shared" si="119"/>
        <v>Propriedade: da.etapa    Domínio: Objeto     Range: Fase</v>
      </c>
      <c r="R189" s="35" t="str">
        <f t="shared" si="164"/>
        <v>Valor:  é.formulação</v>
      </c>
      <c r="S189" s="19" t="s">
        <v>152</v>
      </c>
      <c r="T189" s="56" t="str">
        <f t="shared" si="165"/>
        <v>Refere-se a propriedade     da.etapa     &gt;  é.formulação</v>
      </c>
      <c r="U189" s="56" t="str">
        <f t="shared" si="166"/>
        <v>é.formulação</v>
      </c>
    </row>
    <row r="190" spans="1:21" ht="8.4" customHeight="1" x14ac:dyDescent="0.3">
      <c r="A190" s="32">
        <v>190</v>
      </c>
      <c r="B190" s="18" t="str">
        <f t="shared" si="179"/>
        <v>da.etapa</v>
      </c>
      <c r="C190" s="18" t="s">
        <v>1483</v>
      </c>
      <c r="D190" s="34" t="s">
        <v>57</v>
      </c>
      <c r="E190" s="20" t="str">
        <f t="shared" ref="E190:E191" si="184">E189</f>
        <v>processual</v>
      </c>
      <c r="F190" s="26" t="str">
        <f>F189</f>
        <v>da.etapa</v>
      </c>
      <c r="G190" s="44" t="s">
        <v>152</v>
      </c>
      <c r="H190" s="44" t="s">
        <v>152</v>
      </c>
      <c r="I190" s="44" t="s">
        <v>152</v>
      </c>
      <c r="J190" s="44" t="s">
        <v>152</v>
      </c>
      <c r="K190" s="44" t="s">
        <v>152</v>
      </c>
      <c r="L190" s="44" t="s">
        <v>152</v>
      </c>
      <c r="M190" s="44" t="s">
        <v>152</v>
      </c>
      <c r="N190" s="44" t="s">
        <v>152</v>
      </c>
      <c r="O190" s="23" t="str">
        <f t="shared" si="183"/>
        <v>Objeto</v>
      </c>
      <c r="P190" s="25" t="str">
        <f>P189</f>
        <v>Fase</v>
      </c>
      <c r="Q190" s="35" t="str">
        <f t="shared" si="119"/>
        <v>Propriedade: da.etapa    Domínio: Objeto     Range: Fase</v>
      </c>
      <c r="R190" s="35" t="str">
        <f t="shared" si="164"/>
        <v>Valor:  é.entrega</v>
      </c>
      <c r="S190" s="19" t="s">
        <v>152</v>
      </c>
      <c r="T190" s="56" t="str">
        <f t="shared" si="165"/>
        <v>Refere-se a propriedade     da.etapa     &gt;  é.entrega</v>
      </c>
      <c r="U190" s="56" t="str">
        <f t="shared" si="166"/>
        <v>é.entrega</v>
      </c>
    </row>
    <row r="191" spans="1:21" ht="8.4" customHeight="1" x14ac:dyDescent="0.3">
      <c r="A191" s="32">
        <v>191</v>
      </c>
      <c r="B191" s="18" t="str">
        <f t="shared" si="179"/>
        <v>da.etapa</v>
      </c>
      <c r="C191" s="18" t="s">
        <v>1484</v>
      </c>
      <c r="D191" s="34" t="s">
        <v>57</v>
      </c>
      <c r="E191" s="20" t="str">
        <f t="shared" si="184"/>
        <v>processual</v>
      </c>
      <c r="F191" s="26" t="str">
        <f>F190</f>
        <v>da.etapa</v>
      </c>
      <c r="G191" s="44" t="s">
        <v>152</v>
      </c>
      <c r="H191" s="44" t="s">
        <v>152</v>
      </c>
      <c r="I191" s="44" t="s">
        <v>152</v>
      </c>
      <c r="J191" s="44" t="s">
        <v>152</v>
      </c>
      <c r="K191" s="44" t="s">
        <v>152</v>
      </c>
      <c r="L191" s="44" t="s">
        <v>152</v>
      </c>
      <c r="M191" s="44" t="s">
        <v>152</v>
      </c>
      <c r="N191" s="44" t="s">
        <v>152</v>
      </c>
      <c r="O191" s="23" t="str">
        <f t="shared" si="183"/>
        <v>Objeto</v>
      </c>
      <c r="P191" s="25" t="str">
        <f>P190</f>
        <v>Fase</v>
      </c>
      <c r="Q191" s="35" t="str">
        <f t="shared" si="119"/>
        <v>Propriedade: da.etapa    Domínio: Objeto     Range: Fase</v>
      </c>
      <c r="R191" s="35" t="str">
        <f t="shared" si="164"/>
        <v>Valor:  é.uso.e.operação</v>
      </c>
      <c r="S191" s="19" t="s">
        <v>152</v>
      </c>
      <c r="T191" s="56" t="str">
        <f t="shared" si="165"/>
        <v>Refere-se a propriedade     da.etapa     &gt;  é.uso.e.operação</v>
      </c>
      <c r="U191" s="56" t="str">
        <f t="shared" si="166"/>
        <v>é.uso.e.operação</v>
      </c>
    </row>
    <row r="192" spans="1:21" ht="8.4" customHeight="1" x14ac:dyDescent="0.3">
      <c r="A192" s="32">
        <v>192</v>
      </c>
      <c r="B192" s="66" t="str">
        <f>ProjInfo!B6</f>
        <v>NBR.Data</v>
      </c>
      <c r="C192" s="66" t="str">
        <f>F192</f>
        <v>identidade</v>
      </c>
      <c r="D192" s="70" t="s">
        <v>57</v>
      </c>
      <c r="E192" s="67" t="str">
        <f>ProjInfo!B5</f>
        <v>NBR.Prop</v>
      </c>
      <c r="F192" s="67" t="s">
        <v>1012</v>
      </c>
      <c r="G192" s="55" t="s">
        <v>46</v>
      </c>
      <c r="H192" s="43" t="s">
        <v>152</v>
      </c>
      <c r="I192" s="43" t="s">
        <v>152</v>
      </c>
      <c r="J192" s="43" t="s">
        <v>152</v>
      </c>
      <c r="K192" s="43" t="s">
        <v>152</v>
      </c>
      <c r="L192" s="43" t="s">
        <v>152</v>
      </c>
      <c r="M192" s="43" t="s">
        <v>152</v>
      </c>
      <c r="N192" s="43" t="s">
        <v>152</v>
      </c>
      <c r="O192" s="39" t="s">
        <v>548</v>
      </c>
      <c r="P192" s="40" t="s">
        <v>1236</v>
      </c>
      <c r="Q192" s="35" t="str">
        <f t="shared" si="119"/>
        <v>Propriedade: identidade    Domínio: Objeto     Range: De.Revit</v>
      </c>
      <c r="R192" s="35" t="str">
        <f t="shared" si="164"/>
        <v>Valor:  identidade</v>
      </c>
      <c r="S192" s="19" t="s">
        <v>46</v>
      </c>
      <c r="T192" s="56" t="str">
        <f t="shared" si="165"/>
        <v>Refere-se a propriedade     identidade     &gt;  identidade</v>
      </c>
      <c r="U192" s="56" t="str">
        <f t="shared" si="166"/>
        <v>identidade</v>
      </c>
    </row>
    <row r="193" spans="1:21" ht="8.4" customHeight="1" x14ac:dyDescent="0.3">
      <c r="A193" s="32">
        <v>193</v>
      </c>
      <c r="B193" s="18" t="str">
        <f>E193</f>
        <v>identidade</v>
      </c>
      <c r="C193" s="93" t="s">
        <v>1337</v>
      </c>
      <c r="D193" s="34" t="s">
        <v>57</v>
      </c>
      <c r="E193" s="20" t="str">
        <f>C192</f>
        <v>identidade</v>
      </c>
      <c r="F193" s="26" t="s">
        <v>1337</v>
      </c>
      <c r="G193" s="44" t="str">
        <f>G133</f>
        <v>Functional</v>
      </c>
      <c r="H193" s="44" t="s">
        <v>152</v>
      </c>
      <c r="I193" s="44" t="s">
        <v>152</v>
      </c>
      <c r="J193" s="44" t="s">
        <v>152</v>
      </c>
      <c r="K193" s="44" t="s">
        <v>152</v>
      </c>
      <c r="L193" s="44" t="s">
        <v>152</v>
      </c>
      <c r="M193" s="44" t="s">
        <v>152</v>
      </c>
      <c r="N193" s="44" t="s">
        <v>152</v>
      </c>
      <c r="O193" s="23" t="str">
        <f>O192</f>
        <v>Objeto</v>
      </c>
      <c r="P193" s="25" t="str">
        <f t="shared" ref="P193:P195" si="185">P192</f>
        <v>De.Revit</v>
      </c>
      <c r="Q193" s="35" t="str">
        <f t="shared" si="119"/>
        <v>Propriedade: obj.nome    Domínio: Objeto     Range: De.Revit</v>
      </c>
      <c r="R193" s="35" t="str">
        <f t="shared" si="164"/>
        <v>Valor:  obj.nome</v>
      </c>
      <c r="S193" s="19" t="s">
        <v>152</v>
      </c>
      <c r="T193" s="56" t="str">
        <f t="shared" si="165"/>
        <v>Refere-se a propriedade     obj.nome     &gt;  obj.nome</v>
      </c>
      <c r="U193" s="56" t="str">
        <f t="shared" si="166"/>
        <v>obj.nome</v>
      </c>
    </row>
    <row r="194" spans="1:21" ht="8.4" customHeight="1" x14ac:dyDescent="0.3">
      <c r="A194" s="32">
        <v>194</v>
      </c>
      <c r="B194" s="18" t="str">
        <f t="shared" ref="B194:B195" si="186">E194</f>
        <v>identidade</v>
      </c>
      <c r="C194" s="93" t="s">
        <v>1338</v>
      </c>
      <c r="D194" s="34" t="s">
        <v>57</v>
      </c>
      <c r="E194" s="20" t="str">
        <f t="shared" ref="E194:E195" si="187">E193</f>
        <v>identidade</v>
      </c>
      <c r="F194" s="26" t="s">
        <v>1338</v>
      </c>
      <c r="G194" s="44" t="str">
        <f>G193</f>
        <v>Functional</v>
      </c>
      <c r="H194" s="44" t="s">
        <v>152</v>
      </c>
      <c r="I194" s="44" t="s">
        <v>152</v>
      </c>
      <c r="J194" s="44" t="s">
        <v>152</v>
      </c>
      <c r="K194" s="44" t="s">
        <v>152</v>
      </c>
      <c r="L194" s="44" t="s">
        <v>152</v>
      </c>
      <c r="M194" s="44" t="s">
        <v>152</v>
      </c>
      <c r="N194" s="44" t="s">
        <v>152</v>
      </c>
      <c r="O194" s="23" t="str">
        <f t="shared" ref="O194" si="188">O193</f>
        <v>Objeto</v>
      </c>
      <c r="P194" s="25" t="str">
        <f t="shared" si="185"/>
        <v>De.Revit</v>
      </c>
      <c r="Q194" s="35" t="str">
        <f t="shared" si="119"/>
        <v>Propriedade: obj.número    Domínio: Objeto     Range: De.Revit</v>
      </c>
      <c r="R194" s="35" t="str">
        <f t="shared" si="164"/>
        <v>Valor:  obj.número</v>
      </c>
      <c r="S194" s="19" t="s">
        <v>152</v>
      </c>
      <c r="T194" s="56" t="str">
        <f t="shared" si="165"/>
        <v>Refere-se a propriedade     obj.número     &gt;  obj.número</v>
      </c>
      <c r="U194" s="56" t="str">
        <f t="shared" si="166"/>
        <v>obj.número</v>
      </c>
    </row>
    <row r="195" spans="1:21" ht="8.4" customHeight="1" x14ac:dyDescent="0.3">
      <c r="A195" s="32">
        <v>195</v>
      </c>
      <c r="B195" s="18" t="str">
        <f t="shared" si="186"/>
        <v>identidade</v>
      </c>
      <c r="C195" s="93" t="s">
        <v>1434</v>
      </c>
      <c r="D195" s="34" t="s">
        <v>57</v>
      </c>
      <c r="E195" s="20" t="str">
        <f t="shared" si="187"/>
        <v>identidade</v>
      </c>
      <c r="F195" s="26" t="s">
        <v>1340</v>
      </c>
      <c r="G195" s="44" t="str">
        <f>G194</f>
        <v>Functional</v>
      </c>
      <c r="H195" s="44" t="s">
        <v>152</v>
      </c>
      <c r="I195" s="44" t="s">
        <v>152</v>
      </c>
      <c r="J195" s="44" t="s">
        <v>152</v>
      </c>
      <c r="K195" s="44" t="s">
        <v>152</v>
      </c>
      <c r="L195" s="44" t="s">
        <v>152</v>
      </c>
      <c r="M195" s="44" t="s">
        <v>152</v>
      </c>
      <c r="N195" s="44" t="s">
        <v>152</v>
      </c>
      <c r="O195" s="23" t="str">
        <f t="shared" ref="O195" si="189">O194</f>
        <v>Objeto</v>
      </c>
      <c r="P195" s="25" t="str">
        <f t="shared" si="185"/>
        <v>De.Revit</v>
      </c>
      <c r="Q195" s="35" t="str">
        <f t="shared" ref="Q195:Q258" si="190">_xlfn.CONCAT("Propriedade: ",  F195, "    Domínio: ", O195, "     Range: ", P195)</f>
        <v>Propriedade: obj.id    Domínio: Objeto     Range: De.Revit</v>
      </c>
      <c r="R195" s="35" t="str">
        <f t="shared" si="164"/>
        <v>Valor:  obj.Id</v>
      </c>
      <c r="S195" s="19" t="s">
        <v>152</v>
      </c>
      <c r="T195" s="56" t="str">
        <f t="shared" si="165"/>
        <v>Refere-se a propriedade     obj.id     &gt;  obj.Id</v>
      </c>
      <c r="U195" s="56" t="str">
        <f t="shared" si="166"/>
        <v>obj.Id</v>
      </c>
    </row>
    <row r="196" spans="1:21" ht="8.4" customHeight="1" x14ac:dyDescent="0.3">
      <c r="A196" s="32">
        <v>196</v>
      </c>
      <c r="B196" s="66" t="str">
        <f>ProjInfo!B6</f>
        <v>NBR.Data</v>
      </c>
      <c r="C196" s="66" t="str">
        <f>F196</f>
        <v>material</v>
      </c>
      <c r="D196" s="70" t="s">
        <v>57</v>
      </c>
      <c r="E196" s="67" t="str">
        <f>ProjInfo!B5</f>
        <v>NBR.Prop</v>
      </c>
      <c r="F196" s="67" t="s">
        <v>1013</v>
      </c>
      <c r="G196" s="55" t="s">
        <v>46</v>
      </c>
      <c r="H196" s="43" t="s">
        <v>152</v>
      </c>
      <c r="I196" s="43" t="s">
        <v>152</v>
      </c>
      <c r="J196" s="43" t="s">
        <v>152</v>
      </c>
      <c r="K196" s="43" t="s">
        <v>152</v>
      </c>
      <c r="L196" s="43" t="s">
        <v>152</v>
      </c>
      <c r="M196" s="43" t="s">
        <v>152</v>
      </c>
      <c r="N196" s="43" t="s">
        <v>152</v>
      </c>
      <c r="O196" s="23" t="str">
        <f t="shared" ref="O196:P202" si="191">O194</f>
        <v>Objeto</v>
      </c>
      <c r="P196" s="25" t="str">
        <f>P194</f>
        <v>De.Revit</v>
      </c>
      <c r="Q196" s="35" t="str">
        <f t="shared" si="190"/>
        <v>Propriedade: material    Domínio: Objeto     Range: De.Revit</v>
      </c>
      <c r="R196" s="35" t="str">
        <f t="shared" ref="R196" si="192">_xlfn.CONCAT("Valor:  ", C196)</f>
        <v>Valor:  material</v>
      </c>
      <c r="S196" s="19" t="s">
        <v>46</v>
      </c>
      <c r="T196" s="56" t="str">
        <f t="shared" si="165"/>
        <v>Refere-se a propriedade     material     &gt;  material</v>
      </c>
      <c r="U196" s="56" t="str">
        <f t="shared" ref="U196" si="193">C196</f>
        <v>material</v>
      </c>
    </row>
    <row r="197" spans="1:21" ht="8.4" customHeight="1" x14ac:dyDescent="0.3">
      <c r="A197" s="32">
        <v>197</v>
      </c>
      <c r="B197" s="18" t="str">
        <f t="shared" ref="B197:B203" si="194">E197</f>
        <v>material</v>
      </c>
      <c r="C197" s="93" t="s">
        <v>1457</v>
      </c>
      <c r="D197" s="34" t="s">
        <v>57</v>
      </c>
      <c r="E197" s="20" t="str">
        <f>F196</f>
        <v>material</v>
      </c>
      <c r="F197" s="20" t="s">
        <v>1450</v>
      </c>
      <c r="G197" s="44" t="s">
        <v>152</v>
      </c>
      <c r="H197" s="44" t="s">
        <v>152</v>
      </c>
      <c r="I197" s="44" t="s">
        <v>152</v>
      </c>
      <c r="J197" s="44" t="s">
        <v>152</v>
      </c>
      <c r="K197" s="44" t="s">
        <v>152</v>
      </c>
      <c r="L197" s="44" t="s">
        <v>152</v>
      </c>
      <c r="M197" s="44" t="s">
        <v>152</v>
      </c>
      <c r="N197" s="44" t="s">
        <v>152</v>
      </c>
      <c r="O197" s="23" t="str">
        <f t="shared" si="191"/>
        <v>Objeto</v>
      </c>
      <c r="P197" s="25" t="str">
        <f t="shared" si="191"/>
        <v>De.Revit</v>
      </c>
      <c r="Q197" s="35" t="str">
        <f t="shared" si="190"/>
        <v>Propriedade: tem.nome    Domínio: Objeto     Range: De.Revit</v>
      </c>
      <c r="R197" s="35" t="str">
        <f t="shared" si="164"/>
        <v>Valor:  nome.do.material</v>
      </c>
      <c r="S197" s="19" t="s">
        <v>152</v>
      </c>
      <c r="T197" s="56" t="str">
        <f t="shared" si="165"/>
        <v>Refere-se a propriedade     tem.nome     &gt;  nome.do.material</v>
      </c>
      <c r="U197" s="56" t="str">
        <f t="shared" si="166"/>
        <v>nome.do.material</v>
      </c>
    </row>
    <row r="198" spans="1:21" ht="8.4" customHeight="1" x14ac:dyDescent="0.3">
      <c r="A198" s="32">
        <v>198</v>
      </c>
      <c r="B198" s="18" t="str">
        <f t="shared" si="194"/>
        <v>material</v>
      </c>
      <c r="C198" s="93" t="s">
        <v>1458</v>
      </c>
      <c r="D198" s="34" t="s">
        <v>57</v>
      </c>
      <c r="E198" s="20" t="str">
        <f>E197</f>
        <v>material</v>
      </c>
      <c r="F198" s="20" t="s">
        <v>1451</v>
      </c>
      <c r="G198" s="44" t="s">
        <v>152</v>
      </c>
      <c r="H198" s="44" t="s">
        <v>152</v>
      </c>
      <c r="I198" s="44" t="s">
        <v>152</v>
      </c>
      <c r="J198" s="44" t="s">
        <v>152</v>
      </c>
      <c r="K198" s="44" t="s">
        <v>152</v>
      </c>
      <c r="L198" s="44" t="s">
        <v>152</v>
      </c>
      <c r="M198" s="44" t="s">
        <v>152</v>
      </c>
      <c r="N198" s="44" t="s">
        <v>152</v>
      </c>
      <c r="O198" s="23" t="str">
        <f t="shared" si="191"/>
        <v>Objeto</v>
      </c>
      <c r="P198" s="25" t="str">
        <f t="shared" si="191"/>
        <v>De.Revit</v>
      </c>
      <c r="Q198" s="35" t="str">
        <f t="shared" si="190"/>
        <v>Propriedade: tem.fornecedor    Domínio: Objeto     Range: De.Revit</v>
      </c>
      <c r="R198" s="35" t="str">
        <f t="shared" si="164"/>
        <v>Valor:  fornecedor.do.material</v>
      </c>
      <c r="S198" s="19" t="s">
        <v>152</v>
      </c>
      <c r="T198" s="56" t="str">
        <f t="shared" si="165"/>
        <v>Refere-se a propriedade     tem.fornecedor     &gt;  fornecedor.do.material</v>
      </c>
      <c r="U198" s="56" t="str">
        <f t="shared" si="166"/>
        <v>fornecedor.do.material</v>
      </c>
    </row>
    <row r="199" spans="1:21" ht="8.4" customHeight="1" x14ac:dyDescent="0.3">
      <c r="A199" s="32">
        <v>199</v>
      </c>
      <c r="B199" s="18" t="str">
        <f t="shared" si="194"/>
        <v>material</v>
      </c>
      <c r="C199" s="93" t="s">
        <v>1459</v>
      </c>
      <c r="D199" s="34" t="s">
        <v>57</v>
      </c>
      <c r="E199" s="20" t="str">
        <f t="shared" ref="E199:E203" si="195">E198</f>
        <v>material</v>
      </c>
      <c r="F199" s="20" t="s">
        <v>1452</v>
      </c>
      <c r="G199" s="44" t="s">
        <v>152</v>
      </c>
      <c r="H199" s="44" t="s">
        <v>152</v>
      </c>
      <c r="I199" s="44" t="s">
        <v>152</v>
      </c>
      <c r="J199" s="44" t="s">
        <v>152</v>
      </c>
      <c r="K199" s="44" t="s">
        <v>152</v>
      </c>
      <c r="L199" s="44" t="s">
        <v>152</v>
      </c>
      <c r="M199" s="44" t="s">
        <v>152</v>
      </c>
      <c r="N199" s="44" t="s">
        <v>152</v>
      </c>
      <c r="O199" s="23" t="str">
        <f t="shared" si="191"/>
        <v>Objeto</v>
      </c>
      <c r="P199" s="25" t="str">
        <f t="shared" si="191"/>
        <v>De.Revit</v>
      </c>
      <c r="Q199" s="35" t="str">
        <f t="shared" si="190"/>
        <v>Propriedade: tem.códigoabnt    Domínio: Objeto     Range: De.Revit</v>
      </c>
      <c r="R199" s="35" t="str">
        <f t="shared" ref="R199:R202" si="196">_xlfn.CONCAT("Valor:  ", C199)</f>
        <v>Valor:  código.0M</v>
      </c>
      <c r="S199" s="19" t="s">
        <v>152</v>
      </c>
      <c r="T199" s="56" t="str">
        <f t="shared" si="165"/>
        <v>Refere-se a propriedade     tem.códigoabnt     &gt;  código.0M</v>
      </c>
      <c r="U199" s="56" t="str">
        <f t="shared" si="166"/>
        <v>código.0M</v>
      </c>
    </row>
    <row r="200" spans="1:21" ht="8.4" customHeight="1" x14ac:dyDescent="0.3">
      <c r="A200" s="32">
        <v>200</v>
      </c>
      <c r="B200" s="18" t="str">
        <f t="shared" si="194"/>
        <v>material</v>
      </c>
      <c r="C200" s="93" t="s">
        <v>1435</v>
      </c>
      <c r="D200" s="34" t="s">
        <v>57</v>
      </c>
      <c r="E200" s="20" t="str">
        <f t="shared" si="195"/>
        <v>material</v>
      </c>
      <c r="F200" s="20" t="s">
        <v>1475</v>
      </c>
      <c r="G200" s="44" t="s">
        <v>152</v>
      </c>
      <c r="H200" s="44" t="s">
        <v>152</v>
      </c>
      <c r="I200" s="44" t="s">
        <v>152</v>
      </c>
      <c r="J200" s="44" t="s">
        <v>152</v>
      </c>
      <c r="K200" s="44" t="s">
        <v>152</v>
      </c>
      <c r="L200" s="44" t="s">
        <v>152</v>
      </c>
      <c r="M200" s="44" t="s">
        <v>152</v>
      </c>
      <c r="N200" s="44" t="s">
        <v>152</v>
      </c>
      <c r="O200" s="23" t="str">
        <f t="shared" si="191"/>
        <v>Objeto</v>
      </c>
      <c r="P200" s="25" t="str">
        <f t="shared" si="191"/>
        <v>De.Revit</v>
      </c>
      <c r="Q200" s="35" t="str">
        <f t="shared" si="190"/>
        <v>Propriedade: é.de.acabamento    Domínio: Objeto     Range: De.Revit</v>
      </c>
      <c r="R200" s="35" t="str">
        <f t="shared" ref="R200:R201" si="197">_xlfn.CONCAT("Valor:  ", C200)</f>
        <v>Valor:  sim</v>
      </c>
      <c r="S200" s="19" t="s">
        <v>152</v>
      </c>
      <c r="T200" s="56" t="str">
        <f t="shared" si="165"/>
        <v>Refere-se a propriedade     é.de.acabamento     &gt;  sim</v>
      </c>
      <c r="U200" s="56" t="str">
        <f t="shared" si="166"/>
        <v>sim</v>
      </c>
    </row>
    <row r="201" spans="1:21" ht="8.4" customHeight="1" x14ac:dyDescent="0.3">
      <c r="A201" s="32">
        <v>201</v>
      </c>
      <c r="B201" s="18" t="str">
        <f t="shared" si="194"/>
        <v>material</v>
      </c>
      <c r="C201" s="93" t="s">
        <v>1435</v>
      </c>
      <c r="D201" s="34" t="s">
        <v>57</v>
      </c>
      <c r="E201" s="20" t="str">
        <f t="shared" si="195"/>
        <v>material</v>
      </c>
      <c r="F201" s="20" t="s">
        <v>1476</v>
      </c>
      <c r="G201" s="44" t="s">
        <v>152</v>
      </c>
      <c r="H201" s="44" t="s">
        <v>152</v>
      </c>
      <c r="I201" s="44" t="s">
        <v>152</v>
      </c>
      <c r="J201" s="44" t="s">
        <v>152</v>
      </c>
      <c r="K201" s="44" t="s">
        <v>152</v>
      </c>
      <c r="L201" s="44" t="s">
        <v>152</v>
      </c>
      <c r="M201" s="44" t="s">
        <v>152</v>
      </c>
      <c r="N201" s="44" t="s">
        <v>152</v>
      </c>
      <c r="O201" s="23" t="str">
        <f t="shared" si="191"/>
        <v>Objeto</v>
      </c>
      <c r="P201" s="25" t="str">
        <f t="shared" si="191"/>
        <v>De.Revit</v>
      </c>
      <c r="Q201" s="35" t="str">
        <f t="shared" si="190"/>
        <v>Propriedade: é.de.estrutura    Domínio: Objeto     Range: De.Revit</v>
      </c>
      <c r="R201" s="35" t="str">
        <f t="shared" si="197"/>
        <v>Valor:  sim</v>
      </c>
      <c r="S201" s="19" t="s">
        <v>152</v>
      </c>
      <c r="T201" s="56" t="str">
        <f t="shared" si="165"/>
        <v>Refere-se a propriedade     é.de.estrutura     &gt;  sim</v>
      </c>
      <c r="U201" s="56" t="str">
        <f t="shared" si="166"/>
        <v>sim</v>
      </c>
    </row>
    <row r="202" spans="1:21" ht="8.4" customHeight="1" x14ac:dyDescent="0.3">
      <c r="A202" s="32">
        <v>202</v>
      </c>
      <c r="B202" s="18" t="str">
        <f t="shared" si="194"/>
        <v>material</v>
      </c>
      <c r="C202" s="93" t="s">
        <v>1435</v>
      </c>
      <c r="D202" s="34" t="s">
        <v>57</v>
      </c>
      <c r="E202" s="20" t="str">
        <f t="shared" si="195"/>
        <v>material</v>
      </c>
      <c r="F202" s="20" t="s">
        <v>1477</v>
      </c>
      <c r="G202" s="44" t="s">
        <v>152</v>
      </c>
      <c r="H202" s="44" t="s">
        <v>152</v>
      </c>
      <c r="I202" s="44" t="s">
        <v>152</v>
      </c>
      <c r="J202" s="44" t="s">
        <v>152</v>
      </c>
      <c r="K202" s="44" t="s">
        <v>152</v>
      </c>
      <c r="L202" s="44" t="s">
        <v>152</v>
      </c>
      <c r="M202" s="44" t="s">
        <v>152</v>
      </c>
      <c r="N202" s="44" t="s">
        <v>152</v>
      </c>
      <c r="O202" s="23" t="str">
        <f t="shared" si="191"/>
        <v>Objeto</v>
      </c>
      <c r="P202" s="25" t="str">
        <f t="shared" si="191"/>
        <v>De.Revit</v>
      </c>
      <c r="Q202" s="35" t="str">
        <f t="shared" si="190"/>
        <v>Propriedade: é.de.substrato    Domínio: Objeto     Range: De.Revit</v>
      </c>
      <c r="R202" s="35" t="str">
        <f t="shared" si="196"/>
        <v>Valor:  sim</v>
      </c>
      <c r="S202" s="19" t="s">
        <v>152</v>
      </c>
      <c r="T202" s="56" t="str">
        <f t="shared" si="165"/>
        <v>Refere-se a propriedade     é.de.substrato     &gt;  sim</v>
      </c>
      <c r="U202" s="56" t="str">
        <f t="shared" si="166"/>
        <v>sim</v>
      </c>
    </row>
    <row r="203" spans="1:21" ht="8.4" customHeight="1" x14ac:dyDescent="0.3">
      <c r="A203" s="32">
        <v>203</v>
      </c>
      <c r="B203" s="18" t="str">
        <f t="shared" si="194"/>
        <v>material</v>
      </c>
      <c r="C203" s="93" t="s">
        <v>1435</v>
      </c>
      <c r="D203" s="34" t="s">
        <v>57</v>
      </c>
      <c r="E203" s="20" t="str">
        <f t="shared" si="195"/>
        <v>material</v>
      </c>
      <c r="F203" s="20" t="s">
        <v>1478</v>
      </c>
      <c r="G203" s="44" t="s">
        <v>152</v>
      </c>
      <c r="H203" s="44" t="s">
        <v>152</v>
      </c>
      <c r="I203" s="44" t="s">
        <v>152</v>
      </c>
      <c r="J203" s="44" t="s">
        <v>152</v>
      </c>
      <c r="K203" s="44" t="s">
        <v>152</v>
      </c>
      <c r="L203" s="44" t="s">
        <v>152</v>
      </c>
      <c r="M203" s="44" t="s">
        <v>152</v>
      </c>
      <c r="N203" s="44" t="s">
        <v>152</v>
      </c>
      <c r="O203" s="23" t="str">
        <f t="shared" ref="O203:P203" si="198">O197</f>
        <v>Objeto</v>
      </c>
      <c r="P203" s="25" t="str">
        <f t="shared" si="198"/>
        <v>De.Revit</v>
      </c>
      <c r="Q203" s="35" t="str">
        <f t="shared" si="190"/>
        <v>Propriedade: é.de.isolamento    Domínio: Objeto     Range: De.Revit</v>
      </c>
      <c r="R203" s="35" t="str">
        <f t="shared" si="164"/>
        <v>Valor:  sim</v>
      </c>
      <c r="S203" s="19" t="s">
        <v>152</v>
      </c>
      <c r="T203" s="56" t="str">
        <f t="shared" si="165"/>
        <v>Refere-se a propriedade     é.de.isolamento     &gt;  sim</v>
      </c>
      <c r="U203" s="56" t="str">
        <f t="shared" si="166"/>
        <v>sim</v>
      </c>
    </row>
    <row r="204" spans="1:21" ht="8.4" customHeight="1" x14ac:dyDescent="0.3">
      <c r="A204" s="32">
        <v>204</v>
      </c>
      <c r="B204" s="66" t="str">
        <f>ProjInfo!B6</f>
        <v>NBR.Data</v>
      </c>
      <c r="C204" s="66" t="str">
        <f>F204</f>
        <v>objeto</v>
      </c>
      <c r="D204" s="70" t="s">
        <v>57</v>
      </c>
      <c r="E204" s="67" t="str">
        <f>ProjInfo!B5</f>
        <v>NBR.Prop</v>
      </c>
      <c r="F204" s="67" t="s">
        <v>1052</v>
      </c>
      <c r="G204" s="55" t="s">
        <v>46</v>
      </c>
      <c r="H204" s="43" t="s">
        <v>152</v>
      </c>
      <c r="I204" s="43" t="s">
        <v>152</v>
      </c>
      <c r="J204" s="43" t="s">
        <v>152</v>
      </c>
      <c r="K204" s="43" t="s">
        <v>152</v>
      </c>
      <c r="L204" s="43" t="s">
        <v>152</v>
      </c>
      <c r="M204" s="43" t="s">
        <v>152</v>
      </c>
      <c r="N204" s="43" t="s">
        <v>152</v>
      </c>
      <c r="O204" s="23" t="str">
        <f t="shared" ref="O204" si="199">O203</f>
        <v>Objeto</v>
      </c>
      <c r="P204" s="33" t="s">
        <v>1236</v>
      </c>
      <c r="Q204" s="35" t="str">
        <f t="shared" si="190"/>
        <v>Propriedade: objeto    Domínio: Objeto     Range: De.Revit</v>
      </c>
      <c r="R204" s="35" t="str">
        <f t="shared" si="164"/>
        <v>Valor:  objeto</v>
      </c>
      <c r="S204" s="19" t="s">
        <v>46</v>
      </c>
      <c r="T204" s="56" t="str">
        <f t="shared" si="165"/>
        <v>Refere-se a propriedade     objeto     &gt;  objeto</v>
      </c>
      <c r="U204" s="56" t="str">
        <f t="shared" si="166"/>
        <v>objeto</v>
      </c>
    </row>
    <row r="205" spans="1:21" ht="8.4" customHeight="1" x14ac:dyDescent="0.3">
      <c r="A205" s="32">
        <v>205</v>
      </c>
      <c r="B205" s="66" t="str">
        <f>C204</f>
        <v>objeto</v>
      </c>
      <c r="C205" s="66" t="str">
        <f>F205</f>
        <v>com.tag</v>
      </c>
      <c r="D205" s="70" t="s">
        <v>57</v>
      </c>
      <c r="E205" s="107" t="str">
        <f>F204</f>
        <v>objeto</v>
      </c>
      <c r="F205" s="107" t="s">
        <v>1449</v>
      </c>
      <c r="G205" s="44" t="s">
        <v>152</v>
      </c>
      <c r="H205" s="44" t="s">
        <v>152</v>
      </c>
      <c r="I205" s="44" t="s">
        <v>152</v>
      </c>
      <c r="J205" s="44" t="s">
        <v>152</v>
      </c>
      <c r="K205" s="44" t="s">
        <v>152</v>
      </c>
      <c r="L205" s="44" t="s">
        <v>152</v>
      </c>
      <c r="M205" s="44" t="s">
        <v>152</v>
      </c>
      <c r="N205" s="44" t="s">
        <v>152</v>
      </c>
      <c r="O205" s="23" t="str">
        <f t="shared" ref="O205:P207" si="200">O202</f>
        <v>Objeto</v>
      </c>
      <c r="P205" s="23" t="str">
        <f t="shared" si="200"/>
        <v>De.Revit</v>
      </c>
      <c r="Q205" s="35" t="str">
        <f t="shared" si="190"/>
        <v>Propriedade: com.tag    Domínio: Objeto     Range: De.Revit</v>
      </c>
      <c r="R205" s="35" t="str">
        <f t="shared" si="164"/>
        <v>Valor:  com.tag</v>
      </c>
      <c r="S205" s="19" t="s">
        <v>152</v>
      </c>
      <c r="T205" s="56" t="str">
        <f t="shared" si="165"/>
        <v>Refere-se a propriedade     com.tag     &gt;  OST_AbutmentFoundationTags</v>
      </c>
      <c r="U205" s="90" t="s">
        <v>797</v>
      </c>
    </row>
    <row r="206" spans="1:21" ht="8.4" customHeight="1" x14ac:dyDescent="0.3">
      <c r="A206" s="32">
        <v>206</v>
      </c>
      <c r="B206" s="66" t="str">
        <f>B205</f>
        <v>objeto</v>
      </c>
      <c r="C206" s="66" t="str">
        <f>F206</f>
        <v>sem.tag</v>
      </c>
      <c r="D206" s="70" t="s">
        <v>57</v>
      </c>
      <c r="E206" s="107" t="str">
        <f>E205</f>
        <v>objeto</v>
      </c>
      <c r="F206" s="107" t="s">
        <v>1015</v>
      </c>
      <c r="G206" s="44" t="s">
        <v>152</v>
      </c>
      <c r="H206" s="44" t="s">
        <v>152</v>
      </c>
      <c r="I206" s="44" t="s">
        <v>152</v>
      </c>
      <c r="J206" s="44" t="s">
        <v>152</v>
      </c>
      <c r="K206" s="44" t="s">
        <v>152</v>
      </c>
      <c r="L206" s="44" t="s">
        <v>152</v>
      </c>
      <c r="M206" s="44" t="s">
        <v>152</v>
      </c>
      <c r="N206" s="44" t="s">
        <v>152</v>
      </c>
      <c r="O206" s="23" t="str">
        <f t="shared" si="200"/>
        <v>Objeto</v>
      </c>
      <c r="P206" s="23" t="str">
        <f t="shared" si="200"/>
        <v>De.Revit</v>
      </c>
      <c r="Q206" s="35" t="str">
        <f t="shared" si="190"/>
        <v>Propriedade: sem.tag    Domínio: Objeto     Range: De.Revit</v>
      </c>
      <c r="R206" s="35" t="str">
        <f t="shared" ref="R206" si="201">_xlfn.CONCAT("Valor:  ", C206)</f>
        <v>Valor:  sem.tag</v>
      </c>
      <c r="S206" s="19" t="s">
        <v>152</v>
      </c>
      <c r="T206" s="56" t="str">
        <f t="shared" ref="T206" si="202">_xlfn.CONCAT("Refere-se a propriedade     ",F206, "     &gt;  ",U206)</f>
        <v>Refere-se a propriedade     sem.tag     &gt;  OST_AbutmentFoundationTags</v>
      </c>
      <c r="U206" s="90" t="s">
        <v>797</v>
      </c>
    </row>
    <row r="207" spans="1:21" ht="8.4" customHeight="1" x14ac:dyDescent="0.3">
      <c r="A207" s="32">
        <v>207</v>
      </c>
      <c r="B207" s="18" t="str">
        <f t="shared" ref="B207:B270" si="203">F207</f>
        <v>com.tag</v>
      </c>
      <c r="C207" s="87" t="s">
        <v>154</v>
      </c>
      <c r="D207" s="34" t="s">
        <v>57</v>
      </c>
      <c r="E207" s="20" t="str">
        <f t="shared" ref="E207:E270" si="204">E206</f>
        <v>objeto</v>
      </c>
      <c r="F207" s="26" t="str">
        <f>F205</f>
        <v>com.tag</v>
      </c>
      <c r="G207" s="44" t="s">
        <v>152</v>
      </c>
      <c r="H207" s="44" t="s">
        <v>152</v>
      </c>
      <c r="I207" s="44" t="s">
        <v>152</v>
      </c>
      <c r="J207" s="44" t="s">
        <v>152</v>
      </c>
      <c r="K207" s="44" t="s">
        <v>152</v>
      </c>
      <c r="L207" s="44" t="s">
        <v>152</v>
      </c>
      <c r="M207" s="44" t="s">
        <v>152</v>
      </c>
      <c r="N207" s="44" t="s">
        <v>152</v>
      </c>
      <c r="O207" s="23" t="str">
        <f t="shared" si="200"/>
        <v>Objeto</v>
      </c>
      <c r="P207" s="23" t="str">
        <f t="shared" si="200"/>
        <v>De.Revit</v>
      </c>
      <c r="Q207" s="35" t="str">
        <f t="shared" si="190"/>
        <v>Propriedade: com.tag    Domínio: Objeto     Range: De.Revit</v>
      </c>
      <c r="R207" s="35" t="str">
        <f t="shared" si="164"/>
        <v>Valor:  OST_AbutmentFoundations</v>
      </c>
      <c r="S207" s="19" t="s">
        <v>152</v>
      </c>
      <c r="T207" s="56" t="str">
        <f t="shared" si="165"/>
        <v>Refere-se a propriedade     com.tag     &gt;  OST_AbutmentFoundationTags</v>
      </c>
      <c r="U207" s="90" t="s">
        <v>797</v>
      </c>
    </row>
    <row r="208" spans="1:21" ht="8.4" customHeight="1" x14ac:dyDescent="0.3">
      <c r="A208" s="32">
        <v>208</v>
      </c>
      <c r="B208" s="18" t="str">
        <f t="shared" si="203"/>
        <v>com.tag</v>
      </c>
      <c r="C208" s="87" t="s">
        <v>155</v>
      </c>
      <c r="D208" s="34" t="s">
        <v>57</v>
      </c>
      <c r="E208" s="20" t="str">
        <f t="shared" si="204"/>
        <v>objeto</v>
      </c>
      <c r="F208" s="26" t="str">
        <f>F207</f>
        <v>com.tag</v>
      </c>
      <c r="G208" s="44" t="s">
        <v>152</v>
      </c>
      <c r="H208" s="44" t="s">
        <v>152</v>
      </c>
      <c r="I208" s="44" t="s">
        <v>152</v>
      </c>
      <c r="J208" s="44" t="s">
        <v>152</v>
      </c>
      <c r="K208" s="44" t="s">
        <v>152</v>
      </c>
      <c r="L208" s="44" t="s">
        <v>152</v>
      </c>
      <c r="M208" s="44" t="s">
        <v>152</v>
      </c>
      <c r="N208" s="44" t="s">
        <v>152</v>
      </c>
      <c r="O208" s="23" t="str">
        <f t="shared" si="183"/>
        <v>Objeto</v>
      </c>
      <c r="P208" s="23" t="str">
        <f t="shared" si="183"/>
        <v>De.Revit</v>
      </c>
      <c r="Q208" s="35" t="str">
        <f t="shared" si="190"/>
        <v>Propriedade: com.tag    Domínio: Objeto     Range: De.Revit</v>
      </c>
      <c r="R208" s="35" t="str">
        <f t="shared" si="164"/>
        <v>Valor:  OST_AbutmentPiles</v>
      </c>
      <c r="S208" s="19" t="s">
        <v>152</v>
      </c>
      <c r="T208" s="56" t="str">
        <f t="shared" si="165"/>
        <v>Refere-se a propriedade     com.tag     &gt;  OST_AbutmentPileTags</v>
      </c>
      <c r="U208" s="90" t="s">
        <v>796</v>
      </c>
    </row>
    <row r="209" spans="1:21" ht="8.4" customHeight="1" x14ac:dyDescent="0.3">
      <c r="A209" s="32">
        <v>209</v>
      </c>
      <c r="B209" s="18" t="str">
        <f t="shared" si="203"/>
        <v>com.tag</v>
      </c>
      <c r="C209" s="87" t="s">
        <v>156</v>
      </c>
      <c r="D209" s="34" t="s">
        <v>57</v>
      </c>
      <c r="E209" s="20" t="str">
        <f t="shared" si="204"/>
        <v>objeto</v>
      </c>
      <c r="F209" s="26" t="str">
        <f t="shared" ref="F209:F224" si="205">F208</f>
        <v>com.tag</v>
      </c>
      <c r="G209" s="44" t="s">
        <v>152</v>
      </c>
      <c r="H209" s="44" t="s">
        <v>152</v>
      </c>
      <c r="I209" s="44" t="s">
        <v>152</v>
      </c>
      <c r="J209" s="44" t="s">
        <v>152</v>
      </c>
      <c r="K209" s="44" t="s">
        <v>152</v>
      </c>
      <c r="L209" s="44" t="s">
        <v>152</v>
      </c>
      <c r="M209" s="44" t="s">
        <v>152</v>
      </c>
      <c r="N209" s="44" t="s">
        <v>152</v>
      </c>
      <c r="O209" s="23" t="str">
        <f t="shared" si="183"/>
        <v>Objeto</v>
      </c>
      <c r="P209" s="23" t="str">
        <f t="shared" si="183"/>
        <v>De.Revit</v>
      </c>
      <c r="Q209" s="35" t="str">
        <f t="shared" si="190"/>
        <v>Propriedade: com.tag    Domínio: Objeto     Range: De.Revit</v>
      </c>
      <c r="R209" s="35" t="str">
        <f t="shared" si="164"/>
        <v>Valor:  OST_AbutmentWalls</v>
      </c>
      <c r="S209" s="19" t="s">
        <v>152</v>
      </c>
      <c r="T209" s="56" t="str">
        <f t="shared" si="165"/>
        <v>Refere-se a propriedade     com.tag     &gt;  OST_AbutmentWallTags</v>
      </c>
      <c r="U209" s="90" t="s">
        <v>795</v>
      </c>
    </row>
    <row r="210" spans="1:21" ht="8.4" customHeight="1" x14ac:dyDescent="0.3">
      <c r="A210" s="32">
        <v>210</v>
      </c>
      <c r="B210" s="18" t="str">
        <f t="shared" si="203"/>
        <v>com.tag</v>
      </c>
      <c r="C210" s="87" t="s">
        <v>905</v>
      </c>
      <c r="D210" s="34" t="s">
        <v>57</v>
      </c>
      <c r="E210" s="20" t="str">
        <f t="shared" si="204"/>
        <v>objeto</v>
      </c>
      <c r="F210" s="26" t="str">
        <f t="shared" si="205"/>
        <v>com.tag</v>
      </c>
      <c r="G210" s="44" t="s">
        <v>152</v>
      </c>
      <c r="H210" s="44" t="s">
        <v>152</v>
      </c>
      <c r="I210" s="44" t="s">
        <v>152</v>
      </c>
      <c r="J210" s="44" t="s">
        <v>152</v>
      </c>
      <c r="K210" s="44" t="s">
        <v>152</v>
      </c>
      <c r="L210" s="44" t="s">
        <v>152</v>
      </c>
      <c r="M210" s="44" t="s">
        <v>152</v>
      </c>
      <c r="N210" s="44" t="s">
        <v>152</v>
      </c>
      <c r="O210" s="23" t="str">
        <f t="shared" si="183"/>
        <v>Objeto</v>
      </c>
      <c r="P210" s="23" t="str">
        <f t="shared" si="183"/>
        <v>De.Revit</v>
      </c>
      <c r="Q210" s="35" t="str">
        <f t="shared" si="190"/>
        <v>Propriedade: com.tag    Domínio: Objeto     Range: De.Revit</v>
      </c>
      <c r="R210" s="35" t="str">
        <f t="shared" si="164"/>
        <v>Valor:  OST_Alignments</v>
      </c>
      <c r="S210" s="19" t="s">
        <v>152</v>
      </c>
      <c r="T210" s="56" t="str">
        <f t="shared" si="165"/>
        <v>Refere-se a propriedade     com.tag     &gt;  OST_AlignmentsTags</v>
      </c>
      <c r="U210" s="90" t="s">
        <v>904</v>
      </c>
    </row>
    <row r="211" spans="1:21" ht="8.4" customHeight="1" x14ac:dyDescent="0.3">
      <c r="A211" s="32">
        <v>211</v>
      </c>
      <c r="B211" s="18" t="str">
        <f t="shared" si="203"/>
        <v>com.tag</v>
      </c>
      <c r="C211" s="87" t="s">
        <v>689</v>
      </c>
      <c r="D211" s="34" t="s">
        <v>57</v>
      </c>
      <c r="E211" s="20" t="str">
        <f t="shared" si="204"/>
        <v>objeto</v>
      </c>
      <c r="F211" s="26" t="str">
        <f t="shared" si="205"/>
        <v>com.tag</v>
      </c>
      <c r="G211" s="44" t="s">
        <v>152</v>
      </c>
      <c r="H211" s="44" t="s">
        <v>152</v>
      </c>
      <c r="I211" s="44" t="s">
        <v>152</v>
      </c>
      <c r="J211" s="44" t="s">
        <v>152</v>
      </c>
      <c r="K211" s="44" t="s">
        <v>152</v>
      </c>
      <c r="L211" s="44" t="s">
        <v>152</v>
      </c>
      <c r="M211" s="44" t="s">
        <v>152</v>
      </c>
      <c r="N211" s="44" t="s">
        <v>152</v>
      </c>
      <c r="O211" s="23" t="str">
        <f t="shared" si="183"/>
        <v>Objeto</v>
      </c>
      <c r="P211" s="23" t="str">
        <f t="shared" si="183"/>
        <v>De.Revit</v>
      </c>
      <c r="Q211" s="35" t="str">
        <f t="shared" si="190"/>
        <v>Propriedade: com.tag    Domínio: Objeto     Range: De.Revit</v>
      </c>
      <c r="R211" s="35" t="str">
        <f t="shared" si="164"/>
        <v>Valor:  OST_AnalyticalMember</v>
      </c>
      <c r="S211" s="19" t="s">
        <v>152</v>
      </c>
      <c r="T211" s="56" t="str">
        <f t="shared" si="165"/>
        <v>Refere-se a propriedade     com.tag     &gt;  OST_AnalyticalMemberTags</v>
      </c>
      <c r="U211" s="90" t="s">
        <v>688</v>
      </c>
    </row>
    <row r="212" spans="1:21" ht="8.4" customHeight="1" x14ac:dyDescent="0.3">
      <c r="A212" s="32">
        <v>212</v>
      </c>
      <c r="B212" s="18" t="str">
        <f t="shared" si="203"/>
        <v>com.tag</v>
      </c>
      <c r="C212" s="87" t="s">
        <v>343</v>
      </c>
      <c r="D212" s="34" t="s">
        <v>57</v>
      </c>
      <c r="E212" s="20" t="str">
        <f t="shared" si="204"/>
        <v>objeto</v>
      </c>
      <c r="F212" s="26" t="str">
        <f t="shared" si="205"/>
        <v>com.tag</v>
      </c>
      <c r="G212" s="44" t="s">
        <v>152</v>
      </c>
      <c r="H212" s="44" t="s">
        <v>152</v>
      </c>
      <c r="I212" s="44" t="s">
        <v>152</v>
      </c>
      <c r="J212" s="44" t="s">
        <v>152</v>
      </c>
      <c r="K212" s="44" t="s">
        <v>152</v>
      </c>
      <c r="L212" s="44" t="s">
        <v>152</v>
      </c>
      <c r="M212" s="44" t="s">
        <v>152</v>
      </c>
      <c r="N212" s="44" t="s">
        <v>152</v>
      </c>
      <c r="O212" s="23" t="str">
        <f t="shared" si="183"/>
        <v>Objeto</v>
      </c>
      <c r="P212" s="23" t="str">
        <f t="shared" si="183"/>
        <v>De.Revit</v>
      </c>
      <c r="Q212" s="35" t="str">
        <f t="shared" si="190"/>
        <v>Propriedade: com.tag    Domínio: Objeto     Range: De.Revit</v>
      </c>
      <c r="R212" s="35" t="str">
        <f t="shared" si="164"/>
        <v>Valor:  OST_AnalyticalOpening</v>
      </c>
      <c r="S212" s="19" t="s">
        <v>152</v>
      </c>
      <c r="T212" s="56" t="str">
        <f t="shared" si="165"/>
        <v>Refere-se a propriedade     com.tag     &gt;  OST_AnalyticalOpeningTags</v>
      </c>
      <c r="U212" s="90" t="s">
        <v>908</v>
      </c>
    </row>
    <row r="213" spans="1:21" ht="8.4" customHeight="1" x14ac:dyDescent="0.3">
      <c r="A213" s="32">
        <v>213</v>
      </c>
      <c r="B213" s="18" t="str">
        <f t="shared" si="203"/>
        <v>com.tag</v>
      </c>
      <c r="C213" s="87" t="s">
        <v>344</v>
      </c>
      <c r="D213" s="34" t="s">
        <v>57</v>
      </c>
      <c r="E213" s="20" t="str">
        <f t="shared" si="204"/>
        <v>objeto</v>
      </c>
      <c r="F213" s="26" t="str">
        <f t="shared" si="205"/>
        <v>com.tag</v>
      </c>
      <c r="G213" s="44" t="s">
        <v>152</v>
      </c>
      <c r="H213" s="44" t="s">
        <v>152</v>
      </c>
      <c r="I213" s="44" t="s">
        <v>152</v>
      </c>
      <c r="J213" s="44" t="s">
        <v>152</v>
      </c>
      <c r="K213" s="44" t="s">
        <v>152</v>
      </c>
      <c r="L213" s="44" t="s">
        <v>152</v>
      </c>
      <c r="M213" s="44" t="s">
        <v>152</v>
      </c>
      <c r="N213" s="44" t="s">
        <v>152</v>
      </c>
      <c r="O213" s="23" t="str">
        <f t="shared" ref="O213:P228" si="206">O212</f>
        <v>Objeto</v>
      </c>
      <c r="P213" s="23" t="str">
        <f t="shared" si="206"/>
        <v>De.Revit</v>
      </c>
      <c r="Q213" s="35" t="str">
        <f t="shared" si="190"/>
        <v>Propriedade: com.tag    Domínio: Objeto     Range: De.Revit</v>
      </c>
      <c r="R213" s="35" t="str">
        <f t="shared" si="164"/>
        <v>Valor:  OST_AnalyticalPanel</v>
      </c>
      <c r="S213" s="19" t="s">
        <v>152</v>
      </c>
      <c r="T213" s="56" t="str">
        <f t="shared" si="165"/>
        <v>Refere-se a propriedade     com.tag     &gt;  OST_AnalyticalPanelTags</v>
      </c>
      <c r="U213" s="90" t="s">
        <v>909</v>
      </c>
    </row>
    <row r="214" spans="1:21" ht="8.4" customHeight="1" x14ac:dyDescent="0.3">
      <c r="A214" s="32">
        <v>214</v>
      </c>
      <c r="B214" s="18" t="str">
        <f t="shared" si="203"/>
        <v>com.tag</v>
      </c>
      <c r="C214" s="87" t="s">
        <v>798</v>
      </c>
      <c r="D214" s="34" t="s">
        <v>57</v>
      </c>
      <c r="E214" s="20" t="str">
        <f t="shared" si="204"/>
        <v>objeto</v>
      </c>
      <c r="F214" s="26" t="str">
        <f t="shared" si="205"/>
        <v>com.tag</v>
      </c>
      <c r="G214" s="44" t="s">
        <v>152</v>
      </c>
      <c r="H214" s="44" t="s">
        <v>152</v>
      </c>
      <c r="I214" s="44" t="s">
        <v>152</v>
      </c>
      <c r="J214" s="44" t="s">
        <v>152</v>
      </c>
      <c r="K214" s="44" t="s">
        <v>152</v>
      </c>
      <c r="L214" s="44" t="s">
        <v>152</v>
      </c>
      <c r="M214" s="44" t="s">
        <v>152</v>
      </c>
      <c r="N214" s="44" t="s">
        <v>152</v>
      </c>
      <c r="O214" s="23" t="str">
        <f t="shared" si="206"/>
        <v>Objeto</v>
      </c>
      <c r="P214" s="23" t="str">
        <f t="shared" si="206"/>
        <v>De.Revit</v>
      </c>
      <c r="Q214" s="35" t="str">
        <f t="shared" si="190"/>
        <v>Propriedade: com.tag    Domínio: Objeto     Range: De.Revit</v>
      </c>
      <c r="R214" s="35" t="str">
        <f t="shared" si="164"/>
        <v>Valor:  OST_ApproachSlabs</v>
      </c>
      <c r="S214" s="19" t="s">
        <v>152</v>
      </c>
      <c r="T214" s="56" t="str">
        <f t="shared" si="165"/>
        <v>Refere-se a propriedade     com.tag     &gt;  OST_ApproachSlabTags</v>
      </c>
      <c r="U214" s="90" t="s">
        <v>794</v>
      </c>
    </row>
    <row r="215" spans="1:21" ht="8.4" customHeight="1" x14ac:dyDescent="0.3">
      <c r="A215" s="32">
        <v>215</v>
      </c>
      <c r="B215" s="18" t="str">
        <f t="shared" si="203"/>
        <v>com.tag</v>
      </c>
      <c r="C215" s="87" t="s">
        <v>827</v>
      </c>
      <c r="D215" s="34" t="s">
        <v>57</v>
      </c>
      <c r="E215" s="20" t="str">
        <f t="shared" si="204"/>
        <v>objeto</v>
      </c>
      <c r="F215" s="26" t="str">
        <f t="shared" si="205"/>
        <v>com.tag</v>
      </c>
      <c r="G215" s="44" t="s">
        <v>152</v>
      </c>
      <c r="H215" s="44" t="s">
        <v>152</v>
      </c>
      <c r="I215" s="44" t="s">
        <v>152</v>
      </c>
      <c r="J215" s="44" t="s">
        <v>152</v>
      </c>
      <c r="K215" s="44" t="s">
        <v>152</v>
      </c>
      <c r="L215" s="44" t="s">
        <v>152</v>
      </c>
      <c r="M215" s="44" t="s">
        <v>152</v>
      </c>
      <c r="N215" s="44" t="s">
        <v>152</v>
      </c>
      <c r="O215" s="23" t="str">
        <f t="shared" si="206"/>
        <v>Objeto</v>
      </c>
      <c r="P215" s="23" t="str">
        <f t="shared" si="206"/>
        <v>De.Revit</v>
      </c>
      <c r="Q215" s="35" t="str">
        <f t="shared" si="190"/>
        <v>Propriedade: com.tag    Domínio: Objeto     Range: De.Revit</v>
      </c>
      <c r="R215" s="35" t="str">
        <f t="shared" si="164"/>
        <v>Valor:  OST_AreaLoads</v>
      </c>
      <c r="S215" s="19" t="s">
        <v>152</v>
      </c>
      <c r="T215" s="56" t="str">
        <f t="shared" si="165"/>
        <v>Refere-se a propriedade     com.tag     &gt;  OST_AreaLoadTags</v>
      </c>
      <c r="U215" s="90" t="s">
        <v>821</v>
      </c>
    </row>
    <row r="216" spans="1:21" ht="8.4" customHeight="1" x14ac:dyDescent="0.3">
      <c r="A216" s="32">
        <v>216</v>
      </c>
      <c r="B216" s="18" t="str">
        <f t="shared" si="203"/>
        <v>com.tag</v>
      </c>
      <c r="C216" s="87" t="s">
        <v>355</v>
      </c>
      <c r="D216" s="34" t="s">
        <v>57</v>
      </c>
      <c r="E216" s="20" t="str">
        <f t="shared" si="204"/>
        <v>objeto</v>
      </c>
      <c r="F216" s="26" t="str">
        <f t="shared" si="205"/>
        <v>com.tag</v>
      </c>
      <c r="G216" s="44" t="s">
        <v>152</v>
      </c>
      <c r="H216" s="44" t="s">
        <v>152</v>
      </c>
      <c r="I216" s="44" t="s">
        <v>152</v>
      </c>
      <c r="J216" s="44" t="s">
        <v>152</v>
      </c>
      <c r="K216" s="44" t="s">
        <v>152</v>
      </c>
      <c r="L216" s="44" t="s">
        <v>152</v>
      </c>
      <c r="M216" s="44" t="s">
        <v>152</v>
      </c>
      <c r="N216" s="44" t="s">
        <v>152</v>
      </c>
      <c r="O216" s="23" t="str">
        <f t="shared" si="206"/>
        <v>Objeto</v>
      </c>
      <c r="P216" s="23" t="str">
        <f t="shared" si="206"/>
        <v>De.Revit</v>
      </c>
      <c r="Q216" s="35" t="str">
        <f t="shared" si="190"/>
        <v>Propriedade: com.tag    Domínio: Objeto     Range: De.Revit</v>
      </c>
      <c r="R216" s="35" t="str">
        <f t="shared" si="164"/>
        <v>Valor:  OST_AreaRein</v>
      </c>
      <c r="S216" s="19" t="s">
        <v>152</v>
      </c>
      <c r="T216" s="56" t="str">
        <f t="shared" si="165"/>
        <v>Refere-se a propriedade     com.tag     &gt;  OST_AreaReinTags</v>
      </c>
      <c r="U216" s="90" t="s">
        <v>717</v>
      </c>
    </row>
    <row r="217" spans="1:21" ht="8.4" customHeight="1" x14ac:dyDescent="0.3">
      <c r="A217" s="32">
        <v>217</v>
      </c>
      <c r="B217" s="18" t="str">
        <f t="shared" si="203"/>
        <v>com.tag</v>
      </c>
      <c r="C217" s="87" t="s">
        <v>865</v>
      </c>
      <c r="D217" s="34" t="s">
        <v>57</v>
      </c>
      <c r="E217" s="20" t="str">
        <f t="shared" si="204"/>
        <v>objeto</v>
      </c>
      <c r="F217" s="26" t="str">
        <f t="shared" si="205"/>
        <v>com.tag</v>
      </c>
      <c r="G217" s="44" t="s">
        <v>152</v>
      </c>
      <c r="H217" s="44" t="s">
        <v>152</v>
      </c>
      <c r="I217" s="44" t="s">
        <v>152</v>
      </c>
      <c r="J217" s="44" t="s">
        <v>152</v>
      </c>
      <c r="K217" s="44" t="s">
        <v>152</v>
      </c>
      <c r="L217" s="44" t="s">
        <v>152</v>
      </c>
      <c r="M217" s="44" t="s">
        <v>152</v>
      </c>
      <c r="N217" s="44" t="s">
        <v>152</v>
      </c>
      <c r="O217" s="23" t="str">
        <f t="shared" si="206"/>
        <v>Objeto</v>
      </c>
      <c r="P217" s="23" t="str">
        <f t="shared" si="206"/>
        <v>De.Revit</v>
      </c>
      <c r="Q217" s="35" t="str">
        <f t="shared" si="190"/>
        <v>Propriedade: com.tag    Domínio: Objeto     Range: De.Revit</v>
      </c>
      <c r="R217" s="35" t="str">
        <f t="shared" si="164"/>
        <v>Valor:  OST_Areas</v>
      </c>
      <c r="S217" s="19" t="s">
        <v>152</v>
      </c>
      <c r="T217" s="56" t="str">
        <f t="shared" si="165"/>
        <v>Refere-se a propriedade     com.tag     &gt;  OST_AreaTags</v>
      </c>
      <c r="U217" s="90" t="s">
        <v>841</v>
      </c>
    </row>
    <row r="218" spans="1:21" ht="8.4" customHeight="1" x14ac:dyDescent="0.3">
      <c r="A218" s="32">
        <v>218</v>
      </c>
      <c r="B218" s="18" t="str">
        <f t="shared" si="203"/>
        <v>com.tag</v>
      </c>
      <c r="C218" s="87" t="s">
        <v>933</v>
      </c>
      <c r="D218" s="34" t="s">
        <v>57</v>
      </c>
      <c r="E218" s="20" t="str">
        <f t="shared" si="204"/>
        <v>objeto</v>
      </c>
      <c r="F218" s="26" t="str">
        <f t="shared" si="205"/>
        <v>com.tag</v>
      </c>
      <c r="G218" s="44" t="s">
        <v>152</v>
      </c>
      <c r="H218" s="44" t="s">
        <v>152</v>
      </c>
      <c r="I218" s="44" t="s">
        <v>152</v>
      </c>
      <c r="J218" s="44" t="s">
        <v>152</v>
      </c>
      <c r="K218" s="44" t="s">
        <v>152</v>
      </c>
      <c r="L218" s="44" t="s">
        <v>152</v>
      </c>
      <c r="M218" s="44" t="s">
        <v>152</v>
      </c>
      <c r="N218" s="44" t="s">
        <v>152</v>
      </c>
      <c r="O218" s="23" t="str">
        <f t="shared" si="206"/>
        <v>Objeto</v>
      </c>
      <c r="P218" s="23" t="str">
        <f t="shared" si="206"/>
        <v>De.Revit</v>
      </c>
      <c r="Q218" s="35" t="str">
        <f t="shared" si="190"/>
        <v>Propriedade: com.tag    Domínio: Objeto     Range: De.Revit</v>
      </c>
      <c r="R218" s="35" t="str">
        <f t="shared" si="164"/>
        <v>Valor:  OST_Assemblies</v>
      </c>
      <c r="S218" s="19" t="s">
        <v>152</v>
      </c>
      <c r="T218" s="56" t="str">
        <f t="shared" si="165"/>
        <v>Refere-se a propriedade     com.tag     &gt;  OST_AssemblyTags</v>
      </c>
      <c r="U218" s="90" t="s">
        <v>932</v>
      </c>
    </row>
    <row r="219" spans="1:21" ht="8.4" customHeight="1" x14ac:dyDescent="0.3">
      <c r="A219" s="32">
        <v>219</v>
      </c>
      <c r="B219" s="18" t="str">
        <f t="shared" si="203"/>
        <v>com.tag</v>
      </c>
      <c r="C219" s="87" t="s">
        <v>897</v>
      </c>
      <c r="D219" s="34" t="s">
        <v>57</v>
      </c>
      <c r="E219" s="20" t="str">
        <f t="shared" si="204"/>
        <v>objeto</v>
      </c>
      <c r="F219" s="26" t="str">
        <f t="shared" si="205"/>
        <v>com.tag</v>
      </c>
      <c r="G219" s="44" t="s">
        <v>152</v>
      </c>
      <c r="H219" s="44" t="s">
        <v>152</v>
      </c>
      <c r="I219" s="44" t="s">
        <v>152</v>
      </c>
      <c r="J219" s="44" t="s">
        <v>152</v>
      </c>
      <c r="K219" s="44" t="s">
        <v>152</v>
      </c>
      <c r="L219" s="44" t="s">
        <v>152</v>
      </c>
      <c r="M219" s="44" t="s">
        <v>152</v>
      </c>
      <c r="N219" s="44" t="s">
        <v>152</v>
      </c>
      <c r="O219" s="23" t="str">
        <f t="shared" si="206"/>
        <v>Objeto</v>
      </c>
      <c r="P219" s="23" t="str">
        <f t="shared" si="206"/>
        <v>De.Revit</v>
      </c>
      <c r="Q219" s="35" t="str">
        <f t="shared" si="190"/>
        <v>Propriedade: com.tag    Domínio: Objeto     Range: De.Revit</v>
      </c>
      <c r="R219" s="35" t="str">
        <f t="shared" si="164"/>
        <v>Valor:  OST_AudioVisualDevices</v>
      </c>
      <c r="S219" s="19" t="s">
        <v>152</v>
      </c>
      <c r="T219" s="56" t="str">
        <f t="shared" si="165"/>
        <v>Refere-se a propriedade     com.tag     &gt;  OST_AudioVisualDeviceTags</v>
      </c>
      <c r="U219" s="90" t="s">
        <v>896</v>
      </c>
    </row>
    <row r="220" spans="1:21" ht="8.4" customHeight="1" x14ac:dyDescent="0.3">
      <c r="A220" s="32">
        <v>220</v>
      </c>
      <c r="B220" s="18" t="str">
        <f t="shared" si="203"/>
        <v>com.tag</v>
      </c>
      <c r="C220" s="87" t="s">
        <v>350</v>
      </c>
      <c r="D220" s="34" t="s">
        <v>57</v>
      </c>
      <c r="E220" s="20" t="str">
        <f t="shared" si="204"/>
        <v>objeto</v>
      </c>
      <c r="F220" s="26" t="str">
        <f t="shared" si="205"/>
        <v>com.tag</v>
      </c>
      <c r="G220" s="44" t="s">
        <v>152</v>
      </c>
      <c r="H220" s="44" t="s">
        <v>152</v>
      </c>
      <c r="I220" s="44" t="s">
        <v>152</v>
      </c>
      <c r="J220" s="44" t="s">
        <v>152</v>
      </c>
      <c r="K220" s="44" t="s">
        <v>152</v>
      </c>
      <c r="L220" s="44" t="s">
        <v>152</v>
      </c>
      <c r="M220" s="44" t="s">
        <v>152</v>
      </c>
      <c r="N220" s="44" t="s">
        <v>152</v>
      </c>
      <c r="O220" s="23" t="str">
        <f t="shared" si="206"/>
        <v>Objeto</v>
      </c>
      <c r="P220" s="23" t="str">
        <f t="shared" si="206"/>
        <v>De.Revit</v>
      </c>
      <c r="Q220" s="35" t="str">
        <f t="shared" si="190"/>
        <v>Propriedade: com.tag    Domínio: Objeto     Range: De.Revit</v>
      </c>
      <c r="R220" s="35" t="str">
        <f t="shared" si="164"/>
        <v>Valor:  OST_BeamAnalytical</v>
      </c>
      <c r="S220" s="19" t="s">
        <v>152</v>
      </c>
      <c r="T220" s="56" t="str">
        <f t="shared" si="165"/>
        <v>Refere-se a propriedade     com.tag     &gt;  OST_BeamAnalyticalTags</v>
      </c>
      <c r="U220" s="90" t="s">
        <v>696</v>
      </c>
    </row>
    <row r="221" spans="1:21" ht="8.4" customHeight="1" x14ac:dyDescent="0.3">
      <c r="A221" s="32">
        <v>221</v>
      </c>
      <c r="B221" s="18" t="str">
        <f t="shared" si="203"/>
        <v>com.tag</v>
      </c>
      <c r="C221" s="87" t="s">
        <v>698</v>
      </c>
      <c r="D221" s="34" t="s">
        <v>57</v>
      </c>
      <c r="E221" s="20" t="str">
        <f t="shared" si="204"/>
        <v>objeto</v>
      </c>
      <c r="F221" s="26" t="str">
        <f t="shared" si="205"/>
        <v>com.tag</v>
      </c>
      <c r="G221" s="44" t="s">
        <v>152</v>
      </c>
      <c r="H221" s="44" t="s">
        <v>152</v>
      </c>
      <c r="I221" s="44" t="s">
        <v>152</v>
      </c>
      <c r="J221" s="44" t="s">
        <v>152</v>
      </c>
      <c r="K221" s="44" t="s">
        <v>152</v>
      </c>
      <c r="L221" s="44" t="s">
        <v>152</v>
      </c>
      <c r="M221" s="44" t="s">
        <v>152</v>
      </c>
      <c r="N221" s="44" t="s">
        <v>152</v>
      </c>
      <c r="O221" s="23" t="str">
        <f t="shared" si="206"/>
        <v>Objeto</v>
      </c>
      <c r="P221" s="23" t="str">
        <f t="shared" si="206"/>
        <v>De.Revit</v>
      </c>
      <c r="Q221" s="35" t="str">
        <f t="shared" si="190"/>
        <v>Propriedade: com.tag    Domínio: Objeto     Range: De.Revit</v>
      </c>
      <c r="R221" s="35" t="str">
        <f t="shared" si="164"/>
        <v>Valor:  OST_BeamStartSegment</v>
      </c>
      <c r="S221" s="19" t="s">
        <v>152</v>
      </c>
      <c r="T221" s="56" t="str">
        <f t="shared" si="165"/>
        <v>Refere-se a propriedade     com.tag     &gt;  OST_BeamSystemTags</v>
      </c>
      <c r="U221" s="90" t="s">
        <v>830</v>
      </c>
    </row>
    <row r="222" spans="1:21" ht="8.4" customHeight="1" x14ac:dyDescent="0.3">
      <c r="A222" s="32">
        <v>222</v>
      </c>
      <c r="B222" s="18" t="str">
        <f t="shared" si="203"/>
        <v>com.tag</v>
      </c>
      <c r="C222" s="87" t="s">
        <v>816</v>
      </c>
      <c r="D222" s="34" t="s">
        <v>57</v>
      </c>
      <c r="E222" s="20" t="str">
        <f t="shared" si="204"/>
        <v>objeto</v>
      </c>
      <c r="F222" s="26" t="str">
        <f t="shared" si="205"/>
        <v>com.tag</v>
      </c>
      <c r="G222" s="44" t="s">
        <v>152</v>
      </c>
      <c r="H222" s="44" t="s">
        <v>152</v>
      </c>
      <c r="I222" s="44" t="s">
        <v>152</v>
      </c>
      <c r="J222" s="44" t="s">
        <v>152</v>
      </c>
      <c r="K222" s="44" t="s">
        <v>152</v>
      </c>
      <c r="L222" s="44" t="s">
        <v>152</v>
      </c>
      <c r="M222" s="44" t="s">
        <v>152</v>
      </c>
      <c r="N222" s="44" t="s">
        <v>152</v>
      </c>
      <c r="O222" s="23" t="str">
        <f t="shared" si="206"/>
        <v>Objeto</v>
      </c>
      <c r="P222" s="23" t="str">
        <f t="shared" si="206"/>
        <v>De.Revit</v>
      </c>
      <c r="Q222" s="35" t="str">
        <f t="shared" si="190"/>
        <v>Propriedade: com.tag    Domínio: Objeto     Range: De.Revit</v>
      </c>
      <c r="R222" s="35" t="str">
        <f t="shared" si="164"/>
        <v>Valor:  OST_BridgeAbutments</v>
      </c>
      <c r="S222" s="19" t="s">
        <v>152</v>
      </c>
      <c r="T222" s="56" t="str">
        <f t="shared" si="165"/>
        <v>Refere-se a propriedade     com.tag     &gt;  OST_BridgeAbutmentTags</v>
      </c>
      <c r="U222" s="90" t="s">
        <v>807</v>
      </c>
    </row>
    <row r="223" spans="1:21" ht="8.4" customHeight="1" x14ac:dyDescent="0.3">
      <c r="A223" s="32">
        <v>223</v>
      </c>
      <c r="B223" s="18" t="str">
        <f t="shared" si="203"/>
        <v>com.tag</v>
      </c>
      <c r="C223" s="87" t="s">
        <v>812</v>
      </c>
      <c r="D223" s="34" t="s">
        <v>57</v>
      </c>
      <c r="E223" s="20" t="str">
        <f t="shared" si="204"/>
        <v>objeto</v>
      </c>
      <c r="F223" s="26" t="str">
        <f t="shared" si="205"/>
        <v>com.tag</v>
      </c>
      <c r="G223" s="44" t="s">
        <v>152</v>
      </c>
      <c r="H223" s="44" t="s">
        <v>152</v>
      </c>
      <c r="I223" s="44" t="s">
        <v>152</v>
      </c>
      <c r="J223" s="44" t="s">
        <v>152</v>
      </c>
      <c r="K223" s="44" t="s">
        <v>152</v>
      </c>
      <c r="L223" s="44" t="s">
        <v>152</v>
      </c>
      <c r="M223" s="44" t="s">
        <v>152</v>
      </c>
      <c r="N223" s="44" t="s">
        <v>152</v>
      </c>
      <c r="O223" s="23" t="str">
        <f t="shared" si="206"/>
        <v>Objeto</v>
      </c>
      <c r="P223" s="23" t="str">
        <f t="shared" si="206"/>
        <v>De.Revit</v>
      </c>
      <c r="Q223" s="35" t="str">
        <f t="shared" si="190"/>
        <v>Propriedade: com.tag    Domínio: Objeto     Range: De.Revit</v>
      </c>
      <c r="R223" s="35" t="str">
        <f t="shared" si="164"/>
        <v>Valor:  OST_BridgeArches</v>
      </c>
      <c r="S223" s="19" t="s">
        <v>152</v>
      </c>
      <c r="T223" s="56" t="str">
        <f t="shared" si="165"/>
        <v>Refere-se a propriedade     com.tag     &gt;  OST_BridgeArchTags</v>
      </c>
      <c r="U223" s="90" t="s">
        <v>803</v>
      </c>
    </row>
    <row r="224" spans="1:21" ht="8.4" customHeight="1" x14ac:dyDescent="0.3">
      <c r="A224" s="32">
        <v>224</v>
      </c>
      <c r="B224" s="18" t="str">
        <f t="shared" si="203"/>
        <v>com.tag</v>
      </c>
      <c r="C224" s="87" t="s">
        <v>808</v>
      </c>
      <c r="D224" s="34" t="s">
        <v>57</v>
      </c>
      <c r="E224" s="20" t="str">
        <f t="shared" si="204"/>
        <v>objeto</v>
      </c>
      <c r="F224" s="26" t="str">
        <f t="shared" si="205"/>
        <v>com.tag</v>
      </c>
      <c r="G224" s="44" t="s">
        <v>152</v>
      </c>
      <c r="H224" s="44" t="s">
        <v>152</v>
      </c>
      <c r="I224" s="44" t="s">
        <v>152</v>
      </c>
      <c r="J224" s="44" t="s">
        <v>152</v>
      </c>
      <c r="K224" s="44" t="s">
        <v>152</v>
      </c>
      <c r="L224" s="44" t="s">
        <v>152</v>
      </c>
      <c r="M224" s="44" t="s">
        <v>152</v>
      </c>
      <c r="N224" s="44" t="s">
        <v>152</v>
      </c>
      <c r="O224" s="23" t="str">
        <f t="shared" si="206"/>
        <v>Objeto</v>
      </c>
      <c r="P224" s="23" t="str">
        <f t="shared" si="206"/>
        <v>De.Revit</v>
      </c>
      <c r="Q224" s="35" t="str">
        <f t="shared" si="190"/>
        <v>Propriedade: com.tag    Domínio: Objeto     Range: De.Revit</v>
      </c>
      <c r="R224" s="35" t="str">
        <f t="shared" si="164"/>
        <v>Valor:  OST_BridgeBearings</v>
      </c>
      <c r="S224" s="19" t="s">
        <v>152</v>
      </c>
      <c r="T224" s="56" t="str">
        <f t="shared" si="165"/>
        <v>Refere-se a propriedade     com.tag     &gt;  OST_BridgeBearingTags</v>
      </c>
      <c r="U224" s="90" t="s">
        <v>799</v>
      </c>
    </row>
    <row r="225" spans="1:21" ht="8.4" customHeight="1" x14ac:dyDescent="0.3">
      <c r="A225" s="32">
        <v>225</v>
      </c>
      <c r="B225" s="18" t="str">
        <f t="shared" si="203"/>
        <v>com.tag</v>
      </c>
      <c r="C225" s="87" t="s">
        <v>813</v>
      </c>
      <c r="D225" s="34" t="s">
        <v>57</v>
      </c>
      <c r="E225" s="20" t="str">
        <f t="shared" si="204"/>
        <v>objeto</v>
      </c>
      <c r="F225" s="26" t="str">
        <f t="shared" ref="F225:F240" si="207">F224</f>
        <v>com.tag</v>
      </c>
      <c r="G225" s="44" t="s">
        <v>152</v>
      </c>
      <c r="H225" s="44" t="s">
        <v>152</v>
      </c>
      <c r="I225" s="44" t="s">
        <v>152</v>
      </c>
      <c r="J225" s="44" t="s">
        <v>152</v>
      </c>
      <c r="K225" s="44" t="s">
        <v>152</v>
      </c>
      <c r="L225" s="44" t="s">
        <v>152</v>
      </c>
      <c r="M225" s="44" t="s">
        <v>152</v>
      </c>
      <c r="N225" s="44" t="s">
        <v>152</v>
      </c>
      <c r="O225" s="23" t="str">
        <f t="shared" si="206"/>
        <v>Objeto</v>
      </c>
      <c r="P225" s="23" t="str">
        <f t="shared" si="206"/>
        <v>De.Revit</v>
      </c>
      <c r="Q225" s="35" t="str">
        <f t="shared" si="190"/>
        <v>Propriedade: com.tag    Domínio: Objeto     Range: De.Revit</v>
      </c>
      <c r="R225" s="35" t="str">
        <f t="shared" si="164"/>
        <v>Valor:  OST_BridgeCables</v>
      </c>
      <c r="S225" s="19" t="s">
        <v>152</v>
      </c>
      <c r="T225" s="56" t="str">
        <f t="shared" si="165"/>
        <v>Refere-se a propriedade     com.tag     &gt;  OST_BridgeCableTags</v>
      </c>
      <c r="U225" s="90" t="s">
        <v>804</v>
      </c>
    </row>
    <row r="226" spans="1:21" ht="8.4" customHeight="1" x14ac:dyDescent="0.3">
      <c r="A226" s="32">
        <v>226</v>
      </c>
      <c r="B226" s="18" t="str">
        <f t="shared" si="203"/>
        <v>com.tag</v>
      </c>
      <c r="C226" s="87" t="s">
        <v>811</v>
      </c>
      <c r="D226" s="34" t="s">
        <v>57</v>
      </c>
      <c r="E226" s="20" t="str">
        <f t="shared" si="204"/>
        <v>objeto</v>
      </c>
      <c r="F226" s="26" t="str">
        <f t="shared" si="207"/>
        <v>com.tag</v>
      </c>
      <c r="G226" s="44" t="s">
        <v>152</v>
      </c>
      <c r="H226" s="44" t="s">
        <v>152</v>
      </c>
      <c r="I226" s="44" t="s">
        <v>152</v>
      </c>
      <c r="J226" s="44" t="s">
        <v>152</v>
      </c>
      <c r="K226" s="44" t="s">
        <v>152</v>
      </c>
      <c r="L226" s="44" t="s">
        <v>152</v>
      </c>
      <c r="M226" s="44" t="s">
        <v>152</v>
      </c>
      <c r="N226" s="44" t="s">
        <v>152</v>
      </c>
      <c r="O226" s="23" t="str">
        <f t="shared" si="206"/>
        <v>Objeto</v>
      </c>
      <c r="P226" s="23" t="str">
        <f t="shared" si="206"/>
        <v>De.Revit</v>
      </c>
      <c r="Q226" s="35" t="str">
        <f t="shared" si="190"/>
        <v>Propriedade: com.tag    Domínio: Objeto     Range: De.Revit</v>
      </c>
      <c r="R226" s="35" t="str">
        <f t="shared" si="164"/>
        <v>Valor:  OST_BridgeDecks</v>
      </c>
      <c r="S226" s="19" t="s">
        <v>152</v>
      </c>
      <c r="T226" s="56" t="str">
        <f t="shared" si="165"/>
        <v>Refere-se a propriedade     com.tag     &gt;  OST_BridgeDeckTags</v>
      </c>
      <c r="U226" s="90" t="s">
        <v>802</v>
      </c>
    </row>
    <row r="227" spans="1:21" ht="8.4" customHeight="1" x14ac:dyDescent="0.3">
      <c r="A227" s="32">
        <v>227</v>
      </c>
      <c r="B227" s="18" t="str">
        <f t="shared" si="203"/>
        <v>com.tag</v>
      </c>
      <c r="C227" s="87" t="s">
        <v>810</v>
      </c>
      <c r="D227" s="34" t="s">
        <v>57</v>
      </c>
      <c r="E227" s="20" t="str">
        <f t="shared" si="204"/>
        <v>objeto</v>
      </c>
      <c r="F227" s="26" t="str">
        <f t="shared" si="207"/>
        <v>com.tag</v>
      </c>
      <c r="G227" s="44" t="s">
        <v>152</v>
      </c>
      <c r="H227" s="44" t="s">
        <v>152</v>
      </c>
      <c r="I227" s="44" t="s">
        <v>152</v>
      </c>
      <c r="J227" s="44" t="s">
        <v>152</v>
      </c>
      <c r="K227" s="44" t="s">
        <v>152</v>
      </c>
      <c r="L227" s="44" t="s">
        <v>152</v>
      </c>
      <c r="M227" s="44" t="s">
        <v>152</v>
      </c>
      <c r="N227" s="44" t="s">
        <v>152</v>
      </c>
      <c r="O227" s="23" t="str">
        <f t="shared" si="206"/>
        <v>Objeto</v>
      </c>
      <c r="P227" s="23" t="str">
        <f t="shared" si="206"/>
        <v>De.Revit</v>
      </c>
      <c r="Q227" s="35" t="str">
        <f t="shared" si="190"/>
        <v>Propriedade: com.tag    Domínio: Objeto     Range: De.Revit</v>
      </c>
      <c r="R227" s="35" t="str">
        <f t="shared" si="164"/>
        <v>Valor:  OST_BridgeFoundations</v>
      </c>
      <c r="S227" s="19" t="s">
        <v>152</v>
      </c>
      <c r="T227" s="56" t="str">
        <f t="shared" si="165"/>
        <v>Refere-se a propriedade     com.tag     &gt;  OST_BridgeFoundationTags</v>
      </c>
      <c r="U227" s="90" t="s">
        <v>801</v>
      </c>
    </row>
    <row r="228" spans="1:21" ht="8.4" customHeight="1" x14ac:dyDescent="0.3">
      <c r="A228" s="32">
        <v>228</v>
      </c>
      <c r="B228" s="18" t="str">
        <f t="shared" si="203"/>
        <v>com.tag</v>
      </c>
      <c r="C228" s="87" t="s">
        <v>157</v>
      </c>
      <c r="D228" s="34" t="s">
        <v>57</v>
      </c>
      <c r="E228" s="20" t="str">
        <f t="shared" si="204"/>
        <v>objeto</v>
      </c>
      <c r="F228" s="26" t="str">
        <f t="shared" si="207"/>
        <v>com.tag</v>
      </c>
      <c r="G228" s="44" t="s">
        <v>152</v>
      </c>
      <c r="H228" s="44" t="s">
        <v>152</v>
      </c>
      <c r="I228" s="44" t="s">
        <v>152</v>
      </c>
      <c r="J228" s="44" t="s">
        <v>152</v>
      </c>
      <c r="K228" s="44" t="s">
        <v>152</v>
      </c>
      <c r="L228" s="44" t="s">
        <v>152</v>
      </c>
      <c r="M228" s="44" t="s">
        <v>152</v>
      </c>
      <c r="N228" s="44" t="s">
        <v>152</v>
      </c>
      <c r="O228" s="23" t="str">
        <f t="shared" si="206"/>
        <v>Objeto</v>
      </c>
      <c r="P228" s="23" t="str">
        <f t="shared" si="206"/>
        <v>De.Revit</v>
      </c>
      <c r="Q228" s="35" t="str">
        <f t="shared" si="190"/>
        <v>Propriedade: com.tag    Domínio: Objeto     Range: De.Revit</v>
      </c>
      <c r="R228" s="35" t="str">
        <f t="shared" si="164"/>
        <v>Valor:  OST_BridgeFraming</v>
      </c>
      <c r="S228" s="19" t="s">
        <v>152</v>
      </c>
      <c r="T228" s="56" t="str">
        <f t="shared" si="165"/>
        <v>Refere-se a propriedade     com.tag     &gt;  OST_BridgeFramingTags</v>
      </c>
      <c r="U228" s="90" t="s">
        <v>785</v>
      </c>
    </row>
    <row r="229" spans="1:21" ht="8.4" customHeight="1" x14ac:dyDescent="0.3">
      <c r="A229" s="32">
        <v>229</v>
      </c>
      <c r="B229" s="18" t="str">
        <f t="shared" si="203"/>
        <v>com.tag</v>
      </c>
      <c r="C229" s="87" t="s">
        <v>158</v>
      </c>
      <c r="D229" s="34" t="s">
        <v>57</v>
      </c>
      <c r="E229" s="20" t="str">
        <f t="shared" si="204"/>
        <v>objeto</v>
      </c>
      <c r="F229" s="26" t="str">
        <f t="shared" si="207"/>
        <v>com.tag</v>
      </c>
      <c r="G229" s="44" t="s">
        <v>152</v>
      </c>
      <c r="H229" s="44" t="s">
        <v>152</v>
      </c>
      <c r="I229" s="44" t="s">
        <v>152</v>
      </c>
      <c r="J229" s="44" t="s">
        <v>152</v>
      </c>
      <c r="K229" s="44" t="s">
        <v>152</v>
      </c>
      <c r="L229" s="44" t="s">
        <v>152</v>
      </c>
      <c r="M229" s="44" t="s">
        <v>152</v>
      </c>
      <c r="N229" s="44" t="s">
        <v>152</v>
      </c>
      <c r="O229" s="23" t="str">
        <f t="shared" ref="O229:P244" si="208">O228</f>
        <v>Objeto</v>
      </c>
      <c r="P229" s="23" t="str">
        <f t="shared" si="208"/>
        <v>De.Revit</v>
      </c>
      <c r="Q229" s="35" t="str">
        <f t="shared" si="190"/>
        <v>Propriedade: com.tag    Domínio: Objeto     Range: De.Revit</v>
      </c>
      <c r="R229" s="35" t="str">
        <f t="shared" si="164"/>
        <v>Valor:  OST_BridgeFramingCrossBracing</v>
      </c>
      <c r="S229" s="19" t="s">
        <v>152</v>
      </c>
      <c r="T229" s="56" t="str">
        <f t="shared" si="165"/>
        <v>Refere-se a propriedade     com.tag     &gt;  OST_BridgeFramingCrossBracingTags</v>
      </c>
      <c r="U229" s="90" t="s">
        <v>774</v>
      </c>
    </row>
    <row r="230" spans="1:21" ht="8.4" customHeight="1" x14ac:dyDescent="0.3">
      <c r="A230" s="32">
        <v>230</v>
      </c>
      <c r="B230" s="18" t="str">
        <f t="shared" si="203"/>
        <v>com.tag</v>
      </c>
      <c r="C230" s="87" t="s">
        <v>784</v>
      </c>
      <c r="D230" s="34" t="s">
        <v>57</v>
      </c>
      <c r="E230" s="20" t="str">
        <f t="shared" si="204"/>
        <v>objeto</v>
      </c>
      <c r="F230" s="26" t="str">
        <f t="shared" si="207"/>
        <v>com.tag</v>
      </c>
      <c r="G230" s="44" t="s">
        <v>152</v>
      </c>
      <c r="H230" s="44" t="s">
        <v>152</v>
      </c>
      <c r="I230" s="44" t="s">
        <v>152</v>
      </c>
      <c r="J230" s="44" t="s">
        <v>152</v>
      </c>
      <c r="K230" s="44" t="s">
        <v>152</v>
      </c>
      <c r="L230" s="44" t="s">
        <v>152</v>
      </c>
      <c r="M230" s="44" t="s">
        <v>152</v>
      </c>
      <c r="N230" s="44" t="s">
        <v>152</v>
      </c>
      <c r="O230" s="23" t="str">
        <f t="shared" si="208"/>
        <v>Objeto</v>
      </c>
      <c r="P230" s="23" t="str">
        <f t="shared" si="208"/>
        <v>De.Revit</v>
      </c>
      <c r="Q230" s="35" t="str">
        <f t="shared" si="190"/>
        <v>Propriedade: com.tag    Domínio: Objeto     Range: De.Revit</v>
      </c>
      <c r="R230" s="35" t="str">
        <f t="shared" ref="R230:R293" si="209">_xlfn.CONCAT("Valor:  ", C230)</f>
        <v>Valor:  OST_BridgeFramingDiaphragms</v>
      </c>
      <c r="S230" s="19" t="s">
        <v>152</v>
      </c>
      <c r="T230" s="56" t="str">
        <f t="shared" si="165"/>
        <v>Refere-se a propriedade     com.tag     &gt;  OST_BridgeFramingDiaphragmTags</v>
      </c>
      <c r="U230" s="90" t="s">
        <v>773</v>
      </c>
    </row>
    <row r="231" spans="1:21" ht="8.4" customHeight="1" x14ac:dyDescent="0.3">
      <c r="A231" s="32">
        <v>231</v>
      </c>
      <c r="B231" s="18" t="str">
        <f t="shared" si="203"/>
        <v>com.tag</v>
      </c>
      <c r="C231" s="87" t="s">
        <v>783</v>
      </c>
      <c r="D231" s="34" t="s">
        <v>57</v>
      </c>
      <c r="E231" s="20" t="str">
        <f t="shared" si="204"/>
        <v>objeto</v>
      </c>
      <c r="F231" s="26" t="str">
        <f t="shared" si="207"/>
        <v>com.tag</v>
      </c>
      <c r="G231" s="44" t="s">
        <v>152</v>
      </c>
      <c r="H231" s="44" t="s">
        <v>152</v>
      </c>
      <c r="I231" s="44" t="s">
        <v>152</v>
      </c>
      <c r="J231" s="44" t="s">
        <v>152</v>
      </c>
      <c r="K231" s="44" t="s">
        <v>152</v>
      </c>
      <c r="L231" s="44" t="s">
        <v>152</v>
      </c>
      <c r="M231" s="44" t="s">
        <v>152</v>
      </c>
      <c r="N231" s="44" t="s">
        <v>152</v>
      </c>
      <c r="O231" s="23" t="str">
        <f t="shared" si="208"/>
        <v>Objeto</v>
      </c>
      <c r="P231" s="23" t="str">
        <f t="shared" si="208"/>
        <v>De.Revit</v>
      </c>
      <c r="Q231" s="35" t="str">
        <f t="shared" si="190"/>
        <v>Propriedade: com.tag    Domínio: Objeto     Range: De.Revit</v>
      </c>
      <c r="R231" s="35" t="str">
        <f t="shared" si="209"/>
        <v>Valor:  OST_BridgeFramingTrusses</v>
      </c>
      <c r="S231" s="19" t="s">
        <v>152</v>
      </c>
      <c r="T231" s="56" t="str">
        <f t="shared" si="165"/>
        <v>Refere-se a propriedade     com.tag     &gt;  OST_BridgeFramingTrussTags</v>
      </c>
      <c r="U231" s="90" t="s">
        <v>772</v>
      </c>
    </row>
    <row r="232" spans="1:21" ht="8.4" customHeight="1" x14ac:dyDescent="0.3">
      <c r="A232" s="32">
        <v>232</v>
      </c>
      <c r="B232" s="18" t="str">
        <f t="shared" si="203"/>
        <v>com.tag</v>
      </c>
      <c r="C232" s="87" t="s">
        <v>809</v>
      </c>
      <c r="D232" s="34" t="s">
        <v>57</v>
      </c>
      <c r="E232" s="20" t="str">
        <f t="shared" si="204"/>
        <v>objeto</v>
      </c>
      <c r="F232" s="26" t="str">
        <f t="shared" si="207"/>
        <v>com.tag</v>
      </c>
      <c r="G232" s="44" t="s">
        <v>152</v>
      </c>
      <c r="H232" s="44" t="s">
        <v>152</v>
      </c>
      <c r="I232" s="44" t="s">
        <v>152</v>
      </c>
      <c r="J232" s="44" t="s">
        <v>152</v>
      </c>
      <c r="K232" s="44" t="s">
        <v>152</v>
      </c>
      <c r="L232" s="44" t="s">
        <v>152</v>
      </c>
      <c r="M232" s="44" t="s">
        <v>152</v>
      </c>
      <c r="N232" s="44" t="s">
        <v>152</v>
      </c>
      <c r="O232" s="23" t="str">
        <f t="shared" si="208"/>
        <v>Objeto</v>
      </c>
      <c r="P232" s="23" t="str">
        <f t="shared" si="208"/>
        <v>De.Revit</v>
      </c>
      <c r="Q232" s="35" t="str">
        <f t="shared" si="190"/>
        <v>Propriedade: com.tag    Domínio: Objeto     Range: De.Revit</v>
      </c>
      <c r="R232" s="35" t="str">
        <f t="shared" si="209"/>
        <v>Valor:  OST_BridgeGirders</v>
      </c>
      <c r="S232" s="19" t="s">
        <v>152</v>
      </c>
      <c r="T232" s="56" t="str">
        <f t="shared" si="165"/>
        <v>Refere-se a propriedade     com.tag     &gt;  OST_BridgeGirderTags</v>
      </c>
      <c r="U232" s="90" t="s">
        <v>800</v>
      </c>
    </row>
    <row r="233" spans="1:21" ht="8.4" customHeight="1" x14ac:dyDescent="0.3">
      <c r="A233" s="32">
        <v>233</v>
      </c>
      <c r="B233" s="18" t="str">
        <f t="shared" si="203"/>
        <v>com.tag</v>
      </c>
      <c r="C233" s="87" t="s">
        <v>815</v>
      </c>
      <c r="D233" s="34" t="s">
        <v>57</v>
      </c>
      <c r="E233" s="20" t="str">
        <f t="shared" si="204"/>
        <v>objeto</v>
      </c>
      <c r="F233" s="26" t="str">
        <f t="shared" si="207"/>
        <v>com.tag</v>
      </c>
      <c r="G233" s="44" t="s">
        <v>152</v>
      </c>
      <c r="H233" s="44" t="s">
        <v>152</v>
      </c>
      <c r="I233" s="44" t="s">
        <v>152</v>
      </c>
      <c r="J233" s="44" t="s">
        <v>152</v>
      </c>
      <c r="K233" s="44" t="s">
        <v>152</v>
      </c>
      <c r="L233" s="44" t="s">
        <v>152</v>
      </c>
      <c r="M233" s="44" t="s">
        <v>152</v>
      </c>
      <c r="N233" s="44" t="s">
        <v>152</v>
      </c>
      <c r="O233" s="23" t="str">
        <f t="shared" si="208"/>
        <v>Objeto</v>
      </c>
      <c r="P233" s="23" t="str">
        <f t="shared" si="208"/>
        <v>De.Revit</v>
      </c>
      <c r="Q233" s="35" t="str">
        <f t="shared" si="190"/>
        <v>Propriedade: com.tag    Domínio: Objeto     Range: De.Revit</v>
      </c>
      <c r="R233" s="35" t="str">
        <f t="shared" si="209"/>
        <v>Valor:  OST_BridgePiers</v>
      </c>
      <c r="S233" s="19" t="s">
        <v>152</v>
      </c>
      <c r="T233" s="56" t="str">
        <f t="shared" si="165"/>
        <v>Refere-se a propriedade     com.tag     &gt;  OST_BridgePierTags</v>
      </c>
      <c r="U233" s="90" t="s">
        <v>806</v>
      </c>
    </row>
    <row r="234" spans="1:21" ht="8.4" customHeight="1" x14ac:dyDescent="0.3">
      <c r="A234" s="32">
        <v>234</v>
      </c>
      <c r="B234" s="18" t="str">
        <f t="shared" si="203"/>
        <v>com.tag</v>
      </c>
      <c r="C234" s="87" t="s">
        <v>814</v>
      </c>
      <c r="D234" s="34" t="s">
        <v>57</v>
      </c>
      <c r="E234" s="20" t="str">
        <f t="shared" si="204"/>
        <v>objeto</v>
      </c>
      <c r="F234" s="26" t="str">
        <f t="shared" si="207"/>
        <v>com.tag</v>
      </c>
      <c r="G234" s="44" t="s">
        <v>152</v>
      </c>
      <c r="H234" s="44" t="s">
        <v>152</v>
      </c>
      <c r="I234" s="44" t="s">
        <v>152</v>
      </c>
      <c r="J234" s="44" t="s">
        <v>152</v>
      </c>
      <c r="K234" s="44" t="s">
        <v>152</v>
      </c>
      <c r="L234" s="44" t="s">
        <v>152</v>
      </c>
      <c r="M234" s="44" t="s">
        <v>152</v>
      </c>
      <c r="N234" s="44" t="s">
        <v>152</v>
      </c>
      <c r="O234" s="23" t="str">
        <f t="shared" si="208"/>
        <v>Objeto</v>
      </c>
      <c r="P234" s="23" t="str">
        <f t="shared" si="208"/>
        <v>De.Revit</v>
      </c>
      <c r="Q234" s="35" t="str">
        <f t="shared" si="190"/>
        <v>Propriedade: com.tag    Domínio: Objeto     Range: De.Revit</v>
      </c>
      <c r="R234" s="35" t="str">
        <f t="shared" si="209"/>
        <v>Valor:  OST_BridgeTowers</v>
      </c>
      <c r="S234" s="19" t="s">
        <v>152</v>
      </c>
      <c r="T234" s="56" t="str">
        <f t="shared" si="165"/>
        <v>Refere-se a propriedade     com.tag     &gt;  OST_BridgeTowerTags</v>
      </c>
      <c r="U234" s="90" t="s">
        <v>805</v>
      </c>
    </row>
    <row r="235" spans="1:21" ht="8.4" customHeight="1" x14ac:dyDescent="0.3">
      <c r="A235" s="32">
        <v>235</v>
      </c>
      <c r="B235" s="18" t="str">
        <f t="shared" si="203"/>
        <v>com.tag</v>
      </c>
      <c r="C235" s="87" t="s">
        <v>160</v>
      </c>
      <c r="D235" s="34" t="s">
        <v>57</v>
      </c>
      <c r="E235" s="20" t="str">
        <f t="shared" si="204"/>
        <v>objeto</v>
      </c>
      <c r="F235" s="26" t="str">
        <f t="shared" si="207"/>
        <v>com.tag</v>
      </c>
      <c r="G235" s="44" t="s">
        <v>152</v>
      </c>
      <c r="H235" s="44" t="s">
        <v>152</v>
      </c>
      <c r="I235" s="44" t="s">
        <v>152</v>
      </c>
      <c r="J235" s="44" t="s">
        <v>152</v>
      </c>
      <c r="K235" s="44" t="s">
        <v>152</v>
      </c>
      <c r="L235" s="44" t="s">
        <v>152</v>
      </c>
      <c r="M235" s="44" t="s">
        <v>152</v>
      </c>
      <c r="N235" s="44" t="s">
        <v>152</v>
      </c>
      <c r="O235" s="23" t="str">
        <f t="shared" si="208"/>
        <v>Objeto</v>
      </c>
      <c r="P235" s="23" t="str">
        <f t="shared" si="208"/>
        <v>De.Revit</v>
      </c>
      <c r="Q235" s="35" t="str">
        <f t="shared" si="190"/>
        <v>Propriedade: com.tag    Domínio: Objeto     Range: De.Revit</v>
      </c>
      <c r="R235" s="35" t="str">
        <f t="shared" si="209"/>
        <v>Valor:  OST_CableTrayFitting</v>
      </c>
      <c r="S235" s="19" t="s">
        <v>152</v>
      </c>
      <c r="T235" s="56" t="str">
        <f t="shared" si="165"/>
        <v>Refere-se a propriedade     com.tag     &gt;  OST_CableTrayFittingTags</v>
      </c>
      <c r="U235" s="90" t="s">
        <v>738</v>
      </c>
    </row>
    <row r="236" spans="1:21" ht="8.4" customHeight="1" x14ac:dyDescent="0.3">
      <c r="A236" s="32">
        <v>236</v>
      </c>
      <c r="B236" s="18" t="str">
        <f t="shared" si="203"/>
        <v>com.tag</v>
      </c>
      <c r="C236" s="87" t="s">
        <v>159</v>
      </c>
      <c r="D236" s="34" t="s">
        <v>57</v>
      </c>
      <c r="E236" s="20" t="str">
        <f t="shared" si="204"/>
        <v>objeto</v>
      </c>
      <c r="F236" s="26" t="str">
        <f t="shared" si="207"/>
        <v>com.tag</v>
      </c>
      <c r="G236" s="44" t="s">
        <v>152</v>
      </c>
      <c r="H236" s="44" t="s">
        <v>152</v>
      </c>
      <c r="I236" s="44" t="s">
        <v>152</v>
      </c>
      <c r="J236" s="44" t="s">
        <v>152</v>
      </c>
      <c r="K236" s="44" t="s">
        <v>152</v>
      </c>
      <c r="L236" s="44" t="s">
        <v>152</v>
      </c>
      <c r="M236" s="44" t="s">
        <v>152</v>
      </c>
      <c r="N236" s="44" t="s">
        <v>152</v>
      </c>
      <c r="O236" s="23" t="str">
        <f t="shared" si="208"/>
        <v>Objeto</v>
      </c>
      <c r="P236" s="23" t="str">
        <f t="shared" si="208"/>
        <v>De.Revit</v>
      </c>
      <c r="Q236" s="35" t="str">
        <f t="shared" si="190"/>
        <v>Propriedade: com.tag    Domínio: Objeto     Range: De.Revit</v>
      </c>
      <c r="R236" s="35" t="str">
        <f t="shared" si="209"/>
        <v>Valor:  OST_CableTray</v>
      </c>
      <c r="S236" s="19" t="s">
        <v>152</v>
      </c>
      <c r="T236" s="56" t="str">
        <f t="shared" ref="T236:T299" si="210">_xlfn.CONCAT("Refere-se a propriedade     ",F236, "     &gt;  ",U236)</f>
        <v>Refere-se a propriedade     com.tag     &gt;  OST_CableTrayTags</v>
      </c>
      <c r="U236" s="90" t="s">
        <v>736</v>
      </c>
    </row>
    <row r="237" spans="1:21" ht="8.4" customHeight="1" x14ac:dyDescent="0.3">
      <c r="A237" s="32">
        <v>237</v>
      </c>
      <c r="B237" s="18" t="str">
        <f t="shared" si="203"/>
        <v>com.tag</v>
      </c>
      <c r="C237" s="87" t="s">
        <v>382</v>
      </c>
      <c r="D237" s="34" t="s">
        <v>57</v>
      </c>
      <c r="E237" s="20" t="str">
        <f t="shared" si="204"/>
        <v>objeto</v>
      </c>
      <c r="F237" s="26" t="str">
        <f t="shared" si="207"/>
        <v>com.tag</v>
      </c>
      <c r="G237" s="44" t="s">
        <v>152</v>
      </c>
      <c r="H237" s="44" t="s">
        <v>152</v>
      </c>
      <c r="I237" s="44" t="s">
        <v>152</v>
      </c>
      <c r="J237" s="44" t="s">
        <v>152</v>
      </c>
      <c r="K237" s="44" t="s">
        <v>152</v>
      </c>
      <c r="L237" s="44" t="s">
        <v>152</v>
      </c>
      <c r="M237" s="44" t="s">
        <v>152</v>
      </c>
      <c r="N237" s="44" t="s">
        <v>152</v>
      </c>
      <c r="O237" s="23" t="str">
        <f t="shared" si="208"/>
        <v>Objeto</v>
      </c>
      <c r="P237" s="23" t="str">
        <f t="shared" si="208"/>
        <v>De.Revit</v>
      </c>
      <c r="Q237" s="35" t="str">
        <f t="shared" si="190"/>
        <v>Propriedade: com.tag    Domínio: Objeto     Range: De.Revit</v>
      </c>
      <c r="R237" s="35" t="str">
        <f t="shared" si="209"/>
        <v>Valor:  OST_Casework</v>
      </c>
      <c r="S237" s="19" t="s">
        <v>152</v>
      </c>
      <c r="T237" s="56" t="str">
        <f t="shared" si="210"/>
        <v>Refere-se a propriedade     com.tag     &gt;  OST_CaseworkTags</v>
      </c>
      <c r="U237" s="90" t="s">
        <v>859</v>
      </c>
    </row>
    <row r="238" spans="1:21" ht="8.4" customHeight="1" x14ac:dyDescent="0.3">
      <c r="A238" s="32">
        <v>238</v>
      </c>
      <c r="B238" s="18" t="str">
        <f t="shared" si="203"/>
        <v>com.tag</v>
      </c>
      <c r="C238" s="87" t="s">
        <v>942</v>
      </c>
      <c r="D238" s="34" t="s">
        <v>57</v>
      </c>
      <c r="E238" s="20" t="str">
        <f t="shared" si="204"/>
        <v>objeto</v>
      </c>
      <c r="F238" s="26" t="str">
        <f t="shared" si="207"/>
        <v>com.tag</v>
      </c>
      <c r="G238" s="44" t="s">
        <v>152</v>
      </c>
      <c r="H238" s="44" t="s">
        <v>152</v>
      </c>
      <c r="I238" s="44" t="s">
        <v>152</v>
      </c>
      <c r="J238" s="44" t="s">
        <v>152</v>
      </c>
      <c r="K238" s="44" t="s">
        <v>152</v>
      </c>
      <c r="L238" s="44" t="s">
        <v>152</v>
      </c>
      <c r="M238" s="44" t="s">
        <v>152</v>
      </c>
      <c r="N238" s="44" t="s">
        <v>152</v>
      </c>
      <c r="O238" s="23" t="str">
        <f t="shared" si="208"/>
        <v>Objeto</v>
      </c>
      <c r="P238" s="23" t="str">
        <f t="shared" si="208"/>
        <v>De.Revit</v>
      </c>
      <c r="Q238" s="35" t="str">
        <f t="shared" si="190"/>
        <v>Propriedade: com.tag    Domínio: Objeto     Range: De.Revit</v>
      </c>
      <c r="R238" s="35" t="str">
        <f t="shared" si="209"/>
        <v>Valor:  OST_Ceilings</v>
      </c>
      <c r="S238" s="19" t="s">
        <v>152</v>
      </c>
      <c r="T238" s="56" t="str">
        <f t="shared" si="210"/>
        <v>Refere-se a propriedade     com.tag     &gt;  OST_CeilingTags</v>
      </c>
      <c r="U238" s="90" t="s">
        <v>858</v>
      </c>
    </row>
    <row r="239" spans="1:21" ht="8.4" customHeight="1" x14ac:dyDescent="0.3">
      <c r="A239" s="32">
        <v>239</v>
      </c>
      <c r="B239" s="18" t="str">
        <f t="shared" si="203"/>
        <v>com.tag</v>
      </c>
      <c r="C239" s="87" t="s">
        <v>941</v>
      </c>
      <c r="D239" s="34" t="s">
        <v>57</v>
      </c>
      <c r="E239" s="20" t="str">
        <f t="shared" si="204"/>
        <v>objeto</v>
      </c>
      <c r="F239" s="26" t="str">
        <f t="shared" si="207"/>
        <v>com.tag</v>
      </c>
      <c r="G239" s="44" t="s">
        <v>152</v>
      </c>
      <c r="H239" s="44" t="s">
        <v>152</v>
      </c>
      <c r="I239" s="44" t="s">
        <v>152</v>
      </c>
      <c r="J239" s="44" t="s">
        <v>152</v>
      </c>
      <c r="K239" s="44" t="s">
        <v>152</v>
      </c>
      <c r="L239" s="44" t="s">
        <v>152</v>
      </c>
      <c r="M239" s="44" t="s">
        <v>152</v>
      </c>
      <c r="N239" s="44" t="s">
        <v>152</v>
      </c>
      <c r="O239" s="23" t="str">
        <f t="shared" si="208"/>
        <v>Objeto</v>
      </c>
      <c r="P239" s="23" t="str">
        <f t="shared" si="208"/>
        <v>De.Revit</v>
      </c>
      <c r="Q239" s="35" t="str">
        <f t="shared" si="190"/>
        <v>Propriedade: com.tag    Domínio: Objeto     Range: De.Revit</v>
      </c>
      <c r="R239" s="35" t="str">
        <f t="shared" si="209"/>
        <v>Valor:  OST_Columns</v>
      </c>
      <c r="S239" s="19" t="s">
        <v>152</v>
      </c>
      <c r="T239" s="56" t="str">
        <f t="shared" si="210"/>
        <v>Refere-se a propriedade     com.tag     &gt;  OST_ColumnTags</v>
      </c>
      <c r="U239" s="90" t="s">
        <v>892</v>
      </c>
    </row>
    <row r="240" spans="1:21" ht="8.4" customHeight="1" x14ac:dyDescent="0.3">
      <c r="A240" s="32">
        <v>240</v>
      </c>
      <c r="B240" s="18" t="str">
        <f t="shared" si="203"/>
        <v>com.tag</v>
      </c>
      <c r="C240" s="87" t="s">
        <v>750</v>
      </c>
      <c r="D240" s="34" t="s">
        <v>57</v>
      </c>
      <c r="E240" s="20" t="str">
        <f t="shared" si="204"/>
        <v>objeto</v>
      </c>
      <c r="F240" s="26" t="str">
        <f t="shared" si="207"/>
        <v>com.tag</v>
      </c>
      <c r="G240" s="44" t="s">
        <v>152</v>
      </c>
      <c r="H240" s="44" t="s">
        <v>152</v>
      </c>
      <c r="I240" s="44" t="s">
        <v>152</v>
      </c>
      <c r="J240" s="44" t="s">
        <v>152</v>
      </c>
      <c r="K240" s="44" t="s">
        <v>152</v>
      </c>
      <c r="L240" s="44" t="s">
        <v>152</v>
      </c>
      <c r="M240" s="44" t="s">
        <v>152</v>
      </c>
      <c r="N240" s="44" t="s">
        <v>152</v>
      </c>
      <c r="O240" s="23" t="str">
        <f t="shared" si="208"/>
        <v>Objeto</v>
      </c>
      <c r="P240" s="23" t="str">
        <f t="shared" si="208"/>
        <v>De.Revit</v>
      </c>
      <c r="Q240" s="35" t="str">
        <f t="shared" si="190"/>
        <v>Propriedade: com.tag    Domínio: Objeto     Range: De.Revit</v>
      </c>
      <c r="R240" s="35" t="str">
        <f t="shared" si="209"/>
        <v>Valor:  OST_CommunicationDevices</v>
      </c>
      <c r="S240" s="19" t="s">
        <v>152</v>
      </c>
      <c r="T240" s="56" t="str">
        <f t="shared" si="210"/>
        <v>Refere-se a propriedade     com.tag     &gt;  OST_CommunicationDeviceTags</v>
      </c>
      <c r="U240" s="90" t="s">
        <v>749</v>
      </c>
    </row>
    <row r="241" spans="1:21" ht="8.4" customHeight="1" x14ac:dyDescent="0.3">
      <c r="A241" s="32">
        <v>241</v>
      </c>
      <c r="B241" s="18" t="str">
        <f t="shared" si="203"/>
        <v>com.tag</v>
      </c>
      <c r="C241" s="87" t="s">
        <v>162</v>
      </c>
      <c r="D241" s="34" t="s">
        <v>57</v>
      </c>
      <c r="E241" s="20" t="str">
        <f t="shared" si="204"/>
        <v>objeto</v>
      </c>
      <c r="F241" s="26" t="str">
        <f t="shared" ref="F241:F256" si="211">F240</f>
        <v>com.tag</v>
      </c>
      <c r="G241" s="44" t="s">
        <v>152</v>
      </c>
      <c r="H241" s="44" t="s">
        <v>152</v>
      </c>
      <c r="I241" s="44" t="s">
        <v>152</v>
      </c>
      <c r="J241" s="44" t="s">
        <v>152</v>
      </c>
      <c r="K241" s="44" t="s">
        <v>152</v>
      </c>
      <c r="L241" s="44" t="s">
        <v>152</v>
      </c>
      <c r="M241" s="44" t="s">
        <v>152</v>
      </c>
      <c r="N241" s="44" t="s">
        <v>152</v>
      </c>
      <c r="O241" s="23" t="str">
        <f t="shared" si="208"/>
        <v>Objeto</v>
      </c>
      <c r="P241" s="23" t="str">
        <f t="shared" si="208"/>
        <v>De.Revit</v>
      </c>
      <c r="Q241" s="35" t="str">
        <f t="shared" si="190"/>
        <v>Propriedade: com.tag    Domínio: Objeto     Range: De.Revit</v>
      </c>
      <c r="R241" s="35" t="str">
        <f t="shared" si="209"/>
        <v>Valor:  OST_ConduitFitting</v>
      </c>
      <c r="S241" s="19" t="s">
        <v>152</v>
      </c>
      <c r="T241" s="56" t="str">
        <f t="shared" si="210"/>
        <v>Refere-se a propriedade     com.tag     &gt;  OST_ConduitFittingTags</v>
      </c>
      <c r="U241" s="90" t="s">
        <v>737</v>
      </c>
    </row>
    <row r="242" spans="1:21" ht="8.4" customHeight="1" x14ac:dyDescent="0.3">
      <c r="A242" s="32">
        <v>242</v>
      </c>
      <c r="B242" s="18" t="str">
        <f t="shared" si="203"/>
        <v>com.tag</v>
      </c>
      <c r="C242" s="87" t="s">
        <v>161</v>
      </c>
      <c r="D242" s="34" t="s">
        <v>57</v>
      </c>
      <c r="E242" s="20" t="str">
        <f t="shared" si="204"/>
        <v>objeto</v>
      </c>
      <c r="F242" s="26" t="str">
        <f t="shared" si="211"/>
        <v>com.tag</v>
      </c>
      <c r="G242" s="44" t="s">
        <v>152</v>
      </c>
      <c r="H242" s="44" t="s">
        <v>152</v>
      </c>
      <c r="I242" s="44" t="s">
        <v>152</v>
      </c>
      <c r="J242" s="44" t="s">
        <v>152</v>
      </c>
      <c r="K242" s="44" t="s">
        <v>152</v>
      </c>
      <c r="L242" s="44" t="s">
        <v>152</v>
      </c>
      <c r="M242" s="44" t="s">
        <v>152</v>
      </c>
      <c r="N242" s="44" t="s">
        <v>152</v>
      </c>
      <c r="O242" s="23" t="str">
        <f t="shared" si="208"/>
        <v>Objeto</v>
      </c>
      <c r="P242" s="23" t="str">
        <f t="shared" si="208"/>
        <v>De.Revit</v>
      </c>
      <c r="Q242" s="35" t="str">
        <f t="shared" si="190"/>
        <v>Propriedade: com.tag    Domínio: Objeto     Range: De.Revit</v>
      </c>
      <c r="R242" s="35" t="str">
        <f t="shared" si="209"/>
        <v>Valor:  OST_Conduit</v>
      </c>
      <c r="S242" s="19" t="s">
        <v>152</v>
      </c>
      <c r="T242" s="56" t="str">
        <f t="shared" si="210"/>
        <v>Refere-se a propriedade     com.tag     &gt;  OST_ConduitTags</v>
      </c>
      <c r="U242" s="90" t="s">
        <v>735</v>
      </c>
    </row>
    <row r="243" spans="1:21" ht="8.4" customHeight="1" x14ac:dyDescent="0.3">
      <c r="A243" s="32">
        <v>243</v>
      </c>
      <c r="B243" s="18" t="str">
        <f t="shared" si="203"/>
        <v>com.tag</v>
      </c>
      <c r="C243" s="87" t="s">
        <v>351</v>
      </c>
      <c r="D243" s="34" t="s">
        <v>57</v>
      </c>
      <c r="E243" s="20" t="str">
        <f t="shared" si="204"/>
        <v>objeto</v>
      </c>
      <c r="F243" s="26" t="str">
        <f t="shared" si="211"/>
        <v>com.tag</v>
      </c>
      <c r="G243" s="44" t="s">
        <v>152</v>
      </c>
      <c r="H243" s="44" t="s">
        <v>152</v>
      </c>
      <c r="I243" s="44" t="s">
        <v>152</v>
      </c>
      <c r="J243" s="44" t="s">
        <v>152</v>
      </c>
      <c r="K243" s="44" t="s">
        <v>152</v>
      </c>
      <c r="L243" s="44" t="s">
        <v>152</v>
      </c>
      <c r="M243" s="44" t="s">
        <v>152</v>
      </c>
      <c r="N243" s="44" t="s">
        <v>152</v>
      </c>
      <c r="O243" s="23" t="str">
        <f t="shared" si="208"/>
        <v>Objeto</v>
      </c>
      <c r="P243" s="23" t="str">
        <f t="shared" si="208"/>
        <v>De.Revit</v>
      </c>
      <c r="Q243" s="35" t="str">
        <f t="shared" si="190"/>
        <v>Propriedade: com.tag    Domínio: Objeto     Range: De.Revit</v>
      </c>
      <c r="R243" s="35" t="str">
        <f t="shared" si="209"/>
        <v>Valor:  OST_Coupler</v>
      </c>
      <c r="S243" s="19" t="s">
        <v>152</v>
      </c>
      <c r="T243" s="56" t="str">
        <f t="shared" si="210"/>
        <v>Refere-se a propriedade     com.tag     &gt;  OST_CouplerTags</v>
      </c>
      <c r="U243" s="90" t="s">
        <v>701</v>
      </c>
    </row>
    <row r="244" spans="1:21" ht="8.4" customHeight="1" x14ac:dyDescent="0.3">
      <c r="A244" s="32">
        <v>244</v>
      </c>
      <c r="B244" s="18" t="str">
        <f t="shared" si="203"/>
        <v>com.tag</v>
      </c>
      <c r="C244" s="87" t="s">
        <v>937</v>
      </c>
      <c r="D244" s="34" t="s">
        <v>57</v>
      </c>
      <c r="E244" s="20" t="str">
        <f t="shared" si="204"/>
        <v>objeto</v>
      </c>
      <c r="F244" s="26" t="str">
        <f t="shared" si="211"/>
        <v>com.tag</v>
      </c>
      <c r="G244" s="44" t="s">
        <v>152</v>
      </c>
      <c r="H244" s="44" t="s">
        <v>152</v>
      </c>
      <c r="I244" s="44" t="s">
        <v>152</v>
      </c>
      <c r="J244" s="44" t="s">
        <v>152</v>
      </c>
      <c r="K244" s="44" t="s">
        <v>152</v>
      </c>
      <c r="L244" s="44" t="s">
        <v>152</v>
      </c>
      <c r="M244" s="44" t="s">
        <v>152</v>
      </c>
      <c r="N244" s="44" t="s">
        <v>152</v>
      </c>
      <c r="O244" s="23" t="str">
        <f t="shared" si="208"/>
        <v>Objeto</v>
      </c>
      <c r="P244" s="23" t="str">
        <f t="shared" si="208"/>
        <v>De.Revit</v>
      </c>
      <c r="Q244" s="35" t="str">
        <f t="shared" si="190"/>
        <v>Propriedade: com.tag    Domínio: Objeto     Range: De.Revit</v>
      </c>
      <c r="R244" s="35" t="str">
        <f t="shared" si="209"/>
        <v>Valor:  OST_CurtainWallMullions</v>
      </c>
      <c r="S244" s="19" t="s">
        <v>152</v>
      </c>
      <c r="T244" s="56" t="str">
        <f t="shared" si="210"/>
        <v>Refere-se a propriedade     com.tag     &gt;  OST_CurtainWallMullionTags</v>
      </c>
      <c r="U244" s="90" t="s">
        <v>831</v>
      </c>
    </row>
    <row r="245" spans="1:21" ht="8.4" customHeight="1" x14ac:dyDescent="0.3">
      <c r="A245" s="32">
        <v>245</v>
      </c>
      <c r="B245" s="18" t="str">
        <f t="shared" si="203"/>
        <v>com.tag</v>
      </c>
      <c r="C245" s="87" t="s">
        <v>938</v>
      </c>
      <c r="D245" s="34" t="s">
        <v>57</v>
      </c>
      <c r="E245" s="20" t="str">
        <f t="shared" si="204"/>
        <v>objeto</v>
      </c>
      <c r="F245" s="26" t="str">
        <f t="shared" si="211"/>
        <v>com.tag</v>
      </c>
      <c r="G245" s="44" t="s">
        <v>152</v>
      </c>
      <c r="H245" s="44" t="s">
        <v>152</v>
      </c>
      <c r="I245" s="44" t="s">
        <v>152</v>
      </c>
      <c r="J245" s="44" t="s">
        <v>152</v>
      </c>
      <c r="K245" s="44" t="s">
        <v>152</v>
      </c>
      <c r="L245" s="44" t="s">
        <v>152</v>
      </c>
      <c r="M245" s="44" t="s">
        <v>152</v>
      </c>
      <c r="N245" s="44" t="s">
        <v>152</v>
      </c>
      <c r="O245" s="23" t="str">
        <f t="shared" ref="O245:P260" si="212">O244</f>
        <v>Objeto</v>
      </c>
      <c r="P245" s="23" t="str">
        <f t="shared" si="212"/>
        <v>De.Revit</v>
      </c>
      <c r="Q245" s="35" t="str">
        <f t="shared" si="190"/>
        <v>Propriedade: com.tag    Domínio: Objeto     Range: De.Revit</v>
      </c>
      <c r="R245" s="35" t="str">
        <f t="shared" si="209"/>
        <v>Valor:  OST_CurtainWallPanels</v>
      </c>
      <c r="S245" s="19" t="s">
        <v>152</v>
      </c>
      <c r="T245" s="56" t="str">
        <f t="shared" si="210"/>
        <v>Refere-se a propriedade     com.tag     &gt;  OST_CurtainWallPanelTags</v>
      </c>
      <c r="U245" s="90" t="s">
        <v>849</v>
      </c>
    </row>
    <row r="246" spans="1:21" ht="8.4" customHeight="1" x14ac:dyDescent="0.3">
      <c r="A246" s="32">
        <v>246</v>
      </c>
      <c r="B246" s="18" t="str">
        <f t="shared" si="203"/>
        <v>com.tag</v>
      </c>
      <c r="C246" s="87" t="s">
        <v>385</v>
      </c>
      <c r="D246" s="34" t="s">
        <v>57</v>
      </c>
      <c r="E246" s="20" t="str">
        <f t="shared" si="204"/>
        <v>objeto</v>
      </c>
      <c r="F246" s="26" t="str">
        <f t="shared" si="211"/>
        <v>com.tag</v>
      </c>
      <c r="G246" s="44" t="s">
        <v>152</v>
      </c>
      <c r="H246" s="44" t="s">
        <v>152</v>
      </c>
      <c r="I246" s="44" t="s">
        <v>152</v>
      </c>
      <c r="J246" s="44" t="s">
        <v>152</v>
      </c>
      <c r="K246" s="44" t="s">
        <v>152</v>
      </c>
      <c r="L246" s="44" t="s">
        <v>152</v>
      </c>
      <c r="M246" s="44" t="s">
        <v>152</v>
      </c>
      <c r="N246" s="44" t="s">
        <v>152</v>
      </c>
      <c r="O246" s="23" t="str">
        <f t="shared" si="212"/>
        <v>Objeto</v>
      </c>
      <c r="P246" s="23" t="str">
        <f t="shared" si="212"/>
        <v>De.Revit</v>
      </c>
      <c r="Q246" s="35" t="str">
        <f t="shared" si="190"/>
        <v>Propriedade: com.tag    Domínio: Objeto     Range: De.Revit</v>
      </c>
      <c r="R246" s="35" t="str">
        <f t="shared" si="209"/>
        <v>Valor:  OST_CurtaSystem</v>
      </c>
      <c r="S246" s="19" t="s">
        <v>152</v>
      </c>
      <c r="T246" s="56" t="str">
        <f t="shared" si="210"/>
        <v>Refere-se a propriedade     com.tag     &gt;  OST_CurtaSystemTags</v>
      </c>
      <c r="U246" s="90" t="s">
        <v>837</v>
      </c>
    </row>
    <row r="247" spans="1:21" ht="8.4" customHeight="1" x14ac:dyDescent="0.3">
      <c r="A247" s="32">
        <v>247</v>
      </c>
      <c r="B247" s="18" t="str">
        <f t="shared" si="203"/>
        <v>com.tag</v>
      </c>
      <c r="C247" s="87" t="s">
        <v>748</v>
      </c>
      <c r="D247" s="34" t="s">
        <v>57</v>
      </c>
      <c r="E247" s="20" t="str">
        <f t="shared" si="204"/>
        <v>objeto</v>
      </c>
      <c r="F247" s="26" t="str">
        <f t="shared" si="211"/>
        <v>com.tag</v>
      </c>
      <c r="G247" s="44" t="s">
        <v>152</v>
      </c>
      <c r="H247" s="44" t="s">
        <v>152</v>
      </c>
      <c r="I247" s="44" t="s">
        <v>152</v>
      </c>
      <c r="J247" s="44" t="s">
        <v>152</v>
      </c>
      <c r="K247" s="44" t="s">
        <v>152</v>
      </c>
      <c r="L247" s="44" t="s">
        <v>152</v>
      </c>
      <c r="M247" s="44" t="s">
        <v>152</v>
      </c>
      <c r="N247" s="44" t="s">
        <v>152</v>
      </c>
      <c r="O247" s="23" t="str">
        <f t="shared" si="212"/>
        <v>Objeto</v>
      </c>
      <c r="P247" s="23" t="str">
        <f t="shared" si="212"/>
        <v>De.Revit</v>
      </c>
      <c r="Q247" s="35" t="str">
        <f t="shared" si="190"/>
        <v>Propriedade: com.tag    Domínio: Objeto     Range: De.Revit</v>
      </c>
      <c r="R247" s="35" t="str">
        <f t="shared" si="209"/>
        <v>Valor:  OST_DataDevices</v>
      </c>
      <c r="S247" s="19" t="s">
        <v>152</v>
      </c>
      <c r="T247" s="56" t="str">
        <f t="shared" si="210"/>
        <v>Refere-se a propriedade     com.tag     &gt;  OST_DataDeviceTags</v>
      </c>
      <c r="U247" s="90" t="s">
        <v>747</v>
      </c>
    </row>
    <row r="248" spans="1:21" ht="8.4" customHeight="1" x14ac:dyDescent="0.3">
      <c r="A248" s="32">
        <v>248</v>
      </c>
      <c r="B248" s="18" t="str">
        <f t="shared" si="203"/>
        <v>com.tag</v>
      </c>
      <c r="C248" s="87" t="s">
        <v>866</v>
      </c>
      <c r="D248" s="34" t="s">
        <v>57</v>
      </c>
      <c r="E248" s="20" t="str">
        <f t="shared" si="204"/>
        <v>objeto</v>
      </c>
      <c r="F248" s="26" t="str">
        <f t="shared" si="211"/>
        <v>com.tag</v>
      </c>
      <c r="G248" s="44" t="s">
        <v>152</v>
      </c>
      <c r="H248" s="44" t="s">
        <v>152</v>
      </c>
      <c r="I248" s="44" t="s">
        <v>152</v>
      </c>
      <c r="J248" s="44" t="s">
        <v>152</v>
      </c>
      <c r="K248" s="44" t="s">
        <v>152</v>
      </c>
      <c r="L248" s="44" t="s">
        <v>152</v>
      </c>
      <c r="M248" s="44" t="s">
        <v>152</v>
      </c>
      <c r="N248" s="44" t="s">
        <v>152</v>
      </c>
      <c r="O248" s="23" t="str">
        <f t="shared" si="212"/>
        <v>Objeto</v>
      </c>
      <c r="P248" s="23" t="str">
        <f t="shared" si="212"/>
        <v>De.Revit</v>
      </c>
      <c r="Q248" s="35" t="str">
        <f t="shared" si="190"/>
        <v>Propriedade: com.tag    Domínio: Objeto     Range: De.Revit</v>
      </c>
      <c r="R248" s="35" t="str">
        <f t="shared" si="209"/>
        <v>Valor:  OST_DetailComponents</v>
      </c>
      <c r="S248" s="19" t="s">
        <v>152</v>
      </c>
      <c r="T248" s="56" t="str">
        <f t="shared" si="210"/>
        <v>Refere-se a propriedade     com.tag     &gt;  OST_DetailComponentTags</v>
      </c>
      <c r="U248" s="90" t="s">
        <v>834</v>
      </c>
    </row>
    <row r="249" spans="1:21" ht="8.4" customHeight="1" x14ac:dyDescent="0.3">
      <c r="A249" s="32">
        <v>249</v>
      </c>
      <c r="B249" s="18" t="str">
        <f t="shared" si="203"/>
        <v>com.tag</v>
      </c>
      <c r="C249" s="87" t="s">
        <v>945</v>
      </c>
      <c r="D249" s="34" t="s">
        <v>57</v>
      </c>
      <c r="E249" s="20" t="str">
        <f t="shared" si="204"/>
        <v>objeto</v>
      </c>
      <c r="F249" s="26" t="str">
        <f t="shared" si="211"/>
        <v>com.tag</v>
      </c>
      <c r="G249" s="44" t="s">
        <v>152</v>
      </c>
      <c r="H249" s="44" t="s">
        <v>152</v>
      </c>
      <c r="I249" s="44" t="s">
        <v>152</v>
      </c>
      <c r="J249" s="44" t="s">
        <v>152</v>
      </c>
      <c r="K249" s="44" t="s">
        <v>152</v>
      </c>
      <c r="L249" s="44" t="s">
        <v>152</v>
      </c>
      <c r="M249" s="44" t="s">
        <v>152</v>
      </c>
      <c r="N249" s="44" t="s">
        <v>152</v>
      </c>
      <c r="O249" s="23" t="str">
        <f t="shared" si="212"/>
        <v>Objeto</v>
      </c>
      <c r="P249" s="23" t="str">
        <f t="shared" si="212"/>
        <v>De.Revit</v>
      </c>
      <c r="Q249" s="35" t="str">
        <f t="shared" si="190"/>
        <v>Propriedade: com.tag    Domínio: Objeto     Range: De.Revit</v>
      </c>
      <c r="R249" s="35" t="str">
        <f t="shared" si="209"/>
        <v>Valor:  OST_Doors</v>
      </c>
      <c r="S249" s="19" t="s">
        <v>152</v>
      </c>
      <c r="T249" s="56" t="str">
        <f t="shared" si="210"/>
        <v>Refere-se a propriedade     com.tag     &gt;  OST_DoorTags</v>
      </c>
      <c r="U249" s="90" t="s">
        <v>928</v>
      </c>
    </row>
    <row r="250" spans="1:21" ht="8.4" customHeight="1" x14ac:dyDescent="0.3">
      <c r="A250" s="32">
        <v>250</v>
      </c>
      <c r="B250" s="18" t="str">
        <f t="shared" si="203"/>
        <v>com.tag</v>
      </c>
      <c r="C250" s="87" t="s">
        <v>163</v>
      </c>
      <c r="D250" s="34" t="s">
        <v>57</v>
      </c>
      <c r="E250" s="20" t="str">
        <f t="shared" si="204"/>
        <v>objeto</v>
      </c>
      <c r="F250" s="26" t="str">
        <f t="shared" si="211"/>
        <v>com.tag</v>
      </c>
      <c r="G250" s="44" t="s">
        <v>152</v>
      </c>
      <c r="H250" s="44" t="s">
        <v>152</v>
      </c>
      <c r="I250" s="44" t="s">
        <v>152</v>
      </c>
      <c r="J250" s="44" t="s">
        <v>152</v>
      </c>
      <c r="K250" s="44" t="s">
        <v>152</v>
      </c>
      <c r="L250" s="44" t="s">
        <v>152</v>
      </c>
      <c r="M250" s="44" t="s">
        <v>152</v>
      </c>
      <c r="N250" s="44" t="s">
        <v>152</v>
      </c>
      <c r="O250" s="23" t="str">
        <f t="shared" si="212"/>
        <v>Objeto</v>
      </c>
      <c r="P250" s="23" t="str">
        <f t="shared" si="212"/>
        <v>De.Revit</v>
      </c>
      <c r="Q250" s="35" t="str">
        <f t="shared" si="190"/>
        <v>Propriedade: com.tag    Domínio: Objeto     Range: De.Revit</v>
      </c>
      <c r="R250" s="35" t="str">
        <f t="shared" si="209"/>
        <v>Valor:  OST_DuctAccessory</v>
      </c>
      <c r="S250" s="19" t="s">
        <v>152</v>
      </c>
      <c r="T250" s="56" t="str">
        <f t="shared" si="210"/>
        <v>Refere-se a propriedade     com.tag     &gt;  OST_DuctAccessoryTags</v>
      </c>
      <c r="U250" s="90" t="s">
        <v>766</v>
      </c>
    </row>
    <row r="251" spans="1:21" ht="8.4" customHeight="1" x14ac:dyDescent="0.3">
      <c r="A251" s="32">
        <v>251</v>
      </c>
      <c r="B251" s="18" t="str">
        <f t="shared" si="203"/>
        <v>com.tag</v>
      </c>
      <c r="C251" s="87" t="s">
        <v>164</v>
      </c>
      <c r="D251" s="34" t="s">
        <v>57</v>
      </c>
      <c r="E251" s="20" t="str">
        <f t="shared" si="204"/>
        <v>objeto</v>
      </c>
      <c r="F251" s="26" t="str">
        <f t="shared" si="211"/>
        <v>com.tag</v>
      </c>
      <c r="G251" s="44" t="s">
        <v>152</v>
      </c>
      <c r="H251" s="44" t="s">
        <v>152</v>
      </c>
      <c r="I251" s="44" t="s">
        <v>152</v>
      </c>
      <c r="J251" s="44" t="s">
        <v>152</v>
      </c>
      <c r="K251" s="44" t="s">
        <v>152</v>
      </c>
      <c r="L251" s="44" t="s">
        <v>152</v>
      </c>
      <c r="M251" s="44" t="s">
        <v>152</v>
      </c>
      <c r="N251" s="44" t="s">
        <v>152</v>
      </c>
      <c r="O251" s="23" t="str">
        <f t="shared" si="212"/>
        <v>Objeto</v>
      </c>
      <c r="P251" s="23" t="str">
        <f t="shared" si="212"/>
        <v>De.Revit</v>
      </c>
      <c r="Q251" s="35" t="str">
        <f t="shared" si="190"/>
        <v>Propriedade: com.tag    Domínio: Objeto     Range: De.Revit</v>
      </c>
      <c r="R251" s="35" t="str">
        <f t="shared" si="209"/>
        <v>Valor:  OST_DuctFitting</v>
      </c>
      <c r="S251" s="19" t="s">
        <v>152</v>
      </c>
      <c r="T251" s="56" t="str">
        <f t="shared" si="210"/>
        <v>Refere-se a propriedade     com.tag     &gt;  OST_DuctFittingTags</v>
      </c>
      <c r="U251" s="90" t="s">
        <v>757</v>
      </c>
    </row>
    <row r="252" spans="1:21" ht="8.4" customHeight="1" x14ac:dyDescent="0.3">
      <c r="A252" s="32">
        <v>252</v>
      </c>
      <c r="B252" s="18" t="str">
        <f t="shared" si="203"/>
        <v>com.tag</v>
      </c>
      <c r="C252" s="87" t="s">
        <v>361</v>
      </c>
      <c r="D252" s="34" t="s">
        <v>57</v>
      </c>
      <c r="E252" s="20" t="str">
        <f t="shared" si="204"/>
        <v>objeto</v>
      </c>
      <c r="F252" s="26" t="str">
        <f t="shared" si="211"/>
        <v>com.tag</v>
      </c>
      <c r="G252" s="44" t="s">
        <v>152</v>
      </c>
      <c r="H252" s="44" t="s">
        <v>152</v>
      </c>
      <c r="I252" s="44" t="s">
        <v>152</v>
      </c>
      <c r="J252" s="44" t="s">
        <v>152</v>
      </c>
      <c r="K252" s="44" t="s">
        <v>152</v>
      </c>
      <c r="L252" s="44" t="s">
        <v>152</v>
      </c>
      <c r="M252" s="44" t="s">
        <v>152</v>
      </c>
      <c r="N252" s="44" t="s">
        <v>152</v>
      </c>
      <c r="O252" s="23" t="str">
        <f t="shared" si="212"/>
        <v>Objeto</v>
      </c>
      <c r="P252" s="23" t="str">
        <f t="shared" si="212"/>
        <v>De.Revit</v>
      </c>
      <c r="Q252" s="35" t="str">
        <f t="shared" si="190"/>
        <v>Propriedade: com.tag    Domínio: Objeto     Range: De.Revit</v>
      </c>
      <c r="R252" s="35" t="str">
        <f t="shared" si="209"/>
        <v>Valor:  OST_DuctInsulations</v>
      </c>
      <c r="S252" s="19" t="s">
        <v>152</v>
      </c>
      <c r="T252" s="56" t="str">
        <f t="shared" si="210"/>
        <v>Refere-se a propriedade     com.tag     &gt;  OST_DuctInsulationsTags</v>
      </c>
      <c r="U252" s="90" t="s">
        <v>734</v>
      </c>
    </row>
    <row r="253" spans="1:21" ht="8.4" customHeight="1" x14ac:dyDescent="0.3">
      <c r="A253" s="32">
        <v>253</v>
      </c>
      <c r="B253" s="18" t="str">
        <f t="shared" si="203"/>
        <v>com.tag</v>
      </c>
      <c r="C253" s="87" t="s">
        <v>360</v>
      </c>
      <c r="D253" s="34" t="s">
        <v>57</v>
      </c>
      <c r="E253" s="20" t="str">
        <f t="shared" si="204"/>
        <v>objeto</v>
      </c>
      <c r="F253" s="26" t="str">
        <f t="shared" si="211"/>
        <v>com.tag</v>
      </c>
      <c r="G253" s="44" t="s">
        <v>152</v>
      </c>
      <c r="H253" s="44" t="s">
        <v>152</v>
      </c>
      <c r="I253" s="44" t="s">
        <v>152</v>
      </c>
      <c r="J253" s="44" t="s">
        <v>152</v>
      </c>
      <c r="K253" s="44" t="s">
        <v>152</v>
      </c>
      <c r="L253" s="44" t="s">
        <v>152</v>
      </c>
      <c r="M253" s="44" t="s">
        <v>152</v>
      </c>
      <c r="N253" s="44" t="s">
        <v>152</v>
      </c>
      <c r="O253" s="23" t="str">
        <f t="shared" si="212"/>
        <v>Objeto</v>
      </c>
      <c r="P253" s="23" t="str">
        <f t="shared" si="212"/>
        <v>De.Revit</v>
      </c>
      <c r="Q253" s="35" t="str">
        <f t="shared" si="190"/>
        <v>Propriedade: com.tag    Domínio: Objeto     Range: De.Revit</v>
      </c>
      <c r="R253" s="35" t="str">
        <f t="shared" si="209"/>
        <v>Valor:  OST_DuctLinings</v>
      </c>
      <c r="S253" s="19" t="s">
        <v>152</v>
      </c>
      <c r="T253" s="56" t="str">
        <f t="shared" si="210"/>
        <v>Refere-se a propriedade     com.tag     &gt;  OST_DuctLiningsTags</v>
      </c>
      <c r="U253" s="90" t="s">
        <v>733</v>
      </c>
    </row>
    <row r="254" spans="1:21" ht="8.4" customHeight="1" x14ac:dyDescent="0.3">
      <c r="A254" s="32">
        <v>254</v>
      </c>
      <c r="B254" s="18" t="str">
        <f t="shared" si="203"/>
        <v>com.tag</v>
      </c>
      <c r="C254" s="88" t="s">
        <v>770</v>
      </c>
      <c r="D254" s="34" t="s">
        <v>57</v>
      </c>
      <c r="E254" s="20" t="str">
        <f t="shared" si="204"/>
        <v>objeto</v>
      </c>
      <c r="F254" s="26" t="str">
        <f t="shared" si="211"/>
        <v>com.tag</v>
      </c>
      <c r="G254" s="44" t="s">
        <v>152</v>
      </c>
      <c r="H254" s="44" t="s">
        <v>152</v>
      </c>
      <c r="I254" s="44" t="s">
        <v>152</v>
      </c>
      <c r="J254" s="44" t="s">
        <v>152</v>
      </c>
      <c r="K254" s="44" t="s">
        <v>152</v>
      </c>
      <c r="L254" s="44" t="s">
        <v>152</v>
      </c>
      <c r="M254" s="44" t="s">
        <v>152</v>
      </c>
      <c r="N254" s="44" t="s">
        <v>152</v>
      </c>
      <c r="O254" s="23" t="str">
        <f t="shared" si="212"/>
        <v>Objeto</v>
      </c>
      <c r="P254" s="23" t="str">
        <f t="shared" si="212"/>
        <v>De.Revit</v>
      </c>
      <c r="Q254" s="35" t="str">
        <f t="shared" si="190"/>
        <v>Propriedade: com.tag    Domínio: Objeto     Range: De.Revit</v>
      </c>
      <c r="R254" s="35" t="str">
        <f t="shared" si="209"/>
        <v>Valor:  OST_DuctCurves</v>
      </c>
      <c r="S254" s="19" t="s">
        <v>152</v>
      </c>
      <c r="T254" s="56" t="str">
        <f t="shared" si="210"/>
        <v>Refere-se a propriedade     com.tag     &gt;  OST_DuctTags</v>
      </c>
      <c r="U254" s="91" t="s">
        <v>769</v>
      </c>
    </row>
    <row r="255" spans="1:21" ht="8.4" customHeight="1" x14ac:dyDescent="0.3">
      <c r="A255" s="32">
        <v>255</v>
      </c>
      <c r="B255" s="18" t="str">
        <f t="shared" si="203"/>
        <v>com.tag</v>
      </c>
      <c r="C255" s="87" t="s">
        <v>165</v>
      </c>
      <c r="D255" s="34" t="s">
        <v>57</v>
      </c>
      <c r="E255" s="20" t="str">
        <f t="shared" si="204"/>
        <v>objeto</v>
      </c>
      <c r="F255" s="26" t="str">
        <f t="shared" si="211"/>
        <v>com.tag</v>
      </c>
      <c r="G255" s="44" t="s">
        <v>152</v>
      </c>
      <c r="H255" s="44" t="s">
        <v>152</v>
      </c>
      <c r="I255" s="44" t="s">
        <v>152</v>
      </c>
      <c r="J255" s="44" t="s">
        <v>152</v>
      </c>
      <c r="K255" s="44" t="s">
        <v>152</v>
      </c>
      <c r="L255" s="44" t="s">
        <v>152</v>
      </c>
      <c r="M255" s="44" t="s">
        <v>152</v>
      </c>
      <c r="N255" s="44" t="s">
        <v>152</v>
      </c>
      <c r="O255" s="23" t="str">
        <f t="shared" si="212"/>
        <v>Objeto</v>
      </c>
      <c r="P255" s="23" t="str">
        <f t="shared" si="212"/>
        <v>De.Revit</v>
      </c>
      <c r="Q255" s="35" t="str">
        <f t="shared" si="190"/>
        <v>Propriedade: com.tag    Domínio: Objeto     Range: De.Revit</v>
      </c>
      <c r="R255" s="35" t="str">
        <f t="shared" si="209"/>
        <v>Valor:  OST_DuctTerminal</v>
      </c>
      <c r="S255" s="19" t="s">
        <v>152</v>
      </c>
      <c r="T255" s="56" t="str">
        <f t="shared" si="210"/>
        <v>Refere-se a propriedade     com.tag     &gt;  OST_DuctTerminalTags</v>
      </c>
      <c r="U255" s="90" t="s">
        <v>767</v>
      </c>
    </row>
    <row r="256" spans="1:21" ht="8.4" customHeight="1" x14ac:dyDescent="0.3">
      <c r="A256" s="32">
        <v>256</v>
      </c>
      <c r="B256" s="18" t="str">
        <f t="shared" si="203"/>
        <v>com.tag</v>
      </c>
      <c r="C256" s="87" t="s">
        <v>166</v>
      </c>
      <c r="D256" s="34" t="s">
        <v>57</v>
      </c>
      <c r="E256" s="20" t="str">
        <f t="shared" si="204"/>
        <v>objeto</v>
      </c>
      <c r="F256" s="26" t="str">
        <f t="shared" si="211"/>
        <v>com.tag</v>
      </c>
      <c r="G256" s="44" t="s">
        <v>152</v>
      </c>
      <c r="H256" s="44" t="s">
        <v>152</v>
      </c>
      <c r="I256" s="44" t="s">
        <v>152</v>
      </c>
      <c r="J256" s="44" t="s">
        <v>152</v>
      </c>
      <c r="K256" s="44" t="s">
        <v>152</v>
      </c>
      <c r="L256" s="44" t="s">
        <v>152</v>
      </c>
      <c r="M256" s="44" t="s">
        <v>152</v>
      </c>
      <c r="N256" s="44" t="s">
        <v>152</v>
      </c>
      <c r="O256" s="23" t="str">
        <f t="shared" si="212"/>
        <v>Objeto</v>
      </c>
      <c r="P256" s="23" t="str">
        <f t="shared" si="212"/>
        <v>De.Revit</v>
      </c>
      <c r="Q256" s="35" t="str">
        <f t="shared" si="190"/>
        <v>Propriedade: com.tag    Domínio: Objeto     Range: De.Revit</v>
      </c>
      <c r="R256" s="35" t="str">
        <f t="shared" si="209"/>
        <v>Valor:  OST_ElectricalCircuit</v>
      </c>
      <c r="S256" s="19" t="s">
        <v>152</v>
      </c>
      <c r="T256" s="56" t="str">
        <f t="shared" si="210"/>
        <v>Refere-se a propriedade     com.tag     &gt;  OST_ElectricalCircuitTags</v>
      </c>
      <c r="U256" s="90" t="s">
        <v>764</v>
      </c>
    </row>
    <row r="257" spans="1:21" ht="8.4" customHeight="1" x14ac:dyDescent="0.3">
      <c r="A257" s="32">
        <v>257</v>
      </c>
      <c r="B257" s="18" t="str">
        <f t="shared" si="203"/>
        <v>com.tag</v>
      </c>
      <c r="C257" s="87" t="s">
        <v>373</v>
      </c>
      <c r="D257" s="34" t="s">
        <v>57</v>
      </c>
      <c r="E257" s="20" t="str">
        <f t="shared" si="204"/>
        <v>objeto</v>
      </c>
      <c r="F257" s="26" t="str">
        <f t="shared" ref="F257:F272" si="213">F256</f>
        <v>com.tag</v>
      </c>
      <c r="G257" s="44" t="s">
        <v>152</v>
      </c>
      <c r="H257" s="44" t="s">
        <v>152</v>
      </c>
      <c r="I257" s="44" t="s">
        <v>152</v>
      </c>
      <c r="J257" s="44" t="s">
        <v>152</v>
      </c>
      <c r="K257" s="44" t="s">
        <v>152</v>
      </c>
      <c r="L257" s="44" t="s">
        <v>152</v>
      </c>
      <c r="M257" s="44" t="s">
        <v>152</v>
      </c>
      <c r="N257" s="44" t="s">
        <v>152</v>
      </c>
      <c r="O257" s="23" t="str">
        <f t="shared" si="212"/>
        <v>Objeto</v>
      </c>
      <c r="P257" s="23" t="str">
        <f t="shared" si="212"/>
        <v>De.Revit</v>
      </c>
      <c r="Q257" s="35" t="str">
        <f t="shared" si="190"/>
        <v>Propriedade: com.tag    Domínio: Objeto     Range: De.Revit</v>
      </c>
      <c r="R257" s="35" t="str">
        <f t="shared" si="209"/>
        <v>Valor:  OST_ElectricalConnector</v>
      </c>
      <c r="S257" s="19" t="s">
        <v>152</v>
      </c>
      <c r="T257" s="56" t="str">
        <f t="shared" si="210"/>
        <v>Refere-se a propriedade     com.tag     &gt;  OST_ElectricalConnectorTags</v>
      </c>
      <c r="U257" s="90" t="s">
        <v>879</v>
      </c>
    </row>
    <row r="258" spans="1:21" ht="8.4" customHeight="1" x14ac:dyDescent="0.3">
      <c r="A258" s="32">
        <v>258</v>
      </c>
      <c r="B258" s="18" t="str">
        <f t="shared" si="203"/>
        <v>com.tag</v>
      </c>
      <c r="C258" s="87" t="s">
        <v>378</v>
      </c>
      <c r="D258" s="34" t="s">
        <v>57</v>
      </c>
      <c r="E258" s="20" t="str">
        <f t="shared" si="204"/>
        <v>objeto</v>
      </c>
      <c r="F258" s="26" t="str">
        <f t="shared" si="213"/>
        <v>com.tag</v>
      </c>
      <c r="G258" s="44" t="s">
        <v>152</v>
      </c>
      <c r="H258" s="44" t="s">
        <v>152</v>
      </c>
      <c r="I258" s="44" t="s">
        <v>152</v>
      </c>
      <c r="J258" s="44" t="s">
        <v>152</v>
      </c>
      <c r="K258" s="44" t="s">
        <v>152</v>
      </c>
      <c r="L258" s="44" t="s">
        <v>152</v>
      </c>
      <c r="M258" s="44" t="s">
        <v>152</v>
      </c>
      <c r="N258" s="44" t="s">
        <v>152</v>
      </c>
      <c r="O258" s="23" t="str">
        <f t="shared" si="212"/>
        <v>Objeto</v>
      </c>
      <c r="P258" s="23" t="str">
        <f t="shared" si="212"/>
        <v>De.Revit</v>
      </c>
      <c r="Q258" s="35" t="str">
        <f t="shared" si="190"/>
        <v>Propriedade: com.tag    Domínio: Objeto     Range: De.Revit</v>
      </c>
      <c r="R258" s="35" t="str">
        <f t="shared" si="209"/>
        <v>Valor:  OST_ElectricalEquipment</v>
      </c>
      <c r="S258" s="19" t="s">
        <v>152</v>
      </c>
      <c r="T258" s="56" t="str">
        <f t="shared" si="210"/>
        <v>Refere-se a propriedade     com.tag     &gt;  OST_ElectricalEquipmentTags</v>
      </c>
      <c r="U258" s="90" t="s">
        <v>857</v>
      </c>
    </row>
    <row r="259" spans="1:21" ht="8.4" customHeight="1" x14ac:dyDescent="0.3">
      <c r="A259" s="32">
        <v>259</v>
      </c>
      <c r="B259" s="18" t="str">
        <f t="shared" si="203"/>
        <v>com.tag</v>
      </c>
      <c r="C259" s="87" t="s">
        <v>895</v>
      </c>
      <c r="D259" s="34" t="s">
        <v>57</v>
      </c>
      <c r="E259" s="20" t="str">
        <f t="shared" si="204"/>
        <v>objeto</v>
      </c>
      <c r="F259" s="26" t="str">
        <f t="shared" si="213"/>
        <v>com.tag</v>
      </c>
      <c r="G259" s="44" t="s">
        <v>152</v>
      </c>
      <c r="H259" s="44" t="s">
        <v>152</v>
      </c>
      <c r="I259" s="44" t="s">
        <v>152</v>
      </c>
      <c r="J259" s="44" t="s">
        <v>152</v>
      </c>
      <c r="K259" s="44" t="s">
        <v>152</v>
      </c>
      <c r="L259" s="44" t="s">
        <v>152</v>
      </c>
      <c r="M259" s="44" t="s">
        <v>152</v>
      </c>
      <c r="N259" s="44" t="s">
        <v>152</v>
      </c>
      <c r="O259" s="23" t="str">
        <f t="shared" si="212"/>
        <v>Objeto</v>
      </c>
      <c r="P259" s="23" t="str">
        <f t="shared" si="212"/>
        <v>De.Revit</v>
      </c>
      <c r="Q259" s="35" t="str">
        <f t="shared" ref="Q259:Q322" si="214">_xlfn.CONCAT("Propriedade: ",  F259, "    Domínio: ", O259, "     Range: ", P259)</f>
        <v>Propriedade: com.tag    Domínio: Objeto     Range: De.Revit</v>
      </c>
      <c r="R259" s="35" t="str">
        <f t="shared" si="209"/>
        <v>Valor:  OST_ElectricalFixtures</v>
      </c>
      <c r="S259" s="19" t="s">
        <v>152</v>
      </c>
      <c r="T259" s="56" t="str">
        <f t="shared" si="210"/>
        <v>Refere-se a propriedade     com.tag     &gt;  OST_ElectricalFixtureTags</v>
      </c>
      <c r="U259" s="90" t="s">
        <v>856</v>
      </c>
    </row>
    <row r="260" spans="1:21" ht="8.4" customHeight="1" x14ac:dyDescent="0.3">
      <c r="A260" s="32">
        <v>260</v>
      </c>
      <c r="B260" s="18" t="str">
        <f t="shared" si="203"/>
        <v>com.tag</v>
      </c>
      <c r="C260" s="87" t="s">
        <v>368</v>
      </c>
      <c r="D260" s="34" t="s">
        <v>57</v>
      </c>
      <c r="E260" s="20" t="str">
        <f t="shared" si="204"/>
        <v>objeto</v>
      </c>
      <c r="F260" s="26" t="str">
        <f t="shared" si="213"/>
        <v>com.tag</v>
      </c>
      <c r="G260" s="44" t="s">
        <v>152</v>
      </c>
      <c r="H260" s="44" t="s">
        <v>152</v>
      </c>
      <c r="I260" s="44" t="s">
        <v>152</v>
      </c>
      <c r="J260" s="44" t="s">
        <v>152</v>
      </c>
      <c r="K260" s="44" t="s">
        <v>152</v>
      </c>
      <c r="L260" s="44" t="s">
        <v>152</v>
      </c>
      <c r="M260" s="44" t="s">
        <v>152</v>
      </c>
      <c r="N260" s="44" t="s">
        <v>152</v>
      </c>
      <c r="O260" s="23" t="str">
        <f t="shared" si="212"/>
        <v>Objeto</v>
      </c>
      <c r="P260" s="23" t="str">
        <f t="shared" si="212"/>
        <v>De.Revit</v>
      </c>
      <c r="Q260" s="35" t="str">
        <f t="shared" si="214"/>
        <v>Propriedade: com.tag    Domínio: Objeto     Range: De.Revit</v>
      </c>
      <c r="R260" s="35" t="str">
        <f t="shared" si="209"/>
        <v>Valor:  OST_Entourage</v>
      </c>
      <c r="S260" s="19" t="s">
        <v>152</v>
      </c>
      <c r="T260" s="56" t="str">
        <f t="shared" si="210"/>
        <v>Refere-se a propriedade     com.tag     &gt;  OST_EntourageTags</v>
      </c>
      <c r="U260" s="90" t="s">
        <v>891</v>
      </c>
    </row>
    <row r="261" spans="1:21" ht="8.4" customHeight="1" x14ac:dyDescent="0.3">
      <c r="A261" s="32">
        <v>261</v>
      </c>
      <c r="B261" s="18" t="str">
        <f t="shared" si="203"/>
        <v>com.tag</v>
      </c>
      <c r="C261" s="87" t="s">
        <v>778</v>
      </c>
      <c r="D261" s="34" t="s">
        <v>57</v>
      </c>
      <c r="E261" s="20" t="str">
        <f t="shared" si="204"/>
        <v>objeto</v>
      </c>
      <c r="F261" s="26" t="str">
        <f t="shared" si="213"/>
        <v>com.tag</v>
      </c>
      <c r="G261" s="44" t="s">
        <v>152</v>
      </c>
      <c r="H261" s="44" t="s">
        <v>152</v>
      </c>
      <c r="I261" s="44" t="s">
        <v>152</v>
      </c>
      <c r="J261" s="44" t="s">
        <v>152</v>
      </c>
      <c r="K261" s="44" t="s">
        <v>152</v>
      </c>
      <c r="L261" s="44" t="s">
        <v>152</v>
      </c>
      <c r="M261" s="44" t="s">
        <v>152</v>
      </c>
      <c r="N261" s="44" t="s">
        <v>152</v>
      </c>
      <c r="O261" s="23" t="str">
        <f t="shared" ref="O261:P276" si="215">O260</f>
        <v>Objeto</v>
      </c>
      <c r="P261" s="23" t="str">
        <f t="shared" si="215"/>
        <v>De.Revit</v>
      </c>
      <c r="Q261" s="35" t="str">
        <f t="shared" si="214"/>
        <v>Propriedade: com.tag    Domínio: Objeto     Range: De.Revit</v>
      </c>
      <c r="R261" s="35" t="str">
        <f t="shared" si="209"/>
        <v>Valor:  OST_ExpansionJoints</v>
      </c>
      <c r="S261" s="19" t="s">
        <v>152</v>
      </c>
      <c r="T261" s="56" t="str">
        <f t="shared" si="210"/>
        <v>Refere-se a propriedade     com.tag     &gt;  OST_ExpansionJointTags</v>
      </c>
      <c r="U261" s="90" t="s">
        <v>777</v>
      </c>
    </row>
    <row r="262" spans="1:21" ht="8.4" customHeight="1" x14ac:dyDescent="0.3">
      <c r="A262" s="32">
        <v>262</v>
      </c>
      <c r="B262" s="18" t="str">
        <f t="shared" si="203"/>
        <v>com.tag</v>
      </c>
      <c r="C262" s="87" t="s">
        <v>719</v>
      </c>
      <c r="D262" s="34" t="s">
        <v>57</v>
      </c>
      <c r="E262" s="20" t="str">
        <f t="shared" si="204"/>
        <v>objeto</v>
      </c>
      <c r="F262" s="26" t="str">
        <f t="shared" si="213"/>
        <v>com.tag</v>
      </c>
      <c r="G262" s="44" t="s">
        <v>152</v>
      </c>
      <c r="H262" s="44" t="s">
        <v>152</v>
      </c>
      <c r="I262" s="44" t="s">
        <v>152</v>
      </c>
      <c r="J262" s="44" t="s">
        <v>152</v>
      </c>
      <c r="K262" s="44" t="s">
        <v>152</v>
      </c>
      <c r="L262" s="44" t="s">
        <v>152</v>
      </c>
      <c r="M262" s="44" t="s">
        <v>152</v>
      </c>
      <c r="N262" s="44" t="s">
        <v>152</v>
      </c>
      <c r="O262" s="23" t="str">
        <f t="shared" si="215"/>
        <v>Objeto</v>
      </c>
      <c r="P262" s="23" t="str">
        <f t="shared" si="215"/>
        <v>De.Revit</v>
      </c>
      <c r="Q262" s="35" t="str">
        <f t="shared" si="214"/>
        <v>Propriedade: com.tag    Domínio: Objeto     Range: De.Revit</v>
      </c>
      <c r="R262" s="35" t="str">
        <f t="shared" si="209"/>
        <v>Valor:  OST_FabricAreas</v>
      </c>
      <c r="S262" s="19" t="s">
        <v>152</v>
      </c>
      <c r="T262" s="56" t="str">
        <f t="shared" si="210"/>
        <v>Refere-se a propriedade     com.tag     &gt;  OST_FabricAreaTags</v>
      </c>
      <c r="U262" s="90" t="s">
        <v>715</v>
      </c>
    </row>
    <row r="263" spans="1:21" ht="8.4" customHeight="1" x14ac:dyDescent="0.3">
      <c r="A263" s="32">
        <v>263</v>
      </c>
      <c r="B263" s="18" t="str">
        <f t="shared" si="203"/>
        <v>com.tag</v>
      </c>
      <c r="C263" s="87" t="s">
        <v>357</v>
      </c>
      <c r="D263" s="34" t="s">
        <v>57</v>
      </c>
      <c r="E263" s="20" t="str">
        <f t="shared" si="204"/>
        <v>objeto</v>
      </c>
      <c r="F263" s="26" t="str">
        <f t="shared" si="213"/>
        <v>com.tag</v>
      </c>
      <c r="G263" s="44" t="s">
        <v>152</v>
      </c>
      <c r="H263" s="44" t="s">
        <v>152</v>
      </c>
      <c r="I263" s="44" t="s">
        <v>152</v>
      </c>
      <c r="J263" s="44" t="s">
        <v>152</v>
      </c>
      <c r="K263" s="44" t="s">
        <v>152</v>
      </c>
      <c r="L263" s="44" t="s">
        <v>152</v>
      </c>
      <c r="M263" s="44" t="s">
        <v>152</v>
      </c>
      <c r="N263" s="44" t="s">
        <v>152</v>
      </c>
      <c r="O263" s="23" t="str">
        <f t="shared" si="215"/>
        <v>Objeto</v>
      </c>
      <c r="P263" s="23" t="str">
        <f t="shared" si="215"/>
        <v>De.Revit</v>
      </c>
      <c r="Q263" s="35" t="str">
        <f t="shared" si="214"/>
        <v>Propriedade: com.tag    Domínio: Objeto     Range: De.Revit</v>
      </c>
      <c r="R263" s="35" t="str">
        <f t="shared" si="209"/>
        <v>Valor:  OST_FabricationContainment</v>
      </c>
      <c r="S263" s="19" t="s">
        <v>152</v>
      </c>
      <c r="T263" s="56" t="str">
        <f t="shared" si="210"/>
        <v>Refere-se a propriedade     com.tag     &gt;  OST_FabricationContainmentTags</v>
      </c>
      <c r="U263" s="90" t="s">
        <v>727</v>
      </c>
    </row>
    <row r="264" spans="1:21" ht="8.4" customHeight="1" x14ac:dyDescent="0.3">
      <c r="A264" s="32">
        <v>264</v>
      </c>
      <c r="B264" s="18" t="str">
        <f t="shared" si="203"/>
        <v>com.tag</v>
      </c>
      <c r="C264" s="87" t="s">
        <v>726</v>
      </c>
      <c r="D264" s="34" t="s">
        <v>57</v>
      </c>
      <c r="E264" s="20" t="str">
        <f t="shared" si="204"/>
        <v>objeto</v>
      </c>
      <c r="F264" s="26" t="str">
        <f t="shared" si="213"/>
        <v>com.tag</v>
      </c>
      <c r="G264" s="44" t="s">
        <v>152</v>
      </c>
      <c r="H264" s="44" t="s">
        <v>152</v>
      </c>
      <c r="I264" s="44" t="s">
        <v>152</v>
      </c>
      <c r="J264" s="44" t="s">
        <v>152</v>
      </c>
      <c r="K264" s="44" t="s">
        <v>152</v>
      </c>
      <c r="L264" s="44" t="s">
        <v>152</v>
      </c>
      <c r="M264" s="44" t="s">
        <v>152</v>
      </c>
      <c r="N264" s="44" t="s">
        <v>152</v>
      </c>
      <c r="O264" s="23" t="str">
        <f t="shared" si="215"/>
        <v>Objeto</v>
      </c>
      <c r="P264" s="23" t="str">
        <f t="shared" si="215"/>
        <v>De.Revit</v>
      </c>
      <c r="Q264" s="35" t="str">
        <f t="shared" si="214"/>
        <v>Propriedade: com.tag    Domínio: Objeto     Range: De.Revit</v>
      </c>
      <c r="R264" s="35" t="str">
        <f t="shared" si="209"/>
        <v>Valor:  OST_FabricationDuctworkStiffeners</v>
      </c>
      <c r="S264" s="19" t="s">
        <v>152</v>
      </c>
      <c r="T264" s="56" t="str">
        <f t="shared" si="210"/>
        <v>Refere-se a propriedade     com.tag     &gt;  OST_FabricationDuctworkStiffenerTags</v>
      </c>
      <c r="U264" s="90" t="s">
        <v>725</v>
      </c>
    </row>
    <row r="265" spans="1:21" ht="8.4" customHeight="1" x14ac:dyDescent="0.3">
      <c r="A265" s="32">
        <v>265</v>
      </c>
      <c r="B265" s="18" t="str">
        <f t="shared" si="203"/>
        <v>com.tag</v>
      </c>
      <c r="C265" s="87" t="s">
        <v>359</v>
      </c>
      <c r="D265" s="34" t="s">
        <v>57</v>
      </c>
      <c r="E265" s="20" t="str">
        <f t="shared" si="204"/>
        <v>objeto</v>
      </c>
      <c r="F265" s="26" t="str">
        <f t="shared" si="213"/>
        <v>com.tag</v>
      </c>
      <c r="G265" s="44" t="s">
        <v>152</v>
      </c>
      <c r="H265" s="44" t="s">
        <v>152</v>
      </c>
      <c r="I265" s="44" t="s">
        <v>152</v>
      </c>
      <c r="J265" s="44" t="s">
        <v>152</v>
      </c>
      <c r="K265" s="44" t="s">
        <v>152</v>
      </c>
      <c r="L265" s="44" t="s">
        <v>152</v>
      </c>
      <c r="M265" s="44" t="s">
        <v>152</v>
      </c>
      <c r="N265" s="44" t="s">
        <v>152</v>
      </c>
      <c r="O265" s="23" t="str">
        <f t="shared" si="215"/>
        <v>Objeto</v>
      </c>
      <c r="P265" s="23" t="str">
        <f t="shared" si="215"/>
        <v>De.Revit</v>
      </c>
      <c r="Q265" s="35" t="str">
        <f t="shared" si="214"/>
        <v>Propriedade: com.tag    Domínio: Objeto     Range: De.Revit</v>
      </c>
      <c r="R265" s="35" t="str">
        <f t="shared" si="209"/>
        <v>Valor:  OST_FabricationDuctwork</v>
      </c>
      <c r="S265" s="19" t="s">
        <v>152</v>
      </c>
      <c r="T265" s="56" t="str">
        <f t="shared" si="210"/>
        <v>Refere-se a propriedade     com.tag     &gt;  OST_FabricationDuctworkTags</v>
      </c>
      <c r="U265" s="90" t="s">
        <v>731</v>
      </c>
    </row>
    <row r="266" spans="1:21" ht="8.4" customHeight="1" x14ac:dyDescent="0.3">
      <c r="A266" s="32">
        <v>266</v>
      </c>
      <c r="B266" s="18" t="str">
        <f t="shared" si="203"/>
        <v>com.tag</v>
      </c>
      <c r="C266" s="87" t="s">
        <v>730</v>
      </c>
      <c r="D266" s="34" t="s">
        <v>57</v>
      </c>
      <c r="E266" s="20" t="str">
        <f t="shared" si="204"/>
        <v>objeto</v>
      </c>
      <c r="F266" s="26" t="str">
        <f t="shared" si="213"/>
        <v>com.tag</v>
      </c>
      <c r="G266" s="44" t="s">
        <v>152</v>
      </c>
      <c r="H266" s="44" t="s">
        <v>152</v>
      </c>
      <c r="I266" s="44" t="s">
        <v>152</v>
      </c>
      <c r="J266" s="44" t="s">
        <v>152</v>
      </c>
      <c r="K266" s="44" t="s">
        <v>152</v>
      </c>
      <c r="L266" s="44" t="s">
        <v>152</v>
      </c>
      <c r="M266" s="44" t="s">
        <v>152</v>
      </c>
      <c r="N266" s="44" t="s">
        <v>152</v>
      </c>
      <c r="O266" s="23" t="str">
        <f t="shared" si="215"/>
        <v>Objeto</v>
      </c>
      <c r="P266" s="23" t="str">
        <f t="shared" si="215"/>
        <v>De.Revit</v>
      </c>
      <c r="Q266" s="35" t="str">
        <f t="shared" si="214"/>
        <v>Propriedade: com.tag    Domínio: Objeto     Range: De.Revit</v>
      </c>
      <c r="R266" s="35" t="str">
        <f t="shared" si="209"/>
        <v>Valor:  OST_FabricationHangers</v>
      </c>
      <c r="S266" s="19" t="s">
        <v>152</v>
      </c>
      <c r="T266" s="56" t="str">
        <f t="shared" si="210"/>
        <v>Refere-se a propriedade     com.tag     &gt;  OST_FabricationHangerTags</v>
      </c>
      <c r="U266" s="90" t="s">
        <v>729</v>
      </c>
    </row>
    <row r="267" spans="1:21" ht="8.4" customHeight="1" x14ac:dyDescent="0.3">
      <c r="A267" s="32">
        <v>267</v>
      </c>
      <c r="B267" s="18" t="str">
        <f t="shared" si="203"/>
        <v>com.tag</v>
      </c>
      <c r="C267" s="87" t="s">
        <v>358</v>
      </c>
      <c r="D267" s="34" t="s">
        <v>57</v>
      </c>
      <c r="E267" s="20" t="str">
        <f t="shared" si="204"/>
        <v>objeto</v>
      </c>
      <c r="F267" s="26" t="str">
        <f t="shared" si="213"/>
        <v>com.tag</v>
      </c>
      <c r="G267" s="44" t="s">
        <v>152</v>
      </c>
      <c r="H267" s="44" t="s">
        <v>152</v>
      </c>
      <c r="I267" s="44" t="s">
        <v>152</v>
      </c>
      <c r="J267" s="44" t="s">
        <v>152</v>
      </c>
      <c r="K267" s="44" t="s">
        <v>152</v>
      </c>
      <c r="L267" s="44" t="s">
        <v>152</v>
      </c>
      <c r="M267" s="44" t="s">
        <v>152</v>
      </c>
      <c r="N267" s="44" t="s">
        <v>152</v>
      </c>
      <c r="O267" s="23" t="str">
        <f t="shared" si="215"/>
        <v>Objeto</v>
      </c>
      <c r="P267" s="23" t="str">
        <f t="shared" si="215"/>
        <v>De.Revit</v>
      </c>
      <c r="Q267" s="35" t="str">
        <f t="shared" si="214"/>
        <v>Propriedade: com.tag    Domínio: Objeto     Range: De.Revit</v>
      </c>
      <c r="R267" s="35" t="str">
        <f t="shared" si="209"/>
        <v>Valor:  OST_FabricationPipework</v>
      </c>
      <c r="S267" s="19" t="s">
        <v>152</v>
      </c>
      <c r="T267" s="56" t="str">
        <f t="shared" si="210"/>
        <v>Refere-se a propriedade     com.tag     &gt;  OST_FabricationPipeworkTags</v>
      </c>
      <c r="U267" s="90" t="s">
        <v>728</v>
      </c>
    </row>
    <row r="268" spans="1:21" ht="8.4" customHeight="1" x14ac:dyDescent="0.3">
      <c r="A268" s="32">
        <v>268</v>
      </c>
      <c r="B268" s="18" t="str">
        <f t="shared" si="203"/>
        <v>com.tag</v>
      </c>
      <c r="C268" s="87" t="s">
        <v>353</v>
      </c>
      <c r="D268" s="34" t="s">
        <v>57</v>
      </c>
      <c r="E268" s="20" t="str">
        <f t="shared" si="204"/>
        <v>objeto</v>
      </c>
      <c r="F268" s="26" t="str">
        <f t="shared" si="213"/>
        <v>com.tag</v>
      </c>
      <c r="G268" s="44" t="s">
        <v>152</v>
      </c>
      <c r="H268" s="44" t="s">
        <v>152</v>
      </c>
      <c r="I268" s="44" t="s">
        <v>152</v>
      </c>
      <c r="J268" s="44" t="s">
        <v>152</v>
      </c>
      <c r="K268" s="44" t="s">
        <v>152</v>
      </c>
      <c r="L268" s="44" t="s">
        <v>152</v>
      </c>
      <c r="M268" s="44" t="s">
        <v>152</v>
      </c>
      <c r="N268" s="44" t="s">
        <v>152</v>
      </c>
      <c r="O268" s="23" t="str">
        <f t="shared" si="215"/>
        <v>Objeto</v>
      </c>
      <c r="P268" s="23" t="str">
        <f t="shared" si="215"/>
        <v>De.Revit</v>
      </c>
      <c r="Q268" s="35" t="str">
        <f t="shared" si="214"/>
        <v>Propriedade: com.tag    Domínio: Objeto     Range: De.Revit</v>
      </c>
      <c r="R268" s="35" t="str">
        <f t="shared" si="209"/>
        <v>Valor:  OST_FabricReinforcement</v>
      </c>
      <c r="S268" s="19" t="s">
        <v>152</v>
      </c>
      <c r="T268" s="56" t="str">
        <f t="shared" si="210"/>
        <v>Refere-se a propriedade     com.tag     &gt;  OST_FabricReinforcementTags</v>
      </c>
      <c r="U268" s="90" t="s">
        <v>716</v>
      </c>
    </row>
    <row r="269" spans="1:21" ht="8.4" customHeight="1" x14ac:dyDescent="0.3">
      <c r="A269" s="32">
        <v>269</v>
      </c>
      <c r="B269" s="18" t="str">
        <f t="shared" si="203"/>
        <v>com.tag</v>
      </c>
      <c r="C269" s="87" t="s">
        <v>367</v>
      </c>
      <c r="D269" s="34" t="s">
        <v>57</v>
      </c>
      <c r="E269" s="20" t="str">
        <f t="shared" si="204"/>
        <v>objeto</v>
      </c>
      <c r="F269" s="26" t="str">
        <f t="shared" si="213"/>
        <v>com.tag</v>
      </c>
      <c r="G269" s="44" t="s">
        <v>152</v>
      </c>
      <c r="H269" s="44" t="s">
        <v>152</v>
      </c>
      <c r="I269" s="44" t="s">
        <v>152</v>
      </c>
      <c r="J269" s="44" t="s">
        <v>152</v>
      </c>
      <c r="K269" s="44" t="s">
        <v>152</v>
      </c>
      <c r="L269" s="44" t="s">
        <v>152</v>
      </c>
      <c r="M269" s="44" t="s">
        <v>152</v>
      </c>
      <c r="N269" s="44" t="s">
        <v>152</v>
      </c>
      <c r="O269" s="23" t="str">
        <f t="shared" si="215"/>
        <v>Objeto</v>
      </c>
      <c r="P269" s="23" t="str">
        <f t="shared" si="215"/>
        <v>De.Revit</v>
      </c>
      <c r="Q269" s="35" t="str">
        <f t="shared" si="214"/>
        <v>Propriedade: com.tag    Domínio: Objeto     Range: De.Revit</v>
      </c>
      <c r="R269" s="35" t="str">
        <f t="shared" si="209"/>
        <v>Valor:  OST_Fascia</v>
      </c>
      <c r="S269" s="19" t="s">
        <v>152</v>
      </c>
      <c r="T269" s="56" t="str">
        <f t="shared" si="210"/>
        <v>Refere-se a propriedade     com.tag     &gt;  OST_FasciaTags</v>
      </c>
      <c r="U269" s="90" t="s">
        <v>893</v>
      </c>
    </row>
    <row r="270" spans="1:21" ht="8.4" customHeight="1" x14ac:dyDescent="0.3">
      <c r="A270" s="32">
        <v>270</v>
      </c>
      <c r="B270" s="18" t="str">
        <f t="shared" si="203"/>
        <v>com.tag</v>
      </c>
      <c r="C270" s="87" t="s">
        <v>746</v>
      </c>
      <c r="D270" s="34" t="s">
        <v>57</v>
      </c>
      <c r="E270" s="20" t="str">
        <f t="shared" si="204"/>
        <v>objeto</v>
      </c>
      <c r="F270" s="26" t="str">
        <f t="shared" si="213"/>
        <v>com.tag</v>
      </c>
      <c r="G270" s="44" t="s">
        <v>152</v>
      </c>
      <c r="H270" s="44" t="s">
        <v>152</v>
      </c>
      <c r="I270" s="44" t="s">
        <v>152</v>
      </c>
      <c r="J270" s="44" t="s">
        <v>152</v>
      </c>
      <c r="K270" s="44" t="s">
        <v>152</v>
      </c>
      <c r="L270" s="44" t="s">
        <v>152</v>
      </c>
      <c r="M270" s="44" t="s">
        <v>152</v>
      </c>
      <c r="N270" s="44" t="s">
        <v>152</v>
      </c>
      <c r="O270" s="23" t="str">
        <f t="shared" si="215"/>
        <v>Objeto</v>
      </c>
      <c r="P270" s="23" t="str">
        <f t="shared" si="215"/>
        <v>De.Revit</v>
      </c>
      <c r="Q270" s="35" t="str">
        <f t="shared" si="214"/>
        <v>Propriedade: com.tag    Domínio: Objeto     Range: De.Revit</v>
      </c>
      <c r="R270" s="35" t="str">
        <f t="shared" si="209"/>
        <v>Valor:  OST_FireAlarmDevices</v>
      </c>
      <c r="S270" s="19" t="s">
        <v>152</v>
      </c>
      <c r="T270" s="56" t="str">
        <f t="shared" si="210"/>
        <v>Refere-se a propriedade     com.tag     &gt;  OST_FireAlarmDeviceTags</v>
      </c>
      <c r="U270" s="90" t="s">
        <v>745</v>
      </c>
    </row>
    <row r="271" spans="1:21" ht="8.4" customHeight="1" x14ac:dyDescent="0.3">
      <c r="A271" s="32">
        <v>271</v>
      </c>
      <c r="B271" s="18" t="str">
        <f t="shared" ref="B271:B334" si="216">F271</f>
        <v>com.tag</v>
      </c>
      <c r="C271" s="87" t="s">
        <v>377</v>
      </c>
      <c r="D271" s="34" t="s">
        <v>57</v>
      </c>
      <c r="E271" s="20" t="str">
        <f t="shared" ref="E271:E334" si="217">E270</f>
        <v>objeto</v>
      </c>
      <c r="F271" s="26" t="str">
        <f t="shared" si="213"/>
        <v>com.tag</v>
      </c>
      <c r="G271" s="44" t="s">
        <v>152</v>
      </c>
      <c r="H271" s="44" t="s">
        <v>152</v>
      </c>
      <c r="I271" s="44" t="s">
        <v>152</v>
      </c>
      <c r="J271" s="44" t="s">
        <v>152</v>
      </c>
      <c r="K271" s="44" t="s">
        <v>152</v>
      </c>
      <c r="L271" s="44" t="s">
        <v>152</v>
      </c>
      <c r="M271" s="44" t="s">
        <v>152</v>
      </c>
      <c r="N271" s="44" t="s">
        <v>152</v>
      </c>
      <c r="O271" s="23" t="str">
        <f t="shared" si="215"/>
        <v>Objeto</v>
      </c>
      <c r="P271" s="23" t="str">
        <f t="shared" si="215"/>
        <v>De.Revit</v>
      </c>
      <c r="Q271" s="35" t="str">
        <f t="shared" si="214"/>
        <v>Propriedade: com.tag    Domínio: Objeto     Range: De.Revit</v>
      </c>
      <c r="R271" s="35" t="str">
        <f t="shared" si="209"/>
        <v>Valor:  OST_FireProtection</v>
      </c>
      <c r="S271" s="19" t="s">
        <v>152</v>
      </c>
      <c r="T271" s="56" t="str">
        <f t="shared" si="210"/>
        <v>Refere-se a propriedade     com.tag     &gt;  OST_FireProtectionTags</v>
      </c>
      <c r="U271" s="90" t="s">
        <v>899</v>
      </c>
    </row>
    <row r="272" spans="1:21" ht="8.4" customHeight="1" x14ac:dyDescent="0.3">
      <c r="A272" s="32">
        <v>272</v>
      </c>
      <c r="B272" s="18" t="str">
        <f t="shared" si="216"/>
        <v>com.tag</v>
      </c>
      <c r="C272" s="87" t="s">
        <v>765</v>
      </c>
      <c r="D272" s="34" t="s">
        <v>57</v>
      </c>
      <c r="E272" s="20" t="str">
        <f t="shared" si="217"/>
        <v>objeto</v>
      </c>
      <c r="F272" s="26" t="str">
        <f t="shared" si="213"/>
        <v>com.tag</v>
      </c>
      <c r="G272" s="44" t="s">
        <v>152</v>
      </c>
      <c r="H272" s="44" t="s">
        <v>152</v>
      </c>
      <c r="I272" s="44" t="s">
        <v>152</v>
      </c>
      <c r="J272" s="44" t="s">
        <v>152</v>
      </c>
      <c r="K272" s="44" t="s">
        <v>152</v>
      </c>
      <c r="L272" s="44" t="s">
        <v>152</v>
      </c>
      <c r="M272" s="44" t="s">
        <v>152</v>
      </c>
      <c r="N272" s="44" t="s">
        <v>152</v>
      </c>
      <c r="O272" s="23" t="str">
        <f t="shared" si="215"/>
        <v>Objeto</v>
      </c>
      <c r="P272" s="23" t="str">
        <f t="shared" si="215"/>
        <v>De.Revit</v>
      </c>
      <c r="Q272" s="35" t="str">
        <f t="shared" si="214"/>
        <v>Propriedade: com.tag    Domínio: Objeto     Range: De.Revit</v>
      </c>
      <c r="R272" s="35" t="str">
        <f t="shared" si="209"/>
        <v>Valor:  OST_FlexDuctCurves</v>
      </c>
      <c r="S272" s="19" t="s">
        <v>152</v>
      </c>
      <c r="T272" s="56" t="str">
        <f t="shared" si="210"/>
        <v>Refere-se a propriedade     com.tag     &gt;  OST_FlexDuctTags</v>
      </c>
      <c r="U272" s="90" t="s">
        <v>768</v>
      </c>
    </row>
    <row r="273" spans="1:21" ht="8.4" customHeight="1" x14ac:dyDescent="0.3">
      <c r="A273" s="32">
        <v>273</v>
      </c>
      <c r="B273" s="18" t="str">
        <f t="shared" si="216"/>
        <v>com.tag</v>
      </c>
      <c r="C273" s="87" t="s">
        <v>761</v>
      </c>
      <c r="D273" s="34" t="s">
        <v>57</v>
      </c>
      <c r="E273" s="20" t="str">
        <f t="shared" si="217"/>
        <v>objeto</v>
      </c>
      <c r="F273" s="26" t="str">
        <f t="shared" ref="F273:F281" si="218">F272</f>
        <v>com.tag</v>
      </c>
      <c r="G273" s="44" t="s">
        <v>152</v>
      </c>
      <c r="H273" s="44" t="s">
        <v>152</v>
      </c>
      <c r="I273" s="44" t="s">
        <v>152</v>
      </c>
      <c r="J273" s="44" t="s">
        <v>152</v>
      </c>
      <c r="K273" s="44" t="s">
        <v>152</v>
      </c>
      <c r="L273" s="44" t="s">
        <v>152</v>
      </c>
      <c r="M273" s="44" t="s">
        <v>152</v>
      </c>
      <c r="N273" s="44" t="s">
        <v>152</v>
      </c>
      <c r="O273" s="23" t="str">
        <f t="shared" si="215"/>
        <v>Objeto</v>
      </c>
      <c r="P273" s="23" t="str">
        <f t="shared" si="215"/>
        <v>De.Revit</v>
      </c>
      <c r="Q273" s="35" t="str">
        <f t="shared" si="214"/>
        <v>Propriedade: com.tag    Domínio: Objeto     Range: De.Revit</v>
      </c>
      <c r="R273" s="35" t="str">
        <f t="shared" si="209"/>
        <v>Valor:  OST_FlexPipeCurves</v>
      </c>
      <c r="S273" s="19" t="s">
        <v>152</v>
      </c>
      <c r="T273" s="56" t="str">
        <f t="shared" si="210"/>
        <v>Refere-se a propriedade     com.tag     &gt;  OST_FlexPipeTags</v>
      </c>
      <c r="U273" s="90" t="s">
        <v>762</v>
      </c>
    </row>
    <row r="274" spans="1:21" ht="8.4" customHeight="1" x14ac:dyDescent="0.3">
      <c r="A274" s="32">
        <v>274</v>
      </c>
      <c r="B274" s="18" t="str">
        <f t="shared" si="216"/>
        <v>com.tag</v>
      </c>
      <c r="C274" s="87" t="s">
        <v>349</v>
      </c>
      <c r="D274" s="34" t="s">
        <v>57</v>
      </c>
      <c r="E274" s="20" t="str">
        <f t="shared" si="217"/>
        <v>objeto</v>
      </c>
      <c r="F274" s="26" t="str">
        <f t="shared" si="218"/>
        <v>com.tag</v>
      </c>
      <c r="G274" s="44" t="s">
        <v>152</v>
      </c>
      <c r="H274" s="44" t="s">
        <v>152</v>
      </c>
      <c r="I274" s="44" t="s">
        <v>152</v>
      </c>
      <c r="J274" s="44" t="s">
        <v>152</v>
      </c>
      <c r="K274" s="44" t="s">
        <v>152</v>
      </c>
      <c r="L274" s="44" t="s">
        <v>152</v>
      </c>
      <c r="M274" s="44" t="s">
        <v>152</v>
      </c>
      <c r="N274" s="44" t="s">
        <v>152</v>
      </c>
      <c r="O274" s="23" t="str">
        <f t="shared" si="215"/>
        <v>Objeto</v>
      </c>
      <c r="P274" s="23" t="str">
        <f t="shared" si="215"/>
        <v>De.Revit</v>
      </c>
      <c r="Q274" s="35" t="str">
        <f t="shared" si="214"/>
        <v>Propriedade: com.tag    Domínio: Objeto     Range: De.Revit</v>
      </c>
      <c r="R274" s="35" t="str">
        <f t="shared" si="209"/>
        <v>Valor:  OST_FloorAnalytical</v>
      </c>
      <c r="S274" s="19" t="s">
        <v>152</v>
      </c>
      <c r="T274" s="56" t="str">
        <f t="shared" si="210"/>
        <v>Refere-se a propriedade     com.tag     &gt;  OST_FloorAnalyticalTags</v>
      </c>
      <c r="U274" s="90" t="s">
        <v>695</v>
      </c>
    </row>
    <row r="275" spans="1:21" ht="8.4" customHeight="1" x14ac:dyDescent="0.3">
      <c r="A275" s="32">
        <v>275</v>
      </c>
      <c r="B275" s="18" t="str">
        <f t="shared" si="216"/>
        <v>com.tag</v>
      </c>
      <c r="C275" s="87" t="s">
        <v>944</v>
      </c>
      <c r="D275" s="34" t="s">
        <v>57</v>
      </c>
      <c r="E275" s="20" t="str">
        <f t="shared" si="217"/>
        <v>objeto</v>
      </c>
      <c r="F275" s="26" t="str">
        <f t="shared" si="218"/>
        <v>com.tag</v>
      </c>
      <c r="G275" s="44" t="s">
        <v>152</v>
      </c>
      <c r="H275" s="44" t="s">
        <v>152</v>
      </c>
      <c r="I275" s="44" t="s">
        <v>152</v>
      </c>
      <c r="J275" s="44" t="s">
        <v>152</v>
      </c>
      <c r="K275" s="44" t="s">
        <v>152</v>
      </c>
      <c r="L275" s="44" t="s">
        <v>152</v>
      </c>
      <c r="M275" s="44" t="s">
        <v>152</v>
      </c>
      <c r="N275" s="44" t="s">
        <v>152</v>
      </c>
      <c r="O275" s="23" t="str">
        <f t="shared" si="215"/>
        <v>Objeto</v>
      </c>
      <c r="P275" s="23" t="str">
        <f t="shared" si="215"/>
        <v>De.Revit</v>
      </c>
      <c r="Q275" s="35" t="str">
        <f t="shared" si="214"/>
        <v>Propriedade: com.tag    Domínio: Objeto     Range: De.Revit</v>
      </c>
      <c r="R275" s="35" t="str">
        <f t="shared" si="209"/>
        <v>Valor:  OST_Floors</v>
      </c>
      <c r="S275" s="19" t="s">
        <v>152</v>
      </c>
      <c r="T275" s="56" t="str">
        <f t="shared" si="210"/>
        <v>Refere-se a propriedade     com.tag     &gt;  OST_FloorTags</v>
      </c>
      <c r="U275" s="90" t="s">
        <v>836</v>
      </c>
    </row>
    <row r="276" spans="1:21" ht="8.4" customHeight="1" x14ac:dyDescent="0.3">
      <c r="A276" s="32">
        <v>276</v>
      </c>
      <c r="B276" s="18" t="str">
        <f t="shared" si="216"/>
        <v>com.tag</v>
      </c>
      <c r="C276" s="87" t="s">
        <v>167</v>
      </c>
      <c r="D276" s="34" t="s">
        <v>57</v>
      </c>
      <c r="E276" s="20" t="str">
        <f t="shared" si="217"/>
        <v>objeto</v>
      </c>
      <c r="F276" s="26" t="str">
        <f t="shared" si="218"/>
        <v>com.tag</v>
      </c>
      <c r="G276" s="44" t="s">
        <v>152</v>
      </c>
      <c r="H276" s="44" t="s">
        <v>152</v>
      </c>
      <c r="I276" s="44" t="s">
        <v>152</v>
      </c>
      <c r="J276" s="44" t="s">
        <v>152</v>
      </c>
      <c r="K276" s="44" t="s">
        <v>152</v>
      </c>
      <c r="L276" s="44" t="s">
        <v>152</v>
      </c>
      <c r="M276" s="44" t="s">
        <v>152</v>
      </c>
      <c r="N276" s="44" t="s">
        <v>152</v>
      </c>
      <c r="O276" s="23" t="str">
        <f t="shared" si="215"/>
        <v>Objeto</v>
      </c>
      <c r="P276" s="23" t="str">
        <f t="shared" si="215"/>
        <v>De.Revit</v>
      </c>
      <c r="Q276" s="35" t="str">
        <f t="shared" si="214"/>
        <v>Propriedade: com.tag    Domínio: Objeto     Range: De.Revit</v>
      </c>
      <c r="R276" s="35" t="str">
        <f t="shared" si="209"/>
        <v>Valor:  OST_FoodServiceEquipment</v>
      </c>
      <c r="S276" s="19" t="s">
        <v>152</v>
      </c>
      <c r="T276" s="56" t="str">
        <f t="shared" si="210"/>
        <v>Refere-se a propriedade     com.tag     &gt;  OST_FoodServiceEquipmentTags</v>
      </c>
      <c r="U276" s="90" t="s">
        <v>901</v>
      </c>
    </row>
    <row r="277" spans="1:21" ht="8.4" customHeight="1" x14ac:dyDescent="0.3">
      <c r="A277" s="32">
        <v>277</v>
      </c>
      <c r="B277" s="18" t="str">
        <f t="shared" si="216"/>
        <v>com.tag</v>
      </c>
      <c r="C277" s="87" t="s">
        <v>345</v>
      </c>
      <c r="D277" s="34" t="s">
        <v>57</v>
      </c>
      <c r="E277" s="20" t="str">
        <f t="shared" si="217"/>
        <v>objeto</v>
      </c>
      <c r="F277" s="26" t="str">
        <f t="shared" si="218"/>
        <v>com.tag</v>
      </c>
      <c r="G277" s="44" t="s">
        <v>152</v>
      </c>
      <c r="H277" s="44" t="s">
        <v>152</v>
      </c>
      <c r="I277" s="44" t="s">
        <v>152</v>
      </c>
      <c r="J277" s="44" t="s">
        <v>152</v>
      </c>
      <c r="K277" s="44" t="s">
        <v>152</v>
      </c>
      <c r="L277" s="44" t="s">
        <v>152</v>
      </c>
      <c r="M277" s="44" t="s">
        <v>152</v>
      </c>
      <c r="N277" s="44" t="s">
        <v>152</v>
      </c>
      <c r="O277" s="23" t="str">
        <f t="shared" ref="O277:P292" si="219">O276</f>
        <v>Objeto</v>
      </c>
      <c r="P277" s="23" t="str">
        <f t="shared" si="219"/>
        <v>De.Revit</v>
      </c>
      <c r="Q277" s="35" t="str">
        <f t="shared" si="214"/>
        <v>Propriedade: com.tag    Domínio: Objeto     Range: De.Revit</v>
      </c>
      <c r="R277" s="35" t="str">
        <f t="shared" si="209"/>
        <v>Valor:  OST_FoundationSlabAnalytical</v>
      </c>
      <c r="S277" s="19" t="s">
        <v>152</v>
      </c>
      <c r="T277" s="56" t="str">
        <f t="shared" si="210"/>
        <v>Refere-se a propriedade     com.tag     &gt;  OST_FoundationSlabAnalyticalTags</v>
      </c>
      <c r="U277" s="90" t="s">
        <v>691</v>
      </c>
    </row>
    <row r="278" spans="1:21" ht="8.4" customHeight="1" x14ac:dyDescent="0.3">
      <c r="A278" s="32">
        <v>278</v>
      </c>
      <c r="B278" s="18" t="str">
        <f t="shared" si="216"/>
        <v>com.tag</v>
      </c>
      <c r="C278" s="87" t="s">
        <v>880</v>
      </c>
      <c r="D278" s="34" t="s">
        <v>57</v>
      </c>
      <c r="E278" s="20" t="str">
        <f t="shared" si="217"/>
        <v>objeto</v>
      </c>
      <c r="F278" s="26" t="str">
        <f t="shared" si="218"/>
        <v>com.tag</v>
      </c>
      <c r="G278" s="44" t="s">
        <v>152</v>
      </c>
      <c r="H278" s="44" t="s">
        <v>152</v>
      </c>
      <c r="I278" s="44" t="s">
        <v>152</v>
      </c>
      <c r="J278" s="44" t="s">
        <v>152</v>
      </c>
      <c r="K278" s="44" t="s">
        <v>152</v>
      </c>
      <c r="L278" s="44" t="s">
        <v>152</v>
      </c>
      <c r="M278" s="44" t="s">
        <v>152</v>
      </c>
      <c r="N278" s="44" t="s">
        <v>152</v>
      </c>
      <c r="O278" s="23" t="str">
        <f t="shared" si="219"/>
        <v>Objeto</v>
      </c>
      <c r="P278" s="23" t="str">
        <f t="shared" si="219"/>
        <v>De.Revit</v>
      </c>
      <c r="Q278" s="35" t="str">
        <f t="shared" si="214"/>
        <v>Propriedade: com.tag    Domínio: Objeto     Range: De.Revit</v>
      </c>
      <c r="R278" s="35" t="str">
        <f t="shared" si="209"/>
        <v>Valor:  OST_FurnitureSystems</v>
      </c>
      <c r="S278" s="19" t="s">
        <v>152</v>
      </c>
      <c r="T278" s="56" t="str">
        <f t="shared" si="210"/>
        <v>Refere-se a propriedade     com.tag     &gt;  OST_FurnitureSystemTags</v>
      </c>
      <c r="U278" s="90" t="s">
        <v>854</v>
      </c>
    </row>
    <row r="279" spans="1:21" ht="8.4" customHeight="1" x14ac:dyDescent="0.3">
      <c r="A279" s="32">
        <v>279</v>
      </c>
      <c r="B279" s="18" t="str">
        <f t="shared" si="216"/>
        <v>com.tag</v>
      </c>
      <c r="C279" s="87" t="s">
        <v>168</v>
      </c>
      <c r="D279" s="34" t="s">
        <v>57</v>
      </c>
      <c r="E279" s="20" t="str">
        <f t="shared" si="217"/>
        <v>objeto</v>
      </c>
      <c r="F279" s="26" t="str">
        <f t="shared" si="218"/>
        <v>com.tag</v>
      </c>
      <c r="G279" s="44" t="s">
        <v>152</v>
      </c>
      <c r="H279" s="44" t="s">
        <v>152</v>
      </c>
      <c r="I279" s="44" t="s">
        <v>152</v>
      </c>
      <c r="J279" s="44" t="s">
        <v>152</v>
      </c>
      <c r="K279" s="44" t="s">
        <v>152</v>
      </c>
      <c r="L279" s="44" t="s">
        <v>152</v>
      </c>
      <c r="M279" s="44" t="s">
        <v>152</v>
      </c>
      <c r="N279" s="44" t="s">
        <v>152</v>
      </c>
      <c r="O279" s="23" t="str">
        <f t="shared" si="219"/>
        <v>Objeto</v>
      </c>
      <c r="P279" s="23" t="str">
        <f t="shared" si="219"/>
        <v>De.Revit</v>
      </c>
      <c r="Q279" s="35" t="str">
        <f t="shared" si="214"/>
        <v>Propriedade: com.tag    Domínio: Objeto     Range: De.Revit</v>
      </c>
      <c r="R279" s="35" t="str">
        <f t="shared" si="209"/>
        <v>Valor:  OST_Furniture</v>
      </c>
      <c r="S279" s="19" t="s">
        <v>152</v>
      </c>
      <c r="T279" s="56" t="str">
        <f t="shared" si="210"/>
        <v>Refere-se a propriedade     com.tag     &gt;  OST_FurnitureTags</v>
      </c>
      <c r="U279" s="90" t="s">
        <v>855</v>
      </c>
    </row>
    <row r="280" spans="1:21" ht="8.4" customHeight="1" x14ac:dyDescent="0.3">
      <c r="A280" s="32">
        <v>280</v>
      </c>
      <c r="B280" s="18" t="str">
        <f t="shared" si="216"/>
        <v>com.tag</v>
      </c>
      <c r="C280" s="87" t="s">
        <v>169</v>
      </c>
      <c r="D280" s="34" t="s">
        <v>57</v>
      </c>
      <c r="E280" s="20" t="str">
        <f t="shared" si="217"/>
        <v>objeto</v>
      </c>
      <c r="F280" s="26" t="str">
        <f t="shared" si="218"/>
        <v>com.tag</v>
      </c>
      <c r="G280" s="44" t="s">
        <v>152</v>
      </c>
      <c r="H280" s="44" t="s">
        <v>152</v>
      </c>
      <c r="I280" s="44" t="s">
        <v>152</v>
      </c>
      <c r="J280" s="44" t="s">
        <v>152</v>
      </c>
      <c r="K280" s="44" t="s">
        <v>152</v>
      </c>
      <c r="L280" s="44" t="s">
        <v>152</v>
      </c>
      <c r="M280" s="44" t="s">
        <v>152</v>
      </c>
      <c r="N280" s="44" t="s">
        <v>152</v>
      </c>
      <c r="O280" s="23" t="str">
        <f t="shared" si="219"/>
        <v>Objeto</v>
      </c>
      <c r="P280" s="23" t="str">
        <f t="shared" si="219"/>
        <v>De.Revit</v>
      </c>
      <c r="Q280" s="35" t="str">
        <f t="shared" si="214"/>
        <v>Propriedade: com.tag    Domínio: Objeto     Range: De.Revit</v>
      </c>
      <c r="R280" s="35" t="str">
        <f t="shared" si="209"/>
        <v>Valor:  OST_GenericModel</v>
      </c>
      <c r="S280" s="19" t="s">
        <v>152</v>
      </c>
      <c r="T280" s="56" t="str">
        <f t="shared" si="210"/>
        <v>Refere-se a propriedade     com.tag     &gt;  OST_GenericModelTags</v>
      </c>
      <c r="U280" s="90" t="s">
        <v>848</v>
      </c>
    </row>
    <row r="281" spans="1:21" ht="8.4" customHeight="1" x14ac:dyDescent="0.3">
      <c r="A281" s="32">
        <v>281</v>
      </c>
      <c r="B281" s="18" t="str">
        <f t="shared" si="216"/>
        <v>com.tag</v>
      </c>
      <c r="C281" s="87" t="s">
        <v>366</v>
      </c>
      <c r="D281" s="34" t="s">
        <v>57</v>
      </c>
      <c r="E281" s="20" t="str">
        <f t="shared" si="217"/>
        <v>objeto</v>
      </c>
      <c r="F281" s="26" t="str">
        <f t="shared" si="218"/>
        <v>com.tag</v>
      </c>
      <c r="G281" s="44" t="s">
        <v>152</v>
      </c>
      <c r="H281" s="44" t="s">
        <v>152</v>
      </c>
      <c r="I281" s="44" t="s">
        <v>152</v>
      </c>
      <c r="J281" s="44" t="s">
        <v>152</v>
      </c>
      <c r="K281" s="44" t="s">
        <v>152</v>
      </c>
      <c r="L281" s="44" t="s">
        <v>152</v>
      </c>
      <c r="M281" s="44" t="s">
        <v>152</v>
      </c>
      <c r="N281" s="44" t="s">
        <v>152</v>
      </c>
      <c r="O281" s="23" t="str">
        <f t="shared" si="219"/>
        <v>Objeto</v>
      </c>
      <c r="P281" s="23" t="str">
        <f t="shared" si="219"/>
        <v>De.Revit</v>
      </c>
      <c r="Q281" s="35" t="str">
        <f t="shared" si="214"/>
        <v>Propriedade: com.tag    Domínio: Objeto     Range: De.Revit</v>
      </c>
      <c r="R281" s="35" t="str">
        <f t="shared" si="209"/>
        <v>Valor:  OST_Gutter</v>
      </c>
      <c r="S281" s="19" t="s">
        <v>152</v>
      </c>
      <c r="T281" s="56" t="str">
        <f t="shared" si="210"/>
        <v>Refere-se a propriedade     com.tag     &gt;  OST_GutterTags</v>
      </c>
      <c r="U281" s="90" t="s">
        <v>890</v>
      </c>
    </row>
    <row r="282" spans="1:21" ht="8.4" customHeight="1" x14ac:dyDescent="0.3">
      <c r="A282" s="32">
        <v>282</v>
      </c>
      <c r="B282" s="18" t="str">
        <f t="shared" si="216"/>
        <v>com.tag</v>
      </c>
      <c r="C282" s="88" t="s">
        <v>913</v>
      </c>
      <c r="D282" s="34" t="s">
        <v>57</v>
      </c>
      <c r="E282" s="20" t="str">
        <f t="shared" si="217"/>
        <v>objeto</v>
      </c>
      <c r="F282" s="26" t="str">
        <f t="shared" ref="F282:F345" si="220">F281</f>
        <v>com.tag</v>
      </c>
      <c r="G282" s="44" t="s">
        <v>152</v>
      </c>
      <c r="H282" s="44" t="s">
        <v>152</v>
      </c>
      <c r="I282" s="44" t="s">
        <v>152</v>
      </c>
      <c r="J282" s="44" t="s">
        <v>152</v>
      </c>
      <c r="K282" s="44" t="s">
        <v>152</v>
      </c>
      <c r="L282" s="44" t="s">
        <v>152</v>
      </c>
      <c r="M282" s="44" t="s">
        <v>152</v>
      </c>
      <c r="N282" s="44" t="s">
        <v>152</v>
      </c>
      <c r="O282" s="23" t="str">
        <f t="shared" si="219"/>
        <v>Objeto</v>
      </c>
      <c r="P282" s="23" t="str">
        <f t="shared" si="219"/>
        <v>De.Revit</v>
      </c>
      <c r="Q282" s="35" t="str">
        <f t="shared" si="214"/>
        <v>Propriedade: com.tag    Domínio: Objeto     Range: De.Revit</v>
      </c>
      <c r="R282" s="35" t="str">
        <f t="shared" si="209"/>
        <v>Valor:  OST_RailingHandRail</v>
      </c>
      <c r="S282" s="19" t="s">
        <v>152</v>
      </c>
      <c r="T282" s="56" t="str">
        <f t="shared" si="210"/>
        <v>Refere-se a propriedade     com.tag     &gt;  OST_HandrailTags</v>
      </c>
      <c r="U282" s="91" t="s">
        <v>889</v>
      </c>
    </row>
    <row r="283" spans="1:21" ht="8.4" customHeight="1" x14ac:dyDescent="0.3">
      <c r="A283" s="32">
        <v>283</v>
      </c>
      <c r="B283" s="18" t="str">
        <f t="shared" si="216"/>
        <v>com.tag</v>
      </c>
      <c r="C283" s="87" t="s">
        <v>380</v>
      </c>
      <c r="D283" s="34" t="s">
        <v>57</v>
      </c>
      <c r="E283" s="20" t="str">
        <f t="shared" si="217"/>
        <v>objeto</v>
      </c>
      <c r="F283" s="26" t="str">
        <f t="shared" si="220"/>
        <v>com.tag</v>
      </c>
      <c r="G283" s="44" t="s">
        <v>152</v>
      </c>
      <c r="H283" s="44" t="s">
        <v>152</v>
      </c>
      <c r="I283" s="44" t="s">
        <v>152</v>
      </c>
      <c r="J283" s="44" t="s">
        <v>152</v>
      </c>
      <c r="K283" s="44" t="s">
        <v>152</v>
      </c>
      <c r="L283" s="44" t="s">
        <v>152</v>
      </c>
      <c r="M283" s="44" t="s">
        <v>152</v>
      </c>
      <c r="N283" s="44" t="s">
        <v>152</v>
      </c>
      <c r="O283" s="23" t="str">
        <f t="shared" si="219"/>
        <v>Objeto</v>
      </c>
      <c r="P283" s="23" t="str">
        <f t="shared" si="219"/>
        <v>De.Revit</v>
      </c>
      <c r="Q283" s="35" t="str">
        <f t="shared" si="214"/>
        <v>Propriedade: com.tag    Domínio: Objeto     Range: De.Revit</v>
      </c>
      <c r="R283" s="35" t="str">
        <f t="shared" si="209"/>
        <v>Valor:  OST_Hardscape</v>
      </c>
      <c r="S283" s="19" t="s">
        <v>152</v>
      </c>
      <c r="T283" s="56" t="str">
        <f t="shared" si="210"/>
        <v>Refere-se a propriedade     com.tag     &gt;  OST_HardscapeTags</v>
      </c>
      <c r="U283" s="90" t="s">
        <v>903</v>
      </c>
    </row>
    <row r="284" spans="1:21" ht="8.4" customHeight="1" x14ac:dyDescent="0.3">
      <c r="A284" s="32">
        <v>284</v>
      </c>
      <c r="B284" s="18" t="str">
        <f t="shared" si="216"/>
        <v>com.tag</v>
      </c>
      <c r="C284" s="87" t="s">
        <v>386</v>
      </c>
      <c r="D284" s="34" t="s">
        <v>57</v>
      </c>
      <c r="E284" s="20" t="str">
        <f t="shared" si="217"/>
        <v>objeto</v>
      </c>
      <c r="F284" s="26" t="str">
        <f t="shared" si="220"/>
        <v>com.tag</v>
      </c>
      <c r="G284" s="44" t="s">
        <v>152</v>
      </c>
      <c r="H284" s="44" t="s">
        <v>152</v>
      </c>
      <c r="I284" s="44" t="s">
        <v>152</v>
      </c>
      <c r="J284" s="44" t="s">
        <v>152</v>
      </c>
      <c r="K284" s="44" t="s">
        <v>152</v>
      </c>
      <c r="L284" s="44" t="s">
        <v>152</v>
      </c>
      <c r="M284" s="44" t="s">
        <v>152</v>
      </c>
      <c r="N284" s="44" t="s">
        <v>152</v>
      </c>
      <c r="O284" s="23" t="str">
        <f t="shared" si="219"/>
        <v>Objeto</v>
      </c>
      <c r="P284" s="23" t="str">
        <f t="shared" si="219"/>
        <v>De.Revit</v>
      </c>
      <c r="Q284" s="35" t="str">
        <f t="shared" si="214"/>
        <v>Propriedade: com.tag    Domínio: Objeto     Range: De.Revit</v>
      </c>
      <c r="R284" s="35" t="str">
        <f t="shared" si="209"/>
        <v>Valor:  OST_HostFin</v>
      </c>
      <c r="S284" s="19" t="s">
        <v>152</v>
      </c>
      <c r="T284" s="56" t="str">
        <f t="shared" si="210"/>
        <v>Refere-se a propriedade     com.tag     &gt;  OST_HostFinTags</v>
      </c>
      <c r="U284" s="90" t="s">
        <v>838</v>
      </c>
    </row>
    <row r="285" spans="1:21" ht="8.4" customHeight="1" x14ac:dyDescent="0.3">
      <c r="A285" s="32">
        <v>285</v>
      </c>
      <c r="B285" s="18" t="str">
        <f t="shared" si="216"/>
        <v>com.tag</v>
      </c>
      <c r="C285" s="87" t="s">
        <v>824</v>
      </c>
      <c r="D285" s="34" t="s">
        <v>57</v>
      </c>
      <c r="E285" s="20" t="str">
        <f t="shared" si="217"/>
        <v>objeto</v>
      </c>
      <c r="F285" s="26" t="str">
        <f t="shared" si="220"/>
        <v>com.tag</v>
      </c>
      <c r="G285" s="44" t="s">
        <v>152</v>
      </c>
      <c r="H285" s="44" t="s">
        <v>152</v>
      </c>
      <c r="I285" s="44" t="s">
        <v>152</v>
      </c>
      <c r="J285" s="44" t="s">
        <v>152</v>
      </c>
      <c r="K285" s="44" t="s">
        <v>152</v>
      </c>
      <c r="L285" s="44" t="s">
        <v>152</v>
      </c>
      <c r="M285" s="44" t="s">
        <v>152</v>
      </c>
      <c r="N285" s="44" t="s">
        <v>152</v>
      </c>
      <c r="O285" s="23" t="str">
        <f t="shared" si="219"/>
        <v>Objeto</v>
      </c>
      <c r="P285" s="23" t="str">
        <f t="shared" si="219"/>
        <v>De.Revit</v>
      </c>
      <c r="Q285" s="35" t="str">
        <f t="shared" si="214"/>
        <v>Propriedade: com.tag    Domínio: Objeto     Range: De.Revit</v>
      </c>
      <c r="R285" s="35" t="str">
        <f t="shared" si="209"/>
        <v>Valor:  OST_InternalAreaLoads</v>
      </c>
      <c r="S285" s="19" t="s">
        <v>152</v>
      </c>
      <c r="T285" s="56" t="str">
        <f t="shared" si="210"/>
        <v>Refere-se a propriedade     com.tag     &gt;  OST_InternalAreaLoadTags</v>
      </c>
      <c r="U285" s="90" t="s">
        <v>818</v>
      </c>
    </row>
    <row r="286" spans="1:21" ht="8.4" customHeight="1" x14ac:dyDescent="0.3">
      <c r="A286" s="32">
        <v>286</v>
      </c>
      <c r="B286" s="18" t="str">
        <f t="shared" si="216"/>
        <v>com.tag</v>
      </c>
      <c r="C286" s="87" t="s">
        <v>825</v>
      </c>
      <c r="D286" s="34" t="s">
        <v>57</v>
      </c>
      <c r="E286" s="20" t="str">
        <f t="shared" si="217"/>
        <v>objeto</v>
      </c>
      <c r="F286" s="26" t="str">
        <f t="shared" si="220"/>
        <v>com.tag</v>
      </c>
      <c r="G286" s="44" t="s">
        <v>152</v>
      </c>
      <c r="H286" s="44" t="s">
        <v>152</v>
      </c>
      <c r="I286" s="44" t="s">
        <v>152</v>
      </c>
      <c r="J286" s="44" t="s">
        <v>152</v>
      </c>
      <c r="K286" s="44" t="s">
        <v>152</v>
      </c>
      <c r="L286" s="44" t="s">
        <v>152</v>
      </c>
      <c r="M286" s="44" t="s">
        <v>152</v>
      </c>
      <c r="N286" s="44" t="s">
        <v>152</v>
      </c>
      <c r="O286" s="23" t="str">
        <f t="shared" si="219"/>
        <v>Objeto</v>
      </c>
      <c r="P286" s="23" t="str">
        <f t="shared" si="219"/>
        <v>De.Revit</v>
      </c>
      <c r="Q286" s="35" t="str">
        <f t="shared" si="214"/>
        <v>Propriedade: com.tag    Domínio: Objeto     Range: De.Revit</v>
      </c>
      <c r="R286" s="35" t="str">
        <f t="shared" si="209"/>
        <v>Valor:  OST_InternalLineLoads</v>
      </c>
      <c r="S286" s="19" t="s">
        <v>152</v>
      </c>
      <c r="T286" s="56" t="str">
        <f t="shared" si="210"/>
        <v>Refere-se a propriedade     com.tag     &gt;  OST_InternalLineLoadTags</v>
      </c>
      <c r="U286" s="90" t="s">
        <v>819</v>
      </c>
    </row>
    <row r="287" spans="1:21" ht="8.4" customHeight="1" x14ac:dyDescent="0.3">
      <c r="A287" s="32">
        <v>287</v>
      </c>
      <c r="B287" s="18" t="str">
        <f t="shared" si="216"/>
        <v>com.tag</v>
      </c>
      <c r="C287" s="87" t="s">
        <v>826</v>
      </c>
      <c r="D287" s="34" t="s">
        <v>57</v>
      </c>
      <c r="E287" s="20" t="str">
        <f t="shared" si="217"/>
        <v>objeto</v>
      </c>
      <c r="F287" s="26" t="str">
        <f t="shared" si="220"/>
        <v>com.tag</v>
      </c>
      <c r="G287" s="44" t="s">
        <v>152</v>
      </c>
      <c r="H287" s="44" t="s">
        <v>152</v>
      </c>
      <c r="I287" s="44" t="s">
        <v>152</v>
      </c>
      <c r="J287" s="44" t="s">
        <v>152</v>
      </c>
      <c r="K287" s="44" t="s">
        <v>152</v>
      </c>
      <c r="L287" s="44" t="s">
        <v>152</v>
      </c>
      <c r="M287" s="44" t="s">
        <v>152</v>
      </c>
      <c r="N287" s="44" t="s">
        <v>152</v>
      </c>
      <c r="O287" s="23" t="str">
        <f t="shared" si="219"/>
        <v>Objeto</v>
      </c>
      <c r="P287" s="23" t="str">
        <f t="shared" si="219"/>
        <v>De.Revit</v>
      </c>
      <c r="Q287" s="35" t="str">
        <f t="shared" si="214"/>
        <v>Propriedade: com.tag    Domínio: Objeto     Range: De.Revit</v>
      </c>
      <c r="R287" s="35" t="str">
        <f t="shared" si="209"/>
        <v>Valor:  OST_InternalPointLoads</v>
      </c>
      <c r="S287" s="19" t="s">
        <v>152</v>
      </c>
      <c r="T287" s="56" t="str">
        <f t="shared" si="210"/>
        <v>Refere-se a propriedade     com.tag     &gt;  OST_InternalPointLoadTags</v>
      </c>
      <c r="U287" s="90" t="s">
        <v>820</v>
      </c>
    </row>
    <row r="288" spans="1:21" ht="8.4" customHeight="1" x14ac:dyDescent="0.3">
      <c r="A288" s="32">
        <v>288</v>
      </c>
      <c r="B288" s="18" t="str">
        <f t="shared" si="216"/>
        <v>com.tag</v>
      </c>
      <c r="C288" s="87" t="s">
        <v>347</v>
      </c>
      <c r="D288" s="34" t="s">
        <v>57</v>
      </c>
      <c r="E288" s="20" t="str">
        <f t="shared" si="217"/>
        <v>objeto</v>
      </c>
      <c r="F288" s="26" t="str">
        <f t="shared" si="220"/>
        <v>com.tag</v>
      </c>
      <c r="G288" s="44" t="s">
        <v>152</v>
      </c>
      <c r="H288" s="44" t="s">
        <v>152</v>
      </c>
      <c r="I288" s="44" t="s">
        <v>152</v>
      </c>
      <c r="J288" s="44" t="s">
        <v>152</v>
      </c>
      <c r="K288" s="44" t="s">
        <v>152</v>
      </c>
      <c r="L288" s="44" t="s">
        <v>152</v>
      </c>
      <c r="M288" s="44" t="s">
        <v>152</v>
      </c>
      <c r="N288" s="44" t="s">
        <v>152</v>
      </c>
      <c r="O288" s="23" t="str">
        <f t="shared" si="219"/>
        <v>Objeto</v>
      </c>
      <c r="P288" s="23" t="str">
        <f t="shared" si="219"/>
        <v>De.Revit</v>
      </c>
      <c r="Q288" s="35" t="str">
        <f t="shared" si="214"/>
        <v>Propriedade: com.tag    Domínio: Objeto     Range: De.Revit</v>
      </c>
      <c r="R288" s="35" t="str">
        <f t="shared" si="209"/>
        <v>Valor:  OST_IsolatedFoundationAnalytical</v>
      </c>
      <c r="S288" s="19" t="s">
        <v>152</v>
      </c>
      <c r="T288" s="56" t="str">
        <f t="shared" si="210"/>
        <v>Refere-se a propriedade     com.tag     &gt;  OST_IsolatedFoundationAnalyticalTags</v>
      </c>
      <c r="U288" s="90" t="s">
        <v>693</v>
      </c>
    </row>
    <row r="289" spans="1:21" ht="8.4" customHeight="1" x14ac:dyDescent="0.3">
      <c r="A289" s="32">
        <v>289</v>
      </c>
      <c r="B289" s="18" t="str">
        <f t="shared" si="216"/>
        <v>com.tag</v>
      </c>
      <c r="C289" s="87" t="s">
        <v>388</v>
      </c>
      <c r="D289" s="34" t="s">
        <v>57</v>
      </c>
      <c r="E289" s="20" t="str">
        <f t="shared" si="217"/>
        <v>objeto</v>
      </c>
      <c r="F289" s="26" t="str">
        <f t="shared" si="220"/>
        <v>com.tag</v>
      </c>
      <c r="G289" s="44" t="s">
        <v>152</v>
      </c>
      <c r="H289" s="44" t="s">
        <v>152</v>
      </c>
      <c r="I289" s="44" t="s">
        <v>152</v>
      </c>
      <c r="J289" s="44" t="s">
        <v>152</v>
      </c>
      <c r="K289" s="44" t="s">
        <v>152</v>
      </c>
      <c r="L289" s="44" t="s">
        <v>152</v>
      </c>
      <c r="M289" s="44" t="s">
        <v>152</v>
      </c>
      <c r="N289" s="44" t="s">
        <v>152</v>
      </c>
      <c r="O289" s="23" t="str">
        <f t="shared" si="219"/>
        <v>Objeto</v>
      </c>
      <c r="P289" s="23" t="str">
        <f t="shared" si="219"/>
        <v>De.Revit</v>
      </c>
      <c r="Q289" s="35" t="str">
        <f t="shared" si="214"/>
        <v>Propriedade: com.tag    Domínio: Objeto     Range: De.Revit</v>
      </c>
      <c r="R289" s="35" t="str">
        <f t="shared" si="209"/>
        <v>Valor:  OST_Keynote</v>
      </c>
      <c r="S289" s="19" t="s">
        <v>152</v>
      </c>
      <c r="T289" s="56" t="str">
        <f t="shared" si="210"/>
        <v>Refere-se a propriedade     com.tag     &gt;  OST_KeynoteTags</v>
      </c>
      <c r="U289" s="90" t="s">
        <v>833</v>
      </c>
    </row>
    <row r="290" spans="1:21" ht="8.4" customHeight="1" x14ac:dyDescent="0.3">
      <c r="A290" s="32">
        <v>290</v>
      </c>
      <c r="B290" s="18" t="str">
        <f t="shared" si="216"/>
        <v>com.tag</v>
      </c>
      <c r="C290" s="87" t="s">
        <v>744</v>
      </c>
      <c r="D290" s="34" t="s">
        <v>57</v>
      </c>
      <c r="E290" s="20" t="str">
        <f t="shared" si="217"/>
        <v>objeto</v>
      </c>
      <c r="F290" s="26" t="str">
        <f t="shared" si="220"/>
        <v>com.tag</v>
      </c>
      <c r="G290" s="44" t="s">
        <v>152</v>
      </c>
      <c r="H290" s="44" t="s">
        <v>152</v>
      </c>
      <c r="I290" s="44" t="s">
        <v>152</v>
      </c>
      <c r="J290" s="44" t="s">
        <v>152</v>
      </c>
      <c r="K290" s="44" t="s">
        <v>152</v>
      </c>
      <c r="L290" s="44" t="s">
        <v>152</v>
      </c>
      <c r="M290" s="44" t="s">
        <v>152</v>
      </c>
      <c r="N290" s="44" t="s">
        <v>152</v>
      </c>
      <c r="O290" s="23" t="str">
        <f t="shared" si="219"/>
        <v>Objeto</v>
      </c>
      <c r="P290" s="23" t="str">
        <f t="shared" si="219"/>
        <v>De.Revit</v>
      </c>
      <c r="Q290" s="35" t="str">
        <f t="shared" si="214"/>
        <v>Propriedade: com.tag    Domínio: Objeto     Range: De.Revit</v>
      </c>
      <c r="R290" s="35" t="str">
        <f t="shared" si="209"/>
        <v>Valor:  OST_LightingDevices</v>
      </c>
      <c r="S290" s="19" t="s">
        <v>152</v>
      </c>
      <c r="T290" s="56" t="str">
        <f t="shared" si="210"/>
        <v>Refere-se a propriedade     com.tag     &gt;  OST_LightingDeviceTags</v>
      </c>
      <c r="U290" s="90" t="s">
        <v>743</v>
      </c>
    </row>
    <row r="291" spans="1:21" ht="8.4" customHeight="1" x14ac:dyDescent="0.3">
      <c r="A291" s="32">
        <v>291</v>
      </c>
      <c r="B291" s="18" t="str">
        <f t="shared" si="216"/>
        <v>com.tag</v>
      </c>
      <c r="C291" s="87" t="s">
        <v>877</v>
      </c>
      <c r="D291" s="34" t="s">
        <v>57</v>
      </c>
      <c r="E291" s="20" t="str">
        <f t="shared" si="217"/>
        <v>objeto</v>
      </c>
      <c r="F291" s="26" t="str">
        <f t="shared" si="220"/>
        <v>com.tag</v>
      </c>
      <c r="G291" s="44" t="s">
        <v>152</v>
      </c>
      <c r="H291" s="44" t="s">
        <v>152</v>
      </c>
      <c r="I291" s="44" t="s">
        <v>152</v>
      </c>
      <c r="J291" s="44" t="s">
        <v>152</v>
      </c>
      <c r="K291" s="44" t="s">
        <v>152</v>
      </c>
      <c r="L291" s="44" t="s">
        <v>152</v>
      </c>
      <c r="M291" s="44" t="s">
        <v>152</v>
      </c>
      <c r="N291" s="44" t="s">
        <v>152</v>
      </c>
      <c r="O291" s="23" t="str">
        <f t="shared" si="219"/>
        <v>Objeto</v>
      </c>
      <c r="P291" s="23" t="str">
        <f t="shared" si="219"/>
        <v>De.Revit</v>
      </c>
      <c r="Q291" s="35" t="str">
        <f t="shared" si="214"/>
        <v>Propriedade: com.tag    Domínio: Objeto     Range: De.Revit</v>
      </c>
      <c r="R291" s="35" t="str">
        <f t="shared" si="209"/>
        <v>Valor:  OST_LightingFixtures</v>
      </c>
      <c r="S291" s="19" t="s">
        <v>152</v>
      </c>
      <c r="T291" s="56" t="str">
        <f t="shared" si="210"/>
        <v>Refere-se a propriedade     com.tag     &gt;  OST_LightingFixtureTags</v>
      </c>
      <c r="U291" s="90" t="s">
        <v>853</v>
      </c>
    </row>
    <row r="292" spans="1:21" ht="8.4" customHeight="1" x14ac:dyDescent="0.3">
      <c r="A292" s="32">
        <v>292</v>
      </c>
      <c r="B292" s="18" t="str">
        <f t="shared" si="216"/>
        <v>com.tag</v>
      </c>
      <c r="C292" s="87" t="s">
        <v>828</v>
      </c>
      <c r="D292" s="34" t="s">
        <v>57</v>
      </c>
      <c r="E292" s="20" t="str">
        <f t="shared" si="217"/>
        <v>objeto</v>
      </c>
      <c r="F292" s="26" t="str">
        <f t="shared" si="220"/>
        <v>com.tag</v>
      </c>
      <c r="G292" s="44" t="s">
        <v>152</v>
      </c>
      <c r="H292" s="44" t="s">
        <v>152</v>
      </c>
      <c r="I292" s="44" t="s">
        <v>152</v>
      </c>
      <c r="J292" s="44" t="s">
        <v>152</v>
      </c>
      <c r="K292" s="44" t="s">
        <v>152</v>
      </c>
      <c r="L292" s="44" t="s">
        <v>152</v>
      </c>
      <c r="M292" s="44" t="s">
        <v>152</v>
      </c>
      <c r="N292" s="44" t="s">
        <v>152</v>
      </c>
      <c r="O292" s="23" t="str">
        <f t="shared" si="219"/>
        <v>Objeto</v>
      </c>
      <c r="P292" s="23" t="str">
        <f t="shared" si="219"/>
        <v>De.Revit</v>
      </c>
      <c r="Q292" s="35" t="str">
        <f t="shared" si="214"/>
        <v>Propriedade: com.tag    Domínio: Objeto     Range: De.Revit</v>
      </c>
      <c r="R292" s="35" t="str">
        <f t="shared" si="209"/>
        <v>Valor:  OST_LineLoads</v>
      </c>
      <c r="S292" s="19" t="s">
        <v>152</v>
      </c>
      <c r="T292" s="56" t="str">
        <f t="shared" si="210"/>
        <v>Refere-se a propriedade     com.tag     &gt;  OST_LineLoadTags</v>
      </c>
      <c r="U292" s="90" t="s">
        <v>822</v>
      </c>
    </row>
    <row r="293" spans="1:21" ht="8.4" customHeight="1" x14ac:dyDescent="0.3">
      <c r="A293" s="32">
        <v>293</v>
      </c>
      <c r="B293" s="18" t="str">
        <f t="shared" si="216"/>
        <v>com.tag</v>
      </c>
      <c r="C293" s="87" t="s">
        <v>690</v>
      </c>
      <c r="D293" s="34" t="s">
        <v>57</v>
      </c>
      <c r="E293" s="20" t="str">
        <f t="shared" si="217"/>
        <v>objeto</v>
      </c>
      <c r="F293" s="26" t="str">
        <f t="shared" si="220"/>
        <v>com.tag</v>
      </c>
      <c r="G293" s="44" t="s">
        <v>152</v>
      </c>
      <c r="H293" s="44" t="s">
        <v>152</v>
      </c>
      <c r="I293" s="44" t="s">
        <v>152</v>
      </c>
      <c r="J293" s="44" t="s">
        <v>152</v>
      </c>
      <c r="K293" s="44" t="s">
        <v>152</v>
      </c>
      <c r="L293" s="44" t="s">
        <v>152</v>
      </c>
      <c r="M293" s="44" t="s">
        <v>152</v>
      </c>
      <c r="N293" s="44" t="s">
        <v>152</v>
      </c>
      <c r="O293" s="23" t="str">
        <f t="shared" ref="O293:P308" si="221">O292</f>
        <v>Objeto</v>
      </c>
      <c r="P293" s="23" t="str">
        <f t="shared" si="221"/>
        <v>De.Revit</v>
      </c>
      <c r="Q293" s="35" t="str">
        <f t="shared" si="214"/>
        <v>Propriedade: com.tag    Domínio: Objeto     Range: De.Revit</v>
      </c>
      <c r="R293" s="35" t="str">
        <f t="shared" si="209"/>
        <v>Valor:  OST_LinksAnalytical</v>
      </c>
      <c r="S293" s="19" t="s">
        <v>152</v>
      </c>
      <c r="T293" s="56" t="str">
        <f t="shared" si="210"/>
        <v>Refere-se a propriedade     com.tag     &gt;  OST_LinkAnalyticalTags</v>
      </c>
      <c r="U293" s="90" t="s">
        <v>911</v>
      </c>
    </row>
    <row r="294" spans="1:21" ht="8.4" customHeight="1" x14ac:dyDescent="0.3">
      <c r="A294" s="32">
        <v>294</v>
      </c>
      <c r="B294" s="18" t="str">
        <f t="shared" si="216"/>
        <v>com.tag</v>
      </c>
      <c r="C294" s="88" t="s">
        <v>863</v>
      </c>
      <c r="D294" s="34" t="s">
        <v>57</v>
      </c>
      <c r="E294" s="20" t="str">
        <f t="shared" si="217"/>
        <v>objeto</v>
      </c>
      <c r="F294" s="26" t="str">
        <f t="shared" si="220"/>
        <v>com.tag</v>
      </c>
      <c r="G294" s="44" t="s">
        <v>152</v>
      </c>
      <c r="H294" s="44" t="s">
        <v>152</v>
      </c>
      <c r="I294" s="44" t="s">
        <v>152</v>
      </c>
      <c r="J294" s="44" t="s">
        <v>152</v>
      </c>
      <c r="K294" s="44" t="s">
        <v>152</v>
      </c>
      <c r="L294" s="44" t="s">
        <v>152</v>
      </c>
      <c r="M294" s="44" t="s">
        <v>152</v>
      </c>
      <c r="N294" s="44" t="s">
        <v>152</v>
      </c>
      <c r="O294" s="23" t="str">
        <f t="shared" si="221"/>
        <v>Objeto</v>
      </c>
      <c r="P294" s="23" t="str">
        <f t="shared" si="221"/>
        <v>De.Revit</v>
      </c>
      <c r="Q294" s="35" t="str">
        <f t="shared" si="214"/>
        <v>Propriedade: com.tag    Domínio: Objeto     Range: De.Revit</v>
      </c>
      <c r="R294" s="35" t="str">
        <f t="shared" ref="R294:R357" si="222">_xlfn.CONCAT("Valor:  ", C294)</f>
        <v>Valor:  OST_MassFaceSplitter</v>
      </c>
      <c r="S294" s="19" t="s">
        <v>152</v>
      </c>
      <c r="T294" s="56" t="str">
        <f t="shared" si="210"/>
        <v>Refere-se a propriedade     com.tag     &gt;  OST_MassAreaFaceTags</v>
      </c>
      <c r="U294" s="91" t="s">
        <v>862</v>
      </c>
    </row>
    <row r="295" spans="1:21" ht="8.4" customHeight="1" x14ac:dyDescent="0.3">
      <c r="A295" s="32">
        <v>295</v>
      </c>
      <c r="B295" s="18" t="str">
        <f t="shared" si="216"/>
        <v>com.tag</v>
      </c>
      <c r="C295" s="87" t="s">
        <v>172</v>
      </c>
      <c r="D295" s="34" t="s">
        <v>57</v>
      </c>
      <c r="E295" s="20" t="str">
        <f t="shared" si="217"/>
        <v>objeto</v>
      </c>
      <c r="F295" s="26" t="str">
        <f t="shared" si="220"/>
        <v>com.tag</v>
      </c>
      <c r="G295" s="44" t="s">
        <v>152</v>
      </c>
      <c r="H295" s="44" t="s">
        <v>152</v>
      </c>
      <c r="I295" s="44" t="s">
        <v>152</v>
      </c>
      <c r="J295" s="44" t="s">
        <v>152</v>
      </c>
      <c r="K295" s="44" t="s">
        <v>152</v>
      </c>
      <c r="L295" s="44" t="s">
        <v>152</v>
      </c>
      <c r="M295" s="44" t="s">
        <v>152</v>
      </c>
      <c r="N295" s="44" t="s">
        <v>152</v>
      </c>
      <c r="O295" s="23" t="str">
        <f t="shared" si="221"/>
        <v>Objeto</v>
      </c>
      <c r="P295" s="23" t="str">
        <f t="shared" si="221"/>
        <v>De.Revit</v>
      </c>
      <c r="Q295" s="35" t="str">
        <f t="shared" si="214"/>
        <v>Propriedade: com.tag    Domínio: Objeto     Range: De.Revit</v>
      </c>
      <c r="R295" s="35" t="str">
        <f t="shared" si="222"/>
        <v>Valor:  OST_Mass</v>
      </c>
      <c r="S295" s="19" t="s">
        <v>152</v>
      </c>
      <c r="T295" s="56" t="str">
        <f t="shared" si="210"/>
        <v>Refere-se a propriedade     com.tag     &gt;  OST_MassTags</v>
      </c>
      <c r="U295" s="90" t="s">
        <v>864</v>
      </c>
    </row>
    <row r="296" spans="1:21" ht="8.4" customHeight="1" x14ac:dyDescent="0.3">
      <c r="A296" s="32">
        <v>296</v>
      </c>
      <c r="B296" s="18" t="str">
        <f t="shared" si="216"/>
        <v>com.tag</v>
      </c>
      <c r="C296" s="87" t="s">
        <v>925</v>
      </c>
      <c r="D296" s="34" t="s">
        <v>57</v>
      </c>
      <c r="E296" s="20" t="str">
        <f t="shared" si="217"/>
        <v>objeto</v>
      </c>
      <c r="F296" s="26" t="str">
        <f t="shared" si="220"/>
        <v>com.tag</v>
      </c>
      <c r="G296" s="44" t="s">
        <v>152</v>
      </c>
      <c r="H296" s="44" t="s">
        <v>152</v>
      </c>
      <c r="I296" s="44" t="s">
        <v>152</v>
      </c>
      <c r="J296" s="44" t="s">
        <v>152</v>
      </c>
      <c r="K296" s="44" t="s">
        <v>152</v>
      </c>
      <c r="L296" s="44" t="s">
        <v>152</v>
      </c>
      <c r="M296" s="44" t="s">
        <v>152</v>
      </c>
      <c r="N296" s="44" t="s">
        <v>152</v>
      </c>
      <c r="O296" s="23" t="str">
        <f t="shared" si="221"/>
        <v>Objeto</v>
      </c>
      <c r="P296" s="23" t="str">
        <f t="shared" si="221"/>
        <v>De.Revit</v>
      </c>
      <c r="Q296" s="35" t="str">
        <f t="shared" si="214"/>
        <v>Propriedade: com.tag    Domínio: Objeto     Range: De.Revit</v>
      </c>
      <c r="R296" s="35" t="str">
        <f t="shared" si="222"/>
        <v>Valor:  OST_Materials</v>
      </c>
      <c r="S296" s="19" t="s">
        <v>152</v>
      </c>
      <c r="T296" s="56" t="str">
        <f t="shared" si="210"/>
        <v>Refere-se a propriedade     com.tag     &gt;  OST_MaterialTags</v>
      </c>
      <c r="U296" s="90" t="s">
        <v>835</v>
      </c>
    </row>
    <row r="297" spans="1:21" ht="8.4" customHeight="1" x14ac:dyDescent="0.3">
      <c r="A297" s="32">
        <v>297</v>
      </c>
      <c r="B297" s="18" t="str">
        <f t="shared" si="216"/>
        <v>com.tag</v>
      </c>
      <c r="C297" s="87" t="s">
        <v>724</v>
      </c>
      <c r="D297" s="34" t="s">
        <v>57</v>
      </c>
      <c r="E297" s="20" t="str">
        <f t="shared" si="217"/>
        <v>objeto</v>
      </c>
      <c r="F297" s="26" t="str">
        <f t="shared" si="220"/>
        <v>com.tag</v>
      </c>
      <c r="G297" s="44" t="s">
        <v>152</v>
      </c>
      <c r="H297" s="44" t="s">
        <v>152</v>
      </c>
      <c r="I297" s="44" t="s">
        <v>152</v>
      </c>
      <c r="J297" s="44" t="s">
        <v>152</v>
      </c>
      <c r="K297" s="44" t="s">
        <v>152</v>
      </c>
      <c r="L297" s="44" t="s">
        <v>152</v>
      </c>
      <c r="M297" s="44" t="s">
        <v>152</v>
      </c>
      <c r="N297" s="44" t="s">
        <v>152</v>
      </c>
      <c r="O297" s="23" t="str">
        <f t="shared" si="221"/>
        <v>Objeto</v>
      </c>
      <c r="P297" s="23" t="str">
        <f t="shared" si="221"/>
        <v>De.Revit</v>
      </c>
      <c r="Q297" s="35" t="str">
        <f t="shared" si="214"/>
        <v>Propriedade: com.tag    Domínio: Objeto     Range: De.Revit</v>
      </c>
      <c r="R297" s="35" t="str">
        <f t="shared" si="222"/>
        <v>Valor:  OST_MechanicalControlDevices</v>
      </c>
      <c r="S297" s="19" t="s">
        <v>152</v>
      </c>
      <c r="T297" s="56" t="str">
        <f t="shared" si="210"/>
        <v>Refere-se a propriedade     com.tag     &gt;  OST_MechanicalControlDeviceTags</v>
      </c>
      <c r="U297" s="90" t="s">
        <v>723</v>
      </c>
    </row>
    <row r="298" spans="1:21" ht="8.4" customHeight="1" x14ac:dyDescent="0.3">
      <c r="A298" s="32">
        <v>298</v>
      </c>
      <c r="B298" s="18" t="str">
        <f t="shared" si="216"/>
        <v>com.tag</v>
      </c>
      <c r="C298" s="87" t="s">
        <v>383</v>
      </c>
      <c r="D298" s="34" t="s">
        <v>57</v>
      </c>
      <c r="E298" s="20" t="str">
        <f t="shared" si="217"/>
        <v>objeto</v>
      </c>
      <c r="F298" s="26" t="str">
        <f t="shared" si="220"/>
        <v>com.tag</v>
      </c>
      <c r="G298" s="44" t="s">
        <v>152</v>
      </c>
      <c r="H298" s="44" t="s">
        <v>152</v>
      </c>
      <c r="I298" s="44" t="s">
        <v>152</v>
      </c>
      <c r="J298" s="44" t="s">
        <v>152</v>
      </c>
      <c r="K298" s="44" t="s">
        <v>152</v>
      </c>
      <c r="L298" s="44" t="s">
        <v>152</v>
      </c>
      <c r="M298" s="44" t="s">
        <v>152</v>
      </c>
      <c r="N298" s="44" t="s">
        <v>152</v>
      </c>
      <c r="O298" s="23" t="str">
        <f t="shared" si="221"/>
        <v>Objeto</v>
      </c>
      <c r="P298" s="23" t="str">
        <f t="shared" si="221"/>
        <v>De.Revit</v>
      </c>
      <c r="Q298" s="35" t="str">
        <f t="shared" si="214"/>
        <v>Propriedade: com.tag    Domínio: Objeto     Range: De.Revit</v>
      </c>
      <c r="R298" s="35" t="str">
        <f t="shared" si="222"/>
        <v>Valor:  OST_MechanicalEquipmentSet</v>
      </c>
      <c r="S298" s="19" t="s">
        <v>152</v>
      </c>
      <c r="T298" s="56" t="str">
        <f t="shared" si="210"/>
        <v>Refere-se a propriedade     com.tag     &gt;  OST_MechanicalEquipmentSetTags</v>
      </c>
      <c r="U298" s="90" t="s">
        <v>907</v>
      </c>
    </row>
    <row r="299" spans="1:21" ht="8.4" customHeight="1" x14ac:dyDescent="0.3">
      <c r="A299" s="32">
        <v>299</v>
      </c>
      <c r="B299" s="18" t="str">
        <f t="shared" si="216"/>
        <v>com.tag</v>
      </c>
      <c r="C299" s="87" t="s">
        <v>173</v>
      </c>
      <c r="D299" s="34" t="s">
        <v>57</v>
      </c>
      <c r="E299" s="20" t="str">
        <f t="shared" si="217"/>
        <v>objeto</v>
      </c>
      <c r="F299" s="26" t="str">
        <f t="shared" si="220"/>
        <v>com.tag</v>
      </c>
      <c r="G299" s="44" t="s">
        <v>152</v>
      </c>
      <c r="H299" s="44" t="s">
        <v>152</v>
      </c>
      <c r="I299" s="44" t="s">
        <v>152</v>
      </c>
      <c r="J299" s="44" t="s">
        <v>152</v>
      </c>
      <c r="K299" s="44" t="s">
        <v>152</v>
      </c>
      <c r="L299" s="44" t="s">
        <v>152</v>
      </c>
      <c r="M299" s="44" t="s">
        <v>152</v>
      </c>
      <c r="N299" s="44" t="s">
        <v>152</v>
      </c>
      <c r="O299" s="23" t="str">
        <f t="shared" si="221"/>
        <v>Objeto</v>
      </c>
      <c r="P299" s="23" t="str">
        <f t="shared" si="221"/>
        <v>De.Revit</v>
      </c>
      <c r="Q299" s="35" t="str">
        <f t="shared" si="214"/>
        <v>Propriedade: com.tag    Domínio: Objeto     Range: De.Revit</v>
      </c>
      <c r="R299" s="35" t="str">
        <f t="shared" si="222"/>
        <v>Valor:  OST_MechanicalEquipment</v>
      </c>
      <c r="S299" s="19" t="s">
        <v>152</v>
      </c>
      <c r="T299" s="56" t="str">
        <f t="shared" si="210"/>
        <v>Refere-se a propriedade     com.tag     &gt;  OST_MechanicalEquipmentTags</v>
      </c>
      <c r="U299" s="90" t="s">
        <v>852</v>
      </c>
    </row>
    <row r="300" spans="1:21" ht="8.4" customHeight="1" x14ac:dyDescent="0.3">
      <c r="A300" s="32">
        <v>300</v>
      </c>
      <c r="B300" s="18" t="str">
        <f t="shared" si="216"/>
        <v>com.tag</v>
      </c>
      <c r="C300" s="87" t="s">
        <v>174</v>
      </c>
      <c r="D300" s="34" t="s">
        <v>57</v>
      </c>
      <c r="E300" s="20" t="str">
        <f t="shared" si="217"/>
        <v>objeto</v>
      </c>
      <c r="F300" s="26" t="str">
        <f t="shared" si="220"/>
        <v>com.tag</v>
      </c>
      <c r="G300" s="44" t="s">
        <v>152</v>
      </c>
      <c r="H300" s="44" t="s">
        <v>152</v>
      </c>
      <c r="I300" s="44" t="s">
        <v>152</v>
      </c>
      <c r="J300" s="44" t="s">
        <v>152</v>
      </c>
      <c r="K300" s="44" t="s">
        <v>152</v>
      </c>
      <c r="L300" s="44" t="s">
        <v>152</v>
      </c>
      <c r="M300" s="44" t="s">
        <v>152</v>
      </c>
      <c r="N300" s="44" t="s">
        <v>152</v>
      </c>
      <c r="O300" s="23" t="str">
        <f t="shared" si="221"/>
        <v>Objeto</v>
      </c>
      <c r="P300" s="23" t="str">
        <f t="shared" si="221"/>
        <v>De.Revit</v>
      </c>
      <c r="Q300" s="35" t="str">
        <f t="shared" si="214"/>
        <v>Propriedade: com.tag    Domínio: Objeto     Range: De.Revit</v>
      </c>
      <c r="R300" s="35" t="str">
        <f t="shared" si="222"/>
        <v>Valor:  OST_MedicalEquipment</v>
      </c>
      <c r="S300" s="19" t="s">
        <v>152</v>
      </c>
      <c r="T300" s="56" t="str">
        <f t="shared" ref="T300:T363" si="223">_xlfn.CONCAT("Refere-se a propriedade     ",F300, "     &gt;  ",U300)</f>
        <v>Refere-se a propriedade     com.tag     &gt;  OST_MedicalEquipmentTags</v>
      </c>
      <c r="U300" s="90" t="s">
        <v>900</v>
      </c>
    </row>
    <row r="301" spans="1:21" ht="8.4" customHeight="1" x14ac:dyDescent="0.3">
      <c r="A301" s="32">
        <v>301</v>
      </c>
      <c r="B301" s="18" t="str">
        <f t="shared" si="216"/>
        <v>com.tag</v>
      </c>
      <c r="C301" s="87" t="s">
        <v>356</v>
      </c>
      <c r="D301" s="34" t="s">
        <v>57</v>
      </c>
      <c r="E301" s="20" t="str">
        <f t="shared" si="217"/>
        <v>objeto</v>
      </c>
      <c r="F301" s="26" t="str">
        <f t="shared" si="220"/>
        <v>com.tag</v>
      </c>
      <c r="G301" s="44" t="s">
        <v>152</v>
      </c>
      <c r="H301" s="44" t="s">
        <v>152</v>
      </c>
      <c r="I301" s="44" t="s">
        <v>152</v>
      </c>
      <c r="J301" s="44" t="s">
        <v>152</v>
      </c>
      <c r="K301" s="44" t="s">
        <v>152</v>
      </c>
      <c r="L301" s="44" t="s">
        <v>152</v>
      </c>
      <c r="M301" s="44" t="s">
        <v>152</v>
      </c>
      <c r="N301" s="44" t="s">
        <v>152</v>
      </c>
      <c r="O301" s="23" t="str">
        <f t="shared" si="221"/>
        <v>Objeto</v>
      </c>
      <c r="P301" s="23" t="str">
        <f t="shared" si="221"/>
        <v>De.Revit</v>
      </c>
      <c r="Q301" s="35" t="str">
        <f t="shared" si="214"/>
        <v>Propriedade: com.tag    Domínio: Objeto     Range: De.Revit</v>
      </c>
      <c r="R301" s="35" t="str">
        <f t="shared" si="222"/>
        <v>Valor:  OST_MEPAncillaryFraming</v>
      </c>
      <c r="S301" s="19" t="s">
        <v>152</v>
      </c>
      <c r="T301" s="56" t="str">
        <f t="shared" si="223"/>
        <v>Refere-se a propriedade     com.tag     &gt;  OST_MEPAncillaryFramingTags</v>
      </c>
      <c r="U301" s="90" t="s">
        <v>721</v>
      </c>
    </row>
    <row r="302" spans="1:21" ht="8.4" customHeight="1" x14ac:dyDescent="0.3">
      <c r="A302" s="32">
        <v>302</v>
      </c>
      <c r="B302" s="18" t="str">
        <f t="shared" si="216"/>
        <v>com.tag</v>
      </c>
      <c r="C302" s="87" t="s">
        <v>861</v>
      </c>
      <c r="D302" s="34" t="s">
        <v>57</v>
      </c>
      <c r="E302" s="20" t="str">
        <f t="shared" si="217"/>
        <v>objeto</v>
      </c>
      <c r="F302" s="26" t="str">
        <f t="shared" si="220"/>
        <v>com.tag</v>
      </c>
      <c r="G302" s="44" t="s">
        <v>152</v>
      </c>
      <c r="H302" s="44" t="s">
        <v>152</v>
      </c>
      <c r="I302" s="44" t="s">
        <v>152</v>
      </c>
      <c r="J302" s="44" t="s">
        <v>152</v>
      </c>
      <c r="K302" s="44" t="s">
        <v>152</v>
      </c>
      <c r="L302" s="44" t="s">
        <v>152</v>
      </c>
      <c r="M302" s="44" t="s">
        <v>152</v>
      </c>
      <c r="N302" s="44" t="s">
        <v>152</v>
      </c>
      <c r="O302" s="23" t="str">
        <f t="shared" si="221"/>
        <v>Objeto</v>
      </c>
      <c r="P302" s="23" t="str">
        <f t="shared" si="221"/>
        <v>De.Revit</v>
      </c>
      <c r="Q302" s="35" t="str">
        <f t="shared" si="214"/>
        <v>Propriedade: com.tag    Domínio: Objeto     Range: De.Revit</v>
      </c>
      <c r="R302" s="35" t="str">
        <f t="shared" si="222"/>
        <v>Valor:  OST_MEPSpaces</v>
      </c>
      <c r="S302" s="19" t="s">
        <v>152</v>
      </c>
      <c r="T302" s="56" t="str">
        <f t="shared" si="223"/>
        <v>Refere-se a propriedade     com.tag     &gt;  OST_MEPSpaceTags</v>
      </c>
      <c r="U302" s="90" t="s">
        <v>926</v>
      </c>
    </row>
    <row r="303" spans="1:21" ht="8.4" customHeight="1" x14ac:dyDescent="0.3">
      <c r="A303" s="32">
        <v>303</v>
      </c>
      <c r="B303" s="18" t="str">
        <f t="shared" si="216"/>
        <v>com.tag</v>
      </c>
      <c r="C303" s="87" t="s">
        <v>381</v>
      </c>
      <c r="D303" s="34" t="s">
        <v>57</v>
      </c>
      <c r="E303" s="20" t="str">
        <f t="shared" si="217"/>
        <v>objeto</v>
      </c>
      <c r="F303" s="26" t="str">
        <f t="shared" si="220"/>
        <v>com.tag</v>
      </c>
      <c r="G303" s="44" t="s">
        <v>152</v>
      </c>
      <c r="H303" s="44" t="s">
        <v>152</v>
      </c>
      <c r="I303" s="44" t="s">
        <v>152</v>
      </c>
      <c r="J303" s="44" t="s">
        <v>152</v>
      </c>
      <c r="K303" s="44" t="s">
        <v>152</v>
      </c>
      <c r="L303" s="44" t="s">
        <v>152</v>
      </c>
      <c r="M303" s="44" t="s">
        <v>152</v>
      </c>
      <c r="N303" s="44" t="s">
        <v>152</v>
      </c>
      <c r="O303" s="23" t="str">
        <f t="shared" si="221"/>
        <v>Objeto</v>
      </c>
      <c r="P303" s="23" t="str">
        <f t="shared" si="221"/>
        <v>De.Revit</v>
      </c>
      <c r="Q303" s="35" t="str">
        <f t="shared" si="214"/>
        <v>Propriedade: com.tag    Domínio: Objeto     Range: De.Revit</v>
      </c>
      <c r="R303" s="35" t="str">
        <f t="shared" si="222"/>
        <v>Valor:  OST_MEPSystemZone</v>
      </c>
      <c r="S303" s="19" t="s">
        <v>152</v>
      </c>
      <c r="T303" s="56" t="str">
        <f t="shared" si="223"/>
        <v>Refere-se a propriedade     com.tag     &gt;  OST_MEPSystemZoneTags</v>
      </c>
      <c r="U303" s="90" t="s">
        <v>906</v>
      </c>
    </row>
    <row r="304" spans="1:21" ht="8.4" customHeight="1" x14ac:dyDescent="0.3">
      <c r="A304" s="32">
        <v>304</v>
      </c>
      <c r="B304" s="18" t="str">
        <f t="shared" si="216"/>
        <v>com.tag</v>
      </c>
      <c r="C304" s="87" t="s">
        <v>697</v>
      </c>
      <c r="D304" s="34" t="s">
        <v>57</v>
      </c>
      <c r="E304" s="20" t="str">
        <f t="shared" si="217"/>
        <v>objeto</v>
      </c>
      <c r="F304" s="26" t="str">
        <f t="shared" si="220"/>
        <v>com.tag</v>
      </c>
      <c r="G304" s="44" t="s">
        <v>152</v>
      </c>
      <c r="H304" s="44" t="s">
        <v>152</v>
      </c>
      <c r="I304" s="44" t="s">
        <v>152</v>
      </c>
      <c r="J304" s="44" t="s">
        <v>152</v>
      </c>
      <c r="K304" s="44" t="s">
        <v>152</v>
      </c>
      <c r="L304" s="44" t="s">
        <v>152</v>
      </c>
      <c r="M304" s="44" t="s">
        <v>152</v>
      </c>
      <c r="N304" s="44" t="s">
        <v>152</v>
      </c>
      <c r="O304" s="23" t="str">
        <f t="shared" si="221"/>
        <v>Objeto</v>
      </c>
      <c r="P304" s="23" t="str">
        <f t="shared" si="221"/>
        <v>De.Revit</v>
      </c>
      <c r="Q304" s="35" t="str">
        <f t="shared" si="214"/>
        <v>Propriedade: com.tag    Domínio: Objeto     Range: De.Revit</v>
      </c>
      <c r="R304" s="35" t="str">
        <f t="shared" si="222"/>
        <v>Valor:  OST_AnalyticalNodes</v>
      </c>
      <c r="S304" s="19" t="s">
        <v>152</v>
      </c>
      <c r="T304" s="56" t="str">
        <f t="shared" si="223"/>
        <v>Refere-se a propriedade     com.tag     &gt;  OST_NodeAnalyticalTags</v>
      </c>
      <c r="U304" s="90" t="s">
        <v>910</v>
      </c>
    </row>
    <row r="305" spans="1:21" ht="8.4" customHeight="1" x14ac:dyDescent="0.3">
      <c r="A305" s="32">
        <v>305</v>
      </c>
      <c r="B305" s="18" t="str">
        <f t="shared" si="216"/>
        <v>com.tag</v>
      </c>
      <c r="C305" s="87" t="s">
        <v>754</v>
      </c>
      <c r="D305" s="34" t="s">
        <v>57</v>
      </c>
      <c r="E305" s="20" t="str">
        <f t="shared" si="217"/>
        <v>objeto</v>
      </c>
      <c r="F305" s="26" t="str">
        <f t="shared" si="220"/>
        <v>com.tag</v>
      </c>
      <c r="G305" s="44" t="s">
        <v>152</v>
      </c>
      <c r="H305" s="44" t="s">
        <v>152</v>
      </c>
      <c r="I305" s="44" t="s">
        <v>152</v>
      </c>
      <c r="J305" s="44" t="s">
        <v>152</v>
      </c>
      <c r="K305" s="44" t="s">
        <v>152</v>
      </c>
      <c r="L305" s="44" t="s">
        <v>152</v>
      </c>
      <c r="M305" s="44" t="s">
        <v>152</v>
      </c>
      <c r="N305" s="44" t="s">
        <v>152</v>
      </c>
      <c r="O305" s="23" t="str">
        <f t="shared" si="221"/>
        <v>Objeto</v>
      </c>
      <c r="P305" s="23" t="str">
        <f t="shared" si="221"/>
        <v>De.Revit</v>
      </c>
      <c r="Q305" s="35" t="str">
        <f t="shared" si="214"/>
        <v>Propriedade: com.tag    Domínio: Objeto     Range: De.Revit</v>
      </c>
      <c r="R305" s="35" t="str">
        <f t="shared" si="222"/>
        <v>Valor:  OST_NurseCallDevices</v>
      </c>
      <c r="S305" s="19" t="s">
        <v>152</v>
      </c>
      <c r="T305" s="56" t="str">
        <f t="shared" si="223"/>
        <v>Refere-se a propriedade     com.tag     &gt;  OST_NurseCallDeviceTags</v>
      </c>
      <c r="U305" s="90" t="s">
        <v>753</v>
      </c>
    </row>
    <row r="306" spans="1:21" ht="8.4" customHeight="1" x14ac:dyDescent="0.3">
      <c r="A306" s="32">
        <v>306</v>
      </c>
      <c r="B306" s="18" t="str">
        <f t="shared" si="216"/>
        <v>com.tag</v>
      </c>
      <c r="C306" s="87" t="s">
        <v>873</v>
      </c>
      <c r="D306" s="34" t="s">
        <v>57</v>
      </c>
      <c r="E306" s="20" t="str">
        <f t="shared" si="217"/>
        <v>objeto</v>
      </c>
      <c r="F306" s="26" t="str">
        <f t="shared" si="220"/>
        <v>com.tag</v>
      </c>
      <c r="G306" s="44" t="s">
        <v>152</v>
      </c>
      <c r="H306" s="44" t="s">
        <v>152</v>
      </c>
      <c r="I306" s="44" t="s">
        <v>152</v>
      </c>
      <c r="J306" s="44" t="s">
        <v>152</v>
      </c>
      <c r="K306" s="44" t="s">
        <v>152</v>
      </c>
      <c r="L306" s="44" t="s">
        <v>152</v>
      </c>
      <c r="M306" s="44" t="s">
        <v>152</v>
      </c>
      <c r="N306" s="44" t="s">
        <v>152</v>
      </c>
      <c r="O306" s="23" t="str">
        <f t="shared" si="221"/>
        <v>Objeto</v>
      </c>
      <c r="P306" s="23" t="str">
        <f t="shared" si="221"/>
        <v>De.Revit</v>
      </c>
      <c r="Q306" s="35" t="str">
        <f t="shared" si="214"/>
        <v>Propriedade: com.tag    Domínio: Objeto     Range: De.Revit</v>
      </c>
      <c r="R306" s="35" t="str">
        <f t="shared" si="222"/>
        <v>Valor:  OST_BuildingPad</v>
      </c>
      <c r="S306" s="19" t="s">
        <v>152</v>
      </c>
      <c r="T306" s="56" t="str">
        <f t="shared" si="223"/>
        <v>Refere-se a propriedade     com.tag     &gt;  OST_PadTags</v>
      </c>
      <c r="U306" s="90" t="s">
        <v>888</v>
      </c>
    </row>
    <row r="307" spans="1:21" ht="8.4" customHeight="1" x14ac:dyDescent="0.3">
      <c r="A307" s="32">
        <v>307</v>
      </c>
      <c r="B307" s="18" t="str">
        <f t="shared" si="216"/>
        <v>com.tag</v>
      </c>
      <c r="C307" s="87" t="s">
        <v>372</v>
      </c>
      <c r="D307" s="34" t="s">
        <v>57</v>
      </c>
      <c r="E307" s="20" t="str">
        <f t="shared" si="217"/>
        <v>objeto</v>
      </c>
      <c r="F307" s="26" t="str">
        <f t="shared" si="220"/>
        <v>com.tag</v>
      </c>
      <c r="G307" s="44" t="s">
        <v>152</v>
      </c>
      <c r="H307" s="44" t="s">
        <v>152</v>
      </c>
      <c r="I307" s="44" t="s">
        <v>152</v>
      </c>
      <c r="J307" s="44" t="s">
        <v>152</v>
      </c>
      <c r="K307" s="44" t="s">
        <v>152</v>
      </c>
      <c r="L307" s="44" t="s">
        <v>152</v>
      </c>
      <c r="M307" s="44" t="s">
        <v>152</v>
      </c>
      <c r="N307" s="44" t="s">
        <v>152</v>
      </c>
      <c r="O307" s="23" t="str">
        <f t="shared" si="221"/>
        <v>Objeto</v>
      </c>
      <c r="P307" s="23" t="str">
        <f t="shared" si="221"/>
        <v>De.Revit</v>
      </c>
      <c r="Q307" s="35" t="str">
        <f t="shared" si="214"/>
        <v>Propriedade: com.tag    Domínio: Objeto     Range: De.Revit</v>
      </c>
      <c r="R307" s="35" t="str">
        <f t="shared" si="222"/>
        <v>Valor:  OST_Parking</v>
      </c>
      <c r="S307" s="19" t="s">
        <v>152</v>
      </c>
      <c r="T307" s="56" t="str">
        <f t="shared" si="223"/>
        <v>Refere-se a propriedade     com.tag     &gt;  OST_ParkingTags</v>
      </c>
      <c r="U307" s="90" t="s">
        <v>844</v>
      </c>
    </row>
    <row r="308" spans="1:21" ht="8.4" customHeight="1" x14ac:dyDescent="0.3">
      <c r="A308" s="32">
        <v>308</v>
      </c>
      <c r="B308" s="18" t="str">
        <f t="shared" si="216"/>
        <v>com.tag</v>
      </c>
      <c r="C308" s="87" t="s">
        <v>931</v>
      </c>
      <c r="D308" s="34" t="s">
        <v>57</v>
      </c>
      <c r="E308" s="20" t="str">
        <f t="shared" si="217"/>
        <v>objeto</v>
      </c>
      <c r="F308" s="26" t="str">
        <f t="shared" si="220"/>
        <v>com.tag</v>
      </c>
      <c r="G308" s="44" t="s">
        <v>152</v>
      </c>
      <c r="H308" s="44" t="s">
        <v>152</v>
      </c>
      <c r="I308" s="44" t="s">
        <v>152</v>
      </c>
      <c r="J308" s="44" t="s">
        <v>152</v>
      </c>
      <c r="K308" s="44" t="s">
        <v>152</v>
      </c>
      <c r="L308" s="44" t="s">
        <v>152</v>
      </c>
      <c r="M308" s="44" t="s">
        <v>152</v>
      </c>
      <c r="N308" s="44" t="s">
        <v>152</v>
      </c>
      <c r="O308" s="23" t="str">
        <f t="shared" si="221"/>
        <v>Objeto</v>
      </c>
      <c r="P308" s="23" t="str">
        <f t="shared" si="221"/>
        <v>De.Revit</v>
      </c>
      <c r="Q308" s="35" t="str">
        <f t="shared" si="214"/>
        <v>Propriedade: com.tag    Domínio: Objeto     Range: De.Revit</v>
      </c>
      <c r="R308" s="35" t="str">
        <f t="shared" si="222"/>
        <v>Valor:  OST_Parts</v>
      </c>
      <c r="S308" s="19" t="s">
        <v>152</v>
      </c>
      <c r="T308" s="56" t="str">
        <f t="shared" si="223"/>
        <v>Refere-se a propriedade     com.tag     &gt;  OST_PartTags</v>
      </c>
      <c r="U308" s="90" t="s">
        <v>930</v>
      </c>
    </row>
    <row r="309" spans="1:21" ht="8.4" customHeight="1" x14ac:dyDescent="0.3">
      <c r="A309" s="32">
        <v>309</v>
      </c>
      <c r="B309" s="18" t="str">
        <f t="shared" si="216"/>
        <v>com.tag</v>
      </c>
      <c r="C309" s="87" t="s">
        <v>924</v>
      </c>
      <c r="D309" s="34" t="s">
        <v>57</v>
      </c>
      <c r="E309" s="20" t="str">
        <f t="shared" si="217"/>
        <v>objeto</v>
      </c>
      <c r="F309" s="26" t="str">
        <f t="shared" si="220"/>
        <v>com.tag</v>
      </c>
      <c r="G309" s="44" t="s">
        <v>152</v>
      </c>
      <c r="H309" s="44" t="s">
        <v>152</v>
      </c>
      <c r="I309" s="44" t="s">
        <v>152</v>
      </c>
      <c r="J309" s="44" t="s">
        <v>152</v>
      </c>
      <c r="K309" s="44" t="s">
        <v>152</v>
      </c>
      <c r="L309" s="44" t="s">
        <v>152</v>
      </c>
      <c r="M309" s="44" t="s">
        <v>152</v>
      </c>
      <c r="N309" s="44" t="s">
        <v>152</v>
      </c>
      <c r="O309" s="23" t="str">
        <f t="shared" ref="O309:P324" si="224">O308</f>
        <v>Objeto</v>
      </c>
      <c r="P309" s="23" t="str">
        <f t="shared" si="224"/>
        <v>De.Revit</v>
      </c>
      <c r="Q309" s="35" t="str">
        <f t="shared" si="214"/>
        <v>Propriedade: com.tag    Domínio: Objeto     Range: De.Revit</v>
      </c>
      <c r="R309" s="35" t="str">
        <f t="shared" si="222"/>
        <v>Valor:  OST_PathOfTravelLines</v>
      </c>
      <c r="S309" s="19" t="s">
        <v>152</v>
      </c>
      <c r="T309" s="56" t="str">
        <f t="shared" si="223"/>
        <v>Refere-se a propriedade     com.tag     &gt;  OST_PathOfTravelTags</v>
      </c>
      <c r="U309" s="90" t="s">
        <v>923</v>
      </c>
    </row>
    <row r="310" spans="1:21" ht="8.4" customHeight="1" x14ac:dyDescent="0.3">
      <c r="A310" s="32">
        <v>310</v>
      </c>
      <c r="B310" s="18" t="str">
        <f t="shared" si="216"/>
        <v>com.tag</v>
      </c>
      <c r="C310" s="87" t="s">
        <v>354</v>
      </c>
      <c r="D310" s="34" t="s">
        <v>57</v>
      </c>
      <c r="E310" s="20" t="str">
        <f t="shared" si="217"/>
        <v>objeto</v>
      </c>
      <c r="F310" s="26" t="str">
        <f t="shared" si="220"/>
        <v>com.tag</v>
      </c>
      <c r="G310" s="44" t="s">
        <v>152</v>
      </c>
      <c r="H310" s="44" t="s">
        <v>152</v>
      </c>
      <c r="I310" s="44" t="s">
        <v>152</v>
      </c>
      <c r="J310" s="44" t="s">
        <v>152</v>
      </c>
      <c r="K310" s="44" t="s">
        <v>152</v>
      </c>
      <c r="L310" s="44" t="s">
        <v>152</v>
      </c>
      <c r="M310" s="44" t="s">
        <v>152</v>
      </c>
      <c r="N310" s="44" t="s">
        <v>152</v>
      </c>
      <c r="O310" s="23" t="str">
        <f t="shared" si="224"/>
        <v>Objeto</v>
      </c>
      <c r="P310" s="23" t="str">
        <f t="shared" si="224"/>
        <v>De.Revit</v>
      </c>
      <c r="Q310" s="35" t="str">
        <f t="shared" si="214"/>
        <v>Propriedade: com.tag    Domínio: Objeto     Range: De.Revit</v>
      </c>
      <c r="R310" s="35" t="str">
        <f t="shared" si="222"/>
        <v>Valor:  OST_PathRein</v>
      </c>
      <c r="S310" s="19" t="s">
        <v>152</v>
      </c>
      <c r="T310" s="56" t="str">
        <f t="shared" si="223"/>
        <v>Refere-se a propriedade     com.tag     &gt;  OST_PathReinTags</v>
      </c>
      <c r="U310" s="90" t="s">
        <v>720</v>
      </c>
    </row>
    <row r="311" spans="1:21" ht="8.4" customHeight="1" x14ac:dyDescent="0.3">
      <c r="A311" s="32">
        <v>311</v>
      </c>
      <c r="B311" s="18" t="str">
        <f t="shared" si="216"/>
        <v>com.tag</v>
      </c>
      <c r="C311" s="87" t="s">
        <v>793</v>
      </c>
      <c r="D311" s="34" t="s">
        <v>57</v>
      </c>
      <c r="E311" s="20" t="str">
        <f t="shared" si="217"/>
        <v>objeto</v>
      </c>
      <c r="F311" s="26" t="str">
        <f t="shared" si="220"/>
        <v>com.tag</v>
      </c>
      <c r="G311" s="44" t="s">
        <v>152</v>
      </c>
      <c r="H311" s="44" t="s">
        <v>152</v>
      </c>
      <c r="I311" s="44" t="s">
        <v>152</v>
      </c>
      <c r="J311" s="44" t="s">
        <v>152</v>
      </c>
      <c r="K311" s="44" t="s">
        <v>152</v>
      </c>
      <c r="L311" s="44" t="s">
        <v>152</v>
      </c>
      <c r="M311" s="44" t="s">
        <v>152</v>
      </c>
      <c r="N311" s="44" t="s">
        <v>152</v>
      </c>
      <c r="O311" s="23" t="str">
        <f t="shared" si="224"/>
        <v>Objeto</v>
      </c>
      <c r="P311" s="23" t="str">
        <f t="shared" si="224"/>
        <v>De.Revit</v>
      </c>
      <c r="Q311" s="35" t="str">
        <f t="shared" si="214"/>
        <v>Propriedade: com.tag    Domínio: Objeto     Range: De.Revit</v>
      </c>
      <c r="R311" s="35" t="str">
        <f t="shared" si="222"/>
        <v>Valor:  OST_PierCaps</v>
      </c>
      <c r="S311" s="19" t="s">
        <v>152</v>
      </c>
      <c r="T311" s="56" t="str">
        <f t="shared" si="223"/>
        <v>Refere-se a propriedade     com.tag     &gt;  OST_PierCapTags</v>
      </c>
      <c r="U311" s="90" t="s">
        <v>792</v>
      </c>
    </row>
    <row r="312" spans="1:21" ht="8.4" customHeight="1" x14ac:dyDescent="0.3">
      <c r="A312" s="32">
        <v>312</v>
      </c>
      <c r="B312" s="18" t="str">
        <f t="shared" si="216"/>
        <v>com.tag</v>
      </c>
      <c r="C312" s="87" t="s">
        <v>791</v>
      </c>
      <c r="D312" s="34" t="s">
        <v>57</v>
      </c>
      <c r="E312" s="20" t="str">
        <f t="shared" si="217"/>
        <v>objeto</v>
      </c>
      <c r="F312" s="26" t="str">
        <f t="shared" si="220"/>
        <v>com.tag</v>
      </c>
      <c r="G312" s="44" t="s">
        <v>152</v>
      </c>
      <c r="H312" s="44" t="s">
        <v>152</v>
      </c>
      <c r="I312" s="44" t="s">
        <v>152</v>
      </c>
      <c r="J312" s="44" t="s">
        <v>152</v>
      </c>
      <c r="K312" s="44" t="s">
        <v>152</v>
      </c>
      <c r="L312" s="44" t="s">
        <v>152</v>
      </c>
      <c r="M312" s="44" t="s">
        <v>152</v>
      </c>
      <c r="N312" s="44" t="s">
        <v>152</v>
      </c>
      <c r="O312" s="23" t="str">
        <f t="shared" si="224"/>
        <v>Objeto</v>
      </c>
      <c r="P312" s="23" t="str">
        <f t="shared" si="224"/>
        <v>De.Revit</v>
      </c>
      <c r="Q312" s="35" t="str">
        <f t="shared" si="214"/>
        <v>Propriedade: com.tag    Domínio: Objeto     Range: De.Revit</v>
      </c>
      <c r="R312" s="35" t="str">
        <f t="shared" si="222"/>
        <v>Valor:  OST_PierColumns</v>
      </c>
      <c r="S312" s="19" t="s">
        <v>152</v>
      </c>
      <c r="T312" s="56" t="str">
        <f t="shared" si="223"/>
        <v>Refere-se a propriedade     com.tag     &gt;  OST_PierColumnTags</v>
      </c>
      <c r="U312" s="90" t="s">
        <v>790</v>
      </c>
    </row>
    <row r="313" spans="1:21" ht="8.4" customHeight="1" x14ac:dyDescent="0.3">
      <c r="A313" s="32">
        <v>313</v>
      </c>
      <c r="B313" s="18" t="str">
        <f t="shared" si="216"/>
        <v>com.tag</v>
      </c>
      <c r="C313" s="87" t="s">
        <v>789</v>
      </c>
      <c r="D313" s="34" t="s">
        <v>57</v>
      </c>
      <c r="E313" s="20" t="str">
        <f t="shared" si="217"/>
        <v>objeto</v>
      </c>
      <c r="F313" s="26" t="str">
        <f t="shared" si="220"/>
        <v>com.tag</v>
      </c>
      <c r="G313" s="44" t="s">
        <v>152</v>
      </c>
      <c r="H313" s="44" t="s">
        <v>152</v>
      </c>
      <c r="I313" s="44" t="s">
        <v>152</v>
      </c>
      <c r="J313" s="44" t="s">
        <v>152</v>
      </c>
      <c r="K313" s="44" t="s">
        <v>152</v>
      </c>
      <c r="L313" s="44" t="s">
        <v>152</v>
      </c>
      <c r="M313" s="44" t="s">
        <v>152</v>
      </c>
      <c r="N313" s="44" t="s">
        <v>152</v>
      </c>
      <c r="O313" s="23" t="str">
        <f t="shared" si="224"/>
        <v>Objeto</v>
      </c>
      <c r="P313" s="23" t="str">
        <f t="shared" si="224"/>
        <v>De.Revit</v>
      </c>
      <c r="Q313" s="35" t="str">
        <f t="shared" si="214"/>
        <v>Propriedade: com.tag    Domínio: Objeto     Range: De.Revit</v>
      </c>
      <c r="R313" s="35" t="str">
        <f t="shared" si="222"/>
        <v>Valor:  OST_PierPiles</v>
      </c>
      <c r="S313" s="19" t="s">
        <v>152</v>
      </c>
      <c r="T313" s="56" t="str">
        <f t="shared" si="223"/>
        <v>Refere-se a propriedade     com.tag     &gt;  OST_PierPileTags</v>
      </c>
      <c r="U313" s="90" t="s">
        <v>788</v>
      </c>
    </row>
    <row r="314" spans="1:21" ht="8.4" customHeight="1" x14ac:dyDescent="0.3">
      <c r="A314" s="32">
        <v>314</v>
      </c>
      <c r="B314" s="18" t="str">
        <f t="shared" si="216"/>
        <v>com.tag</v>
      </c>
      <c r="C314" s="87" t="s">
        <v>787</v>
      </c>
      <c r="D314" s="34" t="s">
        <v>57</v>
      </c>
      <c r="E314" s="20" t="str">
        <f t="shared" si="217"/>
        <v>objeto</v>
      </c>
      <c r="F314" s="26" t="str">
        <f t="shared" si="220"/>
        <v>com.tag</v>
      </c>
      <c r="G314" s="44" t="s">
        <v>152</v>
      </c>
      <c r="H314" s="44" t="s">
        <v>152</v>
      </c>
      <c r="I314" s="44" t="s">
        <v>152</v>
      </c>
      <c r="J314" s="44" t="s">
        <v>152</v>
      </c>
      <c r="K314" s="44" t="s">
        <v>152</v>
      </c>
      <c r="L314" s="44" t="s">
        <v>152</v>
      </c>
      <c r="M314" s="44" t="s">
        <v>152</v>
      </c>
      <c r="N314" s="44" t="s">
        <v>152</v>
      </c>
      <c r="O314" s="23" t="str">
        <f t="shared" si="224"/>
        <v>Objeto</v>
      </c>
      <c r="P314" s="23" t="str">
        <f t="shared" si="224"/>
        <v>De.Revit</v>
      </c>
      <c r="Q314" s="35" t="str">
        <f t="shared" si="214"/>
        <v>Propriedade: com.tag    Domínio: Objeto     Range: De.Revit</v>
      </c>
      <c r="R314" s="35" t="str">
        <f t="shared" si="222"/>
        <v>Valor:  OST_PierWalls</v>
      </c>
      <c r="S314" s="19" t="s">
        <v>152</v>
      </c>
      <c r="T314" s="56" t="str">
        <f t="shared" si="223"/>
        <v>Refere-se a propriedade     com.tag     &gt;  OST_PierWallTags</v>
      </c>
      <c r="U314" s="90" t="s">
        <v>786</v>
      </c>
    </row>
    <row r="315" spans="1:21" ht="8.4" customHeight="1" x14ac:dyDescent="0.3">
      <c r="A315" s="32">
        <v>315</v>
      </c>
      <c r="B315" s="18" t="str">
        <f t="shared" si="216"/>
        <v>com.tag</v>
      </c>
      <c r="C315" s="87" t="s">
        <v>362</v>
      </c>
      <c r="D315" s="34" t="s">
        <v>57</v>
      </c>
      <c r="E315" s="20" t="str">
        <f t="shared" si="217"/>
        <v>objeto</v>
      </c>
      <c r="F315" s="26" t="str">
        <f t="shared" si="220"/>
        <v>com.tag</v>
      </c>
      <c r="G315" s="44" t="s">
        <v>152</v>
      </c>
      <c r="H315" s="44" t="s">
        <v>152</v>
      </c>
      <c r="I315" s="44" t="s">
        <v>152</v>
      </c>
      <c r="J315" s="44" t="s">
        <v>152</v>
      </c>
      <c r="K315" s="44" t="s">
        <v>152</v>
      </c>
      <c r="L315" s="44" t="s">
        <v>152</v>
      </c>
      <c r="M315" s="44" t="s">
        <v>152</v>
      </c>
      <c r="N315" s="44" t="s">
        <v>152</v>
      </c>
      <c r="O315" s="23" t="str">
        <f t="shared" si="224"/>
        <v>Objeto</v>
      </c>
      <c r="P315" s="23" t="str">
        <f t="shared" si="224"/>
        <v>De.Revit</v>
      </c>
      <c r="Q315" s="35" t="str">
        <f t="shared" si="214"/>
        <v>Propriedade: com.tag    Domínio: Objeto     Range: De.Revit</v>
      </c>
      <c r="R315" s="35" t="str">
        <f t="shared" si="222"/>
        <v>Valor:  OST_PipeAccessory</v>
      </c>
      <c r="S315" s="19" t="s">
        <v>152</v>
      </c>
      <c r="T315" s="56" t="str">
        <f t="shared" si="223"/>
        <v>Refere-se a propriedade     com.tag     &gt;  OST_PipeAccessoryTags</v>
      </c>
      <c r="U315" s="90" t="s">
        <v>760</v>
      </c>
    </row>
    <row r="316" spans="1:21" ht="8.4" customHeight="1" x14ac:dyDescent="0.3">
      <c r="A316" s="32">
        <v>316</v>
      </c>
      <c r="B316" s="18" t="str">
        <f t="shared" si="216"/>
        <v>com.tag</v>
      </c>
      <c r="C316" s="87" t="s">
        <v>175</v>
      </c>
      <c r="D316" s="34" t="s">
        <v>57</v>
      </c>
      <c r="E316" s="20" t="str">
        <f t="shared" si="217"/>
        <v>objeto</v>
      </c>
      <c r="F316" s="26" t="str">
        <f t="shared" si="220"/>
        <v>com.tag</v>
      </c>
      <c r="G316" s="44" t="s">
        <v>152</v>
      </c>
      <c r="H316" s="44" t="s">
        <v>152</v>
      </c>
      <c r="I316" s="44" t="s">
        <v>152</v>
      </c>
      <c r="J316" s="44" t="s">
        <v>152</v>
      </c>
      <c r="K316" s="44" t="s">
        <v>152</v>
      </c>
      <c r="L316" s="44" t="s">
        <v>152</v>
      </c>
      <c r="M316" s="44" t="s">
        <v>152</v>
      </c>
      <c r="N316" s="44" t="s">
        <v>152</v>
      </c>
      <c r="O316" s="23" t="str">
        <f t="shared" si="224"/>
        <v>Objeto</v>
      </c>
      <c r="P316" s="23" t="str">
        <f t="shared" si="224"/>
        <v>De.Revit</v>
      </c>
      <c r="Q316" s="35" t="str">
        <f t="shared" si="214"/>
        <v>Propriedade: com.tag    Domínio: Objeto     Range: De.Revit</v>
      </c>
      <c r="R316" s="35" t="str">
        <f t="shared" si="222"/>
        <v>Valor:  OST_PipeFitting</v>
      </c>
      <c r="S316" s="19" t="s">
        <v>152</v>
      </c>
      <c r="T316" s="56" t="str">
        <f t="shared" si="223"/>
        <v>Refere-se a propriedade     com.tag     &gt;  OST_PipeFittingTags</v>
      </c>
      <c r="U316" s="90" t="s">
        <v>758</v>
      </c>
    </row>
    <row r="317" spans="1:21" ht="8.4" customHeight="1" x14ac:dyDescent="0.3">
      <c r="A317" s="32">
        <v>317</v>
      </c>
      <c r="B317" s="18" t="str">
        <f t="shared" si="216"/>
        <v>com.tag</v>
      </c>
      <c r="C317" s="87" t="s">
        <v>176</v>
      </c>
      <c r="D317" s="34" t="s">
        <v>57</v>
      </c>
      <c r="E317" s="20" t="str">
        <f t="shared" si="217"/>
        <v>objeto</v>
      </c>
      <c r="F317" s="26" t="str">
        <f t="shared" si="220"/>
        <v>com.tag</v>
      </c>
      <c r="G317" s="44" t="s">
        <v>152</v>
      </c>
      <c r="H317" s="44" t="s">
        <v>152</v>
      </c>
      <c r="I317" s="44" t="s">
        <v>152</v>
      </c>
      <c r="J317" s="44" t="s">
        <v>152</v>
      </c>
      <c r="K317" s="44" t="s">
        <v>152</v>
      </c>
      <c r="L317" s="44" t="s">
        <v>152</v>
      </c>
      <c r="M317" s="44" t="s">
        <v>152</v>
      </c>
      <c r="N317" s="44" t="s">
        <v>152</v>
      </c>
      <c r="O317" s="23" t="str">
        <f t="shared" si="224"/>
        <v>Objeto</v>
      </c>
      <c r="P317" s="23" t="str">
        <f t="shared" si="224"/>
        <v>De.Revit</v>
      </c>
      <c r="Q317" s="35" t="str">
        <f t="shared" si="214"/>
        <v>Propriedade: com.tag    Domínio: Objeto     Range: De.Revit</v>
      </c>
      <c r="R317" s="35" t="str">
        <f t="shared" si="222"/>
        <v>Valor:  OST_PipeInsulations</v>
      </c>
      <c r="S317" s="19" t="s">
        <v>152</v>
      </c>
      <c r="T317" s="56" t="str">
        <f t="shared" si="223"/>
        <v>Refere-se a propriedade     com.tag     &gt;  OST_PipeInsulationsTags</v>
      </c>
      <c r="U317" s="90" t="s">
        <v>732</v>
      </c>
    </row>
    <row r="318" spans="1:21" ht="8.4" customHeight="1" x14ac:dyDescent="0.3">
      <c r="A318" s="32">
        <v>318</v>
      </c>
      <c r="B318" s="18" t="str">
        <f t="shared" si="216"/>
        <v>com.tag</v>
      </c>
      <c r="C318" s="87" t="s">
        <v>177</v>
      </c>
      <c r="D318" s="34" t="s">
        <v>57</v>
      </c>
      <c r="E318" s="20" t="str">
        <f t="shared" si="217"/>
        <v>objeto</v>
      </c>
      <c r="F318" s="26" t="str">
        <f t="shared" si="220"/>
        <v>com.tag</v>
      </c>
      <c r="G318" s="44" t="s">
        <v>152</v>
      </c>
      <c r="H318" s="44" t="s">
        <v>152</v>
      </c>
      <c r="I318" s="44" t="s">
        <v>152</v>
      </c>
      <c r="J318" s="44" t="s">
        <v>152</v>
      </c>
      <c r="K318" s="44" t="s">
        <v>152</v>
      </c>
      <c r="L318" s="44" t="s">
        <v>152</v>
      </c>
      <c r="M318" s="44" t="s">
        <v>152</v>
      </c>
      <c r="N318" s="44" t="s">
        <v>152</v>
      </c>
      <c r="O318" s="23" t="str">
        <f t="shared" si="224"/>
        <v>Objeto</v>
      </c>
      <c r="P318" s="23" t="str">
        <f t="shared" si="224"/>
        <v>De.Revit</v>
      </c>
      <c r="Q318" s="35" t="str">
        <f t="shared" si="214"/>
        <v>Propriedade: com.tag    Domínio: Objeto     Range: De.Revit</v>
      </c>
      <c r="R318" s="35" t="str">
        <f t="shared" si="222"/>
        <v>Valor:  OST_PipeSegments</v>
      </c>
      <c r="S318" s="19" t="s">
        <v>152</v>
      </c>
      <c r="T318" s="56" t="str">
        <f t="shared" si="223"/>
        <v>Refere-se a propriedade     com.tag     &gt;  OST_PipeTags</v>
      </c>
      <c r="U318" s="90" t="s">
        <v>763</v>
      </c>
    </row>
    <row r="319" spans="1:21" ht="8.4" customHeight="1" x14ac:dyDescent="0.3">
      <c r="A319" s="32">
        <v>319</v>
      </c>
      <c r="B319" s="18" t="str">
        <f t="shared" si="216"/>
        <v>com.tag</v>
      </c>
      <c r="C319" s="87" t="s">
        <v>178</v>
      </c>
      <c r="D319" s="34" t="s">
        <v>57</v>
      </c>
      <c r="E319" s="20" t="str">
        <f t="shared" si="217"/>
        <v>objeto</v>
      </c>
      <c r="F319" s="26" t="str">
        <f t="shared" si="220"/>
        <v>com.tag</v>
      </c>
      <c r="G319" s="44" t="s">
        <v>152</v>
      </c>
      <c r="H319" s="44" t="s">
        <v>152</v>
      </c>
      <c r="I319" s="44" t="s">
        <v>152</v>
      </c>
      <c r="J319" s="44" t="s">
        <v>152</v>
      </c>
      <c r="K319" s="44" t="s">
        <v>152</v>
      </c>
      <c r="L319" s="44" t="s">
        <v>152</v>
      </c>
      <c r="M319" s="44" t="s">
        <v>152</v>
      </c>
      <c r="N319" s="44" t="s">
        <v>152</v>
      </c>
      <c r="O319" s="23" t="str">
        <f t="shared" si="224"/>
        <v>Objeto</v>
      </c>
      <c r="P319" s="23" t="str">
        <f t="shared" si="224"/>
        <v>De.Revit</v>
      </c>
      <c r="Q319" s="35" t="str">
        <f t="shared" si="214"/>
        <v>Propriedade: com.tag    Domínio: Objeto     Range: De.Revit</v>
      </c>
      <c r="R319" s="35" t="str">
        <f t="shared" si="222"/>
        <v>Valor:  OST_Planting</v>
      </c>
      <c r="S319" s="19" t="s">
        <v>152</v>
      </c>
      <c r="T319" s="56" t="str">
        <f t="shared" si="223"/>
        <v>Refere-se a propriedade     com.tag     &gt;  OST_PlantingTags</v>
      </c>
      <c r="U319" s="90" t="s">
        <v>840</v>
      </c>
    </row>
    <row r="320" spans="1:21" ht="8.4" customHeight="1" x14ac:dyDescent="0.3">
      <c r="A320" s="32">
        <v>320</v>
      </c>
      <c r="B320" s="18" t="str">
        <f t="shared" si="216"/>
        <v>com.tag</v>
      </c>
      <c r="C320" s="87" t="s">
        <v>179</v>
      </c>
      <c r="D320" s="34" t="s">
        <v>57</v>
      </c>
      <c r="E320" s="20" t="str">
        <f t="shared" si="217"/>
        <v>objeto</v>
      </c>
      <c r="F320" s="26" t="str">
        <f t="shared" si="220"/>
        <v>com.tag</v>
      </c>
      <c r="G320" s="44" t="s">
        <v>152</v>
      </c>
      <c r="H320" s="44" t="s">
        <v>152</v>
      </c>
      <c r="I320" s="44" t="s">
        <v>152</v>
      </c>
      <c r="J320" s="44" t="s">
        <v>152</v>
      </c>
      <c r="K320" s="44" t="s">
        <v>152</v>
      </c>
      <c r="L320" s="44" t="s">
        <v>152</v>
      </c>
      <c r="M320" s="44" t="s">
        <v>152</v>
      </c>
      <c r="N320" s="44" t="s">
        <v>152</v>
      </c>
      <c r="O320" s="23" t="str">
        <f t="shared" si="224"/>
        <v>Objeto</v>
      </c>
      <c r="P320" s="23" t="str">
        <f t="shared" si="224"/>
        <v>De.Revit</v>
      </c>
      <c r="Q320" s="35" t="str">
        <f t="shared" si="214"/>
        <v>Propriedade: com.tag    Domínio: Objeto     Range: De.Revit</v>
      </c>
      <c r="R320" s="35" t="str">
        <f t="shared" si="222"/>
        <v>Valor:  OST_PlumbingEquipment</v>
      </c>
      <c r="S320" s="19" t="s">
        <v>152</v>
      </c>
      <c r="T320" s="56" t="str">
        <f t="shared" si="223"/>
        <v>Refere-se a propriedade     com.tag     &gt;  OST_PlumbingEquipmentTags</v>
      </c>
      <c r="U320" s="90" t="s">
        <v>722</v>
      </c>
    </row>
    <row r="321" spans="1:21" ht="8.4" customHeight="1" x14ac:dyDescent="0.3">
      <c r="A321" s="32">
        <v>321</v>
      </c>
      <c r="B321" s="18" t="str">
        <f t="shared" si="216"/>
        <v>com.tag</v>
      </c>
      <c r="C321" s="87" t="s">
        <v>876</v>
      </c>
      <c r="D321" s="34" t="s">
        <v>57</v>
      </c>
      <c r="E321" s="20" t="str">
        <f t="shared" si="217"/>
        <v>objeto</v>
      </c>
      <c r="F321" s="26" t="str">
        <f t="shared" si="220"/>
        <v>com.tag</v>
      </c>
      <c r="G321" s="44" t="s">
        <v>152</v>
      </c>
      <c r="H321" s="44" t="s">
        <v>152</v>
      </c>
      <c r="I321" s="44" t="s">
        <v>152</v>
      </c>
      <c r="J321" s="44" t="s">
        <v>152</v>
      </c>
      <c r="K321" s="44" t="s">
        <v>152</v>
      </c>
      <c r="L321" s="44" t="s">
        <v>152</v>
      </c>
      <c r="M321" s="44" t="s">
        <v>152</v>
      </c>
      <c r="N321" s="44" t="s">
        <v>152</v>
      </c>
      <c r="O321" s="23" t="str">
        <f t="shared" si="224"/>
        <v>Objeto</v>
      </c>
      <c r="P321" s="23" t="str">
        <f t="shared" si="224"/>
        <v>De.Revit</v>
      </c>
      <c r="Q321" s="35" t="str">
        <f t="shared" si="214"/>
        <v>Propriedade: com.tag    Domínio: Objeto     Range: De.Revit</v>
      </c>
      <c r="R321" s="35" t="str">
        <f t="shared" si="222"/>
        <v>Valor:  OST_PlumbingFixtures</v>
      </c>
      <c r="S321" s="19" t="s">
        <v>152</v>
      </c>
      <c r="T321" s="56" t="str">
        <f t="shared" si="223"/>
        <v>Refere-se a propriedade     com.tag     &gt;  OST_PlumbingFixtureTags</v>
      </c>
      <c r="U321" s="90" t="s">
        <v>851</v>
      </c>
    </row>
    <row r="322" spans="1:21" ht="8.4" customHeight="1" x14ac:dyDescent="0.3">
      <c r="A322" s="32">
        <v>322</v>
      </c>
      <c r="B322" s="18" t="str">
        <f t="shared" si="216"/>
        <v>com.tag</v>
      </c>
      <c r="C322" s="87" t="s">
        <v>829</v>
      </c>
      <c r="D322" s="34" t="s">
        <v>57</v>
      </c>
      <c r="E322" s="20" t="str">
        <f t="shared" si="217"/>
        <v>objeto</v>
      </c>
      <c r="F322" s="26" t="str">
        <f t="shared" si="220"/>
        <v>com.tag</v>
      </c>
      <c r="G322" s="44" t="s">
        <v>152</v>
      </c>
      <c r="H322" s="44" t="s">
        <v>152</v>
      </c>
      <c r="I322" s="44" t="s">
        <v>152</v>
      </c>
      <c r="J322" s="44" t="s">
        <v>152</v>
      </c>
      <c r="K322" s="44" t="s">
        <v>152</v>
      </c>
      <c r="L322" s="44" t="s">
        <v>152</v>
      </c>
      <c r="M322" s="44" t="s">
        <v>152</v>
      </c>
      <c r="N322" s="44" t="s">
        <v>152</v>
      </c>
      <c r="O322" s="23" t="str">
        <f t="shared" si="224"/>
        <v>Objeto</v>
      </c>
      <c r="P322" s="23" t="str">
        <f t="shared" si="224"/>
        <v>De.Revit</v>
      </c>
      <c r="Q322" s="35" t="str">
        <f t="shared" si="214"/>
        <v>Propriedade: com.tag    Domínio: Objeto     Range: De.Revit</v>
      </c>
      <c r="R322" s="35" t="str">
        <f t="shared" si="222"/>
        <v>Valor:  OST_PointLoads</v>
      </c>
      <c r="S322" s="19" t="s">
        <v>152</v>
      </c>
      <c r="T322" s="56" t="str">
        <f t="shared" si="223"/>
        <v>Refere-se a propriedade     com.tag     &gt;  OST_PointLoadTags</v>
      </c>
      <c r="U322" s="90" t="s">
        <v>823</v>
      </c>
    </row>
    <row r="323" spans="1:21" ht="8.4" customHeight="1" x14ac:dyDescent="0.3">
      <c r="A323" s="32">
        <v>323</v>
      </c>
      <c r="B323" s="18" t="str">
        <f t="shared" si="216"/>
        <v>com.tag</v>
      </c>
      <c r="C323" s="87" t="s">
        <v>384</v>
      </c>
      <c r="D323" s="34" t="s">
        <v>57</v>
      </c>
      <c r="E323" s="20" t="str">
        <f t="shared" si="217"/>
        <v>objeto</v>
      </c>
      <c r="F323" s="26" t="str">
        <f t="shared" si="220"/>
        <v>com.tag</v>
      </c>
      <c r="G323" s="44" t="s">
        <v>152</v>
      </c>
      <c r="H323" s="44" t="s">
        <v>152</v>
      </c>
      <c r="I323" s="44" t="s">
        <v>152</v>
      </c>
      <c r="J323" s="44" t="s">
        <v>152</v>
      </c>
      <c r="K323" s="44" t="s">
        <v>152</v>
      </c>
      <c r="L323" s="44" t="s">
        <v>152</v>
      </c>
      <c r="M323" s="44" t="s">
        <v>152</v>
      </c>
      <c r="N323" s="44" t="s">
        <v>152</v>
      </c>
      <c r="O323" s="23" t="str">
        <f t="shared" si="224"/>
        <v>Objeto</v>
      </c>
      <c r="P323" s="23" t="str">
        <f>P321</f>
        <v>De.Revit</v>
      </c>
      <c r="Q323" s="35" t="str">
        <f t="shared" ref="Q323:Q386" si="225">_xlfn.CONCAT("Propriedade: ",  F323, "    Domínio: ", O323, "     Range: ", P323)</f>
        <v>Propriedade: com.tag    Domínio: Objeto     Range: De.Revit</v>
      </c>
      <c r="R323" s="35" t="str">
        <f t="shared" si="222"/>
        <v>Valor:  OST_RailingSystem</v>
      </c>
      <c r="S323" s="19" t="s">
        <v>152</v>
      </c>
      <c r="T323" s="56" t="str">
        <f t="shared" si="223"/>
        <v>Refere-se a propriedade     com.tag     &gt;  OST_RailingSystemTags</v>
      </c>
      <c r="U323" s="90" t="s">
        <v>922</v>
      </c>
    </row>
    <row r="324" spans="1:21" ht="8.4" customHeight="1" x14ac:dyDescent="0.3">
      <c r="A324" s="32">
        <v>324</v>
      </c>
      <c r="B324" s="18" t="str">
        <f t="shared" si="216"/>
        <v>com.tag</v>
      </c>
      <c r="C324" s="87" t="s">
        <v>936</v>
      </c>
      <c r="D324" s="34" t="s">
        <v>57</v>
      </c>
      <c r="E324" s="20" t="str">
        <f t="shared" si="217"/>
        <v>objeto</v>
      </c>
      <c r="F324" s="26" t="str">
        <f t="shared" si="220"/>
        <v>com.tag</v>
      </c>
      <c r="G324" s="44" t="s">
        <v>152</v>
      </c>
      <c r="H324" s="44" t="s">
        <v>152</v>
      </c>
      <c r="I324" s="44" t="s">
        <v>152</v>
      </c>
      <c r="J324" s="44" t="s">
        <v>152</v>
      </c>
      <c r="K324" s="44" t="s">
        <v>152</v>
      </c>
      <c r="L324" s="44" t="s">
        <v>152</v>
      </c>
      <c r="M324" s="44" t="s">
        <v>152</v>
      </c>
      <c r="N324" s="44" t="s">
        <v>152</v>
      </c>
      <c r="O324" s="23" t="str">
        <f t="shared" si="224"/>
        <v>Objeto</v>
      </c>
      <c r="P324" s="23" t="str">
        <f>P322</f>
        <v>De.Revit</v>
      </c>
      <c r="Q324" s="35" t="str">
        <f t="shared" si="225"/>
        <v>Propriedade: com.tag    Domínio: Objeto     Range: De.Revit</v>
      </c>
      <c r="R324" s="35" t="str">
        <f t="shared" si="222"/>
        <v>Valor:  OST_Ramps</v>
      </c>
      <c r="S324" s="19" t="s">
        <v>152</v>
      </c>
      <c r="T324" s="56" t="str">
        <f t="shared" si="223"/>
        <v>Refere-se a propriedade     com.tag     &gt;  OST_RampTags</v>
      </c>
      <c r="U324" s="90" t="s">
        <v>887</v>
      </c>
    </row>
    <row r="325" spans="1:21" ht="8.4" customHeight="1" x14ac:dyDescent="0.3">
      <c r="A325" s="32">
        <v>325</v>
      </c>
      <c r="B325" s="18" t="str">
        <f t="shared" si="216"/>
        <v>com.tag</v>
      </c>
      <c r="C325" s="87" t="s">
        <v>180</v>
      </c>
      <c r="D325" s="34" t="s">
        <v>57</v>
      </c>
      <c r="E325" s="20" t="str">
        <f t="shared" si="217"/>
        <v>objeto</v>
      </c>
      <c r="F325" s="26" t="str">
        <f t="shared" si="220"/>
        <v>com.tag</v>
      </c>
      <c r="G325" s="44" t="s">
        <v>152</v>
      </c>
      <c r="H325" s="44" t="s">
        <v>152</v>
      </c>
      <c r="I325" s="44" t="s">
        <v>152</v>
      </c>
      <c r="J325" s="44" t="s">
        <v>152</v>
      </c>
      <c r="K325" s="44" t="s">
        <v>152</v>
      </c>
      <c r="L325" s="44" t="s">
        <v>152</v>
      </c>
      <c r="M325" s="44" t="s">
        <v>152</v>
      </c>
      <c r="N325" s="44" t="s">
        <v>152</v>
      </c>
      <c r="O325" s="23" t="str">
        <f t="shared" ref="O325:P340" si="226">O324</f>
        <v>Objeto</v>
      </c>
      <c r="P325" s="23" t="str">
        <f t="shared" si="226"/>
        <v>De.Revit</v>
      </c>
      <c r="Q325" s="35" t="str">
        <f t="shared" si="225"/>
        <v>Propriedade: com.tag    Domínio: Objeto     Range: De.Revit</v>
      </c>
      <c r="R325" s="35" t="str">
        <f t="shared" si="222"/>
        <v>Valor:  OST_Rebar</v>
      </c>
      <c r="S325" s="19" t="s">
        <v>152</v>
      </c>
      <c r="T325" s="56" t="str">
        <f t="shared" si="223"/>
        <v>Refere-se a propriedade     com.tag     &gt;  OST_RebarTags</v>
      </c>
      <c r="U325" s="90" t="s">
        <v>718</v>
      </c>
    </row>
    <row r="326" spans="1:21" ht="8.4" customHeight="1" x14ac:dyDescent="0.3">
      <c r="A326" s="32">
        <v>326</v>
      </c>
      <c r="B326" s="18" t="str">
        <f t="shared" si="216"/>
        <v>com.tag</v>
      </c>
      <c r="C326" s="87" t="s">
        <v>687</v>
      </c>
      <c r="D326" s="34" t="s">
        <v>57</v>
      </c>
      <c r="E326" s="20" t="str">
        <f t="shared" si="217"/>
        <v>objeto</v>
      </c>
      <c r="F326" s="26" t="str">
        <f t="shared" si="220"/>
        <v>com.tag</v>
      </c>
      <c r="G326" s="44" t="s">
        <v>152</v>
      </c>
      <c r="H326" s="44" t="s">
        <v>152</v>
      </c>
      <c r="I326" s="44" t="s">
        <v>152</v>
      </c>
      <c r="J326" s="44" t="s">
        <v>152</v>
      </c>
      <c r="K326" s="44" t="s">
        <v>152</v>
      </c>
      <c r="L326" s="44" t="s">
        <v>152</v>
      </c>
      <c r="M326" s="44" t="s">
        <v>152</v>
      </c>
      <c r="N326" s="44" t="s">
        <v>152</v>
      </c>
      <c r="O326" s="23" t="str">
        <f t="shared" si="226"/>
        <v>Objeto</v>
      </c>
      <c r="P326" s="23" t="str">
        <f t="shared" si="226"/>
        <v>De.Revit</v>
      </c>
      <c r="Q326" s="35" t="str">
        <f t="shared" si="225"/>
        <v>Propriedade: com.tag    Domínio: Objeto     Range: De.Revit</v>
      </c>
      <c r="R326" s="35" t="str">
        <f t="shared" si="222"/>
        <v>Valor:  OST_PointClouds</v>
      </c>
      <c r="S326" s="19" t="s">
        <v>152</v>
      </c>
      <c r="T326" s="56" t="str">
        <f t="shared" si="223"/>
        <v>Refere-se a propriedade     com.tag     &gt;  OST_RevisionCloudTags</v>
      </c>
      <c r="U326" s="90" t="s">
        <v>817</v>
      </c>
    </row>
    <row r="327" spans="1:21" ht="8.4" customHeight="1" x14ac:dyDescent="0.3">
      <c r="A327" s="32">
        <v>327</v>
      </c>
      <c r="B327" s="18" t="str">
        <f t="shared" si="216"/>
        <v>com.tag</v>
      </c>
      <c r="C327" s="87" t="s">
        <v>875</v>
      </c>
      <c r="D327" s="34" t="s">
        <v>57</v>
      </c>
      <c r="E327" s="20" t="str">
        <f t="shared" si="217"/>
        <v>objeto</v>
      </c>
      <c r="F327" s="26" t="str">
        <f t="shared" si="220"/>
        <v>com.tag</v>
      </c>
      <c r="G327" s="44" t="s">
        <v>152</v>
      </c>
      <c r="H327" s="44" t="s">
        <v>152</v>
      </c>
      <c r="I327" s="44" t="s">
        <v>152</v>
      </c>
      <c r="J327" s="44" t="s">
        <v>152</v>
      </c>
      <c r="K327" s="44" t="s">
        <v>152</v>
      </c>
      <c r="L327" s="44" t="s">
        <v>152</v>
      </c>
      <c r="M327" s="44" t="s">
        <v>152</v>
      </c>
      <c r="N327" s="44" t="s">
        <v>152</v>
      </c>
      <c r="O327" s="23" t="str">
        <f t="shared" si="226"/>
        <v>Objeto</v>
      </c>
      <c r="P327" s="23" t="str">
        <f t="shared" si="226"/>
        <v>De.Revit</v>
      </c>
      <c r="Q327" s="35" t="str">
        <f t="shared" si="225"/>
        <v>Propriedade: com.tag    Domínio: Objeto     Range: De.Revit</v>
      </c>
      <c r="R327" s="35" t="str">
        <f t="shared" si="222"/>
        <v>Valor:  OST_Roads</v>
      </c>
      <c r="S327" s="19" t="s">
        <v>152</v>
      </c>
      <c r="T327" s="56" t="str">
        <f t="shared" si="223"/>
        <v>Refere-se a propriedade     com.tag     &gt;  OST_RoadTags</v>
      </c>
      <c r="U327" s="90" t="s">
        <v>874</v>
      </c>
    </row>
    <row r="328" spans="1:21" ht="8.4" customHeight="1" x14ac:dyDescent="0.3">
      <c r="A328" s="32">
        <v>328</v>
      </c>
      <c r="B328" s="18" t="str">
        <f t="shared" si="216"/>
        <v>com.tag</v>
      </c>
      <c r="C328" s="87" t="s">
        <v>365</v>
      </c>
      <c r="D328" s="34" t="s">
        <v>57</v>
      </c>
      <c r="E328" s="20" t="str">
        <f t="shared" si="217"/>
        <v>objeto</v>
      </c>
      <c r="F328" s="26" t="str">
        <f t="shared" si="220"/>
        <v>com.tag</v>
      </c>
      <c r="G328" s="44" t="s">
        <v>152</v>
      </c>
      <c r="H328" s="44" t="s">
        <v>152</v>
      </c>
      <c r="I328" s="44" t="s">
        <v>152</v>
      </c>
      <c r="J328" s="44" t="s">
        <v>152</v>
      </c>
      <c r="K328" s="44" t="s">
        <v>152</v>
      </c>
      <c r="L328" s="44" t="s">
        <v>152</v>
      </c>
      <c r="M328" s="44" t="s">
        <v>152</v>
      </c>
      <c r="N328" s="44" t="s">
        <v>152</v>
      </c>
      <c r="O328" s="23" t="str">
        <f t="shared" si="226"/>
        <v>Objeto</v>
      </c>
      <c r="P328" s="23" t="str">
        <f t="shared" si="226"/>
        <v>De.Revit</v>
      </c>
      <c r="Q328" s="35" t="str">
        <f t="shared" si="225"/>
        <v>Propriedade: com.tag    Domínio: Objeto     Range: De.Revit</v>
      </c>
      <c r="R328" s="35" t="str">
        <f t="shared" si="222"/>
        <v>Valor:  OST_RoofSoffit</v>
      </c>
      <c r="S328" s="19" t="s">
        <v>152</v>
      </c>
      <c r="T328" s="56" t="str">
        <f t="shared" si="223"/>
        <v>Refere-se a propriedade     com.tag     &gt;  OST_RoofSoffitTags</v>
      </c>
      <c r="U328" s="90" t="s">
        <v>886</v>
      </c>
    </row>
    <row r="329" spans="1:21" ht="8.4" customHeight="1" x14ac:dyDescent="0.3">
      <c r="A329" s="32">
        <v>329</v>
      </c>
      <c r="B329" s="18" t="str">
        <f t="shared" si="216"/>
        <v>com.tag</v>
      </c>
      <c r="C329" s="87" t="s">
        <v>943</v>
      </c>
      <c r="D329" s="34" t="s">
        <v>57</v>
      </c>
      <c r="E329" s="20" t="str">
        <f t="shared" si="217"/>
        <v>objeto</v>
      </c>
      <c r="F329" s="26" t="str">
        <f t="shared" si="220"/>
        <v>com.tag</v>
      </c>
      <c r="G329" s="44" t="s">
        <v>152</v>
      </c>
      <c r="H329" s="44" t="s">
        <v>152</v>
      </c>
      <c r="I329" s="44" t="s">
        <v>152</v>
      </c>
      <c r="J329" s="44" t="s">
        <v>152</v>
      </c>
      <c r="K329" s="44" t="s">
        <v>152</v>
      </c>
      <c r="L329" s="44" t="s">
        <v>152</v>
      </c>
      <c r="M329" s="44" t="s">
        <v>152</v>
      </c>
      <c r="N329" s="44" t="s">
        <v>152</v>
      </c>
      <c r="O329" s="23" t="str">
        <f t="shared" si="226"/>
        <v>Objeto</v>
      </c>
      <c r="P329" s="23" t="str">
        <f t="shared" si="226"/>
        <v>De.Revit</v>
      </c>
      <c r="Q329" s="35" t="str">
        <f t="shared" si="225"/>
        <v>Propriedade: com.tag    Domínio: Objeto     Range: De.Revit</v>
      </c>
      <c r="R329" s="35" t="str">
        <f t="shared" si="222"/>
        <v>Valor:  OST_Roofs</v>
      </c>
      <c r="S329" s="19" t="s">
        <v>152</v>
      </c>
      <c r="T329" s="56" t="str">
        <f t="shared" si="223"/>
        <v>Refere-se a propriedade     com.tag     &gt;  OST_RoofTags</v>
      </c>
      <c r="U329" s="90" t="s">
        <v>934</v>
      </c>
    </row>
    <row r="330" spans="1:21" ht="8.4" customHeight="1" x14ac:dyDescent="0.3">
      <c r="A330" s="32">
        <v>330</v>
      </c>
      <c r="B330" s="18" t="str">
        <f t="shared" si="216"/>
        <v>com.tag</v>
      </c>
      <c r="C330" s="87" t="s">
        <v>939</v>
      </c>
      <c r="D330" s="34" t="s">
        <v>57</v>
      </c>
      <c r="E330" s="20" t="str">
        <f t="shared" si="217"/>
        <v>objeto</v>
      </c>
      <c r="F330" s="26" t="str">
        <f t="shared" si="220"/>
        <v>com.tag</v>
      </c>
      <c r="G330" s="44" t="s">
        <v>152</v>
      </c>
      <c r="H330" s="44" t="s">
        <v>152</v>
      </c>
      <c r="I330" s="44" t="s">
        <v>152</v>
      </c>
      <c r="J330" s="44" t="s">
        <v>152</v>
      </c>
      <c r="K330" s="44" t="s">
        <v>152</v>
      </c>
      <c r="L330" s="44" t="s">
        <v>152</v>
      </c>
      <c r="M330" s="44" t="s">
        <v>152</v>
      </c>
      <c r="N330" s="44" t="s">
        <v>152</v>
      </c>
      <c r="O330" s="23" t="str">
        <f t="shared" si="226"/>
        <v>Objeto</v>
      </c>
      <c r="P330" s="23" t="str">
        <f t="shared" si="226"/>
        <v>De.Revit</v>
      </c>
      <c r="Q330" s="35" t="str">
        <f t="shared" si="225"/>
        <v>Propriedade: com.tag    Domínio: Objeto     Range: De.Revit</v>
      </c>
      <c r="R330" s="35" t="str">
        <f t="shared" si="222"/>
        <v>Valor:  OST_Rooms</v>
      </c>
      <c r="S330" s="19" t="s">
        <v>152</v>
      </c>
      <c r="T330" s="56" t="str">
        <f t="shared" si="223"/>
        <v>Refere-se a propriedade     com.tag     &gt;  OST_RoomTags</v>
      </c>
      <c r="U330" s="90" t="s">
        <v>927</v>
      </c>
    </row>
    <row r="331" spans="1:21" ht="8.4" customHeight="1" x14ac:dyDescent="0.3">
      <c r="A331" s="32">
        <v>331</v>
      </c>
      <c r="B331" s="18" t="str">
        <f t="shared" si="216"/>
        <v>com.tag</v>
      </c>
      <c r="C331" s="87" t="s">
        <v>369</v>
      </c>
      <c r="D331" s="34" t="s">
        <v>57</v>
      </c>
      <c r="E331" s="20" t="str">
        <f t="shared" si="217"/>
        <v>objeto</v>
      </c>
      <c r="F331" s="26" t="str">
        <f t="shared" si="220"/>
        <v>com.tag</v>
      </c>
      <c r="G331" s="44" t="s">
        <v>152</v>
      </c>
      <c r="H331" s="44" t="s">
        <v>152</v>
      </c>
      <c r="I331" s="44" t="s">
        <v>152</v>
      </c>
      <c r="J331" s="44" t="s">
        <v>152</v>
      </c>
      <c r="K331" s="44" t="s">
        <v>152</v>
      </c>
      <c r="L331" s="44" t="s">
        <v>152</v>
      </c>
      <c r="M331" s="44" t="s">
        <v>152</v>
      </c>
      <c r="N331" s="44" t="s">
        <v>152</v>
      </c>
      <c r="O331" s="23" t="str">
        <f t="shared" si="226"/>
        <v>Objeto</v>
      </c>
      <c r="P331" s="23" t="str">
        <f t="shared" si="226"/>
        <v>De.Revit</v>
      </c>
      <c r="Q331" s="35" t="str">
        <f t="shared" si="225"/>
        <v>Propriedade: com.tag    Domínio: Objeto     Range: De.Revit</v>
      </c>
      <c r="R331" s="35" t="str">
        <f t="shared" si="222"/>
        <v>Valor:  OST_RvtLinks</v>
      </c>
      <c r="S331" s="19" t="s">
        <v>152</v>
      </c>
      <c r="T331" s="56" t="str">
        <f t="shared" si="223"/>
        <v>Refere-se a propriedade     com.tag     &gt;  OST_RvtLinksTags</v>
      </c>
      <c r="U331" s="90" t="s">
        <v>882</v>
      </c>
    </row>
    <row r="332" spans="1:21" ht="8.4" customHeight="1" x14ac:dyDescent="0.3">
      <c r="A332" s="32">
        <v>332</v>
      </c>
      <c r="B332" s="18" t="str">
        <f t="shared" si="216"/>
        <v>com.tag</v>
      </c>
      <c r="C332" s="87" t="s">
        <v>752</v>
      </c>
      <c r="D332" s="34" t="s">
        <v>57</v>
      </c>
      <c r="E332" s="20" t="str">
        <f t="shared" si="217"/>
        <v>objeto</v>
      </c>
      <c r="F332" s="26" t="str">
        <f t="shared" si="220"/>
        <v>com.tag</v>
      </c>
      <c r="G332" s="44" t="s">
        <v>152</v>
      </c>
      <c r="H332" s="44" t="s">
        <v>152</v>
      </c>
      <c r="I332" s="44" t="s">
        <v>152</v>
      </c>
      <c r="J332" s="44" t="s">
        <v>152</v>
      </c>
      <c r="K332" s="44" t="s">
        <v>152</v>
      </c>
      <c r="L332" s="44" t="s">
        <v>152</v>
      </c>
      <c r="M332" s="44" t="s">
        <v>152</v>
      </c>
      <c r="N332" s="44" t="s">
        <v>152</v>
      </c>
      <c r="O332" s="23" t="str">
        <f t="shared" si="226"/>
        <v>Objeto</v>
      </c>
      <c r="P332" s="23" t="str">
        <f t="shared" si="226"/>
        <v>De.Revit</v>
      </c>
      <c r="Q332" s="35" t="str">
        <f t="shared" si="225"/>
        <v>Propriedade: com.tag    Domínio: Objeto     Range: De.Revit</v>
      </c>
      <c r="R332" s="35" t="str">
        <f t="shared" si="222"/>
        <v>Valor:  OST_SecurityDevices</v>
      </c>
      <c r="S332" s="19" t="s">
        <v>152</v>
      </c>
      <c r="T332" s="56" t="str">
        <f t="shared" si="223"/>
        <v>Refere-se a propriedade     com.tag     &gt;  OST_SecurityDeviceTags</v>
      </c>
      <c r="U332" s="90" t="s">
        <v>751</v>
      </c>
    </row>
    <row r="333" spans="1:21" ht="8.4" customHeight="1" x14ac:dyDescent="0.3">
      <c r="A333" s="32">
        <v>333</v>
      </c>
      <c r="B333" s="18" t="str">
        <f t="shared" si="216"/>
        <v>com.tag</v>
      </c>
      <c r="C333" s="87" t="s">
        <v>181</v>
      </c>
      <c r="D333" s="34" t="s">
        <v>57</v>
      </c>
      <c r="E333" s="20" t="str">
        <f t="shared" si="217"/>
        <v>objeto</v>
      </c>
      <c r="F333" s="26" t="str">
        <f t="shared" si="220"/>
        <v>com.tag</v>
      </c>
      <c r="G333" s="44" t="s">
        <v>152</v>
      </c>
      <c r="H333" s="44" t="s">
        <v>152</v>
      </c>
      <c r="I333" s="44" t="s">
        <v>152</v>
      </c>
      <c r="J333" s="44" t="s">
        <v>152</v>
      </c>
      <c r="K333" s="44" t="s">
        <v>152</v>
      </c>
      <c r="L333" s="44" t="s">
        <v>152</v>
      </c>
      <c r="M333" s="44" t="s">
        <v>152</v>
      </c>
      <c r="N333" s="44" t="s">
        <v>152</v>
      </c>
      <c r="O333" s="23" t="str">
        <f t="shared" si="226"/>
        <v>Objeto</v>
      </c>
      <c r="P333" s="23" t="str">
        <f t="shared" si="226"/>
        <v>De.Revit</v>
      </c>
      <c r="Q333" s="35" t="str">
        <f t="shared" si="225"/>
        <v>Propriedade: com.tag    Domínio: Objeto     Range: De.Revit</v>
      </c>
      <c r="R333" s="35" t="str">
        <f t="shared" si="222"/>
        <v>Valor:  OST_Signage</v>
      </c>
      <c r="S333" s="19" t="s">
        <v>152</v>
      </c>
      <c r="T333" s="56" t="str">
        <f t="shared" si="223"/>
        <v>Refere-se a propriedade     com.tag     &gt;  OST_SignageTags</v>
      </c>
      <c r="U333" s="90" t="s">
        <v>894</v>
      </c>
    </row>
    <row r="334" spans="1:21" ht="8.4" customHeight="1" x14ac:dyDescent="0.3">
      <c r="A334" s="32">
        <v>334</v>
      </c>
      <c r="B334" s="18" t="str">
        <f t="shared" si="216"/>
        <v>com.tag</v>
      </c>
      <c r="C334" s="87" t="s">
        <v>370</v>
      </c>
      <c r="D334" s="34" t="s">
        <v>57</v>
      </c>
      <c r="E334" s="20" t="str">
        <f t="shared" si="217"/>
        <v>objeto</v>
      </c>
      <c r="F334" s="26" t="str">
        <f t="shared" si="220"/>
        <v>com.tag</v>
      </c>
      <c r="G334" s="44" t="s">
        <v>152</v>
      </c>
      <c r="H334" s="44" t="s">
        <v>152</v>
      </c>
      <c r="I334" s="44" t="s">
        <v>152</v>
      </c>
      <c r="J334" s="44" t="s">
        <v>152</v>
      </c>
      <c r="K334" s="44" t="s">
        <v>152</v>
      </c>
      <c r="L334" s="44" t="s">
        <v>152</v>
      </c>
      <c r="M334" s="44" t="s">
        <v>152</v>
      </c>
      <c r="N334" s="44" t="s">
        <v>152</v>
      </c>
      <c r="O334" s="23" t="str">
        <f t="shared" si="226"/>
        <v>Objeto</v>
      </c>
      <c r="P334" s="23" t="str">
        <f t="shared" si="226"/>
        <v>De.Revit</v>
      </c>
      <c r="Q334" s="35" t="str">
        <f t="shared" si="225"/>
        <v>Propriedade: com.tag    Domínio: Objeto     Range: De.Revit</v>
      </c>
      <c r="R334" s="35" t="str">
        <f t="shared" si="222"/>
        <v>Valor:  OST_SitePropertyLineSegment</v>
      </c>
      <c r="S334" s="19" t="s">
        <v>152</v>
      </c>
      <c r="T334" s="56" t="str">
        <f t="shared" si="223"/>
        <v>Refere-se a propriedade     com.tag     &gt;  OST_SitePropertyLineSegmentTags</v>
      </c>
      <c r="U334" s="90" t="s">
        <v>871</v>
      </c>
    </row>
    <row r="335" spans="1:21" ht="8.4" customHeight="1" x14ac:dyDescent="0.3">
      <c r="A335" s="32">
        <v>335</v>
      </c>
      <c r="B335" s="18" t="str">
        <f t="shared" ref="B335:B375" si="227">F335</f>
        <v>com.tag</v>
      </c>
      <c r="C335" s="87" t="s">
        <v>371</v>
      </c>
      <c r="D335" s="34" t="s">
        <v>57</v>
      </c>
      <c r="E335" s="20" t="str">
        <f t="shared" ref="E335:E376" si="228">E334</f>
        <v>objeto</v>
      </c>
      <c r="F335" s="26" t="str">
        <f t="shared" si="220"/>
        <v>com.tag</v>
      </c>
      <c r="G335" s="44" t="s">
        <v>152</v>
      </c>
      <c r="H335" s="44" t="s">
        <v>152</v>
      </c>
      <c r="I335" s="44" t="s">
        <v>152</v>
      </c>
      <c r="J335" s="44" t="s">
        <v>152</v>
      </c>
      <c r="K335" s="44" t="s">
        <v>152</v>
      </c>
      <c r="L335" s="44" t="s">
        <v>152</v>
      </c>
      <c r="M335" s="44" t="s">
        <v>152</v>
      </c>
      <c r="N335" s="44" t="s">
        <v>152</v>
      </c>
      <c r="O335" s="23" t="str">
        <f t="shared" si="226"/>
        <v>Objeto</v>
      </c>
      <c r="P335" s="23" t="str">
        <f t="shared" si="226"/>
        <v>De.Revit</v>
      </c>
      <c r="Q335" s="35" t="str">
        <f t="shared" si="225"/>
        <v>Propriedade: com.tag    Domínio: Objeto     Range: De.Revit</v>
      </c>
      <c r="R335" s="35" t="str">
        <f t="shared" si="222"/>
        <v>Valor:  OST_SiteProperty</v>
      </c>
      <c r="S335" s="19" t="s">
        <v>152</v>
      </c>
      <c r="T335" s="56" t="str">
        <f t="shared" si="223"/>
        <v>Refere-se a propriedade     com.tag     &gt;  OST_SitePropertyTags</v>
      </c>
      <c r="U335" s="90" t="s">
        <v>872</v>
      </c>
    </row>
    <row r="336" spans="1:21" ht="8.4" customHeight="1" x14ac:dyDescent="0.3">
      <c r="A336" s="32">
        <v>336</v>
      </c>
      <c r="B336" s="18" t="str">
        <f t="shared" si="227"/>
        <v>com.tag</v>
      </c>
      <c r="C336" s="87" t="s">
        <v>182</v>
      </c>
      <c r="D336" s="34" t="s">
        <v>57</v>
      </c>
      <c r="E336" s="20" t="str">
        <f t="shared" si="228"/>
        <v>objeto</v>
      </c>
      <c r="F336" s="26" t="str">
        <f t="shared" si="220"/>
        <v>com.tag</v>
      </c>
      <c r="G336" s="44" t="s">
        <v>152</v>
      </c>
      <c r="H336" s="44" t="s">
        <v>152</v>
      </c>
      <c r="I336" s="44" t="s">
        <v>152</v>
      </c>
      <c r="J336" s="44" t="s">
        <v>152</v>
      </c>
      <c r="K336" s="44" t="s">
        <v>152</v>
      </c>
      <c r="L336" s="44" t="s">
        <v>152</v>
      </c>
      <c r="M336" s="44" t="s">
        <v>152</v>
      </c>
      <c r="N336" s="44" t="s">
        <v>152</v>
      </c>
      <c r="O336" s="23" t="str">
        <f t="shared" si="226"/>
        <v>Objeto</v>
      </c>
      <c r="P336" s="23" t="str">
        <f t="shared" si="226"/>
        <v>De.Revit</v>
      </c>
      <c r="Q336" s="35" t="str">
        <f t="shared" si="225"/>
        <v>Propriedade: com.tag    Domínio: Objeto     Range: De.Revit</v>
      </c>
      <c r="R336" s="35" t="str">
        <f t="shared" si="222"/>
        <v>Valor:  OST_Site</v>
      </c>
      <c r="S336" s="19" t="s">
        <v>152</v>
      </c>
      <c r="T336" s="56" t="str">
        <f t="shared" si="223"/>
        <v>Refere-se a propriedade     com.tag     &gt;  OST_SiteTags</v>
      </c>
      <c r="U336" s="90" t="s">
        <v>845</v>
      </c>
    </row>
    <row r="337" spans="1:21" ht="8.4" customHeight="1" x14ac:dyDescent="0.3">
      <c r="A337" s="32">
        <v>337</v>
      </c>
      <c r="B337" s="18" t="str">
        <f t="shared" si="227"/>
        <v>com.tag</v>
      </c>
      <c r="C337" s="87" t="s">
        <v>867</v>
      </c>
      <c r="D337" s="34" t="s">
        <v>57</v>
      </c>
      <c r="E337" s="20" t="str">
        <f t="shared" si="228"/>
        <v>objeto</v>
      </c>
      <c r="F337" s="26" t="str">
        <f t="shared" si="220"/>
        <v>com.tag</v>
      </c>
      <c r="G337" s="44" t="s">
        <v>152</v>
      </c>
      <c r="H337" s="44" t="s">
        <v>152</v>
      </c>
      <c r="I337" s="44" t="s">
        <v>152</v>
      </c>
      <c r="J337" s="44" t="s">
        <v>152</v>
      </c>
      <c r="K337" s="44" t="s">
        <v>152</v>
      </c>
      <c r="L337" s="44" t="s">
        <v>152</v>
      </c>
      <c r="M337" s="44" t="s">
        <v>152</v>
      </c>
      <c r="N337" s="44" t="s">
        <v>152</v>
      </c>
      <c r="O337" s="23" t="str">
        <f t="shared" si="226"/>
        <v>Objeto</v>
      </c>
      <c r="P337" s="23" t="str">
        <f t="shared" si="226"/>
        <v>De.Revit</v>
      </c>
      <c r="Q337" s="35" t="str">
        <f t="shared" si="225"/>
        <v>Propriedade: com.tag    Domínio: Objeto     Range: De.Revit</v>
      </c>
      <c r="R337" s="35" t="str">
        <f t="shared" si="222"/>
        <v>Valor:  OST_EdgeSlab</v>
      </c>
      <c r="S337" s="19" t="s">
        <v>152</v>
      </c>
      <c r="T337" s="56" t="str">
        <f t="shared" si="223"/>
        <v>Refere-se a propriedade     com.tag     &gt;  OST_SlabEdgeTags</v>
      </c>
      <c r="U337" s="90" t="s">
        <v>885</v>
      </c>
    </row>
    <row r="338" spans="1:21" ht="8.4" customHeight="1" x14ac:dyDescent="0.3">
      <c r="A338" s="32">
        <v>338</v>
      </c>
      <c r="B338" s="18" t="str">
        <f t="shared" si="227"/>
        <v>com.tag</v>
      </c>
      <c r="C338" s="87" t="s">
        <v>183</v>
      </c>
      <c r="D338" s="34" t="s">
        <v>57</v>
      </c>
      <c r="E338" s="20" t="str">
        <f t="shared" si="228"/>
        <v>objeto</v>
      </c>
      <c r="F338" s="26" t="str">
        <f t="shared" si="220"/>
        <v>com.tag</v>
      </c>
      <c r="G338" s="44" t="s">
        <v>152</v>
      </c>
      <c r="H338" s="44" t="s">
        <v>152</v>
      </c>
      <c r="I338" s="44" t="s">
        <v>152</v>
      </c>
      <c r="J338" s="44" t="s">
        <v>152</v>
      </c>
      <c r="K338" s="44" t="s">
        <v>152</v>
      </c>
      <c r="L338" s="44" t="s">
        <v>152</v>
      </c>
      <c r="M338" s="44" t="s">
        <v>152</v>
      </c>
      <c r="N338" s="44" t="s">
        <v>152</v>
      </c>
      <c r="O338" s="23" t="str">
        <f t="shared" si="226"/>
        <v>Objeto</v>
      </c>
      <c r="P338" s="23" t="str">
        <f t="shared" si="226"/>
        <v>De.Revit</v>
      </c>
      <c r="Q338" s="35" t="str">
        <f t="shared" si="225"/>
        <v>Propriedade: com.tag    Domínio: Objeto     Range: De.Revit</v>
      </c>
      <c r="R338" s="35" t="str">
        <f t="shared" si="222"/>
        <v>Valor:  OST_SpecialityEquipment</v>
      </c>
      <c r="S338" s="19" t="s">
        <v>152</v>
      </c>
      <c r="T338" s="56" t="str">
        <f t="shared" si="223"/>
        <v>Refere-se a propriedade     com.tag     &gt;  OST_SpecialityEquipmentTags</v>
      </c>
      <c r="U338" s="90" t="s">
        <v>847</v>
      </c>
    </row>
    <row r="339" spans="1:21" ht="8.4" customHeight="1" x14ac:dyDescent="0.3">
      <c r="A339" s="32">
        <v>339</v>
      </c>
      <c r="B339" s="18" t="str">
        <f t="shared" si="227"/>
        <v>com.tag</v>
      </c>
      <c r="C339" s="87" t="s">
        <v>742</v>
      </c>
      <c r="D339" s="34" t="s">
        <v>57</v>
      </c>
      <c r="E339" s="20" t="str">
        <f t="shared" si="228"/>
        <v>objeto</v>
      </c>
      <c r="F339" s="26" t="str">
        <f t="shared" si="220"/>
        <v>com.tag</v>
      </c>
      <c r="G339" s="44" t="s">
        <v>152</v>
      </c>
      <c r="H339" s="44" t="s">
        <v>152</v>
      </c>
      <c r="I339" s="44" t="s">
        <v>152</v>
      </c>
      <c r="J339" s="44" t="s">
        <v>152</v>
      </c>
      <c r="K339" s="44" t="s">
        <v>152</v>
      </c>
      <c r="L339" s="44" t="s">
        <v>152</v>
      </c>
      <c r="M339" s="44" t="s">
        <v>152</v>
      </c>
      <c r="N339" s="44" t="s">
        <v>152</v>
      </c>
      <c r="O339" s="23" t="str">
        <f t="shared" si="226"/>
        <v>Objeto</v>
      </c>
      <c r="P339" s="23" t="str">
        <f t="shared" si="226"/>
        <v>De.Revit</v>
      </c>
      <c r="Q339" s="35" t="str">
        <f t="shared" si="225"/>
        <v>Propriedade: com.tag    Domínio: Objeto     Range: De.Revit</v>
      </c>
      <c r="R339" s="35" t="str">
        <f t="shared" si="222"/>
        <v>Valor:  OST_Sprinklers</v>
      </c>
      <c r="S339" s="19" t="s">
        <v>152</v>
      </c>
      <c r="T339" s="56" t="str">
        <f t="shared" si="223"/>
        <v>Refere-se a propriedade     com.tag     &gt;  OST_SprinklerTags</v>
      </c>
      <c r="U339" s="90" t="s">
        <v>741</v>
      </c>
    </row>
    <row r="340" spans="1:21" ht="8.4" customHeight="1" x14ac:dyDescent="0.3">
      <c r="A340" s="32">
        <v>340</v>
      </c>
      <c r="B340" s="18" t="str">
        <f t="shared" si="227"/>
        <v>com.tag</v>
      </c>
      <c r="C340" s="87" t="s">
        <v>920</v>
      </c>
      <c r="D340" s="34" t="s">
        <v>57</v>
      </c>
      <c r="E340" s="20" t="str">
        <f t="shared" si="228"/>
        <v>objeto</v>
      </c>
      <c r="F340" s="26" t="str">
        <f t="shared" si="220"/>
        <v>com.tag</v>
      </c>
      <c r="G340" s="44" t="s">
        <v>152</v>
      </c>
      <c r="H340" s="44" t="s">
        <v>152</v>
      </c>
      <c r="I340" s="44" t="s">
        <v>152</v>
      </c>
      <c r="J340" s="44" t="s">
        <v>152</v>
      </c>
      <c r="K340" s="44" t="s">
        <v>152</v>
      </c>
      <c r="L340" s="44" t="s">
        <v>152</v>
      </c>
      <c r="M340" s="44" t="s">
        <v>152</v>
      </c>
      <c r="N340" s="44" t="s">
        <v>152</v>
      </c>
      <c r="O340" s="23" t="str">
        <f t="shared" si="226"/>
        <v>Objeto</v>
      </c>
      <c r="P340" s="23" t="str">
        <f t="shared" si="226"/>
        <v>De.Revit</v>
      </c>
      <c r="Q340" s="35" t="str">
        <f t="shared" si="225"/>
        <v>Propriedade: com.tag    Domínio: Objeto     Range: De.Revit</v>
      </c>
      <c r="R340" s="35" t="str">
        <f t="shared" si="222"/>
        <v>Valor:  OST_StairsLandings</v>
      </c>
      <c r="S340" s="19" t="s">
        <v>152</v>
      </c>
      <c r="T340" s="56" t="str">
        <f t="shared" si="223"/>
        <v>Refere-se a propriedade     com.tag     &gt;  OST_StairsLandingTags</v>
      </c>
      <c r="U340" s="90" t="s">
        <v>917</v>
      </c>
    </row>
    <row r="341" spans="1:21" ht="8.4" customHeight="1" x14ac:dyDescent="0.3">
      <c r="A341" s="32">
        <v>341</v>
      </c>
      <c r="B341" s="18" t="str">
        <f t="shared" si="227"/>
        <v>com.tag</v>
      </c>
      <c r="C341" s="87" t="s">
        <v>387</v>
      </c>
      <c r="D341" s="34" t="s">
        <v>57</v>
      </c>
      <c r="E341" s="20" t="str">
        <f t="shared" si="228"/>
        <v>objeto</v>
      </c>
      <c r="F341" s="26" t="str">
        <f t="shared" si="220"/>
        <v>com.tag</v>
      </c>
      <c r="G341" s="44" t="s">
        <v>152</v>
      </c>
      <c r="H341" s="44" t="s">
        <v>152</v>
      </c>
      <c r="I341" s="44" t="s">
        <v>152</v>
      </c>
      <c r="J341" s="44" t="s">
        <v>152</v>
      </c>
      <c r="K341" s="44" t="s">
        <v>152</v>
      </c>
      <c r="L341" s="44" t="s">
        <v>152</v>
      </c>
      <c r="M341" s="44" t="s">
        <v>152</v>
      </c>
      <c r="N341" s="44" t="s">
        <v>152</v>
      </c>
      <c r="O341" s="23" t="str">
        <f t="shared" ref="O341:P356" si="229">O340</f>
        <v>Objeto</v>
      </c>
      <c r="P341" s="23" t="str">
        <f t="shared" si="229"/>
        <v>De.Revit</v>
      </c>
      <c r="Q341" s="35" t="str">
        <f t="shared" si="225"/>
        <v>Propriedade: com.tag    Domínio: Objeto     Range: De.Revit</v>
      </c>
      <c r="R341" s="35" t="str">
        <f t="shared" si="222"/>
        <v>Valor:  OST_StairsRailing</v>
      </c>
      <c r="S341" s="19" t="s">
        <v>152</v>
      </c>
      <c r="T341" s="56" t="str">
        <f t="shared" si="223"/>
        <v>Refere-se a propriedade     com.tag     &gt;  OST_StairsRailingTags</v>
      </c>
      <c r="U341" s="90" t="s">
        <v>940</v>
      </c>
    </row>
    <row r="342" spans="1:21" ht="8.4" customHeight="1" x14ac:dyDescent="0.3">
      <c r="A342" s="32">
        <v>342</v>
      </c>
      <c r="B342" s="18" t="str">
        <f t="shared" si="227"/>
        <v>com.tag</v>
      </c>
      <c r="C342" s="87" t="s">
        <v>921</v>
      </c>
      <c r="D342" s="34" t="s">
        <v>57</v>
      </c>
      <c r="E342" s="20" t="str">
        <f t="shared" si="228"/>
        <v>objeto</v>
      </c>
      <c r="F342" s="26" t="str">
        <f t="shared" si="220"/>
        <v>com.tag</v>
      </c>
      <c r="G342" s="44" t="s">
        <v>152</v>
      </c>
      <c r="H342" s="44" t="s">
        <v>152</v>
      </c>
      <c r="I342" s="44" t="s">
        <v>152</v>
      </c>
      <c r="J342" s="44" t="s">
        <v>152</v>
      </c>
      <c r="K342" s="44" t="s">
        <v>152</v>
      </c>
      <c r="L342" s="44" t="s">
        <v>152</v>
      </c>
      <c r="M342" s="44" t="s">
        <v>152</v>
      </c>
      <c r="N342" s="44" t="s">
        <v>152</v>
      </c>
      <c r="O342" s="23" t="str">
        <f t="shared" si="229"/>
        <v>Objeto</v>
      </c>
      <c r="P342" s="23" t="str">
        <f t="shared" si="229"/>
        <v>De.Revit</v>
      </c>
      <c r="Q342" s="35" t="str">
        <f t="shared" si="225"/>
        <v>Propriedade: com.tag    Domínio: Objeto     Range: De.Revit</v>
      </c>
      <c r="R342" s="35" t="str">
        <f t="shared" si="222"/>
        <v>Valor:  OST_StairsRuns</v>
      </c>
      <c r="S342" s="19" t="s">
        <v>152</v>
      </c>
      <c r="T342" s="56" t="str">
        <f t="shared" si="223"/>
        <v>Refere-se a propriedade     com.tag     &gt;  OST_StairsRunTags</v>
      </c>
      <c r="U342" s="90" t="s">
        <v>918</v>
      </c>
    </row>
    <row r="343" spans="1:21" ht="8.4" customHeight="1" x14ac:dyDescent="0.3">
      <c r="A343" s="32">
        <v>343</v>
      </c>
      <c r="B343" s="18" t="str">
        <f t="shared" si="227"/>
        <v>com.tag</v>
      </c>
      <c r="C343" s="87" t="s">
        <v>912</v>
      </c>
      <c r="D343" s="34" t="s">
        <v>57</v>
      </c>
      <c r="E343" s="20" t="str">
        <f t="shared" si="228"/>
        <v>objeto</v>
      </c>
      <c r="F343" s="26" t="str">
        <f t="shared" si="220"/>
        <v>com.tag</v>
      </c>
      <c r="G343" s="44" t="s">
        <v>152</v>
      </c>
      <c r="H343" s="44" t="s">
        <v>152</v>
      </c>
      <c r="I343" s="44" t="s">
        <v>152</v>
      </c>
      <c r="J343" s="44" t="s">
        <v>152</v>
      </c>
      <c r="K343" s="44" t="s">
        <v>152</v>
      </c>
      <c r="L343" s="44" t="s">
        <v>152</v>
      </c>
      <c r="M343" s="44" t="s">
        <v>152</v>
      </c>
      <c r="N343" s="44" t="s">
        <v>152</v>
      </c>
      <c r="O343" s="23" t="str">
        <f t="shared" si="229"/>
        <v>Objeto</v>
      </c>
      <c r="P343" s="23" t="str">
        <f t="shared" si="229"/>
        <v>De.Revit</v>
      </c>
      <c r="Q343" s="35" t="str">
        <f t="shared" si="225"/>
        <v>Propriedade: com.tag    Domínio: Objeto     Range: De.Revit</v>
      </c>
      <c r="R343" s="35" t="str">
        <f t="shared" si="222"/>
        <v>Valor:  OST_StairsSupports</v>
      </c>
      <c r="S343" s="19" t="s">
        <v>152</v>
      </c>
      <c r="T343" s="56" t="str">
        <f t="shared" si="223"/>
        <v>Refere-se a propriedade     com.tag     &gt;  OST_StairsSupportTags</v>
      </c>
      <c r="U343" s="90" t="s">
        <v>916</v>
      </c>
    </row>
    <row r="344" spans="1:21" ht="8.4" customHeight="1" x14ac:dyDescent="0.3">
      <c r="A344" s="32">
        <v>344</v>
      </c>
      <c r="B344" s="18" t="str">
        <f t="shared" si="227"/>
        <v>com.tag</v>
      </c>
      <c r="C344" s="87" t="s">
        <v>184</v>
      </c>
      <c r="D344" s="34" t="s">
        <v>57</v>
      </c>
      <c r="E344" s="20" t="str">
        <f t="shared" si="228"/>
        <v>objeto</v>
      </c>
      <c r="F344" s="26" t="str">
        <f t="shared" si="220"/>
        <v>com.tag</v>
      </c>
      <c r="G344" s="44" t="s">
        <v>152</v>
      </c>
      <c r="H344" s="44" t="s">
        <v>152</v>
      </c>
      <c r="I344" s="44" t="s">
        <v>152</v>
      </c>
      <c r="J344" s="44" t="s">
        <v>152</v>
      </c>
      <c r="K344" s="44" t="s">
        <v>152</v>
      </c>
      <c r="L344" s="44" t="s">
        <v>152</v>
      </c>
      <c r="M344" s="44" t="s">
        <v>152</v>
      </c>
      <c r="N344" s="44" t="s">
        <v>152</v>
      </c>
      <c r="O344" s="23" t="str">
        <f t="shared" si="229"/>
        <v>Objeto</v>
      </c>
      <c r="P344" s="23" t="str">
        <f t="shared" si="229"/>
        <v>De.Revit</v>
      </c>
      <c r="Q344" s="35" t="str">
        <f t="shared" si="225"/>
        <v>Propriedade: com.tag    Domínio: Objeto     Range: De.Revit</v>
      </c>
      <c r="R344" s="35" t="str">
        <f t="shared" si="222"/>
        <v>Valor:  OST_Stairs</v>
      </c>
      <c r="S344" s="19" t="s">
        <v>152</v>
      </c>
      <c r="T344" s="56" t="str">
        <f t="shared" si="223"/>
        <v>Refere-se a propriedade     com.tag     &gt;  OST_StairsTags</v>
      </c>
      <c r="U344" s="90" t="s">
        <v>839</v>
      </c>
    </row>
    <row r="345" spans="1:21" ht="8.4" customHeight="1" x14ac:dyDescent="0.3">
      <c r="A345" s="32">
        <v>345</v>
      </c>
      <c r="B345" s="18" t="str">
        <f t="shared" si="227"/>
        <v>com.tag</v>
      </c>
      <c r="C345" s="87" t="s">
        <v>919</v>
      </c>
      <c r="D345" s="34" t="s">
        <v>57</v>
      </c>
      <c r="E345" s="20" t="str">
        <f t="shared" si="228"/>
        <v>objeto</v>
      </c>
      <c r="F345" s="26" t="str">
        <f t="shared" si="220"/>
        <v>com.tag</v>
      </c>
      <c r="G345" s="44" t="s">
        <v>152</v>
      </c>
      <c r="H345" s="44" t="s">
        <v>152</v>
      </c>
      <c r="I345" s="44" t="s">
        <v>152</v>
      </c>
      <c r="J345" s="44" t="s">
        <v>152</v>
      </c>
      <c r="K345" s="44" t="s">
        <v>152</v>
      </c>
      <c r="L345" s="44" t="s">
        <v>152</v>
      </c>
      <c r="M345" s="44" t="s">
        <v>152</v>
      </c>
      <c r="N345" s="44" t="s">
        <v>152</v>
      </c>
      <c r="O345" s="23" t="str">
        <f t="shared" si="229"/>
        <v>Objeto</v>
      </c>
      <c r="P345" s="23" t="str">
        <f t="shared" si="229"/>
        <v>De.Revit</v>
      </c>
      <c r="Q345" s="35" t="str">
        <f t="shared" si="225"/>
        <v>Propriedade: com.tag    Domínio: Objeto     Range: De.Revit</v>
      </c>
      <c r="R345" s="35" t="str">
        <f t="shared" si="222"/>
        <v>Valor:  OST_StairsTrisers</v>
      </c>
      <c r="S345" s="19" t="s">
        <v>152</v>
      </c>
      <c r="T345" s="56" t="str">
        <f t="shared" si="223"/>
        <v>Refere-se a propriedade     com.tag     &gt;  OST_StairsTriserTags</v>
      </c>
      <c r="U345" s="90" t="s">
        <v>915</v>
      </c>
    </row>
    <row r="346" spans="1:21" ht="8.4" customHeight="1" x14ac:dyDescent="0.3">
      <c r="A346" s="32">
        <v>346</v>
      </c>
      <c r="B346" s="18" t="str">
        <f t="shared" si="227"/>
        <v>com.tag</v>
      </c>
      <c r="C346" s="87" t="s">
        <v>712</v>
      </c>
      <c r="D346" s="34" t="s">
        <v>57</v>
      </c>
      <c r="E346" s="20" t="str">
        <f t="shared" si="228"/>
        <v>objeto</v>
      </c>
      <c r="F346" s="26" t="str">
        <f t="shared" ref="F346:F352" si="230">F345</f>
        <v>com.tag</v>
      </c>
      <c r="G346" s="44" t="s">
        <v>152</v>
      </c>
      <c r="H346" s="44" t="s">
        <v>152</v>
      </c>
      <c r="I346" s="44" t="s">
        <v>152</v>
      </c>
      <c r="J346" s="44" t="s">
        <v>152</v>
      </c>
      <c r="K346" s="44" t="s">
        <v>152</v>
      </c>
      <c r="L346" s="44" t="s">
        <v>152</v>
      </c>
      <c r="M346" s="44" t="s">
        <v>152</v>
      </c>
      <c r="N346" s="44" t="s">
        <v>152</v>
      </c>
      <c r="O346" s="23" t="str">
        <f t="shared" si="229"/>
        <v>Objeto</v>
      </c>
      <c r="P346" s="23" t="str">
        <f t="shared" si="229"/>
        <v>De.Revit</v>
      </c>
      <c r="Q346" s="35" t="str">
        <f t="shared" si="225"/>
        <v>Propriedade: com.tag    Domínio: Objeto     Range: De.Revit</v>
      </c>
      <c r="R346" s="35" t="str">
        <f t="shared" si="222"/>
        <v>Valor:  OST_StructConnectionAnchors</v>
      </c>
      <c r="S346" s="19" t="s">
        <v>152</v>
      </c>
      <c r="T346" s="56" t="str">
        <f t="shared" si="223"/>
        <v>Refere-se a propriedade     com.tag     &gt;  OST_StructConnectionAnchorTags</v>
      </c>
      <c r="U346" s="90" t="s">
        <v>704</v>
      </c>
    </row>
    <row r="347" spans="1:21" ht="8.4" customHeight="1" x14ac:dyDescent="0.3">
      <c r="A347" s="32">
        <v>347</v>
      </c>
      <c r="B347" s="18" t="str">
        <f t="shared" si="227"/>
        <v>com.tag</v>
      </c>
      <c r="C347" s="87" t="s">
        <v>710</v>
      </c>
      <c r="D347" s="34" t="s">
        <v>57</v>
      </c>
      <c r="E347" s="20" t="str">
        <f t="shared" si="228"/>
        <v>objeto</v>
      </c>
      <c r="F347" s="26" t="str">
        <f t="shared" si="230"/>
        <v>com.tag</v>
      </c>
      <c r="G347" s="44" t="s">
        <v>152</v>
      </c>
      <c r="H347" s="44" t="s">
        <v>152</v>
      </c>
      <c r="I347" s="44" t="s">
        <v>152</v>
      </c>
      <c r="J347" s="44" t="s">
        <v>152</v>
      </c>
      <c r="K347" s="44" t="s">
        <v>152</v>
      </c>
      <c r="L347" s="44" t="s">
        <v>152</v>
      </c>
      <c r="M347" s="44" t="s">
        <v>152</v>
      </c>
      <c r="N347" s="44" t="s">
        <v>152</v>
      </c>
      <c r="O347" s="23" t="str">
        <f t="shared" si="229"/>
        <v>Objeto</v>
      </c>
      <c r="P347" s="23" t="str">
        <f t="shared" si="229"/>
        <v>De.Revit</v>
      </c>
      <c r="Q347" s="35" t="str">
        <f t="shared" si="225"/>
        <v>Propriedade: com.tag    Domínio: Objeto     Range: De.Revit</v>
      </c>
      <c r="R347" s="35" t="str">
        <f t="shared" si="222"/>
        <v>Valor:  OST_StructConnectionBolts</v>
      </c>
      <c r="S347" s="19" t="s">
        <v>152</v>
      </c>
      <c r="T347" s="56" t="str">
        <f t="shared" si="223"/>
        <v>Refere-se a propriedade     com.tag     &gt;  OST_StructConnectionBoltTags</v>
      </c>
      <c r="U347" s="90" t="s">
        <v>705</v>
      </c>
    </row>
    <row r="348" spans="1:21" ht="8.4" customHeight="1" x14ac:dyDescent="0.3">
      <c r="A348" s="32">
        <v>348</v>
      </c>
      <c r="B348" s="18" t="str">
        <f t="shared" si="227"/>
        <v>com.tag</v>
      </c>
      <c r="C348" s="87" t="s">
        <v>708</v>
      </c>
      <c r="D348" s="34" t="s">
        <v>57</v>
      </c>
      <c r="E348" s="20" t="str">
        <f t="shared" si="228"/>
        <v>objeto</v>
      </c>
      <c r="F348" s="26" t="str">
        <f t="shared" si="230"/>
        <v>com.tag</v>
      </c>
      <c r="G348" s="44" t="s">
        <v>152</v>
      </c>
      <c r="H348" s="44" t="s">
        <v>152</v>
      </c>
      <c r="I348" s="44" t="s">
        <v>152</v>
      </c>
      <c r="J348" s="44" t="s">
        <v>152</v>
      </c>
      <c r="K348" s="44" t="s">
        <v>152</v>
      </c>
      <c r="L348" s="44" t="s">
        <v>152</v>
      </c>
      <c r="M348" s="44" t="s">
        <v>152</v>
      </c>
      <c r="N348" s="44" t="s">
        <v>152</v>
      </c>
      <c r="O348" s="23" t="str">
        <f t="shared" si="229"/>
        <v>Objeto</v>
      </c>
      <c r="P348" s="23" t="str">
        <f t="shared" si="229"/>
        <v>De.Revit</v>
      </c>
      <c r="Q348" s="35" t="str">
        <f t="shared" si="225"/>
        <v>Propriedade: com.tag    Domínio: Objeto     Range: De.Revit</v>
      </c>
      <c r="R348" s="35" t="str">
        <f t="shared" si="222"/>
        <v>Valor:  OST_StructConnectionHoles</v>
      </c>
      <c r="S348" s="19" t="s">
        <v>152</v>
      </c>
      <c r="T348" s="56" t="str">
        <f t="shared" si="223"/>
        <v>Refere-se a propriedade     com.tag     &gt;  OST_StructConnectionHoleTags</v>
      </c>
      <c r="U348" s="90" t="s">
        <v>700</v>
      </c>
    </row>
    <row r="349" spans="1:21" ht="8.4" customHeight="1" x14ac:dyDescent="0.3">
      <c r="A349" s="32">
        <v>349</v>
      </c>
      <c r="B349" s="18" t="str">
        <f t="shared" si="227"/>
        <v>com.tag</v>
      </c>
      <c r="C349" s="87" t="s">
        <v>713</v>
      </c>
      <c r="D349" s="34" t="s">
        <v>57</v>
      </c>
      <c r="E349" s="20" t="str">
        <f t="shared" si="228"/>
        <v>objeto</v>
      </c>
      <c r="F349" s="26" t="str">
        <f t="shared" si="230"/>
        <v>com.tag</v>
      </c>
      <c r="G349" s="44" t="s">
        <v>152</v>
      </c>
      <c r="H349" s="44" t="s">
        <v>152</v>
      </c>
      <c r="I349" s="44" t="s">
        <v>152</v>
      </c>
      <c r="J349" s="44" t="s">
        <v>152</v>
      </c>
      <c r="K349" s="44" t="s">
        <v>152</v>
      </c>
      <c r="L349" s="44" t="s">
        <v>152</v>
      </c>
      <c r="M349" s="44" t="s">
        <v>152</v>
      </c>
      <c r="N349" s="44" t="s">
        <v>152</v>
      </c>
      <c r="O349" s="23" t="str">
        <f t="shared" si="229"/>
        <v>Objeto</v>
      </c>
      <c r="P349" s="23" t="str">
        <f t="shared" si="229"/>
        <v>De.Revit</v>
      </c>
      <c r="Q349" s="35" t="str">
        <f t="shared" si="225"/>
        <v>Propriedade: com.tag    Domínio: Objeto     Range: De.Revit</v>
      </c>
      <c r="R349" s="35" t="str">
        <f t="shared" si="222"/>
        <v>Valor:  OST_StructConnectionPlates</v>
      </c>
      <c r="S349" s="19" t="s">
        <v>152</v>
      </c>
      <c r="T349" s="56" t="str">
        <f t="shared" si="223"/>
        <v>Refere-se a propriedade     com.tag     &gt;  OST_StructConnectionPlateTags</v>
      </c>
      <c r="U349" s="90" t="s">
        <v>706</v>
      </c>
    </row>
    <row r="350" spans="1:21" ht="8.4" customHeight="1" x14ac:dyDescent="0.3">
      <c r="A350" s="32">
        <v>350</v>
      </c>
      <c r="B350" s="18" t="str">
        <f t="shared" si="227"/>
        <v>com.tag</v>
      </c>
      <c r="C350" s="87" t="s">
        <v>352</v>
      </c>
      <c r="D350" s="34" t="s">
        <v>57</v>
      </c>
      <c r="E350" s="20" t="str">
        <f t="shared" si="228"/>
        <v>objeto</v>
      </c>
      <c r="F350" s="26" t="str">
        <f t="shared" si="230"/>
        <v>com.tag</v>
      </c>
      <c r="G350" s="44" t="s">
        <v>152</v>
      </c>
      <c r="H350" s="44" t="s">
        <v>152</v>
      </c>
      <c r="I350" s="44" t="s">
        <v>152</v>
      </c>
      <c r="J350" s="44" t="s">
        <v>152</v>
      </c>
      <c r="K350" s="44" t="s">
        <v>152</v>
      </c>
      <c r="L350" s="44" t="s">
        <v>152</v>
      </c>
      <c r="M350" s="44" t="s">
        <v>152</v>
      </c>
      <c r="N350" s="44" t="s">
        <v>152</v>
      </c>
      <c r="O350" s="23" t="str">
        <f t="shared" si="229"/>
        <v>Objeto</v>
      </c>
      <c r="P350" s="23" t="str">
        <f>P349</f>
        <v>De.Revit</v>
      </c>
      <c r="Q350" s="35" t="str">
        <f t="shared" si="225"/>
        <v>Propriedade: com.tag    Domínio: Objeto     Range: De.Revit</v>
      </c>
      <c r="R350" s="35" t="str">
        <f t="shared" si="222"/>
        <v>Valor:  OST_StructConnectionProfiles</v>
      </c>
      <c r="S350" s="19" t="s">
        <v>152</v>
      </c>
      <c r="T350" s="56" t="str">
        <f t="shared" si="223"/>
        <v>Refere-se a propriedade     com.tag     &gt;  OST_StructConnectionProfilesTags</v>
      </c>
      <c r="U350" s="90" t="s">
        <v>699</v>
      </c>
    </row>
    <row r="351" spans="1:21" ht="8.4" customHeight="1" x14ac:dyDescent="0.3">
      <c r="A351" s="32">
        <v>351</v>
      </c>
      <c r="B351" s="18" t="str">
        <f t="shared" si="227"/>
        <v>com.tag</v>
      </c>
      <c r="C351" s="87" t="s">
        <v>709</v>
      </c>
      <c r="D351" s="34" t="s">
        <v>57</v>
      </c>
      <c r="E351" s="20" t="str">
        <f t="shared" si="228"/>
        <v>objeto</v>
      </c>
      <c r="F351" s="26" t="str">
        <f t="shared" si="230"/>
        <v>com.tag</v>
      </c>
      <c r="G351" s="44" t="s">
        <v>152</v>
      </c>
      <c r="H351" s="44" t="s">
        <v>152</v>
      </c>
      <c r="I351" s="44" t="s">
        <v>152</v>
      </c>
      <c r="J351" s="44" t="s">
        <v>152</v>
      </c>
      <c r="K351" s="44" t="s">
        <v>152</v>
      </c>
      <c r="L351" s="44" t="s">
        <v>152</v>
      </c>
      <c r="M351" s="44" t="s">
        <v>152</v>
      </c>
      <c r="N351" s="44" t="s">
        <v>152</v>
      </c>
      <c r="O351" s="23" t="str">
        <f t="shared" si="229"/>
        <v>Objeto</v>
      </c>
      <c r="P351" s="23" t="str">
        <f t="shared" si="229"/>
        <v>De.Revit</v>
      </c>
      <c r="Q351" s="35" t="str">
        <f t="shared" si="225"/>
        <v>Propriedade: com.tag    Domínio: Objeto     Range: De.Revit</v>
      </c>
      <c r="R351" s="35" t="str">
        <f t="shared" si="222"/>
        <v>Valor:  OST_StructConnectionShearStuds</v>
      </c>
      <c r="S351" s="19" t="s">
        <v>152</v>
      </c>
      <c r="T351" s="56" t="str">
        <f t="shared" si="223"/>
        <v>Refere-se a propriedade     com.tag     &gt;  OST_StructConnectionShearStudTags</v>
      </c>
      <c r="U351" s="90" t="s">
        <v>703</v>
      </c>
    </row>
    <row r="352" spans="1:21" ht="8.4" customHeight="1" x14ac:dyDescent="0.3">
      <c r="A352" s="32">
        <v>352</v>
      </c>
      <c r="B352" s="18" t="str">
        <f t="shared" si="227"/>
        <v>com.tag</v>
      </c>
      <c r="C352" s="87" t="s">
        <v>714</v>
      </c>
      <c r="D352" s="34" t="s">
        <v>57</v>
      </c>
      <c r="E352" s="20" t="str">
        <f t="shared" si="228"/>
        <v>objeto</v>
      </c>
      <c r="F352" s="26" t="str">
        <f t="shared" si="230"/>
        <v>com.tag</v>
      </c>
      <c r="G352" s="44" t="s">
        <v>152</v>
      </c>
      <c r="H352" s="44" t="s">
        <v>152</v>
      </c>
      <c r="I352" s="44" t="s">
        <v>152</v>
      </c>
      <c r="J352" s="44" t="s">
        <v>152</v>
      </c>
      <c r="K352" s="44" t="s">
        <v>152</v>
      </c>
      <c r="L352" s="44" t="s">
        <v>152</v>
      </c>
      <c r="M352" s="44" t="s">
        <v>152</v>
      </c>
      <c r="N352" s="44" t="s">
        <v>152</v>
      </c>
      <c r="O352" s="23" t="str">
        <f t="shared" si="229"/>
        <v>Objeto</v>
      </c>
      <c r="P352" s="23" t="str">
        <f t="shared" si="229"/>
        <v>De.Revit</v>
      </c>
      <c r="Q352" s="35" t="str">
        <f t="shared" si="225"/>
        <v>Propriedade: com.tag    Domínio: Objeto     Range: De.Revit</v>
      </c>
      <c r="R352" s="35" t="str">
        <f t="shared" si="222"/>
        <v>Valor:  OST_StructConnections</v>
      </c>
      <c r="S352" s="19" t="s">
        <v>152</v>
      </c>
      <c r="T352" s="56" t="str">
        <f t="shared" si="223"/>
        <v>Refere-se a propriedade     com.tag     &gt;  OST_StructConnectionTags</v>
      </c>
      <c r="U352" s="90" t="s">
        <v>711</v>
      </c>
    </row>
    <row r="353" spans="1:21" ht="8.4" customHeight="1" x14ac:dyDescent="0.3">
      <c r="A353" s="32">
        <v>353</v>
      </c>
      <c r="B353" s="18" t="str">
        <f t="shared" si="227"/>
        <v>com.tag</v>
      </c>
      <c r="C353" s="87" t="s">
        <v>707</v>
      </c>
      <c r="D353" s="34" t="s">
        <v>57</v>
      </c>
      <c r="E353" s="20" t="str">
        <f t="shared" si="228"/>
        <v>objeto</v>
      </c>
      <c r="F353" s="26" t="str">
        <f t="shared" ref="F353:F368" si="231">F352</f>
        <v>com.tag</v>
      </c>
      <c r="G353" s="44" t="s">
        <v>152</v>
      </c>
      <c r="H353" s="44" t="s">
        <v>152</v>
      </c>
      <c r="I353" s="44" t="s">
        <v>152</v>
      </c>
      <c r="J353" s="44" t="s">
        <v>152</v>
      </c>
      <c r="K353" s="44" t="s">
        <v>152</v>
      </c>
      <c r="L353" s="44" t="s">
        <v>152</v>
      </c>
      <c r="M353" s="44" t="s">
        <v>152</v>
      </c>
      <c r="N353" s="44" t="s">
        <v>152</v>
      </c>
      <c r="O353" s="23" t="str">
        <f t="shared" si="229"/>
        <v>Objeto</v>
      </c>
      <c r="P353" s="23" t="str">
        <f t="shared" si="229"/>
        <v>De.Revit</v>
      </c>
      <c r="Q353" s="35" t="str">
        <f t="shared" si="225"/>
        <v>Propriedade: com.tag    Domínio: Objeto     Range: De.Revit</v>
      </c>
      <c r="R353" s="35" t="str">
        <f t="shared" si="222"/>
        <v>Valor:  OST_StructConnectionWelds</v>
      </c>
      <c r="S353" s="19" t="s">
        <v>152</v>
      </c>
      <c r="T353" s="56" t="str">
        <f t="shared" si="223"/>
        <v>Refere-se a propriedade     com.tag     &gt;  OST_StructConnectionWeldTags</v>
      </c>
      <c r="U353" s="90" t="s">
        <v>702</v>
      </c>
    </row>
    <row r="354" spans="1:21" ht="8.4" customHeight="1" x14ac:dyDescent="0.3">
      <c r="A354" s="32">
        <v>354</v>
      </c>
      <c r="B354" s="18" t="str">
        <f t="shared" si="227"/>
        <v>com.tag</v>
      </c>
      <c r="C354" s="87" t="s">
        <v>870</v>
      </c>
      <c r="D354" s="34" t="s">
        <v>57</v>
      </c>
      <c r="E354" s="20" t="str">
        <f t="shared" si="228"/>
        <v>objeto</v>
      </c>
      <c r="F354" s="26" t="str">
        <f t="shared" si="231"/>
        <v>com.tag</v>
      </c>
      <c r="G354" s="44" t="s">
        <v>152</v>
      </c>
      <c r="H354" s="44" t="s">
        <v>152</v>
      </c>
      <c r="I354" s="44" t="s">
        <v>152</v>
      </c>
      <c r="J354" s="44" t="s">
        <v>152</v>
      </c>
      <c r="K354" s="44" t="s">
        <v>152</v>
      </c>
      <c r="L354" s="44" t="s">
        <v>152</v>
      </c>
      <c r="M354" s="44" t="s">
        <v>152</v>
      </c>
      <c r="N354" s="44" t="s">
        <v>152</v>
      </c>
      <c r="O354" s="23" t="str">
        <f t="shared" si="229"/>
        <v>Objeto</v>
      </c>
      <c r="P354" s="23" t="str">
        <f t="shared" si="229"/>
        <v>De.Revit</v>
      </c>
      <c r="Q354" s="35" t="str">
        <f t="shared" si="225"/>
        <v>Propriedade: com.tag    Domínio: Objeto     Range: De.Revit</v>
      </c>
      <c r="R354" s="35" t="str">
        <f t="shared" si="222"/>
        <v>Valor:  OST_StructuralColumns</v>
      </c>
      <c r="S354" s="19" t="s">
        <v>152</v>
      </c>
      <c r="T354" s="56" t="str">
        <f t="shared" si="223"/>
        <v>Refere-se a propriedade     com.tag     &gt;  OST_StructuralColumnTags</v>
      </c>
      <c r="U354" s="90" t="s">
        <v>843</v>
      </c>
    </row>
    <row r="355" spans="1:21" ht="8.4" customHeight="1" x14ac:dyDescent="0.3">
      <c r="A355" s="32">
        <v>355</v>
      </c>
      <c r="B355" s="18" t="str">
        <f t="shared" si="227"/>
        <v>com.tag</v>
      </c>
      <c r="C355" s="87" t="s">
        <v>185</v>
      </c>
      <c r="D355" s="34" t="s">
        <v>57</v>
      </c>
      <c r="E355" s="20" t="str">
        <f t="shared" si="228"/>
        <v>objeto</v>
      </c>
      <c r="F355" s="26" t="str">
        <f t="shared" si="231"/>
        <v>com.tag</v>
      </c>
      <c r="G355" s="44" t="s">
        <v>152</v>
      </c>
      <c r="H355" s="44" t="s">
        <v>152</v>
      </c>
      <c r="I355" s="44" t="s">
        <v>152</v>
      </c>
      <c r="J355" s="44" t="s">
        <v>152</v>
      </c>
      <c r="K355" s="44" t="s">
        <v>152</v>
      </c>
      <c r="L355" s="44" t="s">
        <v>152</v>
      </c>
      <c r="M355" s="44" t="s">
        <v>152</v>
      </c>
      <c r="N355" s="44" t="s">
        <v>152</v>
      </c>
      <c r="O355" s="23" t="str">
        <f t="shared" si="229"/>
        <v>Objeto</v>
      </c>
      <c r="P355" s="23" t="str">
        <f t="shared" si="229"/>
        <v>De.Revit</v>
      </c>
      <c r="Q355" s="35" t="str">
        <f t="shared" si="225"/>
        <v>Propriedade: com.tag    Domínio: Objeto     Range: De.Revit</v>
      </c>
      <c r="R355" s="35" t="str">
        <f t="shared" si="222"/>
        <v>Valor:  OST_StructuralFoundation</v>
      </c>
      <c r="S355" s="19" t="s">
        <v>152</v>
      </c>
      <c r="T355" s="56" t="str">
        <f t="shared" si="223"/>
        <v>Refere-se a propriedade     com.tag     &gt;  OST_StructuralFoundationTags</v>
      </c>
      <c r="U355" s="90" t="s">
        <v>842</v>
      </c>
    </row>
    <row r="356" spans="1:21" ht="8.4" customHeight="1" x14ac:dyDescent="0.3">
      <c r="A356" s="32">
        <v>356</v>
      </c>
      <c r="B356" s="18" t="str">
        <f t="shared" si="227"/>
        <v>com.tag</v>
      </c>
      <c r="C356" s="87" t="s">
        <v>186</v>
      </c>
      <c r="D356" s="34" t="s">
        <v>57</v>
      </c>
      <c r="E356" s="20" t="str">
        <f t="shared" si="228"/>
        <v>objeto</v>
      </c>
      <c r="F356" s="26" t="str">
        <f t="shared" si="231"/>
        <v>com.tag</v>
      </c>
      <c r="G356" s="44" t="s">
        <v>152</v>
      </c>
      <c r="H356" s="44" t="s">
        <v>152</v>
      </c>
      <c r="I356" s="44" t="s">
        <v>152</v>
      </c>
      <c r="J356" s="44" t="s">
        <v>152</v>
      </c>
      <c r="K356" s="44" t="s">
        <v>152</v>
      </c>
      <c r="L356" s="44" t="s">
        <v>152</v>
      </c>
      <c r="M356" s="44" t="s">
        <v>152</v>
      </c>
      <c r="N356" s="44" t="s">
        <v>152</v>
      </c>
      <c r="O356" s="23" t="str">
        <f t="shared" si="229"/>
        <v>Objeto</v>
      </c>
      <c r="P356" s="23" t="str">
        <f t="shared" si="229"/>
        <v>De.Revit</v>
      </c>
      <c r="Q356" s="35" t="str">
        <f t="shared" si="225"/>
        <v>Propriedade: com.tag    Domínio: Objeto     Range: De.Revit</v>
      </c>
      <c r="R356" s="35" t="str">
        <f t="shared" si="222"/>
        <v>Valor:  OST_StructuralFraming</v>
      </c>
      <c r="S356" s="19" t="s">
        <v>152</v>
      </c>
      <c r="T356" s="56" t="str">
        <f t="shared" si="223"/>
        <v>Refere-se a propriedade     com.tag     &gt;  OST_StructuralFramingTags</v>
      </c>
      <c r="U356" s="90" t="s">
        <v>846</v>
      </c>
    </row>
    <row r="357" spans="1:21" ht="8.4" customHeight="1" x14ac:dyDescent="0.3">
      <c r="A357" s="32">
        <v>357</v>
      </c>
      <c r="B357" s="18" t="str">
        <f t="shared" si="227"/>
        <v>com.tag</v>
      </c>
      <c r="C357" s="87" t="s">
        <v>187</v>
      </c>
      <c r="D357" s="34" t="s">
        <v>57</v>
      </c>
      <c r="E357" s="20" t="str">
        <f t="shared" si="228"/>
        <v>objeto</v>
      </c>
      <c r="F357" s="26" t="str">
        <f t="shared" si="231"/>
        <v>com.tag</v>
      </c>
      <c r="G357" s="44" t="s">
        <v>152</v>
      </c>
      <c r="H357" s="44" t="s">
        <v>152</v>
      </c>
      <c r="I357" s="44" t="s">
        <v>152</v>
      </c>
      <c r="J357" s="44" t="s">
        <v>152</v>
      </c>
      <c r="K357" s="44" t="s">
        <v>152</v>
      </c>
      <c r="L357" s="44" t="s">
        <v>152</v>
      </c>
      <c r="M357" s="44" t="s">
        <v>152</v>
      </c>
      <c r="N357" s="44" t="s">
        <v>152</v>
      </c>
      <c r="O357" s="23" t="str">
        <f t="shared" ref="O357:P372" si="232">O356</f>
        <v>Objeto</v>
      </c>
      <c r="P357" s="23" t="str">
        <f t="shared" si="232"/>
        <v>De.Revit</v>
      </c>
      <c r="Q357" s="35" t="str">
        <f t="shared" si="225"/>
        <v>Propriedade: com.tag    Domínio: Objeto     Range: De.Revit</v>
      </c>
      <c r="R357" s="35" t="str">
        <f t="shared" si="222"/>
        <v>Valor:  OST_StructuralStiffener</v>
      </c>
      <c r="S357" s="19" t="s">
        <v>152</v>
      </c>
      <c r="T357" s="56" t="str">
        <f t="shared" si="223"/>
        <v>Refere-se a propriedade     com.tag     &gt;  OST_StructuralStiffenerTags</v>
      </c>
      <c r="U357" s="90" t="s">
        <v>868</v>
      </c>
    </row>
    <row r="358" spans="1:21" ht="8.4" customHeight="1" x14ac:dyDescent="0.3">
      <c r="A358" s="32">
        <v>358</v>
      </c>
      <c r="B358" s="18" t="str">
        <f t="shared" si="227"/>
        <v>com.tag</v>
      </c>
      <c r="C358" s="87" t="s">
        <v>776</v>
      </c>
      <c r="D358" s="34" t="s">
        <v>57</v>
      </c>
      <c r="E358" s="20" t="str">
        <f t="shared" si="228"/>
        <v>objeto</v>
      </c>
      <c r="F358" s="26" t="str">
        <f t="shared" si="231"/>
        <v>com.tag</v>
      </c>
      <c r="G358" s="44" t="s">
        <v>152</v>
      </c>
      <c r="H358" s="44" t="s">
        <v>152</v>
      </c>
      <c r="I358" s="44" t="s">
        <v>152</v>
      </c>
      <c r="J358" s="44" t="s">
        <v>152</v>
      </c>
      <c r="K358" s="44" t="s">
        <v>152</v>
      </c>
      <c r="L358" s="44" t="s">
        <v>152</v>
      </c>
      <c r="M358" s="44" t="s">
        <v>152</v>
      </c>
      <c r="N358" s="44" t="s">
        <v>152</v>
      </c>
      <c r="O358" s="23" t="str">
        <f t="shared" si="232"/>
        <v>Objeto</v>
      </c>
      <c r="P358" s="23" t="str">
        <f t="shared" si="232"/>
        <v>De.Revit</v>
      </c>
      <c r="Q358" s="35" t="str">
        <f t="shared" si="225"/>
        <v>Propriedade: com.tag    Domínio: Objeto     Range: De.Revit</v>
      </c>
      <c r="R358" s="35" t="str">
        <f t="shared" ref="R358:R423" si="233">_xlfn.CONCAT("Valor:  ", C358)</f>
        <v>Valor:  OST_StructuralTendons</v>
      </c>
      <c r="S358" s="19" t="s">
        <v>152</v>
      </c>
      <c r="T358" s="56" t="str">
        <f t="shared" si="223"/>
        <v>Refere-se a propriedade     com.tag     &gt;  OST_StructuralTendonTags</v>
      </c>
      <c r="U358" s="90" t="s">
        <v>775</v>
      </c>
    </row>
    <row r="359" spans="1:21" ht="8.4" customHeight="1" x14ac:dyDescent="0.3">
      <c r="A359" s="32">
        <v>359</v>
      </c>
      <c r="B359" s="18" t="str">
        <f t="shared" si="227"/>
        <v>com.tag</v>
      </c>
      <c r="C359" s="87" t="s">
        <v>860</v>
      </c>
      <c r="D359" s="34" t="s">
        <v>57</v>
      </c>
      <c r="E359" s="20" t="str">
        <f t="shared" si="228"/>
        <v>objeto</v>
      </c>
      <c r="F359" s="26" t="str">
        <f t="shared" si="231"/>
        <v>com.tag</v>
      </c>
      <c r="G359" s="44" t="s">
        <v>152</v>
      </c>
      <c r="H359" s="44" t="s">
        <v>152</v>
      </c>
      <c r="I359" s="44" t="s">
        <v>152</v>
      </c>
      <c r="J359" s="44" t="s">
        <v>152</v>
      </c>
      <c r="K359" s="44" t="s">
        <v>152</v>
      </c>
      <c r="L359" s="44" t="s">
        <v>152</v>
      </c>
      <c r="M359" s="44" t="s">
        <v>152</v>
      </c>
      <c r="N359" s="44" t="s">
        <v>152</v>
      </c>
      <c r="O359" s="23" t="str">
        <f t="shared" si="232"/>
        <v>Objeto</v>
      </c>
      <c r="P359" s="23" t="str">
        <f t="shared" si="232"/>
        <v>De.Revit</v>
      </c>
      <c r="Q359" s="35" t="str">
        <f t="shared" si="225"/>
        <v>Propriedade: com.tag    Domínio: Objeto     Range: De.Revit</v>
      </c>
      <c r="R359" s="35" t="str">
        <f t="shared" si="233"/>
        <v>Valor:  OST_Tags</v>
      </c>
      <c r="S359" s="19" t="s">
        <v>152</v>
      </c>
      <c r="T359" s="56" t="str">
        <f t="shared" si="223"/>
        <v>Refere-se a propriedade     com.tag     &gt;  OST_Tags</v>
      </c>
      <c r="U359" s="90" t="s">
        <v>860</v>
      </c>
    </row>
    <row r="360" spans="1:21" ht="8.4" customHeight="1" x14ac:dyDescent="0.3">
      <c r="A360" s="32">
        <v>360</v>
      </c>
      <c r="B360" s="18" t="str">
        <f t="shared" si="227"/>
        <v>com.tag</v>
      </c>
      <c r="C360" s="87" t="s">
        <v>756</v>
      </c>
      <c r="D360" s="34" t="s">
        <v>57</v>
      </c>
      <c r="E360" s="20" t="str">
        <f t="shared" si="228"/>
        <v>objeto</v>
      </c>
      <c r="F360" s="26" t="str">
        <f t="shared" si="231"/>
        <v>com.tag</v>
      </c>
      <c r="G360" s="44" t="s">
        <v>152</v>
      </c>
      <c r="H360" s="44" t="s">
        <v>152</v>
      </c>
      <c r="I360" s="44" t="s">
        <v>152</v>
      </c>
      <c r="J360" s="44" t="s">
        <v>152</v>
      </c>
      <c r="K360" s="44" t="s">
        <v>152</v>
      </c>
      <c r="L360" s="44" t="s">
        <v>152</v>
      </c>
      <c r="M360" s="44" t="s">
        <v>152</v>
      </c>
      <c r="N360" s="44" t="s">
        <v>152</v>
      </c>
      <c r="O360" s="23" t="str">
        <f t="shared" si="232"/>
        <v>Objeto</v>
      </c>
      <c r="P360" s="23" t="str">
        <f t="shared" si="232"/>
        <v>De.Revit</v>
      </c>
      <c r="Q360" s="35" t="str">
        <f t="shared" si="225"/>
        <v>Propriedade: com.tag    Domínio: Objeto     Range: De.Revit</v>
      </c>
      <c r="R360" s="35" t="str">
        <f t="shared" si="233"/>
        <v>Valor:  OST_TelephoneDevices</v>
      </c>
      <c r="S360" s="19" t="s">
        <v>152</v>
      </c>
      <c r="T360" s="56" t="str">
        <f t="shared" si="223"/>
        <v>Refere-se a propriedade     com.tag     &gt;  OST_TelephoneDeviceTags</v>
      </c>
      <c r="U360" s="90" t="s">
        <v>755</v>
      </c>
    </row>
    <row r="361" spans="1:21" ht="8.4" customHeight="1" x14ac:dyDescent="0.3">
      <c r="A361" s="32">
        <v>361</v>
      </c>
      <c r="B361" s="18" t="str">
        <f t="shared" si="227"/>
        <v>com.tag</v>
      </c>
      <c r="C361" s="87" t="s">
        <v>379</v>
      </c>
      <c r="D361" s="34" t="s">
        <v>57</v>
      </c>
      <c r="E361" s="20" t="str">
        <f t="shared" si="228"/>
        <v>objeto</v>
      </c>
      <c r="F361" s="26" t="str">
        <f t="shared" si="231"/>
        <v>com.tag</v>
      </c>
      <c r="G361" s="44" t="s">
        <v>152</v>
      </c>
      <c r="H361" s="44" t="s">
        <v>152</v>
      </c>
      <c r="I361" s="44" t="s">
        <v>152</v>
      </c>
      <c r="J361" s="44" t="s">
        <v>152</v>
      </c>
      <c r="K361" s="44" t="s">
        <v>152</v>
      </c>
      <c r="L361" s="44" t="s">
        <v>152</v>
      </c>
      <c r="M361" s="44" t="s">
        <v>152</v>
      </c>
      <c r="N361" s="44" t="s">
        <v>152</v>
      </c>
      <c r="O361" s="23" t="str">
        <f t="shared" si="232"/>
        <v>Objeto</v>
      </c>
      <c r="P361" s="23" t="str">
        <f t="shared" si="232"/>
        <v>De.Revit</v>
      </c>
      <c r="Q361" s="35" t="str">
        <f t="shared" si="225"/>
        <v>Propriedade: com.tag    Domínio: Objeto     Range: De.Revit</v>
      </c>
      <c r="R361" s="35" t="str">
        <f t="shared" si="233"/>
        <v>Valor:  OST_TemporaryStructure</v>
      </c>
      <c r="S361" s="19" t="s">
        <v>152</v>
      </c>
      <c r="T361" s="56" t="str">
        <f t="shared" si="223"/>
        <v>Refere-se a propriedade     com.tag     &gt;  OST_TemporaryStructureTags</v>
      </c>
      <c r="U361" s="90" t="s">
        <v>902</v>
      </c>
    </row>
    <row r="362" spans="1:21" ht="8.4" customHeight="1" x14ac:dyDescent="0.3">
      <c r="A362" s="32">
        <v>362</v>
      </c>
      <c r="B362" s="18" t="str">
        <f t="shared" si="227"/>
        <v>com.tag</v>
      </c>
      <c r="C362" s="87" t="s">
        <v>374</v>
      </c>
      <c r="D362" s="34" t="s">
        <v>57</v>
      </c>
      <c r="E362" s="20" t="str">
        <f t="shared" si="228"/>
        <v>objeto</v>
      </c>
      <c r="F362" s="26" t="str">
        <f t="shared" si="231"/>
        <v>com.tag</v>
      </c>
      <c r="G362" s="44" t="s">
        <v>152</v>
      </c>
      <c r="H362" s="44" t="s">
        <v>152</v>
      </c>
      <c r="I362" s="44" t="s">
        <v>152</v>
      </c>
      <c r="J362" s="44" t="s">
        <v>152</v>
      </c>
      <c r="K362" s="44" t="s">
        <v>152</v>
      </c>
      <c r="L362" s="44" t="s">
        <v>152</v>
      </c>
      <c r="M362" s="44" t="s">
        <v>152</v>
      </c>
      <c r="N362" s="44" t="s">
        <v>152</v>
      </c>
      <c r="O362" s="23" t="str">
        <f t="shared" si="232"/>
        <v>Objeto</v>
      </c>
      <c r="P362" s="23" t="str">
        <f t="shared" si="232"/>
        <v>De.Revit</v>
      </c>
      <c r="Q362" s="35" t="str">
        <f t="shared" si="225"/>
        <v>Propriedade: com.tag    Domínio: Objeto     Range: De.Revit</v>
      </c>
      <c r="R362" s="35" t="str">
        <f t="shared" si="233"/>
        <v>Valor:  OST_ToposolidLink</v>
      </c>
      <c r="S362" s="19" t="s">
        <v>152</v>
      </c>
      <c r="T362" s="56" t="str">
        <f t="shared" si="223"/>
        <v>Refere-se a propriedade     com.tag     &gt;  OST_ToposolidLinkTags</v>
      </c>
      <c r="U362" s="90" t="s">
        <v>878</v>
      </c>
    </row>
    <row r="363" spans="1:21" ht="8.4" customHeight="1" x14ac:dyDescent="0.3">
      <c r="A363" s="32">
        <v>363</v>
      </c>
      <c r="B363" s="18" t="str">
        <f t="shared" si="227"/>
        <v>com.tag</v>
      </c>
      <c r="C363" s="87" t="s">
        <v>375</v>
      </c>
      <c r="D363" s="34" t="s">
        <v>57</v>
      </c>
      <c r="E363" s="20" t="str">
        <f t="shared" si="228"/>
        <v>objeto</v>
      </c>
      <c r="F363" s="26" t="str">
        <f t="shared" si="231"/>
        <v>com.tag</v>
      </c>
      <c r="G363" s="44" t="s">
        <v>152</v>
      </c>
      <c r="H363" s="44" t="s">
        <v>152</v>
      </c>
      <c r="I363" s="44" t="s">
        <v>152</v>
      </c>
      <c r="J363" s="44" t="s">
        <v>152</v>
      </c>
      <c r="K363" s="44" t="s">
        <v>152</v>
      </c>
      <c r="L363" s="44" t="s">
        <v>152</v>
      </c>
      <c r="M363" s="44" t="s">
        <v>152</v>
      </c>
      <c r="N363" s="44" t="s">
        <v>152</v>
      </c>
      <c r="O363" s="23" t="str">
        <f t="shared" si="232"/>
        <v>Objeto</v>
      </c>
      <c r="P363" s="23" t="str">
        <f t="shared" si="232"/>
        <v>De.Revit</v>
      </c>
      <c r="Q363" s="35" t="str">
        <f t="shared" si="225"/>
        <v>Propriedade: com.tag    Domínio: Objeto     Range: De.Revit</v>
      </c>
      <c r="R363" s="35" t="str">
        <f t="shared" si="233"/>
        <v>Valor:  OST_Toposolid</v>
      </c>
      <c r="S363" s="19" t="s">
        <v>152</v>
      </c>
      <c r="T363" s="56" t="str">
        <f t="shared" si="223"/>
        <v>Refere-se a propriedade     com.tag     &gt;  OST_ToposolidTags</v>
      </c>
      <c r="U363" s="90" t="s">
        <v>881</v>
      </c>
    </row>
    <row r="364" spans="1:21" ht="8.4" customHeight="1" x14ac:dyDescent="0.3">
      <c r="A364" s="32">
        <v>364</v>
      </c>
      <c r="B364" s="18" t="str">
        <f t="shared" si="227"/>
        <v>com.tag</v>
      </c>
      <c r="C364" s="87" t="s">
        <v>914</v>
      </c>
      <c r="D364" s="34" t="s">
        <v>57</v>
      </c>
      <c r="E364" s="20" t="str">
        <f t="shared" si="228"/>
        <v>objeto</v>
      </c>
      <c r="F364" s="26" t="str">
        <f t="shared" si="231"/>
        <v>com.tag</v>
      </c>
      <c r="G364" s="44" t="s">
        <v>152</v>
      </c>
      <c r="H364" s="44" t="s">
        <v>152</v>
      </c>
      <c r="I364" s="44" t="s">
        <v>152</v>
      </c>
      <c r="J364" s="44" t="s">
        <v>152</v>
      </c>
      <c r="K364" s="44" t="s">
        <v>152</v>
      </c>
      <c r="L364" s="44" t="s">
        <v>152</v>
      </c>
      <c r="M364" s="44" t="s">
        <v>152</v>
      </c>
      <c r="N364" s="44" t="s">
        <v>152</v>
      </c>
      <c r="O364" s="23" t="str">
        <f t="shared" si="232"/>
        <v>Objeto</v>
      </c>
      <c r="P364" s="23" t="str">
        <f t="shared" si="232"/>
        <v>De.Revit</v>
      </c>
      <c r="Q364" s="35" t="str">
        <f t="shared" si="225"/>
        <v>Propriedade: com.tag    Domínio: Objeto     Range: De.Revit</v>
      </c>
      <c r="R364" s="35" t="str">
        <f t="shared" si="233"/>
        <v>Valor:  OST_RailingTopRail</v>
      </c>
      <c r="S364" s="19" t="s">
        <v>152</v>
      </c>
      <c r="T364" s="56" t="str">
        <f t="shared" ref="T364:T428" si="234">_xlfn.CONCAT("Refere-se a propriedade     ",F364, "     &gt;  ",U364)</f>
        <v>Refere-se a propriedade     com.tag     &gt;  OST_TopRailTags</v>
      </c>
      <c r="U364" s="90" t="s">
        <v>884</v>
      </c>
    </row>
    <row r="365" spans="1:21" ht="8.4" customHeight="1" x14ac:dyDescent="0.3">
      <c r="A365" s="32">
        <v>365</v>
      </c>
      <c r="B365" s="18" t="str">
        <f t="shared" si="227"/>
        <v>com.tag</v>
      </c>
      <c r="C365" s="87" t="s">
        <v>869</v>
      </c>
      <c r="D365" s="34" t="s">
        <v>57</v>
      </c>
      <c r="E365" s="20" t="str">
        <f t="shared" si="228"/>
        <v>objeto</v>
      </c>
      <c r="F365" s="26" t="str">
        <f t="shared" si="231"/>
        <v>com.tag</v>
      </c>
      <c r="G365" s="44" t="s">
        <v>152</v>
      </c>
      <c r="H365" s="44" t="s">
        <v>152</v>
      </c>
      <c r="I365" s="44" t="s">
        <v>152</v>
      </c>
      <c r="J365" s="44" t="s">
        <v>152</v>
      </c>
      <c r="K365" s="44" t="s">
        <v>152</v>
      </c>
      <c r="L365" s="44" t="s">
        <v>152</v>
      </c>
      <c r="M365" s="44" t="s">
        <v>152</v>
      </c>
      <c r="N365" s="44" t="s">
        <v>152</v>
      </c>
      <c r="O365" s="23" t="str">
        <f t="shared" si="232"/>
        <v>Objeto</v>
      </c>
      <c r="P365" s="23" t="str">
        <f t="shared" si="232"/>
        <v>De.Revit</v>
      </c>
      <c r="Q365" s="35" t="str">
        <f t="shared" si="225"/>
        <v>Propriedade: com.tag    Domínio: Objeto     Range: De.Revit</v>
      </c>
      <c r="R365" s="35" t="str">
        <f t="shared" si="233"/>
        <v>Valor:  OST_StructuralTruss</v>
      </c>
      <c r="S365" s="19" t="s">
        <v>152</v>
      </c>
      <c r="T365" s="56" t="str">
        <f t="shared" si="234"/>
        <v>Refere-se a propriedade     com.tag     &gt;  OST_TrussTags</v>
      </c>
      <c r="U365" s="90" t="s">
        <v>832</v>
      </c>
    </row>
    <row r="366" spans="1:21" ht="8.4" customHeight="1" x14ac:dyDescent="0.3">
      <c r="A366" s="32">
        <v>366</v>
      </c>
      <c r="B366" s="18" t="str">
        <f t="shared" si="227"/>
        <v>com.tag</v>
      </c>
      <c r="C366" s="87" t="s">
        <v>376</v>
      </c>
      <c r="D366" s="34" t="s">
        <v>57</v>
      </c>
      <c r="E366" s="20" t="str">
        <f t="shared" si="228"/>
        <v>objeto</v>
      </c>
      <c r="F366" s="26" t="str">
        <f t="shared" si="231"/>
        <v>com.tag</v>
      </c>
      <c r="G366" s="44" t="s">
        <v>152</v>
      </c>
      <c r="H366" s="44" t="s">
        <v>152</v>
      </c>
      <c r="I366" s="44" t="s">
        <v>152</v>
      </c>
      <c r="J366" s="44" t="s">
        <v>152</v>
      </c>
      <c r="K366" s="44" t="s">
        <v>152</v>
      </c>
      <c r="L366" s="44" t="s">
        <v>152</v>
      </c>
      <c r="M366" s="44" t="s">
        <v>152</v>
      </c>
      <c r="N366" s="44" t="s">
        <v>152</v>
      </c>
      <c r="O366" s="23" t="str">
        <f t="shared" si="232"/>
        <v>Objeto</v>
      </c>
      <c r="P366" s="23" t="str">
        <f t="shared" si="232"/>
        <v>De.Revit</v>
      </c>
      <c r="Q366" s="35" t="str">
        <f t="shared" si="225"/>
        <v>Propriedade: com.tag    Domínio: Objeto     Range: De.Revit</v>
      </c>
      <c r="R366" s="35" t="str">
        <f t="shared" si="233"/>
        <v>Valor:  OST_VerticalCirculation</v>
      </c>
      <c r="S366" s="19" t="s">
        <v>152</v>
      </c>
      <c r="T366" s="56" t="str">
        <f t="shared" si="234"/>
        <v>Refere-se a propriedade     com.tag     &gt;  OST_VerticalCirculationTags</v>
      </c>
      <c r="U366" s="90" t="s">
        <v>898</v>
      </c>
    </row>
    <row r="367" spans="1:21" ht="8.4" customHeight="1" x14ac:dyDescent="0.3">
      <c r="A367" s="32">
        <v>367</v>
      </c>
      <c r="B367" s="18" t="str">
        <f t="shared" si="227"/>
        <v>com.tag</v>
      </c>
      <c r="C367" s="87" t="s">
        <v>782</v>
      </c>
      <c r="D367" s="34" t="s">
        <v>57</v>
      </c>
      <c r="E367" s="20" t="str">
        <f t="shared" si="228"/>
        <v>objeto</v>
      </c>
      <c r="F367" s="26" t="str">
        <f t="shared" si="231"/>
        <v>com.tag</v>
      </c>
      <c r="G367" s="44" t="s">
        <v>152</v>
      </c>
      <c r="H367" s="44" t="s">
        <v>152</v>
      </c>
      <c r="I367" s="44" t="s">
        <v>152</v>
      </c>
      <c r="J367" s="44" t="s">
        <v>152</v>
      </c>
      <c r="K367" s="44" t="s">
        <v>152</v>
      </c>
      <c r="L367" s="44" t="s">
        <v>152</v>
      </c>
      <c r="M367" s="44" t="s">
        <v>152</v>
      </c>
      <c r="N367" s="44" t="s">
        <v>152</v>
      </c>
      <c r="O367" s="23" t="str">
        <f t="shared" si="232"/>
        <v>Objeto</v>
      </c>
      <c r="P367" s="23" t="str">
        <f t="shared" si="232"/>
        <v>De.Revit</v>
      </c>
      <c r="Q367" s="35" t="str">
        <f t="shared" si="225"/>
        <v>Propriedade: com.tag    Domínio: Objeto     Range: De.Revit</v>
      </c>
      <c r="R367" s="35" t="str">
        <f t="shared" si="233"/>
        <v>Valor:  OST_VibrationDampers</v>
      </c>
      <c r="S367" s="19" t="s">
        <v>152</v>
      </c>
      <c r="T367" s="56" t="str">
        <f t="shared" si="234"/>
        <v>Refere-se a propriedade     com.tag     &gt;  OST_VibrationDamperTags</v>
      </c>
      <c r="U367" s="90" t="s">
        <v>781</v>
      </c>
    </row>
    <row r="368" spans="1:21" ht="8.4" customHeight="1" x14ac:dyDescent="0.3">
      <c r="A368" s="32">
        <v>368</v>
      </c>
      <c r="B368" s="18" t="str">
        <f t="shared" si="227"/>
        <v>com.tag</v>
      </c>
      <c r="C368" s="87" t="s">
        <v>780</v>
      </c>
      <c r="D368" s="34" t="s">
        <v>57</v>
      </c>
      <c r="E368" s="20" t="str">
        <f t="shared" si="228"/>
        <v>objeto</v>
      </c>
      <c r="F368" s="26" t="str">
        <f t="shared" si="231"/>
        <v>com.tag</v>
      </c>
      <c r="G368" s="44" t="s">
        <v>152</v>
      </c>
      <c r="H368" s="44" t="s">
        <v>152</v>
      </c>
      <c r="I368" s="44" t="s">
        <v>152</v>
      </c>
      <c r="J368" s="44" t="s">
        <v>152</v>
      </c>
      <c r="K368" s="44" t="s">
        <v>152</v>
      </c>
      <c r="L368" s="44" t="s">
        <v>152</v>
      </c>
      <c r="M368" s="44" t="s">
        <v>152</v>
      </c>
      <c r="N368" s="44" t="s">
        <v>152</v>
      </c>
      <c r="O368" s="23" t="str">
        <f t="shared" si="232"/>
        <v>Objeto</v>
      </c>
      <c r="P368" s="23" t="str">
        <f t="shared" si="232"/>
        <v>De.Revit</v>
      </c>
      <c r="Q368" s="35" t="str">
        <f t="shared" si="225"/>
        <v>Propriedade: com.tag    Domínio: Objeto     Range: De.Revit</v>
      </c>
      <c r="R368" s="35" t="str">
        <f t="shared" si="233"/>
        <v>Valor:  OST_VibrationIsolators</v>
      </c>
      <c r="S368" s="19" t="s">
        <v>152</v>
      </c>
      <c r="T368" s="56" t="str">
        <f t="shared" si="234"/>
        <v>Refere-se a propriedade     com.tag     &gt;  OST_VibrationIsolatorTags</v>
      </c>
      <c r="U368" s="90" t="s">
        <v>779</v>
      </c>
    </row>
    <row r="369" spans="1:21" ht="8.4" customHeight="1" x14ac:dyDescent="0.3">
      <c r="A369" s="32">
        <v>369</v>
      </c>
      <c r="B369" s="18" t="str">
        <f t="shared" si="227"/>
        <v>com.tag</v>
      </c>
      <c r="C369" s="87" t="s">
        <v>364</v>
      </c>
      <c r="D369" s="34" t="s">
        <v>57</v>
      </c>
      <c r="E369" s="20" t="str">
        <f t="shared" si="228"/>
        <v>objeto</v>
      </c>
      <c r="F369" s="26" t="str">
        <f t="shared" ref="F369:F376" si="235">F368</f>
        <v>com.tag</v>
      </c>
      <c r="G369" s="44" t="s">
        <v>152</v>
      </c>
      <c r="H369" s="44" t="s">
        <v>152</v>
      </c>
      <c r="I369" s="44" t="s">
        <v>152</v>
      </c>
      <c r="J369" s="44" t="s">
        <v>152</v>
      </c>
      <c r="K369" s="44" t="s">
        <v>152</v>
      </c>
      <c r="L369" s="44" t="s">
        <v>152</v>
      </c>
      <c r="M369" s="44" t="s">
        <v>152</v>
      </c>
      <c r="N369" s="44" t="s">
        <v>152</v>
      </c>
      <c r="O369" s="23" t="str">
        <f t="shared" si="232"/>
        <v>Objeto</v>
      </c>
      <c r="P369" s="23" t="str">
        <f t="shared" si="232"/>
        <v>De.Revit</v>
      </c>
      <c r="Q369" s="35" t="str">
        <f t="shared" si="225"/>
        <v>Propriedade: com.tag    Domínio: Objeto     Range: De.Revit</v>
      </c>
      <c r="R369" s="35" t="str">
        <f t="shared" si="233"/>
        <v>Valor:  OST_VibrationManagement</v>
      </c>
      <c r="S369" s="19" t="s">
        <v>152</v>
      </c>
      <c r="T369" s="56" t="str">
        <f t="shared" si="234"/>
        <v>Refere-se a propriedade     com.tag     &gt;  OST_VibrationManagementTags</v>
      </c>
      <c r="U369" s="90" t="s">
        <v>771</v>
      </c>
    </row>
    <row r="370" spans="1:21" ht="8.4" customHeight="1" x14ac:dyDescent="0.3">
      <c r="A370" s="32">
        <v>370</v>
      </c>
      <c r="B370" s="18" t="str">
        <f t="shared" si="227"/>
        <v>com.tag</v>
      </c>
      <c r="C370" s="87" t="s">
        <v>348</v>
      </c>
      <c r="D370" s="34" t="s">
        <v>57</v>
      </c>
      <c r="E370" s="20" t="str">
        <f t="shared" si="228"/>
        <v>objeto</v>
      </c>
      <c r="F370" s="26" t="str">
        <f t="shared" si="235"/>
        <v>com.tag</v>
      </c>
      <c r="G370" s="44" t="s">
        <v>152</v>
      </c>
      <c r="H370" s="44" t="s">
        <v>152</v>
      </c>
      <c r="I370" s="44" t="s">
        <v>152</v>
      </c>
      <c r="J370" s="44" t="s">
        <v>152</v>
      </c>
      <c r="K370" s="44" t="s">
        <v>152</v>
      </c>
      <c r="L370" s="44" t="s">
        <v>152</v>
      </c>
      <c r="M370" s="44" t="s">
        <v>152</v>
      </c>
      <c r="N370" s="44" t="s">
        <v>152</v>
      </c>
      <c r="O370" s="23" t="str">
        <f t="shared" si="232"/>
        <v>Objeto</v>
      </c>
      <c r="P370" s="23" t="str">
        <f t="shared" si="232"/>
        <v>De.Revit</v>
      </c>
      <c r="Q370" s="35" t="str">
        <f t="shared" si="225"/>
        <v>Propriedade: com.tag    Domínio: Objeto     Range: De.Revit</v>
      </c>
      <c r="R370" s="35" t="str">
        <f t="shared" si="233"/>
        <v>Valor:  OST_WallAnalytical</v>
      </c>
      <c r="S370" s="19" t="s">
        <v>152</v>
      </c>
      <c r="T370" s="56" t="str">
        <f t="shared" si="234"/>
        <v>Refere-se a propriedade     com.tag     &gt;  OST_WallAnalyticalTags</v>
      </c>
      <c r="U370" s="90" t="s">
        <v>694</v>
      </c>
    </row>
    <row r="371" spans="1:21" ht="8.4" customHeight="1" x14ac:dyDescent="0.3">
      <c r="A371" s="32">
        <v>371</v>
      </c>
      <c r="B371" s="18" t="str">
        <f t="shared" si="227"/>
        <v>com.tag</v>
      </c>
      <c r="C371" s="87" t="s">
        <v>346</v>
      </c>
      <c r="D371" s="34" t="s">
        <v>57</v>
      </c>
      <c r="E371" s="20" t="str">
        <f t="shared" si="228"/>
        <v>objeto</v>
      </c>
      <c r="F371" s="26" t="str">
        <f t="shared" si="235"/>
        <v>com.tag</v>
      </c>
      <c r="G371" s="44" t="s">
        <v>152</v>
      </c>
      <c r="H371" s="44" t="s">
        <v>152</v>
      </c>
      <c r="I371" s="44" t="s">
        <v>152</v>
      </c>
      <c r="J371" s="44" t="s">
        <v>152</v>
      </c>
      <c r="K371" s="44" t="s">
        <v>152</v>
      </c>
      <c r="L371" s="44" t="s">
        <v>152</v>
      </c>
      <c r="M371" s="44" t="s">
        <v>152</v>
      </c>
      <c r="N371" s="44" t="s">
        <v>152</v>
      </c>
      <c r="O371" s="23" t="str">
        <f t="shared" si="232"/>
        <v>Objeto</v>
      </c>
      <c r="P371" s="23" t="str">
        <f t="shared" si="232"/>
        <v>De.Revit</v>
      </c>
      <c r="Q371" s="35" t="str">
        <f t="shared" si="225"/>
        <v>Propriedade: com.tag    Domínio: Objeto     Range: De.Revit</v>
      </c>
      <c r="R371" s="35" t="str">
        <f t="shared" si="233"/>
        <v>Valor:  OST_WallFoundationAnalytical</v>
      </c>
      <c r="S371" s="19" t="s">
        <v>152</v>
      </c>
      <c r="T371" s="56" t="str">
        <f t="shared" si="234"/>
        <v>Refere-se a propriedade     com.tag     &gt;  OST_WallFoundationAnalyticalTags</v>
      </c>
      <c r="U371" s="90" t="s">
        <v>692</v>
      </c>
    </row>
    <row r="372" spans="1:21" ht="8.4" customHeight="1" x14ac:dyDescent="0.3">
      <c r="A372" s="32">
        <v>372</v>
      </c>
      <c r="B372" s="18" t="str">
        <f t="shared" si="227"/>
        <v>com.tag</v>
      </c>
      <c r="C372" s="88" t="s">
        <v>935</v>
      </c>
      <c r="D372" s="34" t="s">
        <v>57</v>
      </c>
      <c r="E372" s="20" t="str">
        <f t="shared" si="228"/>
        <v>objeto</v>
      </c>
      <c r="F372" s="26" t="str">
        <f t="shared" si="235"/>
        <v>com.tag</v>
      </c>
      <c r="G372" s="44" t="s">
        <v>152</v>
      </c>
      <c r="H372" s="44" t="s">
        <v>152</v>
      </c>
      <c r="I372" s="44" t="s">
        <v>152</v>
      </c>
      <c r="J372" s="44" t="s">
        <v>152</v>
      </c>
      <c r="K372" s="44" t="s">
        <v>152</v>
      </c>
      <c r="L372" s="44" t="s">
        <v>152</v>
      </c>
      <c r="M372" s="44" t="s">
        <v>152</v>
      </c>
      <c r="N372" s="44" t="s">
        <v>152</v>
      </c>
      <c r="O372" s="23" t="str">
        <f t="shared" si="232"/>
        <v>Objeto</v>
      </c>
      <c r="P372" s="23" t="str">
        <f t="shared" si="232"/>
        <v>De.Revit</v>
      </c>
      <c r="Q372" s="35" t="str">
        <f t="shared" si="225"/>
        <v>Propriedade: com.tag    Domínio: Objeto     Range: De.Revit</v>
      </c>
      <c r="R372" s="35" t="str">
        <f t="shared" si="233"/>
        <v>Valor:  OST_Cornices</v>
      </c>
      <c r="S372" s="19" t="s">
        <v>152</v>
      </c>
      <c r="T372" s="56" t="str">
        <f t="shared" si="234"/>
        <v>Refere-se a propriedade     com.tag     &gt;  OST_WallSweepTags</v>
      </c>
      <c r="U372" s="91" t="s">
        <v>883</v>
      </c>
    </row>
    <row r="373" spans="1:21" ht="8.4" customHeight="1" x14ac:dyDescent="0.3">
      <c r="A373" s="32">
        <v>373</v>
      </c>
      <c r="B373" s="18" t="str">
        <f t="shared" si="227"/>
        <v>com.tag</v>
      </c>
      <c r="C373" s="87" t="s">
        <v>946</v>
      </c>
      <c r="D373" s="34" t="s">
        <v>57</v>
      </c>
      <c r="E373" s="20" t="str">
        <f t="shared" si="228"/>
        <v>objeto</v>
      </c>
      <c r="F373" s="26" t="str">
        <f t="shared" si="235"/>
        <v>com.tag</v>
      </c>
      <c r="G373" s="44" t="s">
        <v>152</v>
      </c>
      <c r="H373" s="44" t="s">
        <v>152</v>
      </c>
      <c r="I373" s="44" t="s">
        <v>152</v>
      </c>
      <c r="J373" s="44" t="s">
        <v>152</v>
      </c>
      <c r="K373" s="44" t="s">
        <v>152</v>
      </c>
      <c r="L373" s="44" t="s">
        <v>152</v>
      </c>
      <c r="M373" s="44" t="s">
        <v>152</v>
      </c>
      <c r="N373" s="44" t="s">
        <v>152</v>
      </c>
      <c r="O373" s="23" t="str">
        <f t="shared" ref="O373:P390" si="236">O372</f>
        <v>Objeto</v>
      </c>
      <c r="P373" s="23" t="str">
        <f t="shared" si="236"/>
        <v>De.Revit</v>
      </c>
      <c r="Q373" s="35" t="str">
        <f t="shared" si="225"/>
        <v>Propriedade: com.tag    Domínio: Objeto     Range: De.Revit</v>
      </c>
      <c r="R373" s="35" t="str">
        <f t="shared" si="233"/>
        <v>Valor:  OST_Walls</v>
      </c>
      <c r="S373" s="19" t="s">
        <v>152</v>
      </c>
      <c r="T373" s="56" t="str">
        <f t="shared" si="234"/>
        <v>Refere-se a propriedade     com.tag     &gt;  OST_WallTags</v>
      </c>
      <c r="U373" s="90" t="s">
        <v>850</v>
      </c>
    </row>
    <row r="374" spans="1:21" ht="8.4" customHeight="1" x14ac:dyDescent="0.3">
      <c r="A374" s="32">
        <v>374</v>
      </c>
      <c r="B374" s="18" t="str">
        <f t="shared" si="227"/>
        <v>com.tag</v>
      </c>
      <c r="C374" s="87" t="s">
        <v>153</v>
      </c>
      <c r="D374" s="34" t="s">
        <v>57</v>
      </c>
      <c r="E374" s="20" t="str">
        <f t="shared" si="228"/>
        <v>objeto</v>
      </c>
      <c r="F374" s="26" t="str">
        <f t="shared" si="235"/>
        <v>com.tag</v>
      </c>
      <c r="G374" s="44" t="s">
        <v>152</v>
      </c>
      <c r="H374" s="44" t="s">
        <v>152</v>
      </c>
      <c r="I374" s="44" t="s">
        <v>152</v>
      </c>
      <c r="J374" s="44" t="s">
        <v>152</v>
      </c>
      <c r="K374" s="44" t="s">
        <v>152</v>
      </c>
      <c r="L374" s="44" t="s">
        <v>152</v>
      </c>
      <c r="M374" s="44" t="s">
        <v>152</v>
      </c>
      <c r="N374" s="44" t="s">
        <v>152</v>
      </c>
      <c r="O374" s="23" t="str">
        <f t="shared" si="236"/>
        <v>Objeto</v>
      </c>
      <c r="P374" s="23" t="str">
        <f t="shared" si="236"/>
        <v>De.Revit</v>
      </c>
      <c r="Q374" s="35" t="str">
        <f t="shared" si="225"/>
        <v>Propriedade: com.tag    Domínio: Objeto     Range: De.Revit</v>
      </c>
      <c r="R374" s="35" t="str">
        <f t="shared" si="233"/>
        <v>Valor:  OST_Windows</v>
      </c>
      <c r="S374" s="19" t="s">
        <v>152</v>
      </c>
      <c r="T374" s="56" t="str">
        <f t="shared" si="234"/>
        <v>Refere-se a propriedade     com.tag     &gt;  OST_WindowTags</v>
      </c>
      <c r="U374" s="90" t="s">
        <v>929</v>
      </c>
    </row>
    <row r="375" spans="1:21" ht="8.4" customHeight="1" x14ac:dyDescent="0.3">
      <c r="A375" s="32">
        <v>375</v>
      </c>
      <c r="B375" s="18" t="str">
        <f t="shared" si="227"/>
        <v>com.tag</v>
      </c>
      <c r="C375" s="87" t="s">
        <v>363</v>
      </c>
      <c r="D375" s="34" t="s">
        <v>57</v>
      </c>
      <c r="E375" s="20" t="str">
        <f t="shared" si="228"/>
        <v>objeto</v>
      </c>
      <c r="F375" s="26" t="str">
        <f t="shared" si="235"/>
        <v>com.tag</v>
      </c>
      <c r="G375" s="44" t="s">
        <v>152</v>
      </c>
      <c r="H375" s="44" t="s">
        <v>152</v>
      </c>
      <c r="I375" s="44" t="s">
        <v>152</v>
      </c>
      <c r="J375" s="44" t="s">
        <v>152</v>
      </c>
      <c r="K375" s="44" t="s">
        <v>152</v>
      </c>
      <c r="L375" s="44" t="s">
        <v>152</v>
      </c>
      <c r="M375" s="44" t="s">
        <v>152</v>
      </c>
      <c r="N375" s="44" t="s">
        <v>152</v>
      </c>
      <c r="O375" s="23" t="str">
        <f t="shared" si="236"/>
        <v>Objeto</v>
      </c>
      <c r="P375" s="23" t="str">
        <f t="shared" si="236"/>
        <v>De.Revit</v>
      </c>
      <c r="Q375" s="35" t="str">
        <f t="shared" si="225"/>
        <v>Propriedade: com.tag    Domínio: Objeto     Range: De.Revit</v>
      </c>
      <c r="R375" s="35" t="str">
        <f t="shared" si="233"/>
        <v>Valor:  OST_Wire</v>
      </c>
      <c r="S375" s="19" t="s">
        <v>152</v>
      </c>
      <c r="T375" s="56" t="str">
        <f t="shared" si="234"/>
        <v>Refere-se a propriedade     com.tag     &gt;  OST_WireTags</v>
      </c>
      <c r="U375" s="90" t="s">
        <v>759</v>
      </c>
    </row>
    <row r="376" spans="1:21" ht="8.4" customHeight="1" x14ac:dyDescent="0.3">
      <c r="A376" s="32">
        <v>376</v>
      </c>
      <c r="B376" s="18" t="str">
        <f>F376</f>
        <v>com.tag</v>
      </c>
      <c r="C376" s="88" t="s">
        <v>740</v>
      </c>
      <c r="D376" s="34" t="s">
        <v>57</v>
      </c>
      <c r="E376" s="20" t="str">
        <f t="shared" si="228"/>
        <v>objeto</v>
      </c>
      <c r="F376" s="26" t="str">
        <f t="shared" si="235"/>
        <v>com.tag</v>
      </c>
      <c r="G376" s="44" t="s">
        <v>152</v>
      </c>
      <c r="H376" s="44" t="s">
        <v>152</v>
      </c>
      <c r="I376" s="44" t="s">
        <v>152</v>
      </c>
      <c r="J376" s="44" t="s">
        <v>152</v>
      </c>
      <c r="K376" s="44" t="s">
        <v>152</v>
      </c>
      <c r="L376" s="44" t="s">
        <v>152</v>
      </c>
      <c r="M376" s="44" t="s">
        <v>152</v>
      </c>
      <c r="N376" s="44" t="s">
        <v>152</v>
      </c>
      <c r="O376" s="23" t="str">
        <f t="shared" si="236"/>
        <v>Objeto</v>
      </c>
      <c r="P376" s="23" t="str">
        <f t="shared" ref="P376" si="237">P375</f>
        <v>De.Revit</v>
      </c>
      <c r="Q376" s="35" t="str">
        <f t="shared" si="225"/>
        <v>Propriedade: com.tag    Domínio: Objeto     Range: De.Revit</v>
      </c>
      <c r="R376" s="35" t="str">
        <f t="shared" si="233"/>
        <v>Valor:  OST_HVAC_Zones</v>
      </c>
      <c r="S376" s="19" t="s">
        <v>152</v>
      </c>
      <c r="T376" s="56" t="str">
        <f t="shared" si="234"/>
        <v>Refere-se a propriedade     com.tag     &gt;  OST_ZoneTags</v>
      </c>
      <c r="U376" s="91" t="s">
        <v>739</v>
      </c>
    </row>
    <row r="377" spans="1:21" ht="8.4" customHeight="1" x14ac:dyDescent="0.3">
      <c r="A377" s="32">
        <v>377</v>
      </c>
      <c r="B377" s="103" t="str">
        <f>F377</f>
        <v>sem.tag</v>
      </c>
      <c r="C377" s="106" t="s">
        <v>170</v>
      </c>
      <c r="D377" s="104" t="s">
        <v>57</v>
      </c>
      <c r="E377" s="20" t="str">
        <f>E376</f>
        <v>objeto</v>
      </c>
      <c r="F377" s="68" t="s">
        <v>1015</v>
      </c>
      <c r="G377" s="44" t="s">
        <v>152</v>
      </c>
      <c r="H377" s="44" t="s">
        <v>152</v>
      </c>
      <c r="I377" s="44" t="s">
        <v>152</v>
      </c>
      <c r="J377" s="44" t="s">
        <v>152</v>
      </c>
      <c r="K377" s="44" t="s">
        <v>152</v>
      </c>
      <c r="L377" s="44" t="s">
        <v>152</v>
      </c>
      <c r="M377" s="44" t="s">
        <v>152</v>
      </c>
      <c r="N377" s="44" t="s">
        <v>152</v>
      </c>
      <c r="O377" s="23" t="str">
        <f t="shared" si="236"/>
        <v>Objeto</v>
      </c>
      <c r="P377" s="23" t="str">
        <f t="shared" ref="P377:P378" si="238">P376</f>
        <v>De.Revit</v>
      </c>
      <c r="Q377" s="35" t="str">
        <f t="shared" si="225"/>
        <v>Propriedade: sem.tag    Domínio: Objeto     Range: De.Revit</v>
      </c>
      <c r="R377" s="35" t="str">
        <f t="shared" si="233"/>
        <v>Valor:  OST_Grids</v>
      </c>
      <c r="S377" s="19" t="s">
        <v>152</v>
      </c>
      <c r="T377" s="56" t="str">
        <f t="shared" si="234"/>
        <v>Refere-se a propriedade     sem.tag     &gt;  OST_Grids</v>
      </c>
      <c r="U377" s="90" t="s">
        <v>170</v>
      </c>
    </row>
    <row r="378" spans="1:21" ht="8.4" customHeight="1" x14ac:dyDescent="0.3">
      <c r="A378" s="32">
        <v>378</v>
      </c>
      <c r="B378" s="18" t="str">
        <f>F378</f>
        <v>sem.tag</v>
      </c>
      <c r="C378" s="87" t="s">
        <v>171</v>
      </c>
      <c r="D378" s="34" t="s">
        <v>57</v>
      </c>
      <c r="E378" s="20" t="str">
        <f t="shared" ref="E378" si="239">E377</f>
        <v>objeto</v>
      </c>
      <c r="F378" s="26" t="str">
        <f t="shared" ref="F378" si="240">F377</f>
        <v>sem.tag</v>
      </c>
      <c r="G378" s="44" t="s">
        <v>152</v>
      </c>
      <c r="H378" s="44" t="s">
        <v>152</v>
      </c>
      <c r="I378" s="44" t="s">
        <v>152</v>
      </c>
      <c r="J378" s="44" t="s">
        <v>152</v>
      </c>
      <c r="K378" s="44" t="s">
        <v>152</v>
      </c>
      <c r="L378" s="44" t="s">
        <v>152</v>
      </c>
      <c r="M378" s="44" t="s">
        <v>152</v>
      </c>
      <c r="N378" s="44" t="s">
        <v>152</v>
      </c>
      <c r="O378" s="23" t="str">
        <f t="shared" si="236"/>
        <v>Objeto</v>
      </c>
      <c r="P378" s="23" t="str">
        <f t="shared" si="238"/>
        <v>De.Revit</v>
      </c>
      <c r="Q378" s="35" t="str">
        <f t="shared" si="225"/>
        <v>Propriedade: sem.tag    Domínio: Objeto     Range: De.Revit</v>
      </c>
      <c r="R378" s="35" t="str">
        <f t="shared" ref="R378" si="241">_xlfn.CONCAT("Valor:  ", C378)</f>
        <v>Valor:  OST_Levels</v>
      </c>
      <c r="S378" s="19" t="s">
        <v>152</v>
      </c>
      <c r="T378" s="56" t="str">
        <f t="shared" si="234"/>
        <v>Refere-se a propriedade     sem.tag     &gt;  OST_Levels</v>
      </c>
      <c r="U378" s="90" t="s">
        <v>171</v>
      </c>
    </row>
    <row r="379" spans="1:21" ht="8.4" customHeight="1" x14ac:dyDescent="0.3">
      <c r="A379" s="32">
        <v>379</v>
      </c>
      <c r="B379" s="66" t="str">
        <f>ProjInfo!B6</f>
        <v>NBR.Data</v>
      </c>
      <c r="C379" s="89" t="str">
        <f>F379</f>
        <v>classes.ifc</v>
      </c>
      <c r="D379" s="70" t="s">
        <v>57</v>
      </c>
      <c r="E379" s="41" t="str">
        <f>ProjInfo!B5</f>
        <v>NBR.Prop</v>
      </c>
      <c r="F379" s="41" t="s">
        <v>1474</v>
      </c>
      <c r="G379" s="55" t="s">
        <v>46</v>
      </c>
      <c r="H379" s="43" t="s">
        <v>152</v>
      </c>
      <c r="I379" s="43" t="s">
        <v>152</v>
      </c>
      <c r="J379" s="43" t="s">
        <v>152</v>
      </c>
      <c r="K379" s="43" t="s">
        <v>152</v>
      </c>
      <c r="L379" s="43" t="s">
        <v>152</v>
      </c>
      <c r="M379" s="43" t="s">
        <v>152</v>
      </c>
      <c r="N379" s="43" t="s">
        <v>152</v>
      </c>
      <c r="O379" s="23" t="str">
        <f>O377</f>
        <v>Objeto</v>
      </c>
      <c r="P379" s="39" t="s">
        <v>1235</v>
      </c>
      <c r="Q379" s="35" t="str">
        <f t="shared" si="225"/>
        <v>Propriedade: classes.ifc    Domínio: Objeto     Range: De.IFC</v>
      </c>
      <c r="R379" s="35" t="str">
        <f t="shared" si="233"/>
        <v>Valor:  classes.ifc</v>
      </c>
      <c r="S379" s="19" t="s">
        <v>46</v>
      </c>
      <c r="T379" s="56" t="str">
        <f t="shared" si="234"/>
        <v>Refere-se a propriedade     classes.ifc     &gt;  ifc</v>
      </c>
      <c r="U379" s="90" t="s">
        <v>682</v>
      </c>
    </row>
    <row r="380" spans="1:21" ht="8.4" customHeight="1" x14ac:dyDescent="0.3">
      <c r="A380" s="32">
        <v>380</v>
      </c>
      <c r="B380" s="66" t="str">
        <f>E380</f>
        <v>classes.ifc</v>
      </c>
      <c r="C380" s="108" t="str">
        <f>F380</f>
        <v>da.classe.ifc</v>
      </c>
      <c r="D380" s="70" t="s">
        <v>57</v>
      </c>
      <c r="E380" s="68" t="str">
        <f>F379</f>
        <v>classes.ifc</v>
      </c>
      <c r="F380" s="68" t="s">
        <v>1473</v>
      </c>
      <c r="G380" s="44" t="s">
        <v>152</v>
      </c>
      <c r="H380" s="44" t="s">
        <v>152</v>
      </c>
      <c r="I380" s="44" t="s">
        <v>152</v>
      </c>
      <c r="J380" s="44" t="s">
        <v>152</v>
      </c>
      <c r="K380" s="44" t="s">
        <v>152</v>
      </c>
      <c r="L380" s="44" t="s">
        <v>152</v>
      </c>
      <c r="M380" s="44" t="s">
        <v>152</v>
      </c>
      <c r="N380" s="44" t="s">
        <v>152</v>
      </c>
      <c r="O380" s="23" t="str">
        <f>O378</f>
        <v>Objeto</v>
      </c>
      <c r="P380" s="23" t="str">
        <f t="shared" ref="P380:P381" si="242">P378</f>
        <v>De.Revit</v>
      </c>
      <c r="Q380" s="35" t="str">
        <f t="shared" si="225"/>
        <v>Propriedade: da.classe.ifc    Domínio: Objeto     Range: De.Revit</v>
      </c>
      <c r="R380" s="35" t="str">
        <f t="shared" ref="R380" si="243">_xlfn.CONCAT("Valor:  ", C380)</f>
        <v>Valor:  da.classe.ifc</v>
      </c>
      <c r="S380" s="19" t="s">
        <v>152</v>
      </c>
      <c r="T380" s="56" t="str">
        <f t="shared" ref="T380" si="244">_xlfn.CONCAT("Refere-se a propriedade     ",F380, "     &gt;  ",U380)</f>
        <v>Refere-se a propriedade     da.classe.ifc     &gt;  da.classe.ifc</v>
      </c>
      <c r="U380" s="56" t="str">
        <f t="shared" ref="U380" si="245">C380</f>
        <v>da.classe.ifc</v>
      </c>
    </row>
    <row r="381" spans="1:21" ht="8.4" customHeight="1" x14ac:dyDescent="0.3">
      <c r="A381" s="32">
        <v>381</v>
      </c>
      <c r="B381" s="18" t="str">
        <f>F381</f>
        <v>da.classe.ifc</v>
      </c>
      <c r="C381" s="93" t="s">
        <v>322</v>
      </c>
      <c r="D381" s="34" t="s">
        <v>57</v>
      </c>
      <c r="E381" s="20" t="str">
        <f>E380</f>
        <v>classes.ifc</v>
      </c>
      <c r="F381" s="20" t="s">
        <v>1473</v>
      </c>
      <c r="G381" s="44" t="s">
        <v>152</v>
      </c>
      <c r="H381" s="44" t="s">
        <v>152</v>
      </c>
      <c r="I381" s="44" t="s">
        <v>152</v>
      </c>
      <c r="J381" s="44" t="s">
        <v>152</v>
      </c>
      <c r="K381" s="44" t="s">
        <v>152</v>
      </c>
      <c r="L381" s="44" t="s">
        <v>152</v>
      </c>
      <c r="M381" s="44" t="s">
        <v>152</v>
      </c>
      <c r="N381" s="44" t="s">
        <v>152</v>
      </c>
      <c r="O381" s="23" t="str">
        <f>O379</f>
        <v>Objeto</v>
      </c>
      <c r="P381" s="23" t="str">
        <f t="shared" si="242"/>
        <v>De.IFC</v>
      </c>
      <c r="Q381" s="35" t="str">
        <f t="shared" si="225"/>
        <v>Propriedade: da.classe.ifc    Domínio: Objeto     Range: De.IFC</v>
      </c>
      <c r="R381" s="35" t="str">
        <f t="shared" si="233"/>
        <v>Valor:  ifcOccupant</v>
      </c>
      <c r="S381" s="19" t="s">
        <v>152</v>
      </c>
      <c r="T381" s="56" t="str">
        <f t="shared" si="234"/>
        <v>Refere-se a propriedade     da.classe.ifc     &gt;  ifcOccupant</v>
      </c>
      <c r="U381" s="56" t="str">
        <f t="shared" ref="U381:U413" si="246">C381</f>
        <v>ifcOccupant</v>
      </c>
    </row>
    <row r="382" spans="1:21" ht="8.4" customHeight="1" x14ac:dyDescent="0.3">
      <c r="A382" s="32">
        <v>382</v>
      </c>
      <c r="B382" s="18" t="str">
        <f t="shared" ref="B382:B445" si="247">F382</f>
        <v>da.classe.ifc</v>
      </c>
      <c r="C382" s="87" t="s">
        <v>194</v>
      </c>
      <c r="D382" s="34" t="s">
        <v>57</v>
      </c>
      <c r="E382" s="20" t="str">
        <f t="shared" ref="E382:E445" si="248">E381</f>
        <v>classes.ifc</v>
      </c>
      <c r="F382" s="26" t="str">
        <f>F381</f>
        <v>da.classe.ifc</v>
      </c>
      <c r="G382" s="44" t="s">
        <v>152</v>
      </c>
      <c r="H382" s="44" t="s">
        <v>152</v>
      </c>
      <c r="I382" s="44" t="s">
        <v>152</v>
      </c>
      <c r="J382" s="44" t="s">
        <v>152</v>
      </c>
      <c r="K382" s="44" t="s">
        <v>152</v>
      </c>
      <c r="L382" s="44" t="s">
        <v>152</v>
      </c>
      <c r="M382" s="44" t="s">
        <v>152</v>
      </c>
      <c r="N382" s="44" t="s">
        <v>152</v>
      </c>
      <c r="O382" s="23" t="str">
        <f t="shared" si="236"/>
        <v>Objeto</v>
      </c>
      <c r="P382" s="23" t="str">
        <f t="shared" ref="P382" si="249">P381</f>
        <v>De.IFC</v>
      </c>
      <c r="Q382" s="35" t="str">
        <f t="shared" si="225"/>
        <v>Propriedade: da.classe.ifc    Domínio: Objeto     Range: De.IFC</v>
      </c>
      <c r="R382" s="35" t="str">
        <f t="shared" si="233"/>
        <v>Valor:  ifcBeam</v>
      </c>
      <c r="S382" s="19" t="s">
        <v>152</v>
      </c>
      <c r="T382" s="56" t="str">
        <f t="shared" si="234"/>
        <v>Refere-se a propriedade     da.classe.ifc     &gt;  ifcBeam</v>
      </c>
      <c r="U382" s="56" t="str">
        <f t="shared" si="246"/>
        <v>ifcBeam</v>
      </c>
    </row>
    <row r="383" spans="1:21" ht="8.4" customHeight="1" x14ac:dyDescent="0.3">
      <c r="A383" s="32">
        <v>383</v>
      </c>
      <c r="B383" s="18" t="str">
        <f t="shared" si="247"/>
        <v>da.classe.ifc</v>
      </c>
      <c r="C383" s="87" t="s">
        <v>196</v>
      </c>
      <c r="D383" s="34" t="s">
        <v>57</v>
      </c>
      <c r="E383" s="20" t="str">
        <f t="shared" si="248"/>
        <v>classes.ifc</v>
      </c>
      <c r="F383" s="26" t="str">
        <f t="shared" ref="F383:F398" si="250">F382</f>
        <v>da.classe.ifc</v>
      </c>
      <c r="G383" s="44" t="s">
        <v>152</v>
      </c>
      <c r="H383" s="44" t="s">
        <v>152</v>
      </c>
      <c r="I383" s="44" t="s">
        <v>152</v>
      </c>
      <c r="J383" s="44" t="s">
        <v>152</v>
      </c>
      <c r="K383" s="44" t="s">
        <v>152</v>
      </c>
      <c r="L383" s="44" t="s">
        <v>152</v>
      </c>
      <c r="M383" s="44" t="s">
        <v>152</v>
      </c>
      <c r="N383" s="44" t="s">
        <v>152</v>
      </c>
      <c r="O383" s="23" t="str">
        <f t="shared" si="236"/>
        <v>Objeto</v>
      </c>
      <c r="P383" s="23" t="str">
        <f t="shared" ref="P383" si="251">P382</f>
        <v>De.IFC</v>
      </c>
      <c r="Q383" s="35" t="str">
        <f t="shared" si="225"/>
        <v>Propriedade: da.classe.ifc    Domínio: Objeto     Range: De.IFC</v>
      </c>
      <c r="R383" s="35" t="str">
        <f t="shared" si="233"/>
        <v>Valor:  ifcBuiIdingEIementProxy</v>
      </c>
      <c r="S383" s="19" t="s">
        <v>152</v>
      </c>
      <c r="T383" s="56" t="str">
        <f t="shared" si="234"/>
        <v>Refere-se a propriedade     da.classe.ifc     &gt;  ifcBuiIdingEIementProxy</v>
      </c>
      <c r="U383" s="56" t="str">
        <f t="shared" si="246"/>
        <v>ifcBuiIdingEIementProxy</v>
      </c>
    </row>
    <row r="384" spans="1:21" ht="8.4" customHeight="1" x14ac:dyDescent="0.3">
      <c r="A384" s="32">
        <v>384</v>
      </c>
      <c r="B384" s="18" t="str">
        <f t="shared" si="247"/>
        <v>da.classe.ifc</v>
      </c>
      <c r="C384" s="87" t="s">
        <v>202</v>
      </c>
      <c r="D384" s="34" t="s">
        <v>57</v>
      </c>
      <c r="E384" s="20" t="str">
        <f t="shared" si="248"/>
        <v>classes.ifc</v>
      </c>
      <c r="F384" s="26" t="str">
        <f t="shared" si="250"/>
        <v>da.classe.ifc</v>
      </c>
      <c r="G384" s="44" t="s">
        <v>152</v>
      </c>
      <c r="H384" s="44" t="s">
        <v>152</v>
      </c>
      <c r="I384" s="44" t="s">
        <v>152</v>
      </c>
      <c r="J384" s="44" t="s">
        <v>152</v>
      </c>
      <c r="K384" s="44" t="s">
        <v>152</v>
      </c>
      <c r="L384" s="44" t="s">
        <v>152</v>
      </c>
      <c r="M384" s="44" t="s">
        <v>152</v>
      </c>
      <c r="N384" s="44" t="s">
        <v>152</v>
      </c>
      <c r="O384" s="23" t="str">
        <f t="shared" si="236"/>
        <v>Objeto</v>
      </c>
      <c r="P384" s="23" t="str">
        <f t="shared" ref="P384" si="252">P383</f>
        <v>De.IFC</v>
      </c>
      <c r="Q384" s="35" t="str">
        <f t="shared" si="225"/>
        <v>Propriedade: da.classe.ifc    Domínio: Objeto     Range: De.IFC</v>
      </c>
      <c r="R384" s="35" t="str">
        <f t="shared" si="233"/>
        <v>Valor:  ifcChimney</v>
      </c>
      <c r="S384" s="19" t="s">
        <v>152</v>
      </c>
      <c r="T384" s="56" t="str">
        <f t="shared" si="234"/>
        <v>Refere-se a propriedade     da.classe.ifc     &gt;  ifcChimney</v>
      </c>
      <c r="U384" s="56" t="str">
        <f t="shared" si="246"/>
        <v>ifcChimney</v>
      </c>
    </row>
    <row r="385" spans="1:21" ht="8.4" customHeight="1" x14ac:dyDescent="0.3">
      <c r="A385" s="32">
        <v>385</v>
      </c>
      <c r="B385" s="18" t="str">
        <f t="shared" si="247"/>
        <v>da.classe.ifc</v>
      </c>
      <c r="C385" s="87" t="s">
        <v>204</v>
      </c>
      <c r="D385" s="34" t="s">
        <v>57</v>
      </c>
      <c r="E385" s="20" t="str">
        <f t="shared" si="248"/>
        <v>classes.ifc</v>
      </c>
      <c r="F385" s="26" t="str">
        <f t="shared" si="250"/>
        <v>da.classe.ifc</v>
      </c>
      <c r="G385" s="44" t="s">
        <v>152</v>
      </c>
      <c r="H385" s="44" t="s">
        <v>152</v>
      </c>
      <c r="I385" s="44" t="s">
        <v>152</v>
      </c>
      <c r="J385" s="44" t="s">
        <v>152</v>
      </c>
      <c r="K385" s="44" t="s">
        <v>152</v>
      </c>
      <c r="L385" s="44" t="s">
        <v>152</v>
      </c>
      <c r="M385" s="44" t="s">
        <v>152</v>
      </c>
      <c r="N385" s="44" t="s">
        <v>152</v>
      </c>
      <c r="O385" s="23" t="str">
        <f t="shared" si="236"/>
        <v>Objeto</v>
      </c>
      <c r="P385" s="23" t="str">
        <f t="shared" ref="P385" si="253">P384</f>
        <v>De.IFC</v>
      </c>
      <c r="Q385" s="35" t="str">
        <f t="shared" si="225"/>
        <v>Propriedade: da.classe.ifc    Domínio: Objeto     Range: De.IFC</v>
      </c>
      <c r="R385" s="35" t="str">
        <f t="shared" si="233"/>
        <v>Valor:  ifcCoIumn</v>
      </c>
      <c r="S385" s="19" t="s">
        <v>152</v>
      </c>
      <c r="T385" s="56" t="str">
        <f t="shared" si="234"/>
        <v>Refere-se a propriedade     da.classe.ifc     &gt;  ifcCoIumn</v>
      </c>
      <c r="U385" s="56" t="str">
        <f t="shared" si="246"/>
        <v>ifcCoIumn</v>
      </c>
    </row>
    <row r="386" spans="1:21" ht="8.4" customHeight="1" x14ac:dyDescent="0.3">
      <c r="A386" s="32">
        <v>386</v>
      </c>
      <c r="B386" s="18" t="str">
        <f t="shared" si="247"/>
        <v>da.classe.ifc</v>
      </c>
      <c r="C386" s="87" t="s">
        <v>208</v>
      </c>
      <c r="D386" s="34" t="s">
        <v>57</v>
      </c>
      <c r="E386" s="20" t="str">
        <f t="shared" si="248"/>
        <v>classes.ifc</v>
      </c>
      <c r="F386" s="26" t="str">
        <f t="shared" si="250"/>
        <v>da.classe.ifc</v>
      </c>
      <c r="G386" s="44" t="s">
        <v>152</v>
      </c>
      <c r="H386" s="44" t="s">
        <v>152</v>
      </c>
      <c r="I386" s="44" t="s">
        <v>152</v>
      </c>
      <c r="J386" s="44" t="s">
        <v>152</v>
      </c>
      <c r="K386" s="44" t="s">
        <v>152</v>
      </c>
      <c r="L386" s="44" t="s">
        <v>152</v>
      </c>
      <c r="M386" s="44" t="s">
        <v>152</v>
      </c>
      <c r="N386" s="44" t="s">
        <v>152</v>
      </c>
      <c r="O386" s="23" t="str">
        <f t="shared" si="236"/>
        <v>Objeto</v>
      </c>
      <c r="P386" s="23" t="str">
        <f t="shared" ref="P386" si="254">P385</f>
        <v>De.IFC</v>
      </c>
      <c r="Q386" s="35" t="str">
        <f t="shared" si="225"/>
        <v>Propriedade: da.classe.ifc    Domínio: Objeto     Range: De.IFC</v>
      </c>
      <c r="R386" s="35" t="str">
        <f t="shared" si="233"/>
        <v>Valor:  ifcCovering</v>
      </c>
      <c r="S386" s="19" t="s">
        <v>152</v>
      </c>
      <c r="T386" s="56" t="str">
        <f t="shared" si="234"/>
        <v>Refere-se a propriedade     da.classe.ifc     &gt;  ifcCovering</v>
      </c>
      <c r="U386" s="56" t="str">
        <f t="shared" si="246"/>
        <v>ifcCovering</v>
      </c>
    </row>
    <row r="387" spans="1:21" ht="8.4" customHeight="1" x14ac:dyDescent="0.3">
      <c r="A387" s="32">
        <v>387</v>
      </c>
      <c r="B387" s="18" t="str">
        <f t="shared" si="247"/>
        <v>da.classe.ifc</v>
      </c>
      <c r="C387" s="87" t="s">
        <v>209</v>
      </c>
      <c r="D387" s="34" t="s">
        <v>57</v>
      </c>
      <c r="E387" s="20" t="str">
        <f t="shared" si="248"/>
        <v>classes.ifc</v>
      </c>
      <c r="F387" s="26" t="str">
        <f t="shared" si="250"/>
        <v>da.classe.ifc</v>
      </c>
      <c r="G387" s="44" t="s">
        <v>152</v>
      </c>
      <c r="H387" s="44" t="s">
        <v>152</v>
      </c>
      <c r="I387" s="44" t="s">
        <v>152</v>
      </c>
      <c r="J387" s="44" t="s">
        <v>152</v>
      </c>
      <c r="K387" s="44" t="s">
        <v>152</v>
      </c>
      <c r="L387" s="44" t="s">
        <v>152</v>
      </c>
      <c r="M387" s="44" t="s">
        <v>152</v>
      </c>
      <c r="N387" s="44" t="s">
        <v>152</v>
      </c>
      <c r="O387" s="23" t="str">
        <f t="shared" si="236"/>
        <v>Objeto</v>
      </c>
      <c r="P387" s="23" t="str">
        <f t="shared" ref="P387" si="255">P386</f>
        <v>De.IFC</v>
      </c>
      <c r="Q387" s="35" t="str">
        <f t="shared" ref="Q387:Q450" si="256">_xlfn.CONCAT("Propriedade: ",  F387, "    Domínio: ", O387, "     Range: ", P387)</f>
        <v>Propriedade: da.classe.ifc    Domínio: Objeto     Range: De.IFC</v>
      </c>
      <c r="R387" s="35" t="str">
        <f t="shared" si="233"/>
        <v>Valor:  ifcCurtainWaII</v>
      </c>
      <c r="S387" s="19" t="s">
        <v>152</v>
      </c>
      <c r="T387" s="56" t="str">
        <f t="shared" si="234"/>
        <v>Refere-se a propriedade     da.classe.ifc     &gt;  ifcCurtainWaII</v>
      </c>
      <c r="U387" s="56" t="str">
        <f t="shared" si="246"/>
        <v>ifcCurtainWaII</v>
      </c>
    </row>
    <row r="388" spans="1:21" ht="8.4" customHeight="1" x14ac:dyDescent="0.3">
      <c r="A388" s="32">
        <v>388</v>
      </c>
      <c r="B388" s="18" t="str">
        <f t="shared" si="247"/>
        <v>da.classe.ifc</v>
      </c>
      <c r="C388" s="87" t="s">
        <v>64</v>
      </c>
      <c r="D388" s="34" t="s">
        <v>57</v>
      </c>
      <c r="E388" s="20" t="str">
        <f t="shared" si="248"/>
        <v>classes.ifc</v>
      </c>
      <c r="F388" s="26" t="str">
        <f t="shared" si="250"/>
        <v>da.classe.ifc</v>
      </c>
      <c r="G388" s="44" t="s">
        <v>152</v>
      </c>
      <c r="H388" s="44" t="s">
        <v>152</v>
      </c>
      <c r="I388" s="44" t="s">
        <v>152</v>
      </c>
      <c r="J388" s="44" t="s">
        <v>152</v>
      </c>
      <c r="K388" s="44" t="s">
        <v>152</v>
      </c>
      <c r="L388" s="44" t="s">
        <v>152</v>
      </c>
      <c r="M388" s="44" t="s">
        <v>152</v>
      </c>
      <c r="N388" s="44" t="s">
        <v>152</v>
      </c>
      <c r="O388" s="23" t="str">
        <f t="shared" si="236"/>
        <v>Objeto</v>
      </c>
      <c r="P388" s="23" t="str">
        <f t="shared" ref="P388" si="257">P387</f>
        <v>De.IFC</v>
      </c>
      <c r="Q388" s="35" t="str">
        <f t="shared" si="256"/>
        <v>Propriedade: da.classe.ifc    Domínio: Objeto     Range: De.IFC</v>
      </c>
      <c r="R388" s="35" t="str">
        <f t="shared" si="233"/>
        <v>Valor:  ifcDoor</v>
      </c>
      <c r="S388" s="19" t="s">
        <v>152</v>
      </c>
      <c r="T388" s="56" t="str">
        <f t="shared" si="234"/>
        <v>Refere-se a propriedade     da.classe.ifc     &gt;  ifcDoor</v>
      </c>
      <c r="U388" s="56" t="str">
        <f t="shared" si="246"/>
        <v>ifcDoor</v>
      </c>
    </row>
    <row r="389" spans="1:21" ht="8.4" customHeight="1" x14ac:dyDescent="0.3">
      <c r="A389" s="32">
        <v>389</v>
      </c>
      <c r="B389" s="18" t="str">
        <f t="shared" si="247"/>
        <v>da.classe.ifc</v>
      </c>
      <c r="C389" s="87" t="s">
        <v>230</v>
      </c>
      <c r="D389" s="34" t="s">
        <v>57</v>
      </c>
      <c r="E389" s="20" t="str">
        <f t="shared" si="248"/>
        <v>classes.ifc</v>
      </c>
      <c r="F389" s="26" t="str">
        <f t="shared" si="250"/>
        <v>da.classe.ifc</v>
      </c>
      <c r="G389" s="44" t="s">
        <v>152</v>
      </c>
      <c r="H389" s="44" t="s">
        <v>152</v>
      </c>
      <c r="I389" s="44" t="s">
        <v>152</v>
      </c>
      <c r="J389" s="44" t="s">
        <v>152</v>
      </c>
      <c r="K389" s="44" t="s">
        <v>152</v>
      </c>
      <c r="L389" s="44" t="s">
        <v>152</v>
      </c>
      <c r="M389" s="44" t="s">
        <v>152</v>
      </c>
      <c r="N389" s="44" t="s">
        <v>152</v>
      </c>
      <c r="O389" s="23" t="str">
        <f t="shared" si="236"/>
        <v>Objeto</v>
      </c>
      <c r="P389" s="23" t="str">
        <f t="shared" ref="P389" si="258">P388</f>
        <v>De.IFC</v>
      </c>
      <c r="Q389" s="35" t="str">
        <f t="shared" si="256"/>
        <v>Propriedade: da.classe.ifc    Domínio: Objeto     Range: De.IFC</v>
      </c>
      <c r="R389" s="35" t="str">
        <f t="shared" si="233"/>
        <v>Valor:  ifcFooting</v>
      </c>
      <c r="S389" s="19" t="s">
        <v>152</v>
      </c>
      <c r="T389" s="56" t="str">
        <f t="shared" si="234"/>
        <v>Refere-se a propriedade     da.classe.ifc     &gt;  ifcFooting</v>
      </c>
      <c r="U389" s="56" t="str">
        <f t="shared" si="246"/>
        <v>ifcFooting</v>
      </c>
    </row>
    <row r="390" spans="1:21" ht="8.4" customHeight="1" x14ac:dyDescent="0.3">
      <c r="A390" s="32">
        <v>390</v>
      </c>
      <c r="B390" s="18" t="str">
        <f t="shared" si="247"/>
        <v>da.classe.ifc</v>
      </c>
      <c r="C390" s="87" t="s">
        <v>239</v>
      </c>
      <c r="D390" s="34" t="s">
        <v>57</v>
      </c>
      <c r="E390" s="20" t="str">
        <f t="shared" si="248"/>
        <v>classes.ifc</v>
      </c>
      <c r="F390" s="26" t="str">
        <f t="shared" si="250"/>
        <v>da.classe.ifc</v>
      </c>
      <c r="G390" s="44" t="s">
        <v>152</v>
      </c>
      <c r="H390" s="44" t="s">
        <v>152</v>
      </c>
      <c r="I390" s="44" t="s">
        <v>152</v>
      </c>
      <c r="J390" s="44" t="s">
        <v>152</v>
      </c>
      <c r="K390" s="44" t="s">
        <v>152</v>
      </c>
      <c r="L390" s="44" t="s">
        <v>152</v>
      </c>
      <c r="M390" s="44" t="s">
        <v>152</v>
      </c>
      <c r="N390" s="44" t="s">
        <v>152</v>
      </c>
      <c r="O390" s="23" t="str">
        <f t="shared" si="236"/>
        <v>Objeto</v>
      </c>
      <c r="P390" s="23" t="str">
        <f t="shared" ref="P390" si="259">P389</f>
        <v>De.IFC</v>
      </c>
      <c r="Q390" s="35" t="str">
        <f t="shared" si="256"/>
        <v>Propriedade: da.classe.ifc    Domínio: Objeto     Range: De.IFC</v>
      </c>
      <c r="R390" s="35" t="str">
        <f t="shared" si="233"/>
        <v>Valor:  ifcMember</v>
      </c>
      <c r="S390" s="19" t="s">
        <v>152</v>
      </c>
      <c r="T390" s="56" t="str">
        <f t="shared" si="234"/>
        <v>Refere-se a propriedade     da.classe.ifc     &gt;  ifcMember</v>
      </c>
      <c r="U390" s="56" t="str">
        <f t="shared" si="246"/>
        <v>ifcMember</v>
      </c>
    </row>
    <row r="391" spans="1:21" ht="8.4" customHeight="1" x14ac:dyDescent="0.3">
      <c r="A391" s="32">
        <v>391</v>
      </c>
      <c r="B391" s="18" t="str">
        <f t="shared" si="247"/>
        <v>da.classe.ifc</v>
      </c>
      <c r="C391" s="87" t="s">
        <v>241</v>
      </c>
      <c r="D391" s="34" t="s">
        <v>57</v>
      </c>
      <c r="E391" s="20" t="str">
        <f t="shared" si="248"/>
        <v>classes.ifc</v>
      </c>
      <c r="F391" s="26" t="str">
        <f t="shared" si="250"/>
        <v>da.classe.ifc</v>
      </c>
      <c r="G391" s="44" t="s">
        <v>152</v>
      </c>
      <c r="H391" s="44" t="s">
        <v>152</v>
      </c>
      <c r="I391" s="44" t="s">
        <v>152</v>
      </c>
      <c r="J391" s="44" t="s">
        <v>152</v>
      </c>
      <c r="K391" s="44" t="s">
        <v>152</v>
      </c>
      <c r="L391" s="44" t="s">
        <v>152</v>
      </c>
      <c r="M391" s="44" t="s">
        <v>152</v>
      </c>
      <c r="N391" s="44" t="s">
        <v>152</v>
      </c>
      <c r="O391" s="23" t="str">
        <f t="shared" ref="O391:P406" si="260">O390</f>
        <v>Objeto</v>
      </c>
      <c r="P391" s="23" t="str">
        <f t="shared" si="260"/>
        <v>De.IFC</v>
      </c>
      <c r="Q391" s="35" t="str">
        <f t="shared" si="256"/>
        <v>Propriedade: da.classe.ifc    Domínio: Objeto     Range: De.IFC</v>
      </c>
      <c r="R391" s="35" t="str">
        <f t="shared" si="233"/>
        <v>Valor:  ifcPIate</v>
      </c>
      <c r="S391" s="19" t="s">
        <v>152</v>
      </c>
      <c r="T391" s="56" t="str">
        <f t="shared" si="234"/>
        <v>Refere-se a propriedade     da.classe.ifc     &gt;  ifcPIate</v>
      </c>
      <c r="U391" s="56" t="str">
        <f t="shared" si="246"/>
        <v>ifcPIate</v>
      </c>
    </row>
    <row r="392" spans="1:21" ht="8.4" customHeight="1" x14ac:dyDescent="0.3">
      <c r="A392" s="32">
        <v>392</v>
      </c>
      <c r="B392" s="18" t="str">
        <f t="shared" si="247"/>
        <v>da.classe.ifc</v>
      </c>
      <c r="C392" s="87" t="s">
        <v>242</v>
      </c>
      <c r="D392" s="34" t="s">
        <v>57</v>
      </c>
      <c r="E392" s="20" t="str">
        <f t="shared" si="248"/>
        <v>classes.ifc</v>
      </c>
      <c r="F392" s="26" t="str">
        <f t="shared" si="250"/>
        <v>da.classe.ifc</v>
      </c>
      <c r="G392" s="44" t="s">
        <v>152</v>
      </c>
      <c r="H392" s="44" t="s">
        <v>152</v>
      </c>
      <c r="I392" s="44" t="s">
        <v>152</v>
      </c>
      <c r="J392" s="44" t="s">
        <v>152</v>
      </c>
      <c r="K392" s="44" t="s">
        <v>152</v>
      </c>
      <c r="L392" s="44" t="s">
        <v>152</v>
      </c>
      <c r="M392" s="44" t="s">
        <v>152</v>
      </c>
      <c r="N392" s="44" t="s">
        <v>152</v>
      </c>
      <c r="O392" s="23" t="str">
        <f t="shared" si="260"/>
        <v>Objeto</v>
      </c>
      <c r="P392" s="23" t="str">
        <f t="shared" si="260"/>
        <v>De.IFC</v>
      </c>
      <c r="Q392" s="35" t="str">
        <f t="shared" si="256"/>
        <v>Propriedade: da.classe.ifc    Domínio: Objeto     Range: De.IFC</v>
      </c>
      <c r="R392" s="35" t="str">
        <f t="shared" si="233"/>
        <v>Valor:  ifcPile</v>
      </c>
      <c r="S392" s="19" t="s">
        <v>152</v>
      </c>
      <c r="T392" s="56" t="str">
        <f t="shared" si="234"/>
        <v>Refere-se a propriedade     da.classe.ifc     &gt;  ifcPile</v>
      </c>
      <c r="U392" s="56" t="str">
        <f t="shared" si="246"/>
        <v>ifcPile</v>
      </c>
    </row>
    <row r="393" spans="1:21" ht="8.4" customHeight="1" x14ac:dyDescent="0.3">
      <c r="A393" s="32">
        <v>393</v>
      </c>
      <c r="B393" s="18" t="str">
        <f t="shared" si="247"/>
        <v>da.classe.ifc</v>
      </c>
      <c r="C393" s="87" t="s">
        <v>302</v>
      </c>
      <c r="D393" s="34" t="s">
        <v>57</v>
      </c>
      <c r="E393" s="20" t="str">
        <f t="shared" si="248"/>
        <v>classes.ifc</v>
      </c>
      <c r="F393" s="26" t="str">
        <f t="shared" si="250"/>
        <v>da.classe.ifc</v>
      </c>
      <c r="G393" s="44" t="s">
        <v>152</v>
      </c>
      <c r="H393" s="44" t="s">
        <v>152</v>
      </c>
      <c r="I393" s="44" t="s">
        <v>152</v>
      </c>
      <c r="J393" s="44" t="s">
        <v>152</v>
      </c>
      <c r="K393" s="44" t="s">
        <v>152</v>
      </c>
      <c r="L393" s="44" t="s">
        <v>152</v>
      </c>
      <c r="M393" s="44" t="s">
        <v>152</v>
      </c>
      <c r="N393" s="44" t="s">
        <v>152</v>
      </c>
      <c r="O393" s="23" t="str">
        <f t="shared" si="260"/>
        <v>Objeto</v>
      </c>
      <c r="P393" s="23" t="str">
        <f t="shared" si="260"/>
        <v>De.IFC</v>
      </c>
      <c r="Q393" s="35" t="str">
        <f t="shared" si="256"/>
        <v>Propriedade: da.classe.ifc    Domínio: Objeto     Range: De.IFC</v>
      </c>
      <c r="R393" s="35" t="str">
        <f t="shared" si="233"/>
        <v>Valor:  ifcRailing</v>
      </c>
      <c r="S393" s="19" t="s">
        <v>152</v>
      </c>
      <c r="T393" s="56" t="str">
        <f t="shared" si="234"/>
        <v>Refere-se a propriedade     da.classe.ifc     &gt;  ifcRailing</v>
      </c>
      <c r="U393" s="56" t="str">
        <f t="shared" si="246"/>
        <v>ifcRailing</v>
      </c>
    </row>
    <row r="394" spans="1:21" ht="8.4" customHeight="1" x14ac:dyDescent="0.3">
      <c r="A394" s="32">
        <v>394</v>
      </c>
      <c r="B394" s="18" t="str">
        <f t="shared" si="247"/>
        <v>da.classe.ifc</v>
      </c>
      <c r="C394" s="87" t="s">
        <v>247</v>
      </c>
      <c r="D394" s="34" t="s">
        <v>57</v>
      </c>
      <c r="E394" s="20" t="str">
        <f t="shared" si="248"/>
        <v>classes.ifc</v>
      </c>
      <c r="F394" s="26" t="str">
        <f t="shared" si="250"/>
        <v>da.classe.ifc</v>
      </c>
      <c r="G394" s="44" t="s">
        <v>152</v>
      </c>
      <c r="H394" s="44" t="s">
        <v>152</v>
      </c>
      <c r="I394" s="44" t="s">
        <v>152</v>
      </c>
      <c r="J394" s="44" t="s">
        <v>152</v>
      </c>
      <c r="K394" s="44" t="s">
        <v>152</v>
      </c>
      <c r="L394" s="44" t="s">
        <v>152</v>
      </c>
      <c r="M394" s="44" t="s">
        <v>152</v>
      </c>
      <c r="N394" s="44" t="s">
        <v>152</v>
      </c>
      <c r="O394" s="23" t="str">
        <f t="shared" si="260"/>
        <v>Objeto</v>
      </c>
      <c r="P394" s="23" t="str">
        <f t="shared" si="260"/>
        <v>De.IFC</v>
      </c>
      <c r="Q394" s="35" t="str">
        <f t="shared" si="256"/>
        <v>Propriedade: da.classe.ifc    Domínio: Objeto     Range: De.IFC</v>
      </c>
      <c r="R394" s="35" t="str">
        <f t="shared" si="233"/>
        <v>Valor:  ifcRamp</v>
      </c>
      <c r="S394" s="19" t="s">
        <v>152</v>
      </c>
      <c r="T394" s="56" t="str">
        <f t="shared" si="234"/>
        <v>Refere-se a propriedade     da.classe.ifc     &gt;  ifcRamp</v>
      </c>
      <c r="U394" s="56" t="str">
        <f t="shared" si="246"/>
        <v>ifcRamp</v>
      </c>
    </row>
    <row r="395" spans="1:21" ht="8.4" customHeight="1" x14ac:dyDescent="0.3">
      <c r="A395" s="32">
        <v>395</v>
      </c>
      <c r="B395" s="18" t="str">
        <f t="shared" si="247"/>
        <v>da.classe.ifc</v>
      </c>
      <c r="C395" s="87" t="s">
        <v>248</v>
      </c>
      <c r="D395" s="34" t="s">
        <v>57</v>
      </c>
      <c r="E395" s="20" t="str">
        <f t="shared" si="248"/>
        <v>classes.ifc</v>
      </c>
      <c r="F395" s="26" t="str">
        <f t="shared" si="250"/>
        <v>da.classe.ifc</v>
      </c>
      <c r="G395" s="44" t="s">
        <v>152</v>
      </c>
      <c r="H395" s="44" t="s">
        <v>152</v>
      </c>
      <c r="I395" s="44" t="s">
        <v>152</v>
      </c>
      <c r="J395" s="44" t="s">
        <v>152</v>
      </c>
      <c r="K395" s="44" t="s">
        <v>152</v>
      </c>
      <c r="L395" s="44" t="s">
        <v>152</v>
      </c>
      <c r="M395" s="44" t="s">
        <v>152</v>
      </c>
      <c r="N395" s="44" t="s">
        <v>152</v>
      </c>
      <c r="O395" s="23" t="str">
        <f t="shared" si="260"/>
        <v>Objeto</v>
      </c>
      <c r="P395" s="23" t="str">
        <f t="shared" si="260"/>
        <v>De.IFC</v>
      </c>
      <c r="Q395" s="35" t="str">
        <f t="shared" si="256"/>
        <v>Propriedade: da.classe.ifc    Domínio: Objeto     Range: De.IFC</v>
      </c>
      <c r="R395" s="35" t="str">
        <f t="shared" si="233"/>
        <v>Valor:  ifcRampFIight</v>
      </c>
      <c r="S395" s="19" t="s">
        <v>152</v>
      </c>
      <c r="T395" s="56" t="str">
        <f t="shared" si="234"/>
        <v>Refere-se a propriedade     da.classe.ifc     &gt;  ifcRampFIight</v>
      </c>
      <c r="U395" s="56" t="str">
        <f t="shared" si="246"/>
        <v>ifcRampFIight</v>
      </c>
    </row>
    <row r="396" spans="1:21" ht="8.4" customHeight="1" x14ac:dyDescent="0.3">
      <c r="A396" s="32">
        <v>396</v>
      </c>
      <c r="B396" s="18" t="str">
        <f t="shared" si="247"/>
        <v>da.classe.ifc</v>
      </c>
      <c r="C396" s="87" t="s">
        <v>251</v>
      </c>
      <c r="D396" s="34" t="s">
        <v>57</v>
      </c>
      <c r="E396" s="20" t="str">
        <f t="shared" si="248"/>
        <v>classes.ifc</v>
      </c>
      <c r="F396" s="26" t="str">
        <f t="shared" si="250"/>
        <v>da.classe.ifc</v>
      </c>
      <c r="G396" s="44" t="s">
        <v>152</v>
      </c>
      <c r="H396" s="44" t="s">
        <v>152</v>
      </c>
      <c r="I396" s="44" t="s">
        <v>152</v>
      </c>
      <c r="J396" s="44" t="s">
        <v>152</v>
      </c>
      <c r="K396" s="44" t="s">
        <v>152</v>
      </c>
      <c r="L396" s="44" t="s">
        <v>152</v>
      </c>
      <c r="M396" s="44" t="s">
        <v>152</v>
      </c>
      <c r="N396" s="44" t="s">
        <v>152</v>
      </c>
      <c r="O396" s="23" t="str">
        <f t="shared" si="260"/>
        <v>Objeto</v>
      </c>
      <c r="P396" s="23" t="str">
        <f t="shared" si="260"/>
        <v>De.IFC</v>
      </c>
      <c r="Q396" s="35" t="str">
        <f t="shared" si="256"/>
        <v>Propriedade: da.classe.ifc    Domínio: Objeto     Range: De.IFC</v>
      </c>
      <c r="R396" s="35" t="str">
        <f t="shared" si="233"/>
        <v>Valor:  ifcRoof</v>
      </c>
      <c r="S396" s="19" t="s">
        <v>152</v>
      </c>
      <c r="T396" s="56" t="str">
        <f t="shared" si="234"/>
        <v>Refere-se a propriedade     da.classe.ifc     &gt;  ifcRoof</v>
      </c>
      <c r="U396" s="56" t="str">
        <f t="shared" si="246"/>
        <v>ifcRoof</v>
      </c>
    </row>
    <row r="397" spans="1:21" ht="8.4" customHeight="1" x14ac:dyDescent="0.3">
      <c r="A397" s="32">
        <v>397</v>
      </c>
      <c r="B397" s="18" t="str">
        <f t="shared" si="247"/>
        <v>da.classe.ifc</v>
      </c>
      <c r="C397" s="87" t="s">
        <v>254</v>
      </c>
      <c r="D397" s="34" t="s">
        <v>57</v>
      </c>
      <c r="E397" s="20" t="str">
        <f t="shared" si="248"/>
        <v>classes.ifc</v>
      </c>
      <c r="F397" s="26" t="str">
        <f t="shared" si="250"/>
        <v>da.classe.ifc</v>
      </c>
      <c r="G397" s="44" t="s">
        <v>152</v>
      </c>
      <c r="H397" s="44" t="s">
        <v>152</v>
      </c>
      <c r="I397" s="44" t="s">
        <v>152</v>
      </c>
      <c r="J397" s="44" t="s">
        <v>152</v>
      </c>
      <c r="K397" s="44" t="s">
        <v>152</v>
      </c>
      <c r="L397" s="44" t="s">
        <v>152</v>
      </c>
      <c r="M397" s="44" t="s">
        <v>152</v>
      </c>
      <c r="N397" s="44" t="s">
        <v>152</v>
      </c>
      <c r="O397" s="23" t="str">
        <f t="shared" si="260"/>
        <v>Objeto</v>
      </c>
      <c r="P397" s="23" t="str">
        <f t="shared" si="260"/>
        <v>De.IFC</v>
      </c>
      <c r="Q397" s="35" t="str">
        <f t="shared" si="256"/>
        <v>Propriedade: da.classe.ifc    Domínio: Objeto     Range: De.IFC</v>
      </c>
      <c r="R397" s="35" t="str">
        <f t="shared" si="233"/>
        <v>Valor:  ifcShadingDevice</v>
      </c>
      <c r="S397" s="19" t="s">
        <v>152</v>
      </c>
      <c r="T397" s="56" t="str">
        <f t="shared" si="234"/>
        <v>Refere-se a propriedade     da.classe.ifc     &gt;  ifcShadingDevice</v>
      </c>
      <c r="U397" s="56" t="str">
        <f t="shared" si="246"/>
        <v>ifcShadingDevice</v>
      </c>
    </row>
    <row r="398" spans="1:21" ht="8.4" customHeight="1" x14ac:dyDescent="0.3">
      <c r="A398" s="32">
        <v>398</v>
      </c>
      <c r="B398" s="18" t="str">
        <f t="shared" si="247"/>
        <v>da.classe.ifc</v>
      </c>
      <c r="C398" s="87" t="s">
        <v>256</v>
      </c>
      <c r="D398" s="34" t="s">
        <v>57</v>
      </c>
      <c r="E398" s="20" t="str">
        <f t="shared" si="248"/>
        <v>classes.ifc</v>
      </c>
      <c r="F398" s="26" t="str">
        <f t="shared" si="250"/>
        <v>da.classe.ifc</v>
      </c>
      <c r="G398" s="44" t="s">
        <v>152</v>
      </c>
      <c r="H398" s="44" t="s">
        <v>152</v>
      </c>
      <c r="I398" s="44" t="s">
        <v>152</v>
      </c>
      <c r="J398" s="44" t="s">
        <v>152</v>
      </c>
      <c r="K398" s="44" t="s">
        <v>152</v>
      </c>
      <c r="L398" s="44" t="s">
        <v>152</v>
      </c>
      <c r="M398" s="44" t="s">
        <v>152</v>
      </c>
      <c r="N398" s="44" t="s">
        <v>152</v>
      </c>
      <c r="O398" s="23" t="str">
        <f t="shared" si="260"/>
        <v>Objeto</v>
      </c>
      <c r="P398" s="23" t="str">
        <f t="shared" si="260"/>
        <v>De.IFC</v>
      </c>
      <c r="Q398" s="35" t="str">
        <f t="shared" si="256"/>
        <v>Propriedade: da.classe.ifc    Domínio: Objeto     Range: De.IFC</v>
      </c>
      <c r="R398" s="35" t="str">
        <f t="shared" si="233"/>
        <v>Valor:  ifcSlab</v>
      </c>
      <c r="S398" s="19" t="s">
        <v>152</v>
      </c>
      <c r="T398" s="56" t="str">
        <f t="shared" si="234"/>
        <v>Refere-se a propriedade     da.classe.ifc     &gt;  ifcSlab</v>
      </c>
      <c r="U398" s="56" t="str">
        <f t="shared" si="246"/>
        <v>ifcSlab</v>
      </c>
    </row>
    <row r="399" spans="1:21" ht="8.4" customHeight="1" x14ac:dyDescent="0.3">
      <c r="A399" s="32">
        <v>399</v>
      </c>
      <c r="B399" s="18" t="str">
        <f t="shared" si="247"/>
        <v>da.classe.ifc</v>
      </c>
      <c r="C399" s="87" t="s">
        <v>258</v>
      </c>
      <c r="D399" s="34" t="s">
        <v>57</v>
      </c>
      <c r="E399" s="20" t="str">
        <f t="shared" si="248"/>
        <v>classes.ifc</v>
      </c>
      <c r="F399" s="26" t="str">
        <f t="shared" ref="F399" si="261">F398</f>
        <v>da.classe.ifc</v>
      </c>
      <c r="G399" s="44" t="s">
        <v>152</v>
      </c>
      <c r="H399" s="44" t="s">
        <v>152</v>
      </c>
      <c r="I399" s="44" t="s">
        <v>152</v>
      </c>
      <c r="J399" s="44" t="s">
        <v>152</v>
      </c>
      <c r="K399" s="44" t="s">
        <v>152</v>
      </c>
      <c r="L399" s="44" t="s">
        <v>152</v>
      </c>
      <c r="M399" s="44" t="s">
        <v>152</v>
      </c>
      <c r="N399" s="44" t="s">
        <v>152</v>
      </c>
      <c r="O399" s="23" t="str">
        <f t="shared" si="260"/>
        <v>Objeto</v>
      </c>
      <c r="P399" s="23" t="str">
        <f t="shared" si="260"/>
        <v>De.IFC</v>
      </c>
      <c r="Q399" s="35" t="str">
        <f t="shared" si="256"/>
        <v>Propriedade: da.classe.ifc    Domínio: Objeto     Range: De.IFC</v>
      </c>
      <c r="R399" s="35" t="str">
        <f t="shared" si="233"/>
        <v>Valor:  ifcStair</v>
      </c>
      <c r="S399" s="19" t="s">
        <v>152</v>
      </c>
      <c r="T399" s="56" t="str">
        <f t="shared" si="234"/>
        <v>Refere-se a propriedade     da.classe.ifc     &gt;  ifcStair</v>
      </c>
      <c r="U399" s="56" t="str">
        <f t="shared" si="246"/>
        <v>ifcStair</v>
      </c>
    </row>
    <row r="400" spans="1:21" ht="8.4" customHeight="1" x14ac:dyDescent="0.3">
      <c r="A400" s="32">
        <v>400</v>
      </c>
      <c r="B400" s="18" t="str">
        <f t="shared" si="247"/>
        <v>da.classe.ifc</v>
      </c>
      <c r="C400" s="87" t="s">
        <v>259</v>
      </c>
      <c r="D400" s="34" t="s">
        <v>57</v>
      </c>
      <c r="E400" s="20" t="str">
        <f t="shared" si="248"/>
        <v>classes.ifc</v>
      </c>
      <c r="F400" s="26" t="str">
        <f t="shared" ref="F400:F415" si="262">F399</f>
        <v>da.classe.ifc</v>
      </c>
      <c r="G400" s="44" t="s">
        <v>152</v>
      </c>
      <c r="H400" s="44" t="s">
        <v>152</v>
      </c>
      <c r="I400" s="44" t="s">
        <v>152</v>
      </c>
      <c r="J400" s="44" t="s">
        <v>152</v>
      </c>
      <c r="K400" s="44" t="s">
        <v>152</v>
      </c>
      <c r="L400" s="44" t="s">
        <v>152</v>
      </c>
      <c r="M400" s="44" t="s">
        <v>152</v>
      </c>
      <c r="N400" s="44" t="s">
        <v>152</v>
      </c>
      <c r="O400" s="23" t="str">
        <f t="shared" si="260"/>
        <v>Objeto</v>
      </c>
      <c r="P400" s="23" t="str">
        <f t="shared" si="260"/>
        <v>De.IFC</v>
      </c>
      <c r="Q400" s="35" t="str">
        <f t="shared" si="256"/>
        <v>Propriedade: da.classe.ifc    Domínio: Objeto     Range: De.IFC</v>
      </c>
      <c r="R400" s="35" t="str">
        <f t="shared" si="233"/>
        <v>Valor:  ifcStairFIight</v>
      </c>
      <c r="S400" s="19" t="s">
        <v>152</v>
      </c>
      <c r="T400" s="56" t="str">
        <f t="shared" si="234"/>
        <v>Refere-se a propriedade     da.classe.ifc     &gt;  ifcStairFIight</v>
      </c>
      <c r="U400" s="56" t="str">
        <f t="shared" si="246"/>
        <v>ifcStairFIight</v>
      </c>
    </row>
    <row r="401" spans="1:21" ht="8.4" customHeight="1" x14ac:dyDescent="0.3">
      <c r="A401" s="32">
        <v>401</v>
      </c>
      <c r="B401" s="18" t="str">
        <f t="shared" si="247"/>
        <v>da.classe.ifc</v>
      </c>
      <c r="C401" s="87" t="s">
        <v>267</v>
      </c>
      <c r="D401" s="34" t="s">
        <v>57</v>
      </c>
      <c r="E401" s="20" t="str">
        <f t="shared" si="248"/>
        <v>classes.ifc</v>
      </c>
      <c r="F401" s="26" t="str">
        <f t="shared" si="262"/>
        <v>da.classe.ifc</v>
      </c>
      <c r="G401" s="44" t="s">
        <v>152</v>
      </c>
      <c r="H401" s="44" t="s">
        <v>152</v>
      </c>
      <c r="I401" s="44" t="s">
        <v>152</v>
      </c>
      <c r="J401" s="44" t="s">
        <v>152</v>
      </c>
      <c r="K401" s="44" t="s">
        <v>152</v>
      </c>
      <c r="L401" s="44" t="s">
        <v>152</v>
      </c>
      <c r="M401" s="44" t="s">
        <v>152</v>
      </c>
      <c r="N401" s="44" t="s">
        <v>152</v>
      </c>
      <c r="O401" s="23" t="str">
        <f t="shared" si="260"/>
        <v>Objeto</v>
      </c>
      <c r="P401" s="23" t="str">
        <f t="shared" si="260"/>
        <v>De.IFC</v>
      </c>
      <c r="Q401" s="35" t="str">
        <f t="shared" si="256"/>
        <v>Propriedade: da.classe.ifc    Domínio: Objeto     Range: De.IFC</v>
      </c>
      <c r="R401" s="35" t="str">
        <f t="shared" si="233"/>
        <v>Valor:  ifcWaII</v>
      </c>
      <c r="S401" s="19" t="s">
        <v>152</v>
      </c>
      <c r="T401" s="56" t="str">
        <f t="shared" si="234"/>
        <v>Refere-se a propriedade     da.classe.ifc     &gt;  ifcWaII</v>
      </c>
      <c r="U401" s="56" t="str">
        <f t="shared" si="246"/>
        <v>ifcWaII</v>
      </c>
    </row>
    <row r="402" spans="1:21" ht="8.4" customHeight="1" x14ac:dyDescent="0.3">
      <c r="A402" s="32">
        <v>402</v>
      </c>
      <c r="B402" s="18" t="str">
        <f t="shared" si="247"/>
        <v>da.classe.ifc</v>
      </c>
      <c r="C402" s="87" t="s">
        <v>65</v>
      </c>
      <c r="D402" s="34" t="s">
        <v>57</v>
      </c>
      <c r="E402" s="20" t="str">
        <f t="shared" si="248"/>
        <v>classes.ifc</v>
      </c>
      <c r="F402" s="26" t="str">
        <f t="shared" si="262"/>
        <v>da.classe.ifc</v>
      </c>
      <c r="G402" s="44" t="s">
        <v>152</v>
      </c>
      <c r="H402" s="44" t="s">
        <v>152</v>
      </c>
      <c r="I402" s="44" t="s">
        <v>152</v>
      </c>
      <c r="J402" s="44" t="s">
        <v>152</v>
      </c>
      <c r="K402" s="44" t="s">
        <v>152</v>
      </c>
      <c r="L402" s="44" t="s">
        <v>152</v>
      </c>
      <c r="M402" s="44" t="s">
        <v>152</v>
      </c>
      <c r="N402" s="44" t="s">
        <v>152</v>
      </c>
      <c r="O402" s="23" t="str">
        <f t="shared" si="260"/>
        <v>Objeto</v>
      </c>
      <c r="P402" s="23" t="str">
        <f t="shared" si="260"/>
        <v>De.IFC</v>
      </c>
      <c r="Q402" s="35" t="str">
        <f t="shared" si="256"/>
        <v>Propriedade: da.classe.ifc    Domínio: Objeto     Range: De.IFC</v>
      </c>
      <c r="R402" s="35" t="str">
        <f t="shared" si="233"/>
        <v>Valor:  ifcWindow</v>
      </c>
      <c r="S402" s="19" t="s">
        <v>152</v>
      </c>
      <c r="T402" s="56" t="str">
        <f t="shared" si="234"/>
        <v>Refere-se a propriedade     da.classe.ifc     &gt;  ifcWindow</v>
      </c>
      <c r="U402" s="56" t="str">
        <f t="shared" si="246"/>
        <v>ifcWindow</v>
      </c>
    </row>
    <row r="403" spans="1:21" ht="8.4" customHeight="1" x14ac:dyDescent="0.3">
      <c r="A403" s="32">
        <v>403</v>
      </c>
      <c r="B403" s="18" t="str">
        <f t="shared" si="247"/>
        <v>da.classe.ifc</v>
      </c>
      <c r="C403" s="93" t="s">
        <v>309</v>
      </c>
      <c r="D403" s="34" t="s">
        <v>57</v>
      </c>
      <c r="E403" s="20" t="str">
        <f t="shared" si="248"/>
        <v>classes.ifc</v>
      </c>
      <c r="F403" s="26" t="str">
        <f t="shared" si="262"/>
        <v>da.classe.ifc</v>
      </c>
      <c r="G403" s="44" t="s">
        <v>152</v>
      </c>
      <c r="H403" s="44" t="s">
        <v>152</v>
      </c>
      <c r="I403" s="44" t="s">
        <v>152</v>
      </c>
      <c r="J403" s="44" t="s">
        <v>152</v>
      </c>
      <c r="K403" s="44" t="s">
        <v>152</v>
      </c>
      <c r="L403" s="44" t="s">
        <v>152</v>
      </c>
      <c r="M403" s="44" t="s">
        <v>152</v>
      </c>
      <c r="N403" s="44" t="s">
        <v>152</v>
      </c>
      <c r="O403" s="23" t="str">
        <f t="shared" si="260"/>
        <v>Objeto</v>
      </c>
      <c r="P403" s="23" t="str">
        <f t="shared" si="260"/>
        <v>De.IFC</v>
      </c>
      <c r="Q403" s="35" t="str">
        <f t="shared" si="256"/>
        <v>Propriedade: da.classe.ifc    Domínio: Objeto     Range: De.IFC</v>
      </c>
      <c r="R403" s="35" t="str">
        <f t="shared" si="233"/>
        <v>Valor:  ifcActionRequest</v>
      </c>
      <c r="S403" s="19" t="s">
        <v>152</v>
      </c>
      <c r="T403" s="56" t="str">
        <f t="shared" si="234"/>
        <v>Refere-se a propriedade     da.classe.ifc     &gt;  ifcActionRequest</v>
      </c>
      <c r="U403" s="56" t="str">
        <f t="shared" si="246"/>
        <v>ifcActionRequest</v>
      </c>
    </row>
    <row r="404" spans="1:21" ht="8.4" customHeight="1" x14ac:dyDescent="0.3">
      <c r="A404" s="32">
        <v>404</v>
      </c>
      <c r="B404" s="18" t="str">
        <f t="shared" si="247"/>
        <v>da.classe.ifc</v>
      </c>
      <c r="C404" s="93" t="s">
        <v>313</v>
      </c>
      <c r="D404" s="34" t="s">
        <v>57</v>
      </c>
      <c r="E404" s="20" t="str">
        <f t="shared" si="248"/>
        <v>classes.ifc</v>
      </c>
      <c r="F404" s="26" t="str">
        <f t="shared" si="262"/>
        <v>da.classe.ifc</v>
      </c>
      <c r="G404" s="44" t="s">
        <v>152</v>
      </c>
      <c r="H404" s="44" t="s">
        <v>152</v>
      </c>
      <c r="I404" s="44" t="s">
        <v>152</v>
      </c>
      <c r="J404" s="44" t="s">
        <v>152</v>
      </c>
      <c r="K404" s="44" t="s">
        <v>152</v>
      </c>
      <c r="L404" s="44" t="s">
        <v>152</v>
      </c>
      <c r="M404" s="44" t="s">
        <v>152</v>
      </c>
      <c r="N404" s="44" t="s">
        <v>152</v>
      </c>
      <c r="O404" s="23" t="str">
        <f t="shared" si="260"/>
        <v>Objeto</v>
      </c>
      <c r="P404" s="23" t="str">
        <f t="shared" si="260"/>
        <v>De.IFC</v>
      </c>
      <c r="Q404" s="35" t="str">
        <f t="shared" si="256"/>
        <v>Propriedade: da.classe.ifc    Domínio: Objeto     Range: De.IFC</v>
      </c>
      <c r="R404" s="35" t="str">
        <f t="shared" si="233"/>
        <v>Valor:  ifcCostItem</v>
      </c>
      <c r="S404" s="19" t="s">
        <v>152</v>
      </c>
      <c r="T404" s="56" t="str">
        <f t="shared" si="234"/>
        <v>Refere-se a propriedade     da.classe.ifc     &gt;  ifcCostItem</v>
      </c>
      <c r="U404" s="56" t="str">
        <f t="shared" si="246"/>
        <v>ifcCostItem</v>
      </c>
    </row>
    <row r="405" spans="1:21" ht="8.4" customHeight="1" x14ac:dyDescent="0.3">
      <c r="A405" s="32">
        <v>405</v>
      </c>
      <c r="B405" s="18" t="str">
        <f t="shared" si="247"/>
        <v>da.classe.ifc</v>
      </c>
      <c r="C405" s="93" t="s">
        <v>314</v>
      </c>
      <c r="D405" s="34" t="s">
        <v>57</v>
      </c>
      <c r="E405" s="20" t="str">
        <f t="shared" si="248"/>
        <v>classes.ifc</v>
      </c>
      <c r="F405" s="26" t="str">
        <f t="shared" si="262"/>
        <v>da.classe.ifc</v>
      </c>
      <c r="G405" s="44" t="s">
        <v>152</v>
      </c>
      <c r="H405" s="44" t="s">
        <v>152</v>
      </c>
      <c r="I405" s="44" t="s">
        <v>152</v>
      </c>
      <c r="J405" s="44" t="s">
        <v>152</v>
      </c>
      <c r="K405" s="44" t="s">
        <v>152</v>
      </c>
      <c r="L405" s="44" t="s">
        <v>152</v>
      </c>
      <c r="M405" s="44" t="s">
        <v>152</v>
      </c>
      <c r="N405" s="44" t="s">
        <v>152</v>
      </c>
      <c r="O405" s="23" t="str">
        <f t="shared" si="260"/>
        <v>Objeto</v>
      </c>
      <c r="P405" s="23" t="str">
        <f t="shared" si="260"/>
        <v>De.IFC</v>
      </c>
      <c r="Q405" s="35" t="str">
        <f t="shared" si="256"/>
        <v>Propriedade: da.classe.ifc    Domínio: Objeto     Range: De.IFC</v>
      </c>
      <c r="R405" s="35" t="str">
        <f t="shared" si="233"/>
        <v>Valor:  ifcCostSchedule</v>
      </c>
      <c r="S405" s="19" t="s">
        <v>152</v>
      </c>
      <c r="T405" s="56" t="str">
        <f t="shared" si="234"/>
        <v>Refere-se a propriedade     da.classe.ifc     &gt;  ifcCostSchedule</v>
      </c>
      <c r="U405" s="56" t="str">
        <f t="shared" si="246"/>
        <v>ifcCostSchedule</v>
      </c>
    </row>
    <row r="406" spans="1:21" ht="8.4" customHeight="1" x14ac:dyDescent="0.3">
      <c r="A406" s="32">
        <v>406</v>
      </c>
      <c r="B406" s="18" t="str">
        <f t="shared" si="247"/>
        <v>da.classe.ifc</v>
      </c>
      <c r="C406" s="93" t="s">
        <v>323</v>
      </c>
      <c r="D406" s="34" t="s">
        <v>57</v>
      </c>
      <c r="E406" s="20" t="str">
        <f t="shared" si="248"/>
        <v>classes.ifc</v>
      </c>
      <c r="F406" s="26" t="str">
        <f t="shared" si="262"/>
        <v>da.classe.ifc</v>
      </c>
      <c r="G406" s="44" t="s">
        <v>152</v>
      </c>
      <c r="H406" s="44" t="s">
        <v>152</v>
      </c>
      <c r="I406" s="44" t="s">
        <v>152</v>
      </c>
      <c r="J406" s="44" t="s">
        <v>152</v>
      </c>
      <c r="K406" s="44" t="s">
        <v>152</v>
      </c>
      <c r="L406" s="44" t="s">
        <v>152</v>
      </c>
      <c r="M406" s="44" t="s">
        <v>152</v>
      </c>
      <c r="N406" s="44" t="s">
        <v>152</v>
      </c>
      <c r="O406" s="23" t="str">
        <f t="shared" si="260"/>
        <v>Objeto</v>
      </c>
      <c r="P406" s="23" t="str">
        <f t="shared" si="260"/>
        <v>De.IFC</v>
      </c>
      <c r="Q406" s="35" t="str">
        <f t="shared" si="256"/>
        <v>Propriedade: da.classe.ifc    Domínio: Objeto     Range: De.IFC</v>
      </c>
      <c r="R406" s="35" t="str">
        <f t="shared" si="233"/>
        <v>Valor:  ifcPerformanceHistory</v>
      </c>
      <c r="S406" s="19" t="s">
        <v>152</v>
      </c>
      <c r="T406" s="56" t="str">
        <f t="shared" si="234"/>
        <v>Refere-se a propriedade     da.classe.ifc     &gt;  ifcPerformanceHistory</v>
      </c>
      <c r="U406" s="56" t="str">
        <f t="shared" si="246"/>
        <v>ifcPerformanceHistory</v>
      </c>
    </row>
    <row r="407" spans="1:21" ht="8.4" customHeight="1" x14ac:dyDescent="0.3">
      <c r="A407" s="32">
        <v>407</v>
      </c>
      <c r="B407" s="18" t="str">
        <f t="shared" si="247"/>
        <v>da.classe.ifc</v>
      </c>
      <c r="C407" s="93" t="s">
        <v>324</v>
      </c>
      <c r="D407" s="34" t="s">
        <v>57</v>
      </c>
      <c r="E407" s="20" t="str">
        <f t="shared" si="248"/>
        <v>classes.ifc</v>
      </c>
      <c r="F407" s="26" t="str">
        <f t="shared" si="262"/>
        <v>da.classe.ifc</v>
      </c>
      <c r="G407" s="44" t="s">
        <v>152</v>
      </c>
      <c r="H407" s="44" t="s">
        <v>152</v>
      </c>
      <c r="I407" s="44" t="s">
        <v>152</v>
      </c>
      <c r="J407" s="44" t="s">
        <v>152</v>
      </c>
      <c r="K407" s="44" t="s">
        <v>152</v>
      </c>
      <c r="L407" s="44" t="s">
        <v>152</v>
      </c>
      <c r="M407" s="44" t="s">
        <v>152</v>
      </c>
      <c r="N407" s="44" t="s">
        <v>152</v>
      </c>
      <c r="O407" s="23" t="str">
        <f t="shared" ref="O407:P422" si="263">O406</f>
        <v>Objeto</v>
      </c>
      <c r="P407" s="23" t="str">
        <f t="shared" si="263"/>
        <v>De.IFC</v>
      </c>
      <c r="Q407" s="35" t="str">
        <f t="shared" si="256"/>
        <v>Propriedade: da.classe.ifc    Domínio: Objeto     Range: De.IFC</v>
      </c>
      <c r="R407" s="35" t="str">
        <f t="shared" si="233"/>
        <v>Valor:  ifcPermit</v>
      </c>
      <c r="S407" s="19" t="s">
        <v>152</v>
      </c>
      <c r="T407" s="56" t="str">
        <f t="shared" si="234"/>
        <v>Refere-se a propriedade     da.classe.ifc     &gt;  ifcPermit</v>
      </c>
      <c r="U407" s="56" t="str">
        <f t="shared" si="246"/>
        <v>ifcPermit</v>
      </c>
    </row>
    <row r="408" spans="1:21" ht="8.4" customHeight="1" x14ac:dyDescent="0.3">
      <c r="A408" s="32">
        <v>408</v>
      </c>
      <c r="B408" s="18" t="str">
        <f t="shared" si="247"/>
        <v>da.classe.ifc</v>
      </c>
      <c r="C408" s="93" t="s">
        <v>327</v>
      </c>
      <c r="D408" s="34" t="s">
        <v>57</v>
      </c>
      <c r="E408" s="20" t="str">
        <f t="shared" si="248"/>
        <v>classes.ifc</v>
      </c>
      <c r="F408" s="26" t="str">
        <f t="shared" si="262"/>
        <v>da.classe.ifc</v>
      </c>
      <c r="G408" s="44" t="s">
        <v>152</v>
      </c>
      <c r="H408" s="44" t="s">
        <v>152</v>
      </c>
      <c r="I408" s="44" t="s">
        <v>152</v>
      </c>
      <c r="J408" s="44" t="s">
        <v>152</v>
      </c>
      <c r="K408" s="44" t="s">
        <v>152</v>
      </c>
      <c r="L408" s="44" t="s">
        <v>152</v>
      </c>
      <c r="M408" s="44" t="s">
        <v>152</v>
      </c>
      <c r="N408" s="44" t="s">
        <v>152</v>
      </c>
      <c r="O408" s="23" t="str">
        <f t="shared" si="263"/>
        <v>Objeto</v>
      </c>
      <c r="P408" s="23" t="str">
        <f t="shared" si="263"/>
        <v>De.IFC</v>
      </c>
      <c r="Q408" s="35" t="str">
        <f t="shared" si="256"/>
        <v>Propriedade: da.classe.ifc    Domínio: Objeto     Range: De.IFC</v>
      </c>
      <c r="R408" s="35" t="str">
        <f t="shared" si="233"/>
        <v>Valor:  ifcProjectOrder</v>
      </c>
      <c r="S408" s="19" t="s">
        <v>152</v>
      </c>
      <c r="T408" s="56" t="str">
        <f t="shared" si="234"/>
        <v>Refere-se a propriedade     da.classe.ifc     &gt;  ifcProjectOrder</v>
      </c>
      <c r="U408" s="56" t="str">
        <f t="shared" si="246"/>
        <v>ifcProjectOrder</v>
      </c>
    </row>
    <row r="409" spans="1:21" ht="8.4" customHeight="1" x14ac:dyDescent="0.3">
      <c r="A409" s="32">
        <v>409</v>
      </c>
      <c r="B409" s="18" t="str">
        <f t="shared" si="247"/>
        <v>da.classe.ifc</v>
      </c>
      <c r="C409" s="93" t="s">
        <v>334</v>
      </c>
      <c r="D409" s="34" t="s">
        <v>57</v>
      </c>
      <c r="E409" s="20" t="str">
        <f t="shared" si="248"/>
        <v>classes.ifc</v>
      </c>
      <c r="F409" s="26" t="str">
        <f t="shared" si="262"/>
        <v>da.classe.ifc</v>
      </c>
      <c r="G409" s="44" t="s">
        <v>152</v>
      </c>
      <c r="H409" s="44" t="s">
        <v>152</v>
      </c>
      <c r="I409" s="44" t="s">
        <v>152</v>
      </c>
      <c r="J409" s="44" t="s">
        <v>152</v>
      </c>
      <c r="K409" s="44" t="s">
        <v>152</v>
      </c>
      <c r="L409" s="44" t="s">
        <v>152</v>
      </c>
      <c r="M409" s="44" t="s">
        <v>152</v>
      </c>
      <c r="N409" s="44" t="s">
        <v>152</v>
      </c>
      <c r="O409" s="23" t="str">
        <f t="shared" si="263"/>
        <v>Objeto</v>
      </c>
      <c r="P409" s="23" t="str">
        <f t="shared" si="263"/>
        <v>De.IFC</v>
      </c>
      <c r="Q409" s="35" t="str">
        <f t="shared" si="256"/>
        <v>Propriedade: da.classe.ifc    Domínio: Objeto     Range: De.IFC</v>
      </c>
      <c r="R409" s="35" t="str">
        <f t="shared" si="233"/>
        <v>Valor:  ifcWorkCalendar</v>
      </c>
      <c r="S409" s="19" t="s">
        <v>152</v>
      </c>
      <c r="T409" s="56" t="str">
        <f t="shared" si="234"/>
        <v>Refere-se a propriedade     da.classe.ifc     &gt;  ifcWorkCalendar</v>
      </c>
      <c r="U409" s="56" t="str">
        <f t="shared" si="246"/>
        <v>ifcWorkCalendar</v>
      </c>
    </row>
    <row r="410" spans="1:21" ht="8.4" customHeight="1" x14ac:dyDescent="0.3">
      <c r="A410" s="32">
        <v>410</v>
      </c>
      <c r="B410" s="18" t="str">
        <f t="shared" si="247"/>
        <v>da.classe.ifc</v>
      </c>
      <c r="C410" s="87" t="s">
        <v>188</v>
      </c>
      <c r="D410" s="34" t="s">
        <v>57</v>
      </c>
      <c r="E410" s="20" t="str">
        <f t="shared" si="248"/>
        <v>classes.ifc</v>
      </c>
      <c r="F410" s="26" t="str">
        <f t="shared" si="262"/>
        <v>da.classe.ifc</v>
      </c>
      <c r="G410" s="44" t="s">
        <v>152</v>
      </c>
      <c r="H410" s="44" t="s">
        <v>152</v>
      </c>
      <c r="I410" s="44" t="s">
        <v>152</v>
      </c>
      <c r="J410" s="44" t="s">
        <v>152</v>
      </c>
      <c r="K410" s="44" t="s">
        <v>152</v>
      </c>
      <c r="L410" s="44" t="s">
        <v>152</v>
      </c>
      <c r="M410" s="44" t="s">
        <v>152</v>
      </c>
      <c r="N410" s="44" t="s">
        <v>152</v>
      </c>
      <c r="O410" s="23" t="str">
        <f t="shared" si="263"/>
        <v>Objeto</v>
      </c>
      <c r="P410" s="23" t="str">
        <f t="shared" si="263"/>
        <v>De.IFC</v>
      </c>
      <c r="Q410" s="35" t="str">
        <f t="shared" si="256"/>
        <v>Propriedade: da.classe.ifc    Domínio: Objeto     Range: De.IFC</v>
      </c>
      <c r="R410" s="35" t="str">
        <f t="shared" si="233"/>
        <v>Valor:  ifcActuator</v>
      </c>
      <c r="S410" s="19" t="s">
        <v>152</v>
      </c>
      <c r="T410" s="56" t="str">
        <f t="shared" si="234"/>
        <v>Refere-se a propriedade     da.classe.ifc     &gt;  ifcActuator</v>
      </c>
      <c r="U410" s="56" t="str">
        <f t="shared" si="246"/>
        <v>ifcActuator</v>
      </c>
    </row>
    <row r="411" spans="1:21" ht="8.4" customHeight="1" x14ac:dyDescent="0.3">
      <c r="A411" s="32">
        <v>411</v>
      </c>
      <c r="B411" s="18" t="str">
        <f t="shared" si="247"/>
        <v>da.classe.ifc</v>
      </c>
      <c r="C411" s="87" t="s">
        <v>189</v>
      </c>
      <c r="D411" s="34" t="s">
        <v>57</v>
      </c>
      <c r="E411" s="20" t="str">
        <f t="shared" si="248"/>
        <v>classes.ifc</v>
      </c>
      <c r="F411" s="26" t="str">
        <f t="shared" si="262"/>
        <v>da.classe.ifc</v>
      </c>
      <c r="G411" s="44" t="s">
        <v>152</v>
      </c>
      <c r="H411" s="44" t="s">
        <v>152</v>
      </c>
      <c r="I411" s="44" t="s">
        <v>152</v>
      </c>
      <c r="J411" s="44" t="s">
        <v>152</v>
      </c>
      <c r="K411" s="44" t="s">
        <v>152</v>
      </c>
      <c r="L411" s="44" t="s">
        <v>152</v>
      </c>
      <c r="M411" s="44" t="s">
        <v>152</v>
      </c>
      <c r="N411" s="44" t="s">
        <v>152</v>
      </c>
      <c r="O411" s="23" t="str">
        <f t="shared" si="263"/>
        <v>Objeto</v>
      </c>
      <c r="P411" s="23" t="str">
        <f t="shared" si="263"/>
        <v>De.IFC</v>
      </c>
      <c r="Q411" s="35" t="str">
        <f t="shared" si="256"/>
        <v>Propriedade: da.classe.ifc    Domínio: Objeto     Range: De.IFC</v>
      </c>
      <c r="R411" s="35" t="str">
        <f t="shared" si="233"/>
        <v>Valor:  ifcAIarm</v>
      </c>
      <c r="S411" s="19" t="s">
        <v>152</v>
      </c>
      <c r="T411" s="56" t="str">
        <f t="shared" si="234"/>
        <v>Refere-se a propriedade     da.classe.ifc     &gt;  ifcAIarm</v>
      </c>
      <c r="U411" s="56" t="str">
        <f t="shared" si="246"/>
        <v>ifcAIarm</v>
      </c>
    </row>
    <row r="412" spans="1:21" ht="8.4" customHeight="1" x14ac:dyDescent="0.3">
      <c r="A412" s="32">
        <v>412</v>
      </c>
      <c r="B412" s="18" t="str">
        <f t="shared" si="247"/>
        <v>da.classe.ifc</v>
      </c>
      <c r="C412" s="87" t="s">
        <v>301</v>
      </c>
      <c r="D412" s="34" t="s">
        <v>57</v>
      </c>
      <c r="E412" s="20" t="str">
        <f t="shared" si="248"/>
        <v>classes.ifc</v>
      </c>
      <c r="F412" s="26" t="str">
        <f t="shared" si="262"/>
        <v>da.classe.ifc</v>
      </c>
      <c r="G412" s="44" t="s">
        <v>152</v>
      </c>
      <c r="H412" s="44" t="s">
        <v>152</v>
      </c>
      <c r="I412" s="44" t="s">
        <v>152</v>
      </c>
      <c r="J412" s="44" t="s">
        <v>152</v>
      </c>
      <c r="K412" s="44" t="s">
        <v>152</v>
      </c>
      <c r="L412" s="44" t="s">
        <v>152</v>
      </c>
      <c r="M412" s="44" t="s">
        <v>152</v>
      </c>
      <c r="N412" s="44" t="s">
        <v>152</v>
      </c>
      <c r="O412" s="23" t="str">
        <f t="shared" si="263"/>
        <v>Objeto</v>
      </c>
      <c r="P412" s="23" t="str">
        <f t="shared" si="263"/>
        <v>De.IFC</v>
      </c>
      <c r="Q412" s="35" t="str">
        <f t="shared" si="256"/>
        <v>Propriedade: da.classe.ifc    Domínio: Objeto     Range: De.IFC</v>
      </c>
      <c r="R412" s="35" t="str">
        <f t="shared" si="233"/>
        <v>Valor:  ifcController</v>
      </c>
      <c r="S412" s="19" t="s">
        <v>152</v>
      </c>
      <c r="T412" s="56" t="str">
        <f t="shared" si="234"/>
        <v>Refere-se a propriedade     da.classe.ifc     &gt;  ifcController</v>
      </c>
      <c r="U412" s="56" t="str">
        <f t="shared" si="246"/>
        <v>ifcController</v>
      </c>
    </row>
    <row r="413" spans="1:21" ht="8.4" customHeight="1" x14ac:dyDescent="0.3">
      <c r="A413" s="32">
        <v>413</v>
      </c>
      <c r="B413" s="18" t="str">
        <f t="shared" si="247"/>
        <v>da.classe.ifc</v>
      </c>
      <c r="C413" s="87" t="s">
        <v>285</v>
      </c>
      <c r="D413" s="34" t="s">
        <v>57</v>
      </c>
      <c r="E413" s="20" t="str">
        <f t="shared" si="248"/>
        <v>classes.ifc</v>
      </c>
      <c r="F413" s="26" t="str">
        <f t="shared" si="262"/>
        <v>da.classe.ifc</v>
      </c>
      <c r="G413" s="44" t="s">
        <v>152</v>
      </c>
      <c r="H413" s="44" t="s">
        <v>152</v>
      </c>
      <c r="I413" s="44" t="s">
        <v>152</v>
      </c>
      <c r="J413" s="44" t="s">
        <v>152</v>
      </c>
      <c r="K413" s="44" t="s">
        <v>152</v>
      </c>
      <c r="L413" s="44" t="s">
        <v>152</v>
      </c>
      <c r="M413" s="44" t="s">
        <v>152</v>
      </c>
      <c r="N413" s="44" t="s">
        <v>152</v>
      </c>
      <c r="O413" s="23" t="str">
        <f t="shared" si="263"/>
        <v>Objeto</v>
      </c>
      <c r="P413" s="23" t="str">
        <f t="shared" si="263"/>
        <v>De.IFC</v>
      </c>
      <c r="Q413" s="35" t="str">
        <f t="shared" si="256"/>
        <v>Propriedade: da.classe.ifc    Domínio: Objeto     Range: De.IFC</v>
      </c>
      <c r="R413" s="35" t="str">
        <f t="shared" si="233"/>
        <v>Valor:  ifcFlowInstrument</v>
      </c>
      <c r="S413" s="19" t="s">
        <v>152</v>
      </c>
      <c r="T413" s="56" t="str">
        <f t="shared" si="234"/>
        <v>Refere-se a propriedade     da.classe.ifc     &gt;  ifcFlowInstrument</v>
      </c>
      <c r="U413" s="56" t="str">
        <f t="shared" si="246"/>
        <v>ifcFlowInstrument</v>
      </c>
    </row>
    <row r="414" spans="1:21" ht="8.4" customHeight="1" x14ac:dyDescent="0.3">
      <c r="A414" s="32">
        <v>414</v>
      </c>
      <c r="B414" s="18" t="str">
        <f t="shared" si="247"/>
        <v>da.classe.ifc</v>
      </c>
      <c r="C414" s="93" t="s">
        <v>328</v>
      </c>
      <c r="D414" s="34" t="s">
        <v>57</v>
      </c>
      <c r="E414" s="20" t="str">
        <f t="shared" si="248"/>
        <v>classes.ifc</v>
      </c>
      <c r="F414" s="26" t="str">
        <f t="shared" si="262"/>
        <v>da.classe.ifc</v>
      </c>
      <c r="G414" s="44" t="s">
        <v>152</v>
      </c>
      <c r="H414" s="44" t="s">
        <v>152</v>
      </c>
      <c r="I414" s="44" t="s">
        <v>152</v>
      </c>
      <c r="J414" s="44" t="s">
        <v>152</v>
      </c>
      <c r="K414" s="44" t="s">
        <v>152</v>
      </c>
      <c r="L414" s="44" t="s">
        <v>152</v>
      </c>
      <c r="M414" s="44" t="s">
        <v>152</v>
      </c>
      <c r="N414" s="44" t="s">
        <v>152</v>
      </c>
      <c r="O414" s="23" t="str">
        <f t="shared" si="263"/>
        <v>Objeto</v>
      </c>
      <c r="P414" s="23" t="str">
        <f t="shared" si="263"/>
        <v>De.IFC</v>
      </c>
      <c r="Q414" s="35" t="str">
        <f t="shared" si="256"/>
        <v>Propriedade: da.classe.ifc    Domínio: Objeto     Range: De.IFC</v>
      </c>
      <c r="R414" s="35" t="str">
        <f t="shared" si="233"/>
        <v>Valor:  ifcProtectiveDeviceTrippingUnit</v>
      </c>
      <c r="S414" s="19" t="s">
        <v>152</v>
      </c>
      <c r="T414" s="56" t="str">
        <f t="shared" si="234"/>
        <v>Refere-se a propriedade     da.classe.ifc     &gt;  ifcProtectiveDeviceTrippingUnit</v>
      </c>
      <c r="U414" s="56" t="str">
        <f t="shared" ref="U414:U477" si="264">C414</f>
        <v>ifcProtectiveDeviceTrippingUnit</v>
      </c>
    </row>
    <row r="415" spans="1:21" ht="8.4" customHeight="1" x14ac:dyDescent="0.3">
      <c r="A415" s="32">
        <v>415</v>
      </c>
      <c r="B415" s="18" t="str">
        <f t="shared" si="247"/>
        <v>da.classe.ifc</v>
      </c>
      <c r="C415" s="87" t="s">
        <v>253</v>
      </c>
      <c r="D415" s="34" t="s">
        <v>57</v>
      </c>
      <c r="E415" s="20" t="str">
        <f t="shared" si="248"/>
        <v>classes.ifc</v>
      </c>
      <c r="F415" s="26" t="str">
        <f t="shared" si="262"/>
        <v>da.classe.ifc</v>
      </c>
      <c r="G415" s="44" t="s">
        <v>152</v>
      </c>
      <c r="H415" s="44" t="s">
        <v>152</v>
      </c>
      <c r="I415" s="44" t="s">
        <v>152</v>
      </c>
      <c r="J415" s="44" t="s">
        <v>152</v>
      </c>
      <c r="K415" s="44" t="s">
        <v>152</v>
      </c>
      <c r="L415" s="44" t="s">
        <v>152</v>
      </c>
      <c r="M415" s="44" t="s">
        <v>152</v>
      </c>
      <c r="N415" s="44" t="s">
        <v>152</v>
      </c>
      <c r="O415" s="23" t="str">
        <f t="shared" si="263"/>
        <v>Objeto</v>
      </c>
      <c r="P415" s="23" t="str">
        <f t="shared" si="263"/>
        <v>De.IFC</v>
      </c>
      <c r="Q415" s="35" t="str">
        <f t="shared" si="256"/>
        <v>Propriedade: da.classe.ifc    Domínio: Objeto     Range: De.IFC</v>
      </c>
      <c r="R415" s="35" t="str">
        <f t="shared" si="233"/>
        <v>Valor:  ifcSensor</v>
      </c>
      <c r="S415" s="19" t="s">
        <v>152</v>
      </c>
      <c r="T415" s="56" t="str">
        <f t="shared" si="234"/>
        <v>Refere-se a propriedade     da.classe.ifc     &gt;  ifcSensor</v>
      </c>
      <c r="U415" s="56" t="str">
        <f t="shared" si="264"/>
        <v>ifcSensor</v>
      </c>
    </row>
    <row r="416" spans="1:21" ht="8.4" customHeight="1" x14ac:dyDescent="0.3">
      <c r="A416" s="32">
        <v>416</v>
      </c>
      <c r="B416" s="18" t="str">
        <f t="shared" si="247"/>
        <v>da.classe.ifc</v>
      </c>
      <c r="C416" s="87" t="s">
        <v>294</v>
      </c>
      <c r="D416" s="34" t="s">
        <v>57</v>
      </c>
      <c r="E416" s="20" t="str">
        <f t="shared" si="248"/>
        <v>classes.ifc</v>
      </c>
      <c r="F416" s="26" t="str">
        <f t="shared" ref="F416:F431" si="265">F415</f>
        <v>da.classe.ifc</v>
      </c>
      <c r="G416" s="44" t="s">
        <v>152</v>
      </c>
      <c r="H416" s="44" t="s">
        <v>152</v>
      </c>
      <c r="I416" s="44" t="s">
        <v>152</v>
      </c>
      <c r="J416" s="44" t="s">
        <v>152</v>
      </c>
      <c r="K416" s="44" t="s">
        <v>152</v>
      </c>
      <c r="L416" s="44" t="s">
        <v>152</v>
      </c>
      <c r="M416" s="44" t="s">
        <v>152</v>
      </c>
      <c r="N416" s="44" t="s">
        <v>152</v>
      </c>
      <c r="O416" s="23" t="str">
        <f t="shared" si="263"/>
        <v>Objeto</v>
      </c>
      <c r="P416" s="23" t="str">
        <f t="shared" si="263"/>
        <v>De.IFC</v>
      </c>
      <c r="Q416" s="35" t="str">
        <f t="shared" si="256"/>
        <v>Propriedade: da.classe.ifc    Domínio: Objeto     Range: De.IFC</v>
      </c>
      <c r="R416" s="35" t="str">
        <f t="shared" si="233"/>
        <v>Valor:  ifcUnitaryControlElement</v>
      </c>
      <c r="S416" s="19" t="s">
        <v>152</v>
      </c>
      <c r="T416" s="56" t="str">
        <f t="shared" si="234"/>
        <v>Refere-se a propriedade     da.classe.ifc     &gt;  ifcUnitaryControlElement</v>
      </c>
      <c r="U416" s="56" t="str">
        <f t="shared" si="264"/>
        <v>ifcUnitaryControlElement</v>
      </c>
    </row>
    <row r="417" spans="1:21" ht="8.4" customHeight="1" x14ac:dyDescent="0.3">
      <c r="A417" s="32">
        <v>417</v>
      </c>
      <c r="B417" s="18" t="str">
        <f t="shared" si="247"/>
        <v>da.classe.ifc</v>
      </c>
      <c r="C417" s="87" t="s">
        <v>212</v>
      </c>
      <c r="D417" s="34" t="s">
        <v>57</v>
      </c>
      <c r="E417" s="20" t="str">
        <f t="shared" si="248"/>
        <v>classes.ifc</v>
      </c>
      <c r="F417" s="26" t="str">
        <f t="shared" si="265"/>
        <v>da.classe.ifc</v>
      </c>
      <c r="G417" s="44" t="s">
        <v>152</v>
      </c>
      <c r="H417" s="44" t="s">
        <v>152</v>
      </c>
      <c r="I417" s="44" t="s">
        <v>152</v>
      </c>
      <c r="J417" s="44" t="s">
        <v>152</v>
      </c>
      <c r="K417" s="44" t="s">
        <v>152</v>
      </c>
      <c r="L417" s="44" t="s">
        <v>152</v>
      </c>
      <c r="M417" s="44" t="s">
        <v>152</v>
      </c>
      <c r="N417" s="44" t="s">
        <v>152</v>
      </c>
      <c r="O417" s="23" t="str">
        <f t="shared" si="263"/>
        <v>Objeto</v>
      </c>
      <c r="P417" s="23" t="str">
        <f t="shared" si="263"/>
        <v>De.IFC</v>
      </c>
      <c r="Q417" s="35" t="str">
        <f t="shared" si="256"/>
        <v>Propriedade: da.classe.ifc    Domínio: Objeto     Range: De.IFC</v>
      </c>
      <c r="R417" s="35" t="str">
        <f t="shared" si="233"/>
        <v>Valor:  ifcDistributionChamberEIement</v>
      </c>
      <c r="S417" s="19" t="s">
        <v>152</v>
      </c>
      <c r="T417" s="56" t="str">
        <f t="shared" si="234"/>
        <v>Refere-se a propriedade     da.classe.ifc     &gt;  ifcDistributionChamberEIement</v>
      </c>
      <c r="U417" s="56" t="str">
        <f t="shared" si="264"/>
        <v>ifcDistributionChamberEIement</v>
      </c>
    </row>
    <row r="418" spans="1:21" ht="8.4" customHeight="1" x14ac:dyDescent="0.3">
      <c r="A418" s="32">
        <v>418</v>
      </c>
      <c r="B418" s="18" t="str">
        <f t="shared" si="247"/>
        <v>da.classe.ifc</v>
      </c>
      <c r="C418" s="87" t="s">
        <v>215</v>
      </c>
      <c r="D418" s="34" t="s">
        <v>57</v>
      </c>
      <c r="E418" s="20" t="str">
        <f t="shared" si="248"/>
        <v>classes.ifc</v>
      </c>
      <c r="F418" s="26" t="str">
        <f t="shared" si="265"/>
        <v>da.classe.ifc</v>
      </c>
      <c r="G418" s="44" t="s">
        <v>152</v>
      </c>
      <c r="H418" s="44" t="s">
        <v>152</v>
      </c>
      <c r="I418" s="44" t="s">
        <v>152</v>
      </c>
      <c r="J418" s="44" t="s">
        <v>152</v>
      </c>
      <c r="K418" s="44" t="s">
        <v>152</v>
      </c>
      <c r="L418" s="44" t="s">
        <v>152</v>
      </c>
      <c r="M418" s="44" t="s">
        <v>152</v>
      </c>
      <c r="N418" s="44" t="s">
        <v>152</v>
      </c>
      <c r="O418" s="23" t="str">
        <f t="shared" si="263"/>
        <v>Objeto</v>
      </c>
      <c r="P418" s="23" t="str">
        <f t="shared" si="263"/>
        <v>De.IFC</v>
      </c>
      <c r="Q418" s="35" t="str">
        <f t="shared" si="256"/>
        <v>Propriedade: da.classe.ifc    Domínio: Objeto     Range: De.IFC</v>
      </c>
      <c r="R418" s="35" t="str">
        <f t="shared" si="233"/>
        <v>Valor:  ifcDuctSiIencer</v>
      </c>
      <c r="S418" s="19" t="s">
        <v>152</v>
      </c>
      <c r="T418" s="56" t="str">
        <f t="shared" si="234"/>
        <v>Refere-se a propriedade     da.classe.ifc     &gt;  ifcDuctSiIencer</v>
      </c>
      <c r="U418" s="56" t="str">
        <f t="shared" si="264"/>
        <v>ifcDuctSiIencer</v>
      </c>
    </row>
    <row r="419" spans="1:21" ht="8.4" customHeight="1" x14ac:dyDescent="0.3">
      <c r="A419" s="32">
        <v>419</v>
      </c>
      <c r="B419" s="18" t="str">
        <f t="shared" si="247"/>
        <v>da.classe.ifc</v>
      </c>
      <c r="C419" s="87" t="s">
        <v>225</v>
      </c>
      <c r="D419" s="34" t="s">
        <v>57</v>
      </c>
      <c r="E419" s="20" t="str">
        <f t="shared" si="248"/>
        <v>classes.ifc</v>
      </c>
      <c r="F419" s="26" t="str">
        <f t="shared" si="265"/>
        <v>da.classe.ifc</v>
      </c>
      <c r="G419" s="44" t="s">
        <v>152</v>
      </c>
      <c r="H419" s="44" t="s">
        <v>152</v>
      </c>
      <c r="I419" s="44" t="s">
        <v>152</v>
      </c>
      <c r="J419" s="44" t="s">
        <v>152</v>
      </c>
      <c r="K419" s="44" t="s">
        <v>152</v>
      </c>
      <c r="L419" s="44" t="s">
        <v>152</v>
      </c>
      <c r="M419" s="44" t="s">
        <v>152</v>
      </c>
      <c r="N419" s="44" t="s">
        <v>152</v>
      </c>
      <c r="O419" s="23" t="str">
        <f t="shared" si="263"/>
        <v>Objeto</v>
      </c>
      <c r="P419" s="23" t="str">
        <f t="shared" si="263"/>
        <v>De.IFC</v>
      </c>
      <c r="Q419" s="35" t="str">
        <f t="shared" si="256"/>
        <v>Propriedade: da.classe.ifc    Domínio: Objeto     Range: De.IFC</v>
      </c>
      <c r="R419" s="35" t="str">
        <f t="shared" si="233"/>
        <v>Valor:  ifcFilter</v>
      </c>
      <c r="S419" s="19" t="s">
        <v>152</v>
      </c>
      <c r="T419" s="56" t="str">
        <f t="shared" si="234"/>
        <v>Refere-se a propriedade     da.classe.ifc     &gt;  ifcFilter</v>
      </c>
      <c r="U419" s="56" t="str">
        <f t="shared" si="264"/>
        <v>ifcFilter</v>
      </c>
    </row>
    <row r="420" spans="1:21" ht="8.4" customHeight="1" x14ac:dyDescent="0.3">
      <c r="A420" s="32">
        <v>420</v>
      </c>
      <c r="B420" s="18" t="str">
        <f t="shared" si="247"/>
        <v>da.classe.ifc</v>
      </c>
      <c r="C420" s="87" t="s">
        <v>228</v>
      </c>
      <c r="D420" s="34" t="s">
        <v>57</v>
      </c>
      <c r="E420" s="20" t="str">
        <f t="shared" si="248"/>
        <v>classes.ifc</v>
      </c>
      <c r="F420" s="26" t="str">
        <f t="shared" si="265"/>
        <v>da.classe.ifc</v>
      </c>
      <c r="G420" s="44" t="s">
        <v>152</v>
      </c>
      <c r="H420" s="44" t="s">
        <v>152</v>
      </c>
      <c r="I420" s="44" t="s">
        <v>152</v>
      </c>
      <c r="J420" s="44" t="s">
        <v>152</v>
      </c>
      <c r="K420" s="44" t="s">
        <v>152</v>
      </c>
      <c r="L420" s="44" t="s">
        <v>152</v>
      </c>
      <c r="M420" s="44" t="s">
        <v>152</v>
      </c>
      <c r="N420" s="44" t="s">
        <v>152</v>
      </c>
      <c r="O420" s="23" t="str">
        <f t="shared" si="263"/>
        <v>Objeto</v>
      </c>
      <c r="P420" s="23" t="str">
        <f t="shared" si="263"/>
        <v>De.IFC</v>
      </c>
      <c r="Q420" s="35" t="str">
        <f t="shared" si="256"/>
        <v>Propriedade: da.classe.ifc    Domínio: Objeto     Range: De.IFC</v>
      </c>
      <c r="R420" s="35" t="str">
        <f t="shared" si="233"/>
        <v>Valor:  ifcFlowController</v>
      </c>
      <c r="S420" s="19" t="s">
        <v>152</v>
      </c>
      <c r="T420" s="56" t="str">
        <f t="shared" si="234"/>
        <v>Refere-se a propriedade     da.classe.ifc     &gt;  ifcFlowController</v>
      </c>
      <c r="U420" s="56" t="str">
        <f t="shared" si="264"/>
        <v>ifcFlowController</v>
      </c>
    </row>
    <row r="421" spans="1:21" ht="8.4" customHeight="1" x14ac:dyDescent="0.3">
      <c r="A421" s="32">
        <v>421</v>
      </c>
      <c r="B421" s="18" t="str">
        <f t="shared" si="247"/>
        <v>da.classe.ifc</v>
      </c>
      <c r="C421" s="87" t="s">
        <v>491</v>
      </c>
      <c r="D421" s="34" t="s">
        <v>57</v>
      </c>
      <c r="E421" s="20" t="str">
        <f t="shared" si="248"/>
        <v>classes.ifc</v>
      </c>
      <c r="F421" s="26" t="str">
        <f t="shared" si="265"/>
        <v>da.classe.ifc</v>
      </c>
      <c r="G421" s="44" t="s">
        <v>152</v>
      </c>
      <c r="H421" s="44" t="s">
        <v>152</v>
      </c>
      <c r="I421" s="44" t="s">
        <v>152</v>
      </c>
      <c r="J421" s="44" t="s">
        <v>152</v>
      </c>
      <c r="K421" s="44" t="s">
        <v>152</v>
      </c>
      <c r="L421" s="44" t="s">
        <v>152</v>
      </c>
      <c r="M421" s="44" t="s">
        <v>152</v>
      </c>
      <c r="N421" s="44" t="s">
        <v>152</v>
      </c>
      <c r="O421" s="23" t="str">
        <f t="shared" si="263"/>
        <v>Objeto</v>
      </c>
      <c r="P421" s="23" t="str">
        <f t="shared" si="263"/>
        <v>De.IFC</v>
      </c>
      <c r="Q421" s="35" t="str">
        <f t="shared" si="256"/>
        <v>Propriedade: da.classe.ifc    Domínio: Objeto     Range: De.IFC</v>
      </c>
      <c r="R421" s="35" t="str">
        <f t="shared" si="233"/>
        <v>Valor:  ifcFlowFitting</v>
      </c>
      <c r="S421" s="19" t="s">
        <v>152</v>
      </c>
      <c r="T421" s="56" t="str">
        <f t="shared" si="234"/>
        <v>Refere-se a propriedade     da.classe.ifc     &gt;  ifcFlowFitting</v>
      </c>
      <c r="U421" s="56" t="str">
        <f t="shared" si="264"/>
        <v>ifcFlowFitting</v>
      </c>
    </row>
    <row r="422" spans="1:21" ht="8.4" customHeight="1" x14ac:dyDescent="0.3">
      <c r="A422" s="32">
        <v>422</v>
      </c>
      <c r="B422" s="18" t="str">
        <f t="shared" si="247"/>
        <v>da.classe.ifc</v>
      </c>
      <c r="C422" s="87" t="s">
        <v>492</v>
      </c>
      <c r="D422" s="34" t="s">
        <v>57</v>
      </c>
      <c r="E422" s="20" t="str">
        <f t="shared" si="248"/>
        <v>classes.ifc</v>
      </c>
      <c r="F422" s="26" t="str">
        <f t="shared" si="265"/>
        <v>da.classe.ifc</v>
      </c>
      <c r="G422" s="44" t="s">
        <v>152</v>
      </c>
      <c r="H422" s="44" t="s">
        <v>152</v>
      </c>
      <c r="I422" s="44" t="s">
        <v>152</v>
      </c>
      <c r="J422" s="44" t="s">
        <v>152</v>
      </c>
      <c r="K422" s="44" t="s">
        <v>152</v>
      </c>
      <c r="L422" s="44" t="s">
        <v>152</v>
      </c>
      <c r="M422" s="44" t="s">
        <v>152</v>
      </c>
      <c r="N422" s="44" t="s">
        <v>152</v>
      </c>
      <c r="O422" s="23" t="str">
        <f t="shared" si="263"/>
        <v>Objeto</v>
      </c>
      <c r="P422" s="23" t="str">
        <f t="shared" si="263"/>
        <v>De.IFC</v>
      </c>
      <c r="Q422" s="35" t="str">
        <f t="shared" si="256"/>
        <v>Propriedade: da.classe.ifc    Domínio: Objeto     Range: De.IFC</v>
      </c>
      <c r="R422" s="35" t="str">
        <f t="shared" si="233"/>
        <v>Valor:  ifcFlowMovingDevice</v>
      </c>
      <c r="S422" s="19" t="s">
        <v>152</v>
      </c>
      <c r="T422" s="56" t="str">
        <f t="shared" si="234"/>
        <v>Refere-se a propriedade     da.classe.ifc     &gt;  ifcFlowMovingDevice</v>
      </c>
      <c r="U422" s="56" t="str">
        <f t="shared" si="264"/>
        <v>ifcFlowMovingDevice</v>
      </c>
    </row>
    <row r="423" spans="1:21" ht="8.4" customHeight="1" x14ac:dyDescent="0.3">
      <c r="A423" s="32">
        <v>423</v>
      </c>
      <c r="B423" s="18" t="str">
        <f t="shared" si="247"/>
        <v>da.classe.ifc</v>
      </c>
      <c r="C423" s="87" t="s">
        <v>493</v>
      </c>
      <c r="D423" s="34" t="s">
        <v>57</v>
      </c>
      <c r="E423" s="20" t="str">
        <f t="shared" si="248"/>
        <v>classes.ifc</v>
      </c>
      <c r="F423" s="26" t="str">
        <f t="shared" si="265"/>
        <v>da.classe.ifc</v>
      </c>
      <c r="G423" s="44" t="s">
        <v>152</v>
      </c>
      <c r="H423" s="44" t="s">
        <v>152</v>
      </c>
      <c r="I423" s="44" t="s">
        <v>152</v>
      </c>
      <c r="J423" s="44" t="s">
        <v>152</v>
      </c>
      <c r="K423" s="44" t="s">
        <v>152</v>
      </c>
      <c r="L423" s="44" t="s">
        <v>152</v>
      </c>
      <c r="M423" s="44" t="s">
        <v>152</v>
      </c>
      <c r="N423" s="44" t="s">
        <v>152</v>
      </c>
      <c r="O423" s="23" t="str">
        <f t="shared" ref="O423:P438" si="266">O422</f>
        <v>Objeto</v>
      </c>
      <c r="P423" s="23" t="str">
        <f t="shared" si="266"/>
        <v>De.IFC</v>
      </c>
      <c r="Q423" s="35" t="str">
        <f t="shared" si="256"/>
        <v>Propriedade: da.classe.ifc    Domínio: Objeto     Range: De.IFC</v>
      </c>
      <c r="R423" s="35" t="str">
        <f t="shared" si="233"/>
        <v>Valor:  ifcFlowSegment</v>
      </c>
      <c r="S423" s="19" t="s">
        <v>152</v>
      </c>
      <c r="T423" s="56" t="str">
        <f t="shared" si="234"/>
        <v>Refere-se a propriedade     da.classe.ifc     &gt;  ifcFlowSegment</v>
      </c>
      <c r="U423" s="56" t="str">
        <f t="shared" si="264"/>
        <v>ifcFlowSegment</v>
      </c>
    </row>
    <row r="424" spans="1:21" ht="8.4" customHeight="1" x14ac:dyDescent="0.3">
      <c r="A424" s="32">
        <v>424</v>
      </c>
      <c r="B424" s="18" t="str">
        <f t="shared" si="247"/>
        <v>da.classe.ifc</v>
      </c>
      <c r="C424" s="87" t="s">
        <v>494</v>
      </c>
      <c r="D424" s="34" t="s">
        <v>57</v>
      </c>
      <c r="E424" s="20" t="str">
        <f t="shared" si="248"/>
        <v>classes.ifc</v>
      </c>
      <c r="F424" s="26" t="str">
        <f t="shared" si="265"/>
        <v>da.classe.ifc</v>
      </c>
      <c r="G424" s="44" t="s">
        <v>152</v>
      </c>
      <c r="H424" s="44" t="s">
        <v>152</v>
      </c>
      <c r="I424" s="44" t="s">
        <v>152</v>
      </c>
      <c r="J424" s="44" t="s">
        <v>152</v>
      </c>
      <c r="K424" s="44" t="s">
        <v>152</v>
      </c>
      <c r="L424" s="44" t="s">
        <v>152</v>
      </c>
      <c r="M424" s="44" t="s">
        <v>152</v>
      </c>
      <c r="N424" s="44" t="s">
        <v>152</v>
      </c>
      <c r="O424" s="23" t="str">
        <f t="shared" si="266"/>
        <v>Objeto</v>
      </c>
      <c r="P424" s="23" t="str">
        <f t="shared" si="266"/>
        <v>De.IFC</v>
      </c>
      <c r="Q424" s="35" t="str">
        <f t="shared" si="256"/>
        <v>Propriedade: da.classe.ifc    Domínio: Objeto     Range: De.IFC</v>
      </c>
      <c r="R424" s="35" t="str">
        <f t="shared" ref="R424:R487" si="267">_xlfn.CONCAT("Valor:  ", C424)</f>
        <v>Valor:  ifcFlowStorageDevice</v>
      </c>
      <c r="S424" s="19" t="s">
        <v>152</v>
      </c>
      <c r="T424" s="56" t="str">
        <f t="shared" si="234"/>
        <v>Refere-se a propriedade     da.classe.ifc     &gt;  ifcFlowStorageDevice</v>
      </c>
      <c r="U424" s="56" t="str">
        <f t="shared" si="264"/>
        <v>ifcFlowStorageDevice</v>
      </c>
    </row>
    <row r="425" spans="1:21" ht="8.4" customHeight="1" x14ac:dyDescent="0.3">
      <c r="A425" s="32">
        <v>425</v>
      </c>
      <c r="B425" s="18" t="str">
        <f t="shared" si="247"/>
        <v>da.classe.ifc</v>
      </c>
      <c r="C425" s="87" t="s">
        <v>229</v>
      </c>
      <c r="D425" s="34" t="s">
        <v>57</v>
      </c>
      <c r="E425" s="20" t="str">
        <f t="shared" si="248"/>
        <v>classes.ifc</v>
      </c>
      <c r="F425" s="26" t="str">
        <f t="shared" si="265"/>
        <v>da.classe.ifc</v>
      </c>
      <c r="G425" s="44" t="s">
        <v>152</v>
      </c>
      <c r="H425" s="44" t="s">
        <v>152</v>
      </c>
      <c r="I425" s="44" t="s">
        <v>152</v>
      </c>
      <c r="J425" s="44" t="s">
        <v>152</v>
      </c>
      <c r="K425" s="44" t="s">
        <v>152</v>
      </c>
      <c r="L425" s="44" t="s">
        <v>152</v>
      </c>
      <c r="M425" s="44" t="s">
        <v>152</v>
      </c>
      <c r="N425" s="44" t="s">
        <v>152</v>
      </c>
      <c r="O425" s="23" t="str">
        <f t="shared" si="266"/>
        <v>Objeto</v>
      </c>
      <c r="P425" s="23" t="str">
        <f t="shared" si="266"/>
        <v>De.IFC</v>
      </c>
      <c r="Q425" s="35" t="str">
        <f t="shared" si="256"/>
        <v>Propriedade: da.classe.ifc    Domínio: Objeto     Range: De.IFC</v>
      </c>
      <c r="R425" s="35" t="str">
        <f t="shared" si="267"/>
        <v>Valor:  ifcFlowTerminal</v>
      </c>
      <c r="S425" s="19" t="s">
        <v>152</v>
      </c>
      <c r="T425" s="56" t="str">
        <f t="shared" si="234"/>
        <v>Refere-se a propriedade     da.classe.ifc     &gt;  ifcFlowTerminal</v>
      </c>
      <c r="U425" s="56" t="str">
        <f t="shared" si="264"/>
        <v>ifcFlowTerminal</v>
      </c>
    </row>
    <row r="426" spans="1:21" ht="8.4" customHeight="1" x14ac:dyDescent="0.3">
      <c r="A426" s="32">
        <v>426</v>
      </c>
      <c r="B426" s="18" t="str">
        <f t="shared" si="247"/>
        <v>da.classe.ifc</v>
      </c>
      <c r="C426" s="87" t="s">
        <v>495</v>
      </c>
      <c r="D426" s="34" t="s">
        <v>57</v>
      </c>
      <c r="E426" s="20" t="str">
        <f t="shared" si="248"/>
        <v>classes.ifc</v>
      </c>
      <c r="F426" s="26" t="str">
        <f t="shared" si="265"/>
        <v>da.classe.ifc</v>
      </c>
      <c r="G426" s="44" t="s">
        <v>152</v>
      </c>
      <c r="H426" s="44" t="s">
        <v>152</v>
      </c>
      <c r="I426" s="44" t="s">
        <v>152</v>
      </c>
      <c r="J426" s="44" t="s">
        <v>152</v>
      </c>
      <c r="K426" s="44" t="s">
        <v>152</v>
      </c>
      <c r="L426" s="44" t="s">
        <v>152</v>
      </c>
      <c r="M426" s="44" t="s">
        <v>152</v>
      </c>
      <c r="N426" s="44" t="s">
        <v>152</v>
      </c>
      <c r="O426" s="23" t="str">
        <f t="shared" si="266"/>
        <v>Objeto</v>
      </c>
      <c r="P426" s="23" t="str">
        <f t="shared" si="266"/>
        <v>De.IFC</v>
      </c>
      <c r="Q426" s="35" t="str">
        <f t="shared" si="256"/>
        <v>Propriedade: da.classe.ifc    Domínio: Objeto     Range: De.IFC</v>
      </c>
      <c r="R426" s="35" t="str">
        <f t="shared" si="267"/>
        <v>Valor:  ifcFlowTreatmentDevice</v>
      </c>
      <c r="S426" s="19" t="s">
        <v>152</v>
      </c>
      <c r="T426" s="56" t="str">
        <f t="shared" si="234"/>
        <v>Refere-se a propriedade     da.classe.ifc     &gt;  ifcFlowTreatmentDevice</v>
      </c>
      <c r="U426" s="56" t="str">
        <f t="shared" si="264"/>
        <v>ifcFlowTreatmentDevice</v>
      </c>
    </row>
    <row r="427" spans="1:21" ht="8.4" customHeight="1" x14ac:dyDescent="0.3">
      <c r="A427" s="32">
        <v>427</v>
      </c>
      <c r="B427" s="18" t="str">
        <f t="shared" si="247"/>
        <v>da.classe.ifc</v>
      </c>
      <c r="C427" s="93" t="s">
        <v>318</v>
      </c>
      <c r="D427" s="34" t="s">
        <v>57</v>
      </c>
      <c r="E427" s="20" t="str">
        <f t="shared" si="248"/>
        <v>classes.ifc</v>
      </c>
      <c r="F427" s="26" t="str">
        <f t="shared" si="265"/>
        <v>da.classe.ifc</v>
      </c>
      <c r="G427" s="44" t="s">
        <v>152</v>
      </c>
      <c r="H427" s="44" t="s">
        <v>152</v>
      </c>
      <c r="I427" s="44" t="s">
        <v>152</v>
      </c>
      <c r="J427" s="44" t="s">
        <v>152</v>
      </c>
      <c r="K427" s="44" t="s">
        <v>152</v>
      </c>
      <c r="L427" s="44" t="s">
        <v>152</v>
      </c>
      <c r="M427" s="44" t="s">
        <v>152</v>
      </c>
      <c r="N427" s="44" t="s">
        <v>152</v>
      </c>
      <c r="O427" s="23" t="str">
        <f t="shared" si="266"/>
        <v>Objeto</v>
      </c>
      <c r="P427" s="23" t="str">
        <f t="shared" si="266"/>
        <v>De.IFC</v>
      </c>
      <c r="Q427" s="35" t="str">
        <f t="shared" si="256"/>
        <v>Propriedade: da.classe.ifc    Domínio: Objeto     Range: De.IFC</v>
      </c>
      <c r="R427" s="35" t="str">
        <f t="shared" si="267"/>
        <v>Valor:  ifcInterceptor</v>
      </c>
      <c r="S427" s="19" t="s">
        <v>152</v>
      </c>
      <c r="T427" s="56" t="str">
        <f t="shared" si="234"/>
        <v>Refere-se a propriedade     da.classe.ifc     &gt;  ifcInterceptor</v>
      </c>
      <c r="U427" s="56" t="str">
        <f t="shared" si="264"/>
        <v>ifcInterceptor</v>
      </c>
    </row>
    <row r="428" spans="1:21" ht="8.4" customHeight="1" x14ac:dyDescent="0.3">
      <c r="A428" s="32">
        <v>428</v>
      </c>
      <c r="B428" s="18" t="str">
        <f t="shared" si="247"/>
        <v>da.classe.ifc</v>
      </c>
      <c r="C428" s="87" t="s">
        <v>191</v>
      </c>
      <c r="D428" s="34" t="s">
        <v>57</v>
      </c>
      <c r="E428" s="20" t="str">
        <f t="shared" si="248"/>
        <v>classes.ifc</v>
      </c>
      <c r="F428" s="26" t="str">
        <f t="shared" si="265"/>
        <v>da.classe.ifc</v>
      </c>
      <c r="G428" s="44" t="s">
        <v>152</v>
      </c>
      <c r="H428" s="44" t="s">
        <v>152</v>
      </c>
      <c r="I428" s="44" t="s">
        <v>152</v>
      </c>
      <c r="J428" s="44" t="s">
        <v>152</v>
      </c>
      <c r="K428" s="44" t="s">
        <v>152</v>
      </c>
      <c r="L428" s="44" t="s">
        <v>152</v>
      </c>
      <c r="M428" s="44" t="s">
        <v>152</v>
      </c>
      <c r="N428" s="44" t="s">
        <v>152</v>
      </c>
      <c r="O428" s="23" t="str">
        <f t="shared" si="266"/>
        <v>Objeto</v>
      </c>
      <c r="P428" s="23" t="str">
        <f t="shared" si="266"/>
        <v>De.IFC</v>
      </c>
      <c r="Q428" s="35" t="str">
        <f t="shared" si="256"/>
        <v>Propriedade: da.classe.ifc    Domínio: Objeto     Range: De.IFC</v>
      </c>
      <c r="R428" s="35" t="str">
        <f t="shared" si="267"/>
        <v>Valor:  ifcAirTerminaIBox</v>
      </c>
      <c r="S428" s="19" t="s">
        <v>152</v>
      </c>
      <c r="T428" s="56" t="str">
        <f t="shared" si="234"/>
        <v>Refere-se a propriedade     da.classe.ifc     &gt;  ifcAirTerminaIBox</v>
      </c>
      <c r="U428" s="56" t="str">
        <f t="shared" si="264"/>
        <v>ifcAirTerminaIBox</v>
      </c>
    </row>
    <row r="429" spans="1:21" ht="8.4" customHeight="1" x14ac:dyDescent="0.3">
      <c r="A429" s="32">
        <v>429</v>
      </c>
      <c r="B429" s="18" t="str">
        <f t="shared" si="247"/>
        <v>da.classe.ifc</v>
      </c>
      <c r="C429" s="87" t="s">
        <v>210</v>
      </c>
      <c r="D429" s="34" t="s">
        <v>57</v>
      </c>
      <c r="E429" s="20" t="str">
        <f t="shared" si="248"/>
        <v>classes.ifc</v>
      </c>
      <c r="F429" s="26" t="str">
        <f t="shared" si="265"/>
        <v>da.classe.ifc</v>
      </c>
      <c r="G429" s="44" t="s">
        <v>152</v>
      </c>
      <c r="H429" s="44" t="s">
        <v>152</v>
      </c>
      <c r="I429" s="44" t="s">
        <v>152</v>
      </c>
      <c r="J429" s="44" t="s">
        <v>152</v>
      </c>
      <c r="K429" s="44" t="s">
        <v>152</v>
      </c>
      <c r="L429" s="44" t="s">
        <v>152</v>
      </c>
      <c r="M429" s="44" t="s">
        <v>152</v>
      </c>
      <c r="N429" s="44" t="s">
        <v>152</v>
      </c>
      <c r="O429" s="23" t="str">
        <f t="shared" si="266"/>
        <v>Objeto</v>
      </c>
      <c r="P429" s="23" t="str">
        <f t="shared" si="266"/>
        <v>De.IFC</v>
      </c>
      <c r="Q429" s="35" t="str">
        <f t="shared" si="256"/>
        <v>Propriedade: da.classe.ifc    Domínio: Objeto     Range: De.IFC</v>
      </c>
      <c r="R429" s="35" t="str">
        <f t="shared" si="267"/>
        <v>Valor:  ifcDamper</v>
      </c>
      <c r="S429" s="19" t="s">
        <v>152</v>
      </c>
      <c r="T429" s="56" t="str">
        <f t="shared" ref="T429:T492" si="268">_xlfn.CONCAT("Refere-se a propriedade     ",F429, "     &gt;  ",U429)</f>
        <v>Refere-se a propriedade     da.classe.ifc     &gt;  ifcDamper</v>
      </c>
      <c r="U429" s="56" t="str">
        <f t="shared" si="264"/>
        <v>ifcDamper</v>
      </c>
    </row>
    <row r="430" spans="1:21" ht="8.4" customHeight="1" x14ac:dyDescent="0.3">
      <c r="A430" s="32">
        <v>430</v>
      </c>
      <c r="B430" s="18" t="str">
        <f t="shared" si="247"/>
        <v>da.classe.ifc</v>
      </c>
      <c r="C430" s="87" t="s">
        <v>216</v>
      </c>
      <c r="D430" s="34" t="s">
        <v>57</v>
      </c>
      <c r="E430" s="20" t="str">
        <f t="shared" si="248"/>
        <v>classes.ifc</v>
      </c>
      <c r="F430" s="26" t="str">
        <f t="shared" si="265"/>
        <v>da.classe.ifc</v>
      </c>
      <c r="G430" s="44" t="s">
        <v>152</v>
      </c>
      <c r="H430" s="44" t="s">
        <v>152</v>
      </c>
      <c r="I430" s="44" t="s">
        <v>152</v>
      </c>
      <c r="J430" s="44" t="s">
        <v>152</v>
      </c>
      <c r="K430" s="44" t="s">
        <v>152</v>
      </c>
      <c r="L430" s="44" t="s">
        <v>152</v>
      </c>
      <c r="M430" s="44" t="s">
        <v>152</v>
      </c>
      <c r="N430" s="44" t="s">
        <v>152</v>
      </c>
      <c r="O430" s="23" t="str">
        <f t="shared" si="266"/>
        <v>Objeto</v>
      </c>
      <c r="P430" s="23" t="str">
        <f t="shared" si="266"/>
        <v>De.IFC</v>
      </c>
      <c r="Q430" s="35" t="str">
        <f t="shared" si="256"/>
        <v>Propriedade: da.classe.ifc    Domínio: Objeto     Range: De.IFC</v>
      </c>
      <c r="R430" s="35" t="str">
        <f t="shared" si="267"/>
        <v>Valor:  ifcEIectricDistributionBoard</v>
      </c>
      <c r="S430" s="19" t="s">
        <v>152</v>
      </c>
      <c r="T430" s="56" t="str">
        <f t="shared" si="268"/>
        <v>Refere-se a propriedade     da.classe.ifc     &gt;  ifcEIectricDistributionBoard</v>
      </c>
      <c r="U430" s="56" t="str">
        <f t="shared" si="264"/>
        <v>ifcEIectricDistributionBoard</v>
      </c>
    </row>
    <row r="431" spans="1:21" ht="8.4" customHeight="1" x14ac:dyDescent="0.3">
      <c r="A431" s="32">
        <v>431</v>
      </c>
      <c r="B431" s="18" t="str">
        <f t="shared" si="247"/>
        <v>da.classe.ifc</v>
      </c>
      <c r="C431" s="87" t="s">
        <v>219</v>
      </c>
      <c r="D431" s="34" t="s">
        <v>57</v>
      </c>
      <c r="E431" s="20" t="str">
        <f t="shared" si="248"/>
        <v>classes.ifc</v>
      </c>
      <c r="F431" s="26" t="str">
        <f t="shared" si="265"/>
        <v>da.classe.ifc</v>
      </c>
      <c r="G431" s="44" t="s">
        <v>152</v>
      </c>
      <c r="H431" s="44" t="s">
        <v>152</v>
      </c>
      <c r="I431" s="44" t="s">
        <v>152</v>
      </c>
      <c r="J431" s="44" t="s">
        <v>152</v>
      </c>
      <c r="K431" s="44" t="s">
        <v>152</v>
      </c>
      <c r="L431" s="44" t="s">
        <v>152</v>
      </c>
      <c r="M431" s="44" t="s">
        <v>152</v>
      </c>
      <c r="N431" s="44" t="s">
        <v>152</v>
      </c>
      <c r="O431" s="23" t="str">
        <f t="shared" si="266"/>
        <v>Objeto</v>
      </c>
      <c r="P431" s="23" t="str">
        <f t="shared" si="266"/>
        <v>De.IFC</v>
      </c>
      <c r="Q431" s="35" t="str">
        <f t="shared" si="256"/>
        <v>Propriedade: da.classe.ifc    Domínio: Objeto     Range: De.IFC</v>
      </c>
      <c r="R431" s="35" t="str">
        <f t="shared" si="267"/>
        <v>Valor:  ifcEIectricTimeControI</v>
      </c>
      <c r="S431" s="19" t="s">
        <v>152</v>
      </c>
      <c r="T431" s="56" t="str">
        <f t="shared" si="268"/>
        <v>Refere-se a propriedade     da.classe.ifc     &gt;  ifcEIectricTimeControI</v>
      </c>
      <c r="U431" s="56" t="str">
        <f t="shared" si="264"/>
        <v>ifcEIectricTimeControI</v>
      </c>
    </row>
    <row r="432" spans="1:21" ht="8.4" customHeight="1" x14ac:dyDescent="0.3">
      <c r="A432" s="32">
        <v>432</v>
      </c>
      <c r="B432" s="18" t="str">
        <f t="shared" si="247"/>
        <v>da.classe.ifc</v>
      </c>
      <c r="C432" s="87" t="s">
        <v>226</v>
      </c>
      <c r="D432" s="34" t="s">
        <v>57</v>
      </c>
      <c r="E432" s="20" t="str">
        <f t="shared" si="248"/>
        <v>classes.ifc</v>
      </c>
      <c r="F432" s="26" t="str">
        <f t="shared" ref="F432:F447" si="269">F431</f>
        <v>da.classe.ifc</v>
      </c>
      <c r="G432" s="44" t="s">
        <v>152</v>
      </c>
      <c r="H432" s="44" t="s">
        <v>152</v>
      </c>
      <c r="I432" s="44" t="s">
        <v>152</v>
      </c>
      <c r="J432" s="44" t="s">
        <v>152</v>
      </c>
      <c r="K432" s="44" t="s">
        <v>152</v>
      </c>
      <c r="L432" s="44" t="s">
        <v>152</v>
      </c>
      <c r="M432" s="44" t="s">
        <v>152</v>
      </c>
      <c r="N432" s="44" t="s">
        <v>152</v>
      </c>
      <c r="O432" s="23" t="str">
        <f t="shared" si="266"/>
        <v>Objeto</v>
      </c>
      <c r="P432" s="23" t="str">
        <f t="shared" si="266"/>
        <v>De.IFC</v>
      </c>
      <c r="Q432" s="35" t="str">
        <f t="shared" si="256"/>
        <v>Propriedade: da.classe.ifc    Domínio: Objeto     Range: De.IFC</v>
      </c>
      <c r="R432" s="35" t="str">
        <f t="shared" si="267"/>
        <v>Valor:  ifcFIowMeter</v>
      </c>
      <c r="S432" s="19" t="s">
        <v>152</v>
      </c>
      <c r="T432" s="56" t="str">
        <f t="shared" si="268"/>
        <v>Refere-se a propriedade     da.classe.ifc     &gt;  ifcFIowMeter</v>
      </c>
      <c r="U432" s="56" t="str">
        <f t="shared" si="264"/>
        <v>ifcFIowMeter</v>
      </c>
    </row>
    <row r="433" spans="1:21" ht="8.4" customHeight="1" x14ac:dyDescent="0.3">
      <c r="A433" s="32">
        <v>433</v>
      </c>
      <c r="B433" s="18" t="str">
        <f t="shared" si="247"/>
        <v>da.classe.ifc</v>
      </c>
      <c r="C433" s="87" t="s">
        <v>245</v>
      </c>
      <c r="D433" s="34" t="s">
        <v>57</v>
      </c>
      <c r="E433" s="20" t="str">
        <f t="shared" si="248"/>
        <v>classes.ifc</v>
      </c>
      <c r="F433" s="26" t="str">
        <f t="shared" si="269"/>
        <v>da.classe.ifc</v>
      </c>
      <c r="G433" s="44" t="s">
        <v>152</v>
      </c>
      <c r="H433" s="44" t="s">
        <v>152</v>
      </c>
      <c r="I433" s="44" t="s">
        <v>152</v>
      </c>
      <c r="J433" s="44" t="s">
        <v>152</v>
      </c>
      <c r="K433" s="44" t="s">
        <v>152</v>
      </c>
      <c r="L433" s="44" t="s">
        <v>152</v>
      </c>
      <c r="M433" s="44" t="s">
        <v>152</v>
      </c>
      <c r="N433" s="44" t="s">
        <v>152</v>
      </c>
      <c r="O433" s="23" t="str">
        <f t="shared" si="266"/>
        <v>Objeto</v>
      </c>
      <c r="P433" s="23" t="str">
        <f t="shared" si="266"/>
        <v>De.IFC</v>
      </c>
      <c r="Q433" s="35" t="str">
        <f t="shared" si="256"/>
        <v>Propriedade: da.classe.ifc    Domínio: Objeto     Range: De.IFC</v>
      </c>
      <c r="R433" s="35" t="str">
        <f t="shared" si="267"/>
        <v>Valor:  ifcProtectiveDevice</v>
      </c>
      <c r="S433" s="19" t="s">
        <v>152</v>
      </c>
      <c r="T433" s="56" t="str">
        <f t="shared" si="268"/>
        <v>Refere-se a propriedade     da.classe.ifc     &gt;  ifcProtectiveDevice</v>
      </c>
      <c r="U433" s="56" t="str">
        <f t="shared" si="264"/>
        <v>ifcProtectiveDevice</v>
      </c>
    </row>
    <row r="434" spans="1:21" ht="8.4" customHeight="1" x14ac:dyDescent="0.3">
      <c r="A434" s="32">
        <v>434</v>
      </c>
      <c r="B434" s="18" t="str">
        <f t="shared" si="247"/>
        <v>da.classe.ifc</v>
      </c>
      <c r="C434" s="87" t="s">
        <v>260</v>
      </c>
      <c r="D434" s="34" t="s">
        <v>57</v>
      </c>
      <c r="E434" s="20" t="str">
        <f t="shared" si="248"/>
        <v>classes.ifc</v>
      </c>
      <c r="F434" s="26" t="str">
        <f t="shared" si="269"/>
        <v>da.classe.ifc</v>
      </c>
      <c r="G434" s="44" t="s">
        <v>152</v>
      </c>
      <c r="H434" s="44" t="s">
        <v>152</v>
      </c>
      <c r="I434" s="44" t="s">
        <v>152</v>
      </c>
      <c r="J434" s="44" t="s">
        <v>152</v>
      </c>
      <c r="K434" s="44" t="s">
        <v>152</v>
      </c>
      <c r="L434" s="44" t="s">
        <v>152</v>
      </c>
      <c r="M434" s="44" t="s">
        <v>152</v>
      </c>
      <c r="N434" s="44" t="s">
        <v>152</v>
      </c>
      <c r="O434" s="23" t="str">
        <f t="shared" si="266"/>
        <v>Objeto</v>
      </c>
      <c r="P434" s="23" t="str">
        <f t="shared" si="266"/>
        <v>De.IFC</v>
      </c>
      <c r="Q434" s="35" t="str">
        <f t="shared" si="256"/>
        <v>Propriedade: da.classe.ifc    Domínio: Objeto     Range: De.IFC</v>
      </c>
      <c r="R434" s="35" t="str">
        <f t="shared" si="267"/>
        <v>Valor:  ifcSwitchingDevice</v>
      </c>
      <c r="S434" s="19" t="s">
        <v>152</v>
      </c>
      <c r="T434" s="56" t="str">
        <f t="shared" si="268"/>
        <v>Refere-se a propriedade     da.classe.ifc     &gt;  ifcSwitchingDevice</v>
      </c>
      <c r="U434" s="56" t="str">
        <f t="shared" si="264"/>
        <v>ifcSwitchingDevice</v>
      </c>
    </row>
    <row r="435" spans="1:21" ht="8.4" customHeight="1" x14ac:dyDescent="0.3">
      <c r="A435" s="32">
        <v>435</v>
      </c>
      <c r="B435" s="18" t="str">
        <f t="shared" si="247"/>
        <v>da.classe.ifc</v>
      </c>
      <c r="C435" s="87" t="s">
        <v>265</v>
      </c>
      <c r="D435" s="34" t="s">
        <v>57</v>
      </c>
      <c r="E435" s="20" t="str">
        <f t="shared" si="248"/>
        <v>classes.ifc</v>
      </c>
      <c r="F435" s="26" t="str">
        <f t="shared" si="269"/>
        <v>da.classe.ifc</v>
      </c>
      <c r="G435" s="44" t="s">
        <v>152</v>
      </c>
      <c r="H435" s="44" t="s">
        <v>152</v>
      </c>
      <c r="I435" s="44" t="s">
        <v>152</v>
      </c>
      <c r="J435" s="44" t="s">
        <v>152</v>
      </c>
      <c r="K435" s="44" t="s">
        <v>152</v>
      </c>
      <c r="L435" s="44" t="s">
        <v>152</v>
      </c>
      <c r="M435" s="44" t="s">
        <v>152</v>
      </c>
      <c r="N435" s="44" t="s">
        <v>152</v>
      </c>
      <c r="O435" s="23" t="str">
        <f t="shared" si="266"/>
        <v>Objeto</v>
      </c>
      <c r="P435" s="23" t="str">
        <f t="shared" si="266"/>
        <v>De.IFC</v>
      </c>
      <c r="Q435" s="35" t="str">
        <f t="shared" si="256"/>
        <v>Propriedade: da.classe.ifc    Domínio: Objeto     Range: De.IFC</v>
      </c>
      <c r="R435" s="35" t="str">
        <f t="shared" si="267"/>
        <v>Valor:  ifcVaIve</v>
      </c>
      <c r="S435" s="19" t="s">
        <v>152</v>
      </c>
      <c r="T435" s="56" t="str">
        <f t="shared" si="268"/>
        <v>Refere-se a propriedade     da.classe.ifc     &gt;  ifcVaIve</v>
      </c>
      <c r="U435" s="56" t="str">
        <f t="shared" si="264"/>
        <v>ifcVaIve</v>
      </c>
    </row>
    <row r="436" spans="1:21" ht="8.4" customHeight="1" x14ac:dyDescent="0.3">
      <c r="A436" s="32">
        <v>436</v>
      </c>
      <c r="B436" s="18" t="str">
        <f t="shared" si="247"/>
        <v>da.classe.ifc</v>
      </c>
      <c r="C436" s="87" t="s">
        <v>282</v>
      </c>
      <c r="D436" s="34" t="s">
        <v>57</v>
      </c>
      <c r="E436" s="20" t="str">
        <f t="shared" si="248"/>
        <v>classes.ifc</v>
      </c>
      <c r="F436" s="26" t="str">
        <f t="shared" si="269"/>
        <v>da.classe.ifc</v>
      </c>
      <c r="G436" s="44" t="s">
        <v>152</v>
      </c>
      <c r="H436" s="44" t="s">
        <v>152</v>
      </c>
      <c r="I436" s="44" t="s">
        <v>152</v>
      </c>
      <c r="J436" s="44" t="s">
        <v>152</v>
      </c>
      <c r="K436" s="44" t="s">
        <v>152</v>
      </c>
      <c r="L436" s="44" t="s">
        <v>152</v>
      </c>
      <c r="M436" s="44" t="s">
        <v>152</v>
      </c>
      <c r="N436" s="44" t="s">
        <v>152</v>
      </c>
      <c r="O436" s="23" t="str">
        <f t="shared" si="266"/>
        <v>Objeto</v>
      </c>
      <c r="P436" s="23" t="str">
        <f t="shared" si="266"/>
        <v>De.IFC</v>
      </c>
      <c r="Q436" s="35" t="str">
        <f t="shared" si="256"/>
        <v>Propriedade: da.classe.ifc    Domínio: Objeto     Range: De.IFC</v>
      </c>
      <c r="R436" s="35" t="str">
        <f t="shared" si="267"/>
        <v>Valor:  ifcElementAssembly</v>
      </c>
      <c r="S436" s="19" t="s">
        <v>152</v>
      </c>
      <c r="T436" s="56" t="str">
        <f t="shared" si="268"/>
        <v>Refere-se a propriedade     da.classe.ifc     &gt;  ifcElementAssembly</v>
      </c>
      <c r="U436" s="56" t="str">
        <f t="shared" si="264"/>
        <v>ifcElementAssembly</v>
      </c>
    </row>
    <row r="437" spans="1:21" ht="8.4" customHeight="1" x14ac:dyDescent="0.3">
      <c r="A437" s="32">
        <v>437</v>
      </c>
      <c r="B437" s="18" t="str">
        <f t="shared" si="247"/>
        <v>da.classe.ifc</v>
      </c>
      <c r="C437" s="87" t="s">
        <v>192</v>
      </c>
      <c r="D437" s="34" t="s">
        <v>57</v>
      </c>
      <c r="E437" s="20" t="str">
        <f t="shared" si="248"/>
        <v>classes.ifc</v>
      </c>
      <c r="F437" s="26" t="str">
        <f t="shared" si="269"/>
        <v>da.classe.ifc</v>
      </c>
      <c r="G437" s="44" t="s">
        <v>152</v>
      </c>
      <c r="H437" s="44" t="s">
        <v>152</v>
      </c>
      <c r="I437" s="44" t="s">
        <v>152</v>
      </c>
      <c r="J437" s="44" t="s">
        <v>152</v>
      </c>
      <c r="K437" s="44" t="s">
        <v>152</v>
      </c>
      <c r="L437" s="44" t="s">
        <v>152</v>
      </c>
      <c r="M437" s="44" t="s">
        <v>152</v>
      </c>
      <c r="N437" s="44" t="s">
        <v>152</v>
      </c>
      <c r="O437" s="23" t="str">
        <f t="shared" si="266"/>
        <v>Objeto</v>
      </c>
      <c r="P437" s="23" t="str">
        <f t="shared" si="266"/>
        <v>De.IFC</v>
      </c>
      <c r="Q437" s="35" t="str">
        <f t="shared" si="256"/>
        <v>Propriedade: da.classe.ifc    Domínio: Objeto     Range: De.IFC</v>
      </c>
      <c r="R437" s="35" t="str">
        <f t="shared" si="267"/>
        <v>Valor:  ifcAirToAirHeatRecovery</v>
      </c>
      <c r="S437" s="19" t="s">
        <v>152</v>
      </c>
      <c r="T437" s="56" t="str">
        <f t="shared" si="268"/>
        <v>Refere-se a propriedade     da.classe.ifc     &gt;  ifcAirToAirHeatRecovery</v>
      </c>
      <c r="U437" s="56" t="str">
        <f t="shared" si="264"/>
        <v>ifcAirToAirHeatRecovery</v>
      </c>
    </row>
    <row r="438" spans="1:21" ht="8.4" customHeight="1" x14ac:dyDescent="0.3">
      <c r="A438" s="32">
        <v>438</v>
      </c>
      <c r="B438" s="18" t="str">
        <f t="shared" si="247"/>
        <v>da.classe.ifc</v>
      </c>
      <c r="C438" s="87" t="s">
        <v>195</v>
      </c>
      <c r="D438" s="34" t="s">
        <v>57</v>
      </c>
      <c r="E438" s="20" t="str">
        <f t="shared" si="248"/>
        <v>classes.ifc</v>
      </c>
      <c r="F438" s="26" t="str">
        <f t="shared" si="269"/>
        <v>da.classe.ifc</v>
      </c>
      <c r="G438" s="44" t="s">
        <v>152</v>
      </c>
      <c r="H438" s="44" t="s">
        <v>152</v>
      </c>
      <c r="I438" s="44" t="s">
        <v>152</v>
      </c>
      <c r="J438" s="44" t="s">
        <v>152</v>
      </c>
      <c r="K438" s="44" t="s">
        <v>152</v>
      </c>
      <c r="L438" s="44" t="s">
        <v>152</v>
      </c>
      <c r="M438" s="44" t="s">
        <v>152</v>
      </c>
      <c r="N438" s="44" t="s">
        <v>152</v>
      </c>
      <c r="O438" s="23" t="str">
        <f t="shared" si="266"/>
        <v>Objeto</v>
      </c>
      <c r="P438" s="23" t="str">
        <f t="shared" si="266"/>
        <v>De.IFC</v>
      </c>
      <c r="Q438" s="35" t="str">
        <f t="shared" si="256"/>
        <v>Propriedade: da.classe.ifc    Domínio: Objeto     Range: De.IFC</v>
      </c>
      <c r="R438" s="35" t="str">
        <f t="shared" si="267"/>
        <v>Valor:  ifcBoiIer</v>
      </c>
      <c r="S438" s="19" t="s">
        <v>152</v>
      </c>
      <c r="T438" s="56" t="str">
        <f t="shared" si="268"/>
        <v>Refere-se a propriedade     da.classe.ifc     &gt;  ifcBoiIer</v>
      </c>
      <c r="U438" s="56" t="str">
        <f t="shared" si="264"/>
        <v>ifcBoiIer</v>
      </c>
    </row>
    <row r="439" spans="1:21" ht="8.4" customHeight="1" x14ac:dyDescent="0.3">
      <c r="A439" s="32">
        <v>439</v>
      </c>
      <c r="B439" s="18" t="str">
        <f t="shared" si="247"/>
        <v>da.classe.ifc</v>
      </c>
      <c r="C439" s="87" t="s">
        <v>197</v>
      </c>
      <c r="D439" s="34" t="s">
        <v>57</v>
      </c>
      <c r="E439" s="20" t="str">
        <f t="shared" si="248"/>
        <v>classes.ifc</v>
      </c>
      <c r="F439" s="26" t="str">
        <f t="shared" si="269"/>
        <v>da.classe.ifc</v>
      </c>
      <c r="G439" s="44" t="s">
        <v>152</v>
      </c>
      <c r="H439" s="44" t="s">
        <v>152</v>
      </c>
      <c r="I439" s="44" t="s">
        <v>152</v>
      </c>
      <c r="J439" s="44" t="s">
        <v>152</v>
      </c>
      <c r="K439" s="44" t="s">
        <v>152</v>
      </c>
      <c r="L439" s="44" t="s">
        <v>152</v>
      </c>
      <c r="M439" s="44" t="s">
        <v>152</v>
      </c>
      <c r="N439" s="44" t="s">
        <v>152</v>
      </c>
      <c r="O439" s="23" t="str">
        <f t="shared" ref="O439:P454" si="270">O438</f>
        <v>Objeto</v>
      </c>
      <c r="P439" s="23" t="str">
        <f t="shared" si="270"/>
        <v>De.IFC</v>
      </c>
      <c r="Q439" s="35" t="str">
        <f t="shared" si="256"/>
        <v>Propriedade: da.classe.ifc    Domínio: Objeto     Range: De.IFC</v>
      </c>
      <c r="R439" s="35" t="str">
        <f t="shared" si="267"/>
        <v>Valor:  ifcBurner</v>
      </c>
      <c r="S439" s="19" t="s">
        <v>152</v>
      </c>
      <c r="T439" s="56" t="str">
        <f t="shared" si="268"/>
        <v>Refere-se a propriedade     da.classe.ifc     &gt;  ifcBurner</v>
      </c>
      <c r="U439" s="56" t="str">
        <f t="shared" si="264"/>
        <v>ifcBurner</v>
      </c>
    </row>
    <row r="440" spans="1:21" ht="8.4" customHeight="1" x14ac:dyDescent="0.3">
      <c r="A440" s="32">
        <v>440</v>
      </c>
      <c r="B440" s="18" t="str">
        <f t="shared" si="247"/>
        <v>da.classe.ifc</v>
      </c>
      <c r="C440" s="87" t="s">
        <v>201</v>
      </c>
      <c r="D440" s="34" t="s">
        <v>57</v>
      </c>
      <c r="E440" s="20" t="str">
        <f t="shared" si="248"/>
        <v>classes.ifc</v>
      </c>
      <c r="F440" s="26" t="str">
        <f t="shared" si="269"/>
        <v>da.classe.ifc</v>
      </c>
      <c r="G440" s="44" t="s">
        <v>152</v>
      </c>
      <c r="H440" s="44" t="s">
        <v>152</v>
      </c>
      <c r="I440" s="44" t="s">
        <v>152</v>
      </c>
      <c r="J440" s="44" t="s">
        <v>152</v>
      </c>
      <c r="K440" s="44" t="s">
        <v>152</v>
      </c>
      <c r="L440" s="44" t="s">
        <v>152</v>
      </c>
      <c r="M440" s="44" t="s">
        <v>152</v>
      </c>
      <c r="N440" s="44" t="s">
        <v>152</v>
      </c>
      <c r="O440" s="23" t="str">
        <f t="shared" si="270"/>
        <v>Objeto</v>
      </c>
      <c r="P440" s="23" t="str">
        <f t="shared" si="270"/>
        <v>De.IFC</v>
      </c>
      <c r="Q440" s="35" t="str">
        <f t="shared" si="256"/>
        <v>Propriedade: da.classe.ifc    Domínio: Objeto     Range: De.IFC</v>
      </c>
      <c r="R440" s="35" t="str">
        <f t="shared" si="267"/>
        <v>Valor:  ifcChiIIer</v>
      </c>
      <c r="S440" s="19" t="s">
        <v>152</v>
      </c>
      <c r="T440" s="56" t="str">
        <f t="shared" si="268"/>
        <v>Refere-se a propriedade     da.classe.ifc     &gt;  ifcChiIIer</v>
      </c>
      <c r="U440" s="56" t="str">
        <f t="shared" si="264"/>
        <v>ifcChiIIer</v>
      </c>
    </row>
    <row r="441" spans="1:21" ht="8.4" customHeight="1" x14ac:dyDescent="0.3">
      <c r="A441" s="32">
        <v>441</v>
      </c>
      <c r="B441" s="18" t="str">
        <f t="shared" si="247"/>
        <v>da.classe.ifc</v>
      </c>
      <c r="C441" s="87" t="s">
        <v>203</v>
      </c>
      <c r="D441" s="34" t="s">
        <v>57</v>
      </c>
      <c r="E441" s="20" t="str">
        <f t="shared" si="248"/>
        <v>classes.ifc</v>
      </c>
      <c r="F441" s="26" t="str">
        <f t="shared" si="269"/>
        <v>da.classe.ifc</v>
      </c>
      <c r="G441" s="44" t="s">
        <v>152</v>
      </c>
      <c r="H441" s="44" t="s">
        <v>152</v>
      </c>
      <c r="I441" s="44" t="s">
        <v>152</v>
      </c>
      <c r="J441" s="44" t="s">
        <v>152</v>
      </c>
      <c r="K441" s="44" t="s">
        <v>152</v>
      </c>
      <c r="L441" s="44" t="s">
        <v>152</v>
      </c>
      <c r="M441" s="44" t="s">
        <v>152</v>
      </c>
      <c r="N441" s="44" t="s">
        <v>152</v>
      </c>
      <c r="O441" s="23" t="str">
        <f t="shared" si="270"/>
        <v>Objeto</v>
      </c>
      <c r="P441" s="23" t="str">
        <f t="shared" si="270"/>
        <v>De.IFC</v>
      </c>
      <c r="Q441" s="35" t="str">
        <f t="shared" si="256"/>
        <v>Propriedade: da.classe.ifc    Domínio: Objeto     Range: De.IFC</v>
      </c>
      <c r="R441" s="35" t="str">
        <f t="shared" si="267"/>
        <v>Valor:  ifcCoiI</v>
      </c>
      <c r="S441" s="19" t="s">
        <v>152</v>
      </c>
      <c r="T441" s="56" t="str">
        <f t="shared" si="268"/>
        <v>Refere-se a propriedade     da.classe.ifc     &gt;  ifcCoiI</v>
      </c>
      <c r="U441" s="56" t="str">
        <f t="shared" si="264"/>
        <v>ifcCoiI</v>
      </c>
    </row>
    <row r="442" spans="1:21" ht="8.4" customHeight="1" x14ac:dyDescent="0.3">
      <c r="A442" s="32">
        <v>442</v>
      </c>
      <c r="B442" s="18" t="str">
        <f t="shared" si="247"/>
        <v>da.classe.ifc</v>
      </c>
      <c r="C442" s="87" t="s">
        <v>206</v>
      </c>
      <c r="D442" s="34" t="s">
        <v>57</v>
      </c>
      <c r="E442" s="20" t="str">
        <f t="shared" si="248"/>
        <v>classes.ifc</v>
      </c>
      <c r="F442" s="26" t="str">
        <f t="shared" si="269"/>
        <v>da.classe.ifc</v>
      </c>
      <c r="G442" s="44" t="s">
        <v>152</v>
      </c>
      <c r="H442" s="44" t="s">
        <v>152</v>
      </c>
      <c r="I442" s="44" t="s">
        <v>152</v>
      </c>
      <c r="J442" s="44" t="s">
        <v>152</v>
      </c>
      <c r="K442" s="44" t="s">
        <v>152</v>
      </c>
      <c r="L442" s="44" t="s">
        <v>152</v>
      </c>
      <c r="M442" s="44" t="s">
        <v>152</v>
      </c>
      <c r="N442" s="44" t="s">
        <v>152</v>
      </c>
      <c r="O442" s="23" t="str">
        <f t="shared" si="270"/>
        <v>Objeto</v>
      </c>
      <c r="P442" s="23" t="str">
        <f t="shared" si="270"/>
        <v>De.IFC</v>
      </c>
      <c r="Q442" s="35" t="str">
        <f t="shared" si="256"/>
        <v>Propriedade: da.classe.ifc    Domínio: Objeto     Range: De.IFC</v>
      </c>
      <c r="R442" s="35" t="str">
        <f t="shared" si="267"/>
        <v>Valor:  ifcCondenser</v>
      </c>
      <c r="S442" s="19" t="s">
        <v>152</v>
      </c>
      <c r="T442" s="56" t="str">
        <f t="shared" si="268"/>
        <v>Refere-se a propriedade     da.classe.ifc     &gt;  ifcCondenser</v>
      </c>
      <c r="U442" s="56" t="str">
        <f t="shared" si="264"/>
        <v>ifcCondenser</v>
      </c>
    </row>
    <row r="443" spans="1:21" ht="8.4" customHeight="1" x14ac:dyDescent="0.3">
      <c r="A443" s="32">
        <v>443</v>
      </c>
      <c r="B443" s="18" t="str">
        <f t="shared" si="247"/>
        <v>da.classe.ifc</v>
      </c>
      <c r="C443" s="87" t="s">
        <v>280</v>
      </c>
      <c r="D443" s="34" t="s">
        <v>57</v>
      </c>
      <c r="E443" s="20" t="str">
        <f t="shared" si="248"/>
        <v>classes.ifc</v>
      </c>
      <c r="F443" s="26" t="str">
        <f t="shared" si="269"/>
        <v>da.classe.ifc</v>
      </c>
      <c r="G443" s="44" t="s">
        <v>152</v>
      </c>
      <c r="H443" s="44" t="s">
        <v>152</v>
      </c>
      <c r="I443" s="44" t="s">
        <v>152</v>
      </c>
      <c r="J443" s="44" t="s">
        <v>152</v>
      </c>
      <c r="K443" s="44" t="s">
        <v>152</v>
      </c>
      <c r="L443" s="44" t="s">
        <v>152</v>
      </c>
      <c r="M443" s="44" t="s">
        <v>152</v>
      </c>
      <c r="N443" s="44" t="s">
        <v>152</v>
      </c>
      <c r="O443" s="23" t="str">
        <f t="shared" si="270"/>
        <v>Objeto</v>
      </c>
      <c r="P443" s="23" t="str">
        <f t="shared" si="270"/>
        <v>De.IFC</v>
      </c>
      <c r="Q443" s="35" t="str">
        <f t="shared" si="256"/>
        <v>Propriedade: da.classe.ifc    Domínio: Objeto     Range: De.IFC</v>
      </c>
      <c r="R443" s="35" t="str">
        <f t="shared" si="267"/>
        <v>Valor:  ifcCooledBeam</v>
      </c>
      <c r="S443" s="19" t="s">
        <v>152</v>
      </c>
      <c r="T443" s="56" t="str">
        <f t="shared" si="268"/>
        <v>Refere-se a propriedade     da.classe.ifc     &gt;  ifcCooledBeam</v>
      </c>
      <c r="U443" s="56" t="str">
        <f t="shared" si="264"/>
        <v>ifcCooledBeam</v>
      </c>
    </row>
    <row r="444" spans="1:21" ht="8.4" customHeight="1" x14ac:dyDescent="0.3">
      <c r="A444" s="32">
        <v>444</v>
      </c>
      <c r="B444" s="18" t="str">
        <f t="shared" si="247"/>
        <v>da.classe.ifc</v>
      </c>
      <c r="C444" s="87" t="s">
        <v>207</v>
      </c>
      <c r="D444" s="34" t="s">
        <v>57</v>
      </c>
      <c r="E444" s="20" t="str">
        <f t="shared" si="248"/>
        <v>classes.ifc</v>
      </c>
      <c r="F444" s="26" t="str">
        <f t="shared" si="269"/>
        <v>da.classe.ifc</v>
      </c>
      <c r="G444" s="44" t="s">
        <v>152</v>
      </c>
      <c r="H444" s="44" t="s">
        <v>152</v>
      </c>
      <c r="I444" s="44" t="s">
        <v>152</v>
      </c>
      <c r="J444" s="44" t="s">
        <v>152</v>
      </c>
      <c r="K444" s="44" t="s">
        <v>152</v>
      </c>
      <c r="L444" s="44" t="s">
        <v>152</v>
      </c>
      <c r="M444" s="44" t="s">
        <v>152</v>
      </c>
      <c r="N444" s="44" t="s">
        <v>152</v>
      </c>
      <c r="O444" s="23" t="str">
        <f t="shared" si="270"/>
        <v>Objeto</v>
      </c>
      <c r="P444" s="23" t="str">
        <f t="shared" si="270"/>
        <v>De.IFC</v>
      </c>
      <c r="Q444" s="35" t="str">
        <f t="shared" si="256"/>
        <v>Propriedade: da.classe.ifc    Domínio: Objeto     Range: De.IFC</v>
      </c>
      <c r="R444" s="35" t="str">
        <f t="shared" si="267"/>
        <v>Valor:  ifcCooIingTower</v>
      </c>
      <c r="S444" s="19" t="s">
        <v>152</v>
      </c>
      <c r="T444" s="56" t="str">
        <f t="shared" si="268"/>
        <v>Refere-se a propriedade     da.classe.ifc     &gt;  ifcCooIingTower</v>
      </c>
      <c r="U444" s="56" t="str">
        <f t="shared" si="264"/>
        <v>ifcCooIingTower</v>
      </c>
    </row>
    <row r="445" spans="1:21" ht="8.4" customHeight="1" x14ac:dyDescent="0.3">
      <c r="A445" s="32">
        <v>445</v>
      </c>
      <c r="B445" s="18" t="str">
        <f t="shared" si="247"/>
        <v>da.classe.ifc</v>
      </c>
      <c r="C445" s="87" t="s">
        <v>218</v>
      </c>
      <c r="D445" s="34" t="s">
        <v>57</v>
      </c>
      <c r="E445" s="20" t="str">
        <f t="shared" si="248"/>
        <v>classes.ifc</v>
      </c>
      <c r="F445" s="26" t="str">
        <f t="shared" si="269"/>
        <v>da.classe.ifc</v>
      </c>
      <c r="G445" s="44" t="s">
        <v>152</v>
      </c>
      <c r="H445" s="44" t="s">
        <v>152</v>
      </c>
      <c r="I445" s="44" t="s">
        <v>152</v>
      </c>
      <c r="J445" s="44" t="s">
        <v>152</v>
      </c>
      <c r="K445" s="44" t="s">
        <v>152</v>
      </c>
      <c r="L445" s="44" t="s">
        <v>152</v>
      </c>
      <c r="M445" s="44" t="s">
        <v>152</v>
      </c>
      <c r="N445" s="44" t="s">
        <v>152</v>
      </c>
      <c r="O445" s="23" t="str">
        <f t="shared" si="270"/>
        <v>Objeto</v>
      </c>
      <c r="P445" s="23" t="str">
        <f t="shared" si="270"/>
        <v>De.IFC</v>
      </c>
      <c r="Q445" s="35" t="str">
        <f t="shared" si="256"/>
        <v>Propriedade: da.classe.ifc    Domínio: Objeto     Range: De.IFC</v>
      </c>
      <c r="R445" s="35" t="str">
        <f t="shared" si="267"/>
        <v>Valor:  ifcEIectricGenerator</v>
      </c>
      <c r="S445" s="19" t="s">
        <v>152</v>
      </c>
      <c r="T445" s="56" t="str">
        <f t="shared" si="268"/>
        <v>Refere-se a propriedade     da.classe.ifc     &gt;  ifcEIectricGenerator</v>
      </c>
      <c r="U445" s="56" t="str">
        <f t="shared" si="264"/>
        <v>ifcEIectricGenerator</v>
      </c>
    </row>
    <row r="446" spans="1:21" ht="8.4" customHeight="1" x14ac:dyDescent="0.3">
      <c r="A446" s="32">
        <v>446</v>
      </c>
      <c r="B446" s="18" t="str">
        <f t="shared" ref="B446:B509" si="271">F446</f>
        <v>da.classe.ifc</v>
      </c>
      <c r="C446" s="18" t="s">
        <v>220</v>
      </c>
      <c r="D446" s="34" t="s">
        <v>57</v>
      </c>
      <c r="E446" s="20" t="str">
        <f t="shared" ref="E446:E509" si="272">E445</f>
        <v>classes.ifc</v>
      </c>
      <c r="F446" s="26" t="str">
        <f t="shared" si="269"/>
        <v>da.classe.ifc</v>
      </c>
      <c r="G446" s="44" t="s">
        <v>152</v>
      </c>
      <c r="H446" s="44" t="s">
        <v>152</v>
      </c>
      <c r="I446" s="44" t="s">
        <v>152</v>
      </c>
      <c r="J446" s="44" t="s">
        <v>152</v>
      </c>
      <c r="K446" s="44" t="s">
        <v>152</v>
      </c>
      <c r="L446" s="44" t="s">
        <v>152</v>
      </c>
      <c r="M446" s="44" t="s">
        <v>152</v>
      </c>
      <c r="N446" s="44" t="s">
        <v>152</v>
      </c>
      <c r="O446" s="23" t="str">
        <f t="shared" si="270"/>
        <v>Objeto</v>
      </c>
      <c r="P446" s="23" t="str">
        <f t="shared" si="270"/>
        <v>De.IFC</v>
      </c>
      <c r="Q446" s="35" t="str">
        <f t="shared" si="256"/>
        <v>Propriedade: da.classe.ifc    Domínio: Objeto     Range: De.IFC</v>
      </c>
      <c r="R446" s="35" t="str">
        <f t="shared" si="267"/>
        <v>Valor:  ifcElectricMotor</v>
      </c>
      <c r="S446" s="19" t="s">
        <v>152</v>
      </c>
      <c r="T446" s="56" t="str">
        <f t="shared" si="268"/>
        <v>Refere-se a propriedade     da.classe.ifc     &gt;  ifcElectricMotor</v>
      </c>
      <c r="U446" s="56" t="str">
        <f t="shared" si="264"/>
        <v>ifcElectricMotor</v>
      </c>
    </row>
    <row r="447" spans="1:21" ht="8.4" customHeight="1" x14ac:dyDescent="0.3">
      <c r="A447" s="32">
        <v>447</v>
      </c>
      <c r="B447" s="18" t="str">
        <f t="shared" si="271"/>
        <v>da.classe.ifc</v>
      </c>
      <c r="C447" s="87" t="s">
        <v>222</v>
      </c>
      <c r="D447" s="34" t="s">
        <v>57</v>
      </c>
      <c r="E447" s="20" t="str">
        <f t="shared" si="272"/>
        <v>classes.ifc</v>
      </c>
      <c r="F447" s="26" t="str">
        <f t="shared" si="269"/>
        <v>da.classe.ifc</v>
      </c>
      <c r="G447" s="44" t="s">
        <v>152</v>
      </c>
      <c r="H447" s="44" t="s">
        <v>152</v>
      </c>
      <c r="I447" s="44" t="s">
        <v>152</v>
      </c>
      <c r="J447" s="44" t="s">
        <v>152</v>
      </c>
      <c r="K447" s="44" t="s">
        <v>152</v>
      </c>
      <c r="L447" s="44" t="s">
        <v>152</v>
      </c>
      <c r="M447" s="44" t="s">
        <v>152</v>
      </c>
      <c r="N447" s="44" t="s">
        <v>152</v>
      </c>
      <c r="O447" s="23" t="str">
        <f t="shared" si="270"/>
        <v>Objeto</v>
      </c>
      <c r="P447" s="23" t="str">
        <f t="shared" si="270"/>
        <v>De.IFC</v>
      </c>
      <c r="Q447" s="35" t="str">
        <f t="shared" si="256"/>
        <v>Propriedade: da.classe.ifc    Domínio: Objeto     Range: De.IFC</v>
      </c>
      <c r="R447" s="35" t="str">
        <f t="shared" si="267"/>
        <v>Valor:  ifcEngine</v>
      </c>
      <c r="S447" s="19" t="s">
        <v>152</v>
      </c>
      <c r="T447" s="56" t="str">
        <f t="shared" si="268"/>
        <v>Refere-se a propriedade     da.classe.ifc     &gt;  ifcEngine</v>
      </c>
      <c r="U447" s="56" t="str">
        <f t="shared" si="264"/>
        <v>ifcEngine</v>
      </c>
    </row>
    <row r="448" spans="1:21" ht="8.4" customHeight="1" x14ac:dyDescent="0.3">
      <c r="A448" s="32">
        <v>448</v>
      </c>
      <c r="B448" s="18" t="str">
        <f t="shared" si="271"/>
        <v>da.classe.ifc</v>
      </c>
      <c r="C448" s="87" t="s">
        <v>283</v>
      </c>
      <c r="D448" s="34" t="s">
        <v>57</v>
      </c>
      <c r="E448" s="20" t="str">
        <f t="shared" si="272"/>
        <v>classes.ifc</v>
      </c>
      <c r="F448" s="26" t="str">
        <f t="shared" ref="F448:F463" si="273">F447</f>
        <v>da.classe.ifc</v>
      </c>
      <c r="G448" s="44" t="s">
        <v>152</v>
      </c>
      <c r="H448" s="44" t="s">
        <v>152</v>
      </c>
      <c r="I448" s="44" t="s">
        <v>152</v>
      </c>
      <c r="J448" s="44" t="s">
        <v>152</v>
      </c>
      <c r="K448" s="44" t="s">
        <v>152</v>
      </c>
      <c r="L448" s="44" t="s">
        <v>152</v>
      </c>
      <c r="M448" s="44" t="s">
        <v>152</v>
      </c>
      <c r="N448" s="44" t="s">
        <v>152</v>
      </c>
      <c r="O448" s="23" t="str">
        <f t="shared" si="270"/>
        <v>Objeto</v>
      </c>
      <c r="P448" s="23" t="str">
        <f t="shared" si="270"/>
        <v>De.IFC</v>
      </c>
      <c r="Q448" s="35" t="str">
        <f t="shared" si="256"/>
        <v>Propriedade: da.classe.ifc    Domínio: Objeto     Range: De.IFC</v>
      </c>
      <c r="R448" s="35" t="str">
        <f t="shared" si="267"/>
        <v>Valor:  ifcEvaporativeCooler</v>
      </c>
      <c r="S448" s="19" t="s">
        <v>152</v>
      </c>
      <c r="T448" s="56" t="str">
        <f t="shared" si="268"/>
        <v>Refere-se a propriedade     da.classe.ifc     &gt;  ifcEvaporativeCooler</v>
      </c>
      <c r="U448" s="56" t="str">
        <f t="shared" si="264"/>
        <v>ifcEvaporativeCooler</v>
      </c>
    </row>
    <row r="449" spans="1:21" ht="8.4" customHeight="1" x14ac:dyDescent="0.3">
      <c r="A449" s="32">
        <v>449</v>
      </c>
      <c r="B449" s="18" t="str">
        <f t="shared" si="271"/>
        <v>da.classe.ifc</v>
      </c>
      <c r="C449" s="87" t="s">
        <v>223</v>
      </c>
      <c r="D449" s="34" t="s">
        <v>57</v>
      </c>
      <c r="E449" s="20" t="str">
        <f t="shared" si="272"/>
        <v>classes.ifc</v>
      </c>
      <c r="F449" s="26" t="str">
        <f t="shared" si="273"/>
        <v>da.classe.ifc</v>
      </c>
      <c r="G449" s="44" t="s">
        <v>152</v>
      </c>
      <c r="H449" s="44" t="s">
        <v>152</v>
      </c>
      <c r="I449" s="44" t="s">
        <v>152</v>
      </c>
      <c r="J449" s="44" t="s">
        <v>152</v>
      </c>
      <c r="K449" s="44" t="s">
        <v>152</v>
      </c>
      <c r="L449" s="44" t="s">
        <v>152</v>
      </c>
      <c r="M449" s="44" t="s">
        <v>152</v>
      </c>
      <c r="N449" s="44" t="s">
        <v>152</v>
      </c>
      <c r="O449" s="23" t="str">
        <f t="shared" si="270"/>
        <v>Objeto</v>
      </c>
      <c r="P449" s="23" t="str">
        <f t="shared" si="270"/>
        <v>De.IFC</v>
      </c>
      <c r="Q449" s="35" t="str">
        <f t="shared" si="256"/>
        <v>Propriedade: da.classe.ifc    Domínio: Objeto     Range: De.IFC</v>
      </c>
      <c r="R449" s="35" t="str">
        <f t="shared" si="267"/>
        <v>Valor:  ifcEvaporator</v>
      </c>
      <c r="S449" s="19" t="s">
        <v>152</v>
      </c>
      <c r="T449" s="56" t="str">
        <f t="shared" si="268"/>
        <v>Refere-se a propriedade     da.classe.ifc     &gt;  ifcEvaporator</v>
      </c>
      <c r="U449" s="56" t="str">
        <f t="shared" si="264"/>
        <v>ifcEvaporator</v>
      </c>
    </row>
    <row r="450" spans="1:21" ht="8.4" customHeight="1" x14ac:dyDescent="0.3">
      <c r="A450" s="32">
        <v>450</v>
      </c>
      <c r="B450" s="18" t="str">
        <f t="shared" si="271"/>
        <v>da.classe.ifc</v>
      </c>
      <c r="C450" s="87" t="s">
        <v>234</v>
      </c>
      <c r="D450" s="34" t="s">
        <v>57</v>
      </c>
      <c r="E450" s="20" t="str">
        <f t="shared" si="272"/>
        <v>classes.ifc</v>
      </c>
      <c r="F450" s="26" t="str">
        <f t="shared" si="273"/>
        <v>da.classe.ifc</v>
      </c>
      <c r="G450" s="44" t="s">
        <v>152</v>
      </c>
      <c r="H450" s="44" t="s">
        <v>152</v>
      </c>
      <c r="I450" s="44" t="s">
        <v>152</v>
      </c>
      <c r="J450" s="44" t="s">
        <v>152</v>
      </c>
      <c r="K450" s="44" t="s">
        <v>152</v>
      </c>
      <c r="L450" s="44" t="s">
        <v>152</v>
      </c>
      <c r="M450" s="44" t="s">
        <v>152</v>
      </c>
      <c r="N450" s="44" t="s">
        <v>152</v>
      </c>
      <c r="O450" s="23" t="str">
        <f t="shared" si="270"/>
        <v>Objeto</v>
      </c>
      <c r="P450" s="23" t="str">
        <f t="shared" si="270"/>
        <v>De.IFC</v>
      </c>
      <c r="Q450" s="35" t="str">
        <f t="shared" si="256"/>
        <v>Propriedade: da.classe.ifc    Domínio: Objeto     Range: De.IFC</v>
      </c>
      <c r="R450" s="35" t="str">
        <f t="shared" si="267"/>
        <v>Valor:  ifcHeatExchanger</v>
      </c>
      <c r="S450" s="19" t="s">
        <v>152</v>
      </c>
      <c r="T450" s="56" t="str">
        <f t="shared" si="268"/>
        <v>Refere-se a propriedade     da.classe.ifc     &gt;  ifcHeatExchanger</v>
      </c>
      <c r="U450" s="56" t="str">
        <f t="shared" si="264"/>
        <v>ifcHeatExchanger</v>
      </c>
    </row>
    <row r="451" spans="1:21" ht="8.4" customHeight="1" x14ac:dyDescent="0.3">
      <c r="A451" s="32">
        <v>451</v>
      </c>
      <c r="B451" s="18" t="str">
        <f t="shared" si="271"/>
        <v>da.classe.ifc</v>
      </c>
      <c r="C451" s="87" t="s">
        <v>235</v>
      </c>
      <c r="D451" s="34" t="s">
        <v>57</v>
      </c>
      <c r="E451" s="20" t="str">
        <f t="shared" si="272"/>
        <v>classes.ifc</v>
      </c>
      <c r="F451" s="26" t="str">
        <f t="shared" si="273"/>
        <v>da.classe.ifc</v>
      </c>
      <c r="G451" s="44" t="s">
        <v>152</v>
      </c>
      <c r="H451" s="44" t="s">
        <v>152</v>
      </c>
      <c r="I451" s="44" t="s">
        <v>152</v>
      </c>
      <c r="J451" s="44" t="s">
        <v>152</v>
      </c>
      <c r="K451" s="44" t="s">
        <v>152</v>
      </c>
      <c r="L451" s="44" t="s">
        <v>152</v>
      </c>
      <c r="M451" s="44" t="s">
        <v>152</v>
      </c>
      <c r="N451" s="44" t="s">
        <v>152</v>
      </c>
      <c r="O451" s="23" t="str">
        <f t="shared" si="270"/>
        <v>Objeto</v>
      </c>
      <c r="P451" s="23" t="str">
        <f t="shared" si="270"/>
        <v>De.IFC</v>
      </c>
      <c r="Q451" s="35" t="str">
        <f t="shared" ref="Q451:Q514" si="274">_xlfn.CONCAT("Propriedade: ",  F451, "    Domínio: ", O451, "     Range: ", P451)</f>
        <v>Propriedade: da.classe.ifc    Domínio: Objeto     Range: De.IFC</v>
      </c>
      <c r="R451" s="35" t="str">
        <f t="shared" si="267"/>
        <v>Valor:  ifcHumidifier</v>
      </c>
      <c r="S451" s="19" t="s">
        <v>152</v>
      </c>
      <c r="T451" s="56" t="str">
        <f t="shared" si="268"/>
        <v>Refere-se a propriedade     da.classe.ifc     &gt;  ifcHumidifier</v>
      </c>
      <c r="U451" s="56" t="str">
        <f t="shared" si="264"/>
        <v>ifcHumidifier</v>
      </c>
    </row>
    <row r="452" spans="1:21" ht="8.4" customHeight="1" x14ac:dyDescent="0.3">
      <c r="A452" s="32">
        <v>452</v>
      </c>
      <c r="B452" s="18" t="str">
        <f t="shared" si="271"/>
        <v>da.classe.ifc</v>
      </c>
      <c r="C452" s="93" t="s">
        <v>321</v>
      </c>
      <c r="D452" s="34" t="s">
        <v>57</v>
      </c>
      <c r="E452" s="20" t="str">
        <f t="shared" si="272"/>
        <v>classes.ifc</v>
      </c>
      <c r="F452" s="26" t="str">
        <f t="shared" si="273"/>
        <v>da.classe.ifc</v>
      </c>
      <c r="G452" s="44" t="s">
        <v>152</v>
      </c>
      <c r="H452" s="44" t="s">
        <v>152</v>
      </c>
      <c r="I452" s="44" t="s">
        <v>152</v>
      </c>
      <c r="J452" s="44" t="s">
        <v>152</v>
      </c>
      <c r="K452" s="44" t="s">
        <v>152</v>
      </c>
      <c r="L452" s="44" t="s">
        <v>152</v>
      </c>
      <c r="M452" s="44" t="s">
        <v>152</v>
      </c>
      <c r="N452" s="44" t="s">
        <v>152</v>
      </c>
      <c r="O452" s="23" t="str">
        <f t="shared" si="270"/>
        <v>Objeto</v>
      </c>
      <c r="P452" s="23" t="str">
        <f t="shared" si="270"/>
        <v>De.IFC</v>
      </c>
      <c r="Q452" s="35" t="str">
        <f t="shared" si="274"/>
        <v>Propriedade: da.classe.ifc    Domínio: Objeto     Range: De.IFC</v>
      </c>
      <c r="R452" s="35" t="str">
        <f t="shared" si="267"/>
        <v>Valor:  ifcMotorConnection</v>
      </c>
      <c r="S452" s="19" t="s">
        <v>152</v>
      </c>
      <c r="T452" s="56" t="str">
        <f t="shared" si="268"/>
        <v>Refere-se a propriedade     da.classe.ifc     &gt;  ifcMotorConnection</v>
      </c>
      <c r="U452" s="56" t="str">
        <f t="shared" si="264"/>
        <v>ifcMotorConnection</v>
      </c>
    </row>
    <row r="453" spans="1:21" ht="8.4" customHeight="1" x14ac:dyDescent="0.3">
      <c r="A453" s="32">
        <v>453</v>
      </c>
      <c r="B453" s="18" t="str">
        <f t="shared" si="271"/>
        <v>da.classe.ifc</v>
      </c>
      <c r="C453" s="87" t="s">
        <v>288</v>
      </c>
      <c r="D453" s="34" t="s">
        <v>57</v>
      </c>
      <c r="E453" s="20" t="str">
        <f t="shared" si="272"/>
        <v>classes.ifc</v>
      </c>
      <c r="F453" s="26" t="str">
        <f t="shared" si="273"/>
        <v>da.classe.ifc</v>
      </c>
      <c r="G453" s="44" t="s">
        <v>152</v>
      </c>
      <c r="H453" s="44" t="s">
        <v>152</v>
      </c>
      <c r="I453" s="44" t="s">
        <v>152</v>
      </c>
      <c r="J453" s="44" t="s">
        <v>152</v>
      </c>
      <c r="K453" s="44" t="s">
        <v>152</v>
      </c>
      <c r="L453" s="44" t="s">
        <v>152</v>
      </c>
      <c r="M453" s="44" t="s">
        <v>152</v>
      </c>
      <c r="N453" s="44" t="s">
        <v>152</v>
      </c>
      <c r="O453" s="23" t="str">
        <f t="shared" si="270"/>
        <v>Objeto</v>
      </c>
      <c r="P453" s="23" t="str">
        <f t="shared" si="270"/>
        <v>De.IFC</v>
      </c>
      <c r="Q453" s="35" t="str">
        <f t="shared" si="274"/>
        <v>Propriedade: da.classe.ifc    Domínio: Objeto     Range: De.IFC</v>
      </c>
      <c r="R453" s="35" t="str">
        <f t="shared" si="267"/>
        <v>Valor:  ifcSolarDevice</v>
      </c>
      <c r="S453" s="19" t="s">
        <v>152</v>
      </c>
      <c r="T453" s="56" t="str">
        <f t="shared" si="268"/>
        <v>Refere-se a propriedade     da.classe.ifc     &gt;  ifcSolarDevice</v>
      </c>
      <c r="U453" s="56" t="str">
        <f t="shared" si="264"/>
        <v>ifcSolarDevice</v>
      </c>
    </row>
    <row r="454" spans="1:21" ht="8.4" customHeight="1" x14ac:dyDescent="0.3">
      <c r="A454" s="32">
        <v>454</v>
      </c>
      <c r="B454" s="18" t="str">
        <f t="shared" si="271"/>
        <v>da.classe.ifc</v>
      </c>
      <c r="C454" s="87" t="s">
        <v>264</v>
      </c>
      <c r="D454" s="34" t="s">
        <v>57</v>
      </c>
      <c r="E454" s="20" t="str">
        <f t="shared" si="272"/>
        <v>classes.ifc</v>
      </c>
      <c r="F454" s="26" t="str">
        <f t="shared" si="273"/>
        <v>da.classe.ifc</v>
      </c>
      <c r="G454" s="44" t="s">
        <v>152</v>
      </c>
      <c r="H454" s="44" t="s">
        <v>152</v>
      </c>
      <c r="I454" s="44" t="s">
        <v>152</v>
      </c>
      <c r="J454" s="44" t="s">
        <v>152</v>
      </c>
      <c r="K454" s="44" t="s">
        <v>152</v>
      </c>
      <c r="L454" s="44" t="s">
        <v>152</v>
      </c>
      <c r="M454" s="44" t="s">
        <v>152</v>
      </c>
      <c r="N454" s="44" t="s">
        <v>152</v>
      </c>
      <c r="O454" s="23" t="str">
        <f t="shared" si="270"/>
        <v>Objeto</v>
      </c>
      <c r="P454" s="23" t="str">
        <f t="shared" si="270"/>
        <v>De.IFC</v>
      </c>
      <c r="Q454" s="35" t="str">
        <f t="shared" si="274"/>
        <v>Propriedade: da.classe.ifc    Domínio: Objeto     Range: De.IFC</v>
      </c>
      <c r="R454" s="35" t="str">
        <f t="shared" si="267"/>
        <v>Valor:  ifcTransformer</v>
      </c>
      <c r="S454" s="19" t="s">
        <v>152</v>
      </c>
      <c r="T454" s="56" t="str">
        <f t="shared" si="268"/>
        <v>Refere-se a propriedade     da.classe.ifc     &gt;  ifcTransformer</v>
      </c>
      <c r="U454" s="56" t="str">
        <f t="shared" si="264"/>
        <v>ifcTransformer</v>
      </c>
    </row>
    <row r="455" spans="1:21" ht="8.4" customHeight="1" x14ac:dyDescent="0.3">
      <c r="A455" s="32">
        <v>455</v>
      </c>
      <c r="B455" s="18" t="str">
        <f t="shared" si="271"/>
        <v>da.classe.ifc</v>
      </c>
      <c r="C455" s="87" t="s">
        <v>293</v>
      </c>
      <c r="D455" s="34" t="s">
        <v>57</v>
      </c>
      <c r="E455" s="20" t="str">
        <f t="shared" si="272"/>
        <v>classes.ifc</v>
      </c>
      <c r="F455" s="26" t="str">
        <f t="shared" si="273"/>
        <v>da.classe.ifc</v>
      </c>
      <c r="G455" s="44" t="s">
        <v>152</v>
      </c>
      <c r="H455" s="44" t="s">
        <v>152</v>
      </c>
      <c r="I455" s="44" t="s">
        <v>152</v>
      </c>
      <c r="J455" s="44" t="s">
        <v>152</v>
      </c>
      <c r="K455" s="44" t="s">
        <v>152</v>
      </c>
      <c r="L455" s="44" t="s">
        <v>152</v>
      </c>
      <c r="M455" s="44" t="s">
        <v>152</v>
      </c>
      <c r="N455" s="44" t="s">
        <v>152</v>
      </c>
      <c r="O455" s="23" t="str">
        <f t="shared" ref="O455:P470" si="275">O454</f>
        <v>Objeto</v>
      </c>
      <c r="P455" s="23" t="str">
        <f t="shared" si="275"/>
        <v>De.IFC</v>
      </c>
      <c r="Q455" s="35" t="str">
        <f t="shared" si="274"/>
        <v>Propriedade: da.classe.ifc    Domínio: Objeto     Range: De.IFC</v>
      </c>
      <c r="R455" s="35" t="str">
        <f t="shared" si="267"/>
        <v>Valor:  ifcTubeBundle</v>
      </c>
      <c r="S455" s="19" t="s">
        <v>152</v>
      </c>
      <c r="T455" s="56" t="str">
        <f t="shared" si="268"/>
        <v>Refere-se a propriedade     da.classe.ifc     &gt;  ifcTubeBundle</v>
      </c>
      <c r="U455" s="56" t="str">
        <f t="shared" si="264"/>
        <v>ifcTubeBundle</v>
      </c>
    </row>
    <row r="456" spans="1:21" ht="8.4" customHeight="1" x14ac:dyDescent="0.3">
      <c r="A456" s="32">
        <v>456</v>
      </c>
      <c r="B456" s="18" t="str">
        <f t="shared" si="271"/>
        <v>da.classe.ifc</v>
      </c>
      <c r="C456" s="87" t="s">
        <v>295</v>
      </c>
      <c r="D456" s="34" t="s">
        <v>57</v>
      </c>
      <c r="E456" s="20" t="str">
        <f t="shared" si="272"/>
        <v>classes.ifc</v>
      </c>
      <c r="F456" s="26" t="str">
        <f t="shared" si="273"/>
        <v>da.classe.ifc</v>
      </c>
      <c r="G456" s="44" t="s">
        <v>152</v>
      </c>
      <c r="H456" s="44" t="s">
        <v>152</v>
      </c>
      <c r="I456" s="44" t="s">
        <v>152</v>
      </c>
      <c r="J456" s="44" t="s">
        <v>152</v>
      </c>
      <c r="K456" s="44" t="s">
        <v>152</v>
      </c>
      <c r="L456" s="44" t="s">
        <v>152</v>
      </c>
      <c r="M456" s="44" t="s">
        <v>152</v>
      </c>
      <c r="N456" s="44" t="s">
        <v>152</v>
      </c>
      <c r="O456" s="23" t="str">
        <f t="shared" si="275"/>
        <v>Objeto</v>
      </c>
      <c r="P456" s="23" t="str">
        <f t="shared" si="275"/>
        <v>De.IFC</v>
      </c>
      <c r="Q456" s="35" t="str">
        <f t="shared" si="274"/>
        <v>Propriedade: da.classe.ifc    Domínio: Objeto     Range: De.IFC</v>
      </c>
      <c r="R456" s="35" t="str">
        <f t="shared" si="267"/>
        <v>Valor:  ifcUnitaryEquipment</v>
      </c>
      <c r="S456" s="19" t="s">
        <v>152</v>
      </c>
      <c r="T456" s="56" t="str">
        <f t="shared" si="268"/>
        <v>Refere-se a propriedade     da.classe.ifc     &gt;  ifcUnitaryEquipment</v>
      </c>
      <c r="U456" s="56" t="str">
        <f t="shared" si="264"/>
        <v>ifcUnitaryEquipment</v>
      </c>
    </row>
    <row r="457" spans="1:21" ht="8.4" customHeight="1" x14ac:dyDescent="0.3">
      <c r="A457" s="32">
        <v>457</v>
      </c>
      <c r="B457" s="18" t="str">
        <f t="shared" si="271"/>
        <v>da.classe.ifc</v>
      </c>
      <c r="C457" s="87" t="s">
        <v>506</v>
      </c>
      <c r="D457" s="34" t="s">
        <v>57</v>
      </c>
      <c r="E457" s="20" t="str">
        <f t="shared" si="272"/>
        <v>classes.ifc</v>
      </c>
      <c r="F457" s="26" t="str">
        <f t="shared" si="273"/>
        <v>da.classe.ifc</v>
      </c>
      <c r="G457" s="44" t="s">
        <v>152</v>
      </c>
      <c r="H457" s="44" t="s">
        <v>152</v>
      </c>
      <c r="I457" s="44" t="s">
        <v>152</v>
      </c>
      <c r="J457" s="44" t="s">
        <v>152</v>
      </c>
      <c r="K457" s="44" t="s">
        <v>152</v>
      </c>
      <c r="L457" s="44" t="s">
        <v>152</v>
      </c>
      <c r="M457" s="44" t="s">
        <v>152</v>
      </c>
      <c r="N457" s="44" t="s">
        <v>152</v>
      </c>
      <c r="O457" s="23" t="str">
        <f t="shared" si="275"/>
        <v>Objeto</v>
      </c>
      <c r="P457" s="23" t="str">
        <f t="shared" si="275"/>
        <v>De.IFC</v>
      </c>
      <c r="Q457" s="35" t="str">
        <f t="shared" si="274"/>
        <v>Propriedade: da.classe.ifc    Domínio: Objeto     Range: De.IFC</v>
      </c>
      <c r="R457" s="35" t="str">
        <f t="shared" si="267"/>
        <v>Valor:  ifcBridgePart</v>
      </c>
      <c r="S457" s="19" t="s">
        <v>152</v>
      </c>
      <c r="T457" s="56" t="str">
        <f t="shared" si="268"/>
        <v>Refere-se a propriedade     da.classe.ifc     &gt;  ifcBridgePart</v>
      </c>
      <c r="U457" s="56" t="str">
        <f t="shared" si="264"/>
        <v>ifcBridgePart</v>
      </c>
    </row>
    <row r="458" spans="1:21" ht="8.4" customHeight="1" x14ac:dyDescent="0.3">
      <c r="A458" s="32">
        <v>458</v>
      </c>
      <c r="B458" s="18" t="str">
        <f t="shared" si="271"/>
        <v>da.classe.ifc</v>
      </c>
      <c r="C458" s="87" t="s">
        <v>198</v>
      </c>
      <c r="D458" s="34" t="s">
        <v>57</v>
      </c>
      <c r="E458" s="20" t="str">
        <f t="shared" si="272"/>
        <v>classes.ifc</v>
      </c>
      <c r="F458" s="26" t="str">
        <f t="shared" si="273"/>
        <v>da.classe.ifc</v>
      </c>
      <c r="G458" s="44" t="s">
        <v>152</v>
      </c>
      <c r="H458" s="44" t="s">
        <v>152</v>
      </c>
      <c r="I458" s="44" t="s">
        <v>152</v>
      </c>
      <c r="J458" s="44" t="s">
        <v>152</v>
      </c>
      <c r="K458" s="44" t="s">
        <v>152</v>
      </c>
      <c r="L458" s="44" t="s">
        <v>152</v>
      </c>
      <c r="M458" s="44" t="s">
        <v>152</v>
      </c>
      <c r="N458" s="44" t="s">
        <v>152</v>
      </c>
      <c r="O458" s="23" t="str">
        <f t="shared" si="275"/>
        <v>Objeto</v>
      </c>
      <c r="P458" s="23" t="str">
        <f t="shared" si="275"/>
        <v>De.IFC</v>
      </c>
      <c r="Q458" s="35" t="str">
        <f t="shared" si="274"/>
        <v>Propriedade: da.classe.ifc    Domínio: Objeto     Range: De.IFC</v>
      </c>
      <c r="R458" s="35" t="str">
        <f t="shared" si="267"/>
        <v>Valor:  ifcCabIeCarrierFitting</v>
      </c>
      <c r="S458" s="19" t="s">
        <v>152</v>
      </c>
      <c r="T458" s="56" t="str">
        <f t="shared" si="268"/>
        <v>Refere-se a propriedade     da.classe.ifc     &gt;  ifcCabIeCarrierFitting</v>
      </c>
      <c r="U458" s="56" t="str">
        <f t="shared" si="264"/>
        <v>ifcCabIeCarrierFitting</v>
      </c>
    </row>
    <row r="459" spans="1:21" ht="8.4" customHeight="1" x14ac:dyDescent="0.3">
      <c r="A459" s="32">
        <v>459</v>
      </c>
      <c r="B459" s="18" t="str">
        <f t="shared" si="271"/>
        <v>da.classe.ifc</v>
      </c>
      <c r="C459" s="87" t="s">
        <v>200</v>
      </c>
      <c r="D459" s="34" t="s">
        <v>57</v>
      </c>
      <c r="E459" s="20" t="str">
        <f t="shared" si="272"/>
        <v>classes.ifc</v>
      </c>
      <c r="F459" s="26" t="str">
        <f t="shared" si="273"/>
        <v>da.classe.ifc</v>
      </c>
      <c r="G459" s="44" t="s">
        <v>152</v>
      </c>
      <c r="H459" s="44" t="s">
        <v>152</v>
      </c>
      <c r="I459" s="44" t="s">
        <v>152</v>
      </c>
      <c r="J459" s="44" t="s">
        <v>152</v>
      </c>
      <c r="K459" s="44" t="s">
        <v>152</v>
      </c>
      <c r="L459" s="44" t="s">
        <v>152</v>
      </c>
      <c r="M459" s="44" t="s">
        <v>152</v>
      </c>
      <c r="N459" s="44" t="s">
        <v>152</v>
      </c>
      <c r="O459" s="23" t="str">
        <f t="shared" si="275"/>
        <v>Objeto</v>
      </c>
      <c r="P459" s="23" t="str">
        <f t="shared" si="275"/>
        <v>De.IFC</v>
      </c>
      <c r="Q459" s="35" t="str">
        <f t="shared" si="274"/>
        <v>Propriedade: da.classe.ifc    Domínio: Objeto     Range: De.IFC</v>
      </c>
      <c r="R459" s="35" t="str">
        <f t="shared" si="267"/>
        <v>Valor:  ifcCabIeFitting</v>
      </c>
      <c r="S459" s="19" t="s">
        <v>152</v>
      </c>
      <c r="T459" s="56" t="str">
        <f t="shared" si="268"/>
        <v>Refere-se a propriedade     da.classe.ifc     &gt;  ifcCabIeFitting</v>
      </c>
      <c r="U459" s="56" t="str">
        <f t="shared" si="264"/>
        <v>ifcCabIeFitting</v>
      </c>
    </row>
    <row r="460" spans="1:21" ht="8.4" customHeight="1" x14ac:dyDescent="0.3">
      <c r="A460" s="32">
        <v>460</v>
      </c>
      <c r="B460" s="18" t="str">
        <f t="shared" si="271"/>
        <v>da.classe.ifc</v>
      </c>
      <c r="C460" s="87" t="s">
        <v>213</v>
      </c>
      <c r="D460" s="34" t="s">
        <v>57</v>
      </c>
      <c r="E460" s="20" t="str">
        <f t="shared" si="272"/>
        <v>classes.ifc</v>
      </c>
      <c r="F460" s="26" t="str">
        <f t="shared" si="273"/>
        <v>da.classe.ifc</v>
      </c>
      <c r="G460" s="44" t="s">
        <v>152</v>
      </c>
      <c r="H460" s="44" t="s">
        <v>152</v>
      </c>
      <c r="I460" s="44" t="s">
        <v>152</v>
      </c>
      <c r="J460" s="44" t="s">
        <v>152</v>
      </c>
      <c r="K460" s="44" t="s">
        <v>152</v>
      </c>
      <c r="L460" s="44" t="s">
        <v>152</v>
      </c>
      <c r="M460" s="44" t="s">
        <v>152</v>
      </c>
      <c r="N460" s="44" t="s">
        <v>152</v>
      </c>
      <c r="O460" s="23" t="str">
        <f t="shared" si="275"/>
        <v>Objeto</v>
      </c>
      <c r="P460" s="23" t="str">
        <f t="shared" si="275"/>
        <v>De.IFC</v>
      </c>
      <c r="Q460" s="35" t="str">
        <f t="shared" si="274"/>
        <v>Propriedade: da.classe.ifc    Domínio: Objeto     Range: De.IFC</v>
      </c>
      <c r="R460" s="35" t="str">
        <f t="shared" si="267"/>
        <v>Valor:  ifcDuctFitting</v>
      </c>
      <c r="S460" s="19" t="s">
        <v>152</v>
      </c>
      <c r="T460" s="56" t="str">
        <f t="shared" si="268"/>
        <v>Refere-se a propriedade     da.classe.ifc     &gt;  ifcDuctFitting</v>
      </c>
      <c r="U460" s="56" t="str">
        <f t="shared" si="264"/>
        <v>ifcDuctFitting</v>
      </c>
    </row>
    <row r="461" spans="1:21" ht="8.4" customHeight="1" x14ac:dyDescent="0.3">
      <c r="A461" s="32">
        <v>461</v>
      </c>
      <c r="B461" s="18" t="str">
        <f t="shared" si="271"/>
        <v>da.classe.ifc</v>
      </c>
      <c r="C461" s="87" t="s">
        <v>286</v>
      </c>
      <c r="D461" s="34" t="s">
        <v>57</v>
      </c>
      <c r="E461" s="20" t="str">
        <f t="shared" si="272"/>
        <v>classes.ifc</v>
      </c>
      <c r="F461" s="26" t="str">
        <f t="shared" si="273"/>
        <v>da.classe.ifc</v>
      </c>
      <c r="G461" s="44" t="s">
        <v>152</v>
      </c>
      <c r="H461" s="44" t="s">
        <v>152</v>
      </c>
      <c r="I461" s="44" t="s">
        <v>152</v>
      </c>
      <c r="J461" s="44" t="s">
        <v>152</v>
      </c>
      <c r="K461" s="44" t="s">
        <v>152</v>
      </c>
      <c r="L461" s="44" t="s">
        <v>152</v>
      </c>
      <c r="M461" s="44" t="s">
        <v>152</v>
      </c>
      <c r="N461" s="44" t="s">
        <v>152</v>
      </c>
      <c r="O461" s="23" t="str">
        <f t="shared" si="275"/>
        <v>Objeto</v>
      </c>
      <c r="P461" s="23" t="str">
        <f t="shared" si="275"/>
        <v>De.IFC</v>
      </c>
      <c r="Q461" s="35" t="str">
        <f t="shared" si="274"/>
        <v>Propriedade: da.classe.ifc    Domínio: Objeto     Range: De.IFC</v>
      </c>
      <c r="R461" s="35" t="str">
        <f t="shared" si="267"/>
        <v>Valor:  ifcJunctionBox</v>
      </c>
      <c r="S461" s="19" t="s">
        <v>152</v>
      </c>
      <c r="T461" s="56" t="str">
        <f t="shared" si="268"/>
        <v>Refere-se a propriedade     da.classe.ifc     &gt;  ifcJunctionBox</v>
      </c>
      <c r="U461" s="56" t="str">
        <f t="shared" si="264"/>
        <v>ifcJunctionBox</v>
      </c>
    </row>
    <row r="462" spans="1:21" ht="8.4" customHeight="1" x14ac:dyDescent="0.3">
      <c r="A462" s="32">
        <v>462</v>
      </c>
      <c r="B462" s="18" t="str">
        <f t="shared" si="271"/>
        <v>da.classe.ifc</v>
      </c>
      <c r="C462" s="87" t="s">
        <v>243</v>
      </c>
      <c r="D462" s="34" t="s">
        <v>57</v>
      </c>
      <c r="E462" s="20" t="str">
        <f t="shared" si="272"/>
        <v>classes.ifc</v>
      </c>
      <c r="F462" s="26" t="str">
        <f t="shared" si="273"/>
        <v>da.classe.ifc</v>
      </c>
      <c r="G462" s="44" t="s">
        <v>152</v>
      </c>
      <c r="H462" s="44" t="s">
        <v>152</v>
      </c>
      <c r="I462" s="44" t="s">
        <v>152</v>
      </c>
      <c r="J462" s="44" t="s">
        <v>152</v>
      </c>
      <c r="K462" s="44" t="s">
        <v>152</v>
      </c>
      <c r="L462" s="44" t="s">
        <v>152</v>
      </c>
      <c r="M462" s="44" t="s">
        <v>152</v>
      </c>
      <c r="N462" s="44" t="s">
        <v>152</v>
      </c>
      <c r="O462" s="23" t="str">
        <f t="shared" si="275"/>
        <v>Objeto</v>
      </c>
      <c r="P462" s="23" t="str">
        <f t="shared" si="275"/>
        <v>De.IFC</v>
      </c>
      <c r="Q462" s="35" t="str">
        <f t="shared" si="274"/>
        <v>Propriedade: da.classe.ifc    Domínio: Objeto     Range: De.IFC</v>
      </c>
      <c r="R462" s="35" t="str">
        <f t="shared" si="267"/>
        <v>Valor:  ifcPipeFitting</v>
      </c>
      <c r="S462" s="19" t="s">
        <v>152</v>
      </c>
      <c r="T462" s="56" t="str">
        <f t="shared" si="268"/>
        <v>Refere-se a propriedade     da.classe.ifc     &gt;  ifcPipeFitting</v>
      </c>
      <c r="U462" s="56" t="str">
        <f t="shared" si="264"/>
        <v>ifcPipeFitting</v>
      </c>
    </row>
    <row r="463" spans="1:21" ht="8.4" customHeight="1" x14ac:dyDescent="0.3">
      <c r="A463" s="32">
        <v>463</v>
      </c>
      <c r="B463" s="18" t="str">
        <f t="shared" si="271"/>
        <v>da.classe.ifc</v>
      </c>
      <c r="C463" s="87" t="s">
        <v>199</v>
      </c>
      <c r="D463" s="34" t="s">
        <v>57</v>
      </c>
      <c r="E463" s="20" t="str">
        <f t="shared" si="272"/>
        <v>classes.ifc</v>
      </c>
      <c r="F463" s="26" t="str">
        <f t="shared" si="273"/>
        <v>da.classe.ifc</v>
      </c>
      <c r="G463" s="44" t="s">
        <v>152</v>
      </c>
      <c r="H463" s="44" t="s">
        <v>152</v>
      </c>
      <c r="I463" s="44" t="s">
        <v>152</v>
      </c>
      <c r="J463" s="44" t="s">
        <v>152</v>
      </c>
      <c r="K463" s="44" t="s">
        <v>152</v>
      </c>
      <c r="L463" s="44" t="s">
        <v>152</v>
      </c>
      <c r="M463" s="44" t="s">
        <v>152</v>
      </c>
      <c r="N463" s="44" t="s">
        <v>152</v>
      </c>
      <c r="O463" s="23" t="str">
        <f t="shared" si="275"/>
        <v>Objeto</v>
      </c>
      <c r="P463" s="23" t="str">
        <f t="shared" si="275"/>
        <v>De.IFC</v>
      </c>
      <c r="Q463" s="35" t="str">
        <f t="shared" si="274"/>
        <v>Propriedade: da.classe.ifc    Domínio: Objeto     Range: De.IFC</v>
      </c>
      <c r="R463" s="35" t="str">
        <f t="shared" si="267"/>
        <v>Valor:  ifcCabIeCarrierSegment</v>
      </c>
      <c r="S463" s="19" t="s">
        <v>152</v>
      </c>
      <c r="T463" s="56" t="str">
        <f t="shared" si="268"/>
        <v>Refere-se a propriedade     da.classe.ifc     &gt;  ifcCabIeCarrierSegment</v>
      </c>
      <c r="U463" s="56" t="str">
        <f t="shared" si="264"/>
        <v>ifcCabIeCarrierSegment</v>
      </c>
    </row>
    <row r="464" spans="1:21" ht="8.4" customHeight="1" x14ac:dyDescent="0.3">
      <c r="A464" s="32">
        <v>464</v>
      </c>
      <c r="B464" s="18" t="str">
        <f t="shared" si="271"/>
        <v>da.classe.ifc</v>
      </c>
      <c r="C464" s="87" t="s">
        <v>299</v>
      </c>
      <c r="D464" s="34" t="s">
        <v>57</v>
      </c>
      <c r="E464" s="20" t="str">
        <f t="shared" si="272"/>
        <v>classes.ifc</v>
      </c>
      <c r="F464" s="26" t="str">
        <f t="shared" ref="F464:F479" si="276">F463</f>
        <v>da.classe.ifc</v>
      </c>
      <c r="G464" s="44" t="s">
        <v>152</v>
      </c>
      <c r="H464" s="44" t="s">
        <v>152</v>
      </c>
      <c r="I464" s="44" t="s">
        <v>152</v>
      </c>
      <c r="J464" s="44" t="s">
        <v>152</v>
      </c>
      <c r="K464" s="44" t="s">
        <v>152</v>
      </c>
      <c r="L464" s="44" t="s">
        <v>152</v>
      </c>
      <c r="M464" s="44" t="s">
        <v>152</v>
      </c>
      <c r="N464" s="44" t="s">
        <v>152</v>
      </c>
      <c r="O464" s="23" t="str">
        <f t="shared" si="275"/>
        <v>Objeto</v>
      </c>
      <c r="P464" s="23" t="str">
        <f t="shared" si="275"/>
        <v>De.IFC</v>
      </c>
      <c r="Q464" s="35" t="str">
        <f t="shared" si="274"/>
        <v>Propriedade: da.classe.ifc    Domínio: Objeto     Range: De.IFC</v>
      </c>
      <c r="R464" s="35" t="str">
        <f t="shared" si="267"/>
        <v>Valor:  ifcCabIeSegment</v>
      </c>
      <c r="S464" s="19" t="s">
        <v>152</v>
      </c>
      <c r="T464" s="56" t="str">
        <f t="shared" si="268"/>
        <v>Refere-se a propriedade     da.classe.ifc     &gt;  ifcCabIeSegment</v>
      </c>
      <c r="U464" s="56" t="str">
        <f t="shared" si="264"/>
        <v>ifcCabIeSegment</v>
      </c>
    </row>
    <row r="465" spans="1:21" ht="8.4" customHeight="1" x14ac:dyDescent="0.3">
      <c r="A465" s="32">
        <v>465</v>
      </c>
      <c r="B465" s="18" t="str">
        <f t="shared" si="271"/>
        <v>da.classe.ifc</v>
      </c>
      <c r="C465" s="87" t="s">
        <v>214</v>
      </c>
      <c r="D465" s="34" t="s">
        <v>57</v>
      </c>
      <c r="E465" s="20" t="str">
        <f t="shared" si="272"/>
        <v>classes.ifc</v>
      </c>
      <c r="F465" s="26" t="str">
        <f t="shared" si="276"/>
        <v>da.classe.ifc</v>
      </c>
      <c r="G465" s="44" t="s">
        <v>152</v>
      </c>
      <c r="H465" s="44" t="s">
        <v>152</v>
      </c>
      <c r="I465" s="44" t="s">
        <v>152</v>
      </c>
      <c r="J465" s="44" t="s">
        <v>152</v>
      </c>
      <c r="K465" s="44" t="s">
        <v>152</v>
      </c>
      <c r="L465" s="44" t="s">
        <v>152</v>
      </c>
      <c r="M465" s="44" t="s">
        <v>152</v>
      </c>
      <c r="N465" s="44" t="s">
        <v>152</v>
      </c>
      <c r="O465" s="23" t="str">
        <f t="shared" si="275"/>
        <v>Objeto</v>
      </c>
      <c r="P465" s="23" t="str">
        <f t="shared" si="275"/>
        <v>De.IFC</v>
      </c>
      <c r="Q465" s="35" t="str">
        <f t="shared" si="274"/>
        <v>Propriedade: da.classe.ifc    Domínio: Objeto     Range: De.IFC</v>
      </c>
      <c r="R465" s="35" t="str">
        <f t="shared" si="267"/>
        <v>Valor:  ifcDuctSegment</v>
      </c>
      <c r="S465" s="19" t="s">
        <v>152</v>
      </c>
      <c r="T465" s="56" t="str">
        <f t="shared" si="268"/>
        <v>Refere-se a propriedade     da.classe.ifc     &gt;  ifcDuctSegment</v>
      </c>
      <c r="U465" s="56" t="str">
        <f t="shared" si="264"/>
        <v>ifcDuctSegment</v>
      </c>
    </row>
    <row r="466" spans="1:21" ht="8.4" customHeight="1" x14ac:dyDescent="0.3">
      <c r="A466" s="32">
        <v>466</v>
      </c>
      <c r="B466" s="18" t="str">
        <f t="shared" si="271"/>
        <v>da.classe.ifc</v>
      </c>
      <c r="C466" s="87" t="s">
        <v>244</v>
      </c>
      <c r="D466" s="34" t="s">
        <v>57</v>
      </c>
      <c r="E466" s="20" t="str">
        <f t="shared" si="272"/>
        <v>classes.ifc</v>
      </c>
      <c r="F466" s="26" t="str">
        <f t="shared" si="276"/>
        <v>da.classe.ifc</v>
      </c>
      <c r="G466" s="44" t="s">
        <v>152</v>
      </c>
      <c r="H466" s="44" t="s">
        <v>152</v>
      </c>
      <c r="I466" s="44" t="s">
        <v>152</v>
      </c>
      <c r="J466" s="44" t="s">
        <v>152</v>
      </c>
      <c r="K466" s="44" t="s">
        <v>152</v>
      </c>
      <c r="L466" s="44" t="s">
        <v>152</v>
      </c>
      <c r="M466" s="44" t="s">
        <v>152</v>
      </c>
      <c r="N466" s="44" t="s">
        <v>152</v>
      </c>
      <c r="O466" s="23" t="str">
        <f t="shared" si="275"/>
        <v>Objeto</v>
      </c>
      <c r="P466" s="23" t="str">
        <f t="shared" si="275"/>
        <v>De.IFC</v>
      </c>
      <c r="Q466" s="35" t="str">
        <f t="shared" si="274"/>
        <v>Propriedade: da.classe.ifc    Domínio: Objeto     Range: De.IFC</v>
      </c>
      <c r="R466" s="35" t="str">
        <f t="shared" si="267"/>
        <v>Valor:  ifcPipeSegment</v>
      </c>
      <c r="S466" s="19" t="s">
        <v>152</v>
      </c>
      <c r="T466" s="56" t="str">
        <f t="shared" si="268"/>
        <v>Refere-se a propriedade     da.classe.ifc     &gt;  ifcPipeSegment</v>
      </c>
      <c r="U466" s="56" t="str">
        <f t="shared" si="264"/>
        <v>ifcPipeSegment</v>
      </c>
    </row>
    <row r="467" spans="1:21" ht="8.4" customHeight="1" x14ac:dyDescent="0.3">
      <c r="A467" s="32">
        <v>467</v>
      </c>
      <c r="B467" s="18" t="str">
        <f t="shared" si="271"/>
        <v>da.classe.ifc</v>
      </c>
      <c r="C467" s="87" t="s">
        <v>190</v>
      </c>
      <c r="D467" s="34" t="s">
        <v>57</v>
      </c>
      <c r="E467" s="20" t="str">
        <f t="shared" si="272"/>
        <v>classes.ifc</v>
      </c>
      <c r="F467" s="26" t="str">
        <f t="shared" si="276"/>
        <v>da.classe.ifc</v>
      </c>
      <c r="G467" s="44" t="s">
        <v>152</v>
      </c>
      <c r="H467" s="44" t="s">
        <v>152</v>
      </c>
      <c r="I467" s="44" t="s">
        <v>152</v>
      </c>
      <c r="J467" s="44" t="s">
        <v>152</v>
      </c>
      <c r="K467" s="44" t="s">
        <v>152</v>
      </c>
      <c r="L467" s="44" t="s">
        <v>152</v>
      </c>
      <c r="M467" s="44" t="s">
        <v>152</v>
      </c>
      <c r="N467" s="44" t="s">
        <v>152</v>
      </c>
      <c r="O467" s="23" t="str">
        <f t="shared" si="275"/>
        <v>Objeto</v>
      </c>
      <c r="P467" s="23" t="str">
        <f t="shared" si="275"/>
        <v>De.IFC</v>
      </c>
      <c r="Q467" s="35" t="str">
        <f t="shared" si="274"/>
        <v>Propriedade: da.classe.ifc    Domínio: Objeto     Range: De.IFC</v>
      </c>
      <c r="R467" s="35" t="str">
        <f t="shared" si="267"/>
        <v>Valor:  ifcAirTerminaI</v>
      </c>
      <c r="S467" s="19" t="s">
        <v>152</v>
      </c>
      <c r="T467" s="56" t="str">
        <f t="shared" si="268"/>
        <v>Refere-se a propriedade     da.classe.ifc     &gt;  ifcAirTerminaI</v>
      </c>
      <c r="U467" s="56" t="str">
        <f t="shared" si="264"/>
        <v>ifcAirTerminaI</v>
      </c>
    </row>
    <row r="468" spans="1:21" ht="8.4" customHeight="1" x14ac:dyDescent="0.3">
      <c r="A468" s="32">
        <v>468</v>
      </c>
      <c r="B468" s="18" t="str">
        <f t="shared" si="271"/>
        <v>da.classe.ifc</v>
      </c>
      <c r="C468" s="87" t="s">
        <v>193</v>
      </c>
      <c r="D468" s="34" t="s">
        <v>57</v>
      </c>
      <c r="E468" s="20" t="str">
        <f t="shared" si="272"/>
        <v>classes.ifc</v>
      </c>
      <c r="F468" s="26" t="str">
        <f t="shared" si="276"/>
        <v>da.classe.ifc</v>
      </c>
      <c r="G468" s="44" t="s">
        <v>152</v>
      </c>
      <c r="H468" s="44" t="s">
        <v>152</v>
      </c>
      <c r="I468" s="44" t="s">
        <v>152</v>
      </c>
      <c r="J468" s="44" t="s">
        <v>152</v>
      </c>
      <c r="K468" s="44" t="s">
        <v>152</v>
      </c>
      <c r="L468" s="44" t="s">
        <v>152</v>
      </c>
      <c r="M468" s="44" t="s">
        <v>152</v>
      </c>
      <c r="N468" s="44" t="s">
        <v>152</v>
      </c>
      <c r="O468" s="23" t="str">
        <f t="shared" si="275"/>
        <v>Objeto</v>
      </c>
      <c r="P468" s="23" t="str">
        <f t="shared" si="275"/>
        <v>De.IFC</v>
      </c>
      <c r="Q468" s="35" t="str">
        <f t="shared" si="274"/>
        <v>Propriedade: da.classe.ifc    Domínio: Objeto     Range: De.IFC</v>
      </c>
      <c r="R468" s="35" t="str">
        <f t="shared" si="267"/>
        <v>Valor:  ifcAudioVisuaIAppIiance</v>
      </c>
      <c r="S468" s="19" t="s">
        <v>152</v>
      </c>
      <c r="T468" s="56" t="str">
        <f t="shared" si="268"/>
        <v>Refere-se a propriedade     da.classe.ifc     &gt;  ifcAudioVisuaIAppIiance</v>
      </c>
      <c r="U468" s="56" t="str">
        <f t="shared" si="264"/>
        <v>ifcAudioVisuaIAppIiance</v>
      </c>
    </row>
    <row r="469" spans="1:21" ht="8.4" customHeight="1" x14ac:dyDescent="0.3">
      <c r="A469" s="32">
        <v>469</v>
      </c>
      <c r="B469" s="18" t="str">
        <f t="shared" si="271"/>
        <v>da.classe.ifc</v>
      </c>
      <c r="C469" s="87" t="s">
        <v>300</v>
      </c>
      <c r="D469" s="34" t="s">
        <v>57</v>
      </c>
      <c r="E469" s="20" t="str">
        <f t="shared" si="272"/>
        <v>classes.ifc</v>
      </c>
      <c r="F469" s="26" t="str">
        <f t="shared" si="276"/>
        <v>da.classe.ifc</v>
      </c>
      <c r="G469" s="44" t="s">
        <v>152</v>
      </c>
      <c r="H469" s="44" t="s">
        <v>152</v>
      </c>
      <c r="I469" s="44" t="s">
        <v>152</v>
      </c>
      <c r="J469" s="44" t="s">
        <v>152</v>
      </c>
      <c r="K469" s="44" t="s">
        <v>152</v>
      </c>
      <c r="L469" s="44" t="s">
        <v>152</v>
      </c>
      <c r="M469" s="44" t="s">
        <v>152</v>
      </c>
      <c r="N469" s="44" t="s">
        <v>152</v>
      </c>
      <c r="O469" s="23" t="str">
        <f t="shared" si="275"/>
        <v>Objeto</v>
      </c>
      <c r="P469" s="23" t="str">
        <f t="shared" si="275"/>
        <v>De.IFC</v>
      </c>
      <c r="Q469" s="35" t="str">
        <f t="shared" si="274"/>
        <v>Propriedade: da.classe.ifc    Domínio: Objeto     Range: De.IFC</v>
      </c>
      <c r="R469" s="35" t="str">
        <f t="shared" si="267"/>
        <v>Valor:  ifcCommunicationsAppliance</v>
      </c>
      <c r="S469" s="19" t="s">
        <v>152</v>
      </c>
      <c r="T469" s="56" t="str">
        <f t="shared" si="268"/>
        <v>Refere-se a propriedade     da.classe.ifc     &gt;  ifcCommunicationsAppliance</v>
      </c>
      <c r="U469" s="56" t="str">
        <f t="shared" si="264"/>
        <v>ifcCommunicationsAppliance</v>
      </c>
    </row>
    <row r="470" spans="1:21" ht="8.4" customHeight="1" x14ac:dyDescent="0.3">
      <c r="A470" s="32">
        <v>470</v>
      </c>
      <c r="B470" s="18" t="str">
        <f t="shared" si="271"/>
        <v>da.classe.ifc</v>
      </c>
      <c r="C470" s="18" t="s">
        <v>281</v>
      </c>
      <c r="D470" s="34" t="s">
        <v>57</v>
      </c>
      <c r="E470" s="20" t="str">
        <f t="shared" si="272"/>
        <v>classes.ifc</v>
      </c>
      <c r="F470" s="26" t="str">
        <f t="shared" si="276"/>
        <v>da.classe.ifc</v>
      </c>
      <c r="G470" s="44" t="s">
        <v>152</v>
      </c>
      <c r="H470" s="44" t="s">
        <v>152</v>
      </c>
      <c r="I470" s="44" t="s">
        <v>152</v>
      </c>
      <c r="J470" s="44" t="s">
        <v>152</v>
      </c>
      <c r="K470" s="44" t="s">
        <v>152</v>
      </c>
      <c r="L470" s="44" t="s">
        <v>152</v>
      </c>
      <c r="M470" s="44" t="s">
        <v>152</v>
      </c>
      <c r="N470" s="44" t="s">
        <v>152</v>
      </c>
      <c r="O470" s="23" t="str">
        <f t="shared" si="275"/>
        <v>Objeto</v>
      </c>
      <c r="P470" s="23" t="str">
        <f t="shared" si="275"/>
        <v>De.IFC</v>
      </c>
      <c r="Q470" s="35" t="str">
        <f t="shared" si="274"/>
        <v>Propriedade: da.classe.ifc    Domínio: Objeto     Range: De.IFC</v>
      </c>
      <c r="R470" s="35" t="str">
        <f t="shared" si="267"/>
        <v>Valor:  ifcElectricAppliance</v>
      </c>
      <c r="S470" s="19" t="s">
        <v>152</v>
      </c>
      <c r="T470" s="56" t="str">
        <f t="shared" si="268"/>
        <v>Refere-se a propriedade     da.classe.ifc     &gt;  ifcElectricAppliance</v>
      </c>
      <c r="U470" s="56" t="str">
        <f t="shared" si="264"/>
        <v>ifcElectricAppliance</v>
      </c>
    </row>
    <row r="471" spans="1:21" ht="8.4" customHeight="1" x14ac:dyDescent="0.3">
      <c r="A471" s="32">
        <v>471</v>
      </c>
      <c r="B471" s="18" t="str">
        <f t="shared" si="271"/>
        <v>da.classe.ifc</v>
      </c>
      <c r="C471" s="87" t="s">
        <v>227</v>
      </c>
      <c r="D471" s="34" t="s">
        <v>57</v>
      </c>
      <c r="E471" s="20" t="str">
        <f t="shared" si="272"/>
        <v>classes.ifc</v>
      </c>
      <c r="F471" s="26" t="str">
        <f t="shared" si="276"/>
        <v>da.classe.ifc</v>
      </c>
      <c r="G471" s="44" t="s">
        <v>152</v>
      </c>
      <c r="H471" s="44" t="s">
        <v>152</v>
      </c>
      <c r="I471" s="44" t="s">
        <v>152</v>
      </c>
      <c r="J471" s="44" t="s">
        <v>152</v>
      </c>
      <c r="K471" s="44" t="s">
        <v>152</v>
      </c>
      <c r="L471" s="44" t="s">
        <v>152</v>
      </c>
      <c r="M471" s="44" t="s">
        <v>152</v>
      </c>
      <c r="N471" s="44" t="s">
        <v>152</v>
      </c>
      <c r="O471" s="23" t="str">
        <f t="shared" ref="O471:P486" si="277">O470</f>
        <v>Objeto</v>
      </c>
      <c r="P471" s="23" t="str">
        <f t="shared" si="277"/>
        <v>De.IFC</v>
      </c>
      <c r="Q471" s="35" t="str">
        <f t="shared" si="274"/>
        <v>Propriedade: da.classe.ifc    Domínio: Objeto     Range: De.IFC</v>
      </c>
      <c r="R471" s="35" t="str">
        <f t="shared" si="267"/>
        <v>Valor:  ifcFireSuppressionTerminaI</v>
      </c>
      <c r="S471" s="19" t="s">
        <v>152</v>
      </c>
      <c r="T471" s="56" t="str">
        <f t="shared" si="268"/>
        <v>Refere-se a propriedade     da.classe.ifc     &gt;  ifcFireSuppressionTerminaI</v>
      </c>
      <c r="U471" s="56" t="str">
        <f t="shared" si="264"/>
        <v>ifcFireSuppressionTerminaI</v>
      </c>
    </row>
    <row r="472" spans="1:21" ht="8.4" customHeight="1" x14ac:dyDescent="0.3">
      <c r="A472" s="32">
        <v>472</v>
      </c>
      <c r="B472" s="18" t="str">
        <f t="shared" si="271"/>
        <v>da.classe.ifc</v>
      </c>
      <c r="C472" s="87" t="s">
        <v>287</v>
      </c>
      <c r="D472" s="34" t="s">
        <v>57</v>
      </c>
      <c r="E472" s="20" t="str">
        <f t="shared" si="272"/>
        <v>classes.ifc</v>
      </c>
      <c r="F472" s="26" t="str">
        <f t="shared" si="276"/>
        <v>da.classe.ifc</v>
      </c>
      <c r="G472" s="44" t="s">
        <v>152</v>
      </c>
      <c r="H472" s="44" t="s">
        <v>152</v>
      </c>
      <c r="I472" s="44" t="s">
        <v>152</v>
      </c>
      <c r="J472" s="44" t="s">
        <v>152</v>
      </c>
      <c r="K472" s="44" t="s">
        <v>152</v>
      </c>
      <c r="L472" s="44" t="s">
        <v>152</v>
      </c>
      <c r="M472" s="44" t="s">
        <v>152</v>
      </c>
      <c r="N472" s="44" t="s">
        <v>152</v>
      </c>
      <c r="O472" s="23" t="str">
        <f t="shared" si="277"/>
        <v>Objeto</v>
      </c>
      <c r="P472" s="23" t="str">
        <f t="shared" si="277"/>
        <v>De.IFC</v>
      </c>
      <c r="Q472" s="35" t="str">
        <f t="shared" si="274"/>
        <v>Propriedade: da.classe.ifc    Domínio: Objeto     Range: De.IFC</v>
      </c>
      <c r="R472" s="35" t="str">
        <f t="shared" si="267"/>
        <v>Valor:  ifcLamp</v>
      </c>
      <c r="S472" s="19" t="s">
        <v>152</v>
      </c>
      <c r="T472" s="56" t="str">
        <f t="shared" si="268"/>
        <v>Refere-se a propriedade     da.classe.ifc     &gt;  ifcLamp</v>
      </c>
      <c r="U472" s="56" t="str">
        <f t="shared" si="264"/>
        <v>ifcLamp</v>
      </c>
    </row>
    <row r="473" spans="1:21" ht="8.4" customHeight="1" x14ac:dyDescent="0.3">
      <c r="A473" s="32">
        <v>473</v>
      </c>
      <c r="B473" s="18" t="str">
        <f t="shared" si="271"/>
        <v>da.classe.ifc</v>
      </c>
      <c r="C473" s="87" t="s">
        <v>236</v>
      </c>
      <c r="D473" s="34" t="s">
        <v>57</v>
      </c>
      <c r="E473" s="20" t="str">
        <f t="shared" si="272"/>
        <v>classes.ifc</v>
      </c>
      <c r="F473" s="26" t="str">
        <f t="shared" si="276"/>
        <v>da.classe.ifc</v>
      </c>
      <c r="G473" s="44" t="s">
        <v>152</v>
      </c>
      <c r="H473" s="44" t="s">
        <v>152</v>
      </c>
      <c r="I473" s="44" t="s">
        <v>152</v>
      </c>
      <c r="J473" s="44" t="s">
        <v>152</v>
      </c>
      <c r="K473" s="44" t="s">
        <v>152</v>
      </c>
      <c r="L473" s="44" t="s">
        <v>152</v>
      </c>
      <c r="M473" s="44" t="s">
        <v>152</v>
      </c>
      <c r="N473" s="44" t="s">
        <v>152</v>
      </c>
      <c r="O473" s="23" t="str">
        <f t="shared" si="277"/>
        <v>Objeto</v>
      </c>
      <c r="P473" s="23" t="str">
        <f t="shared" si="277"/>
        <v>De.IFC</v>
      </c>
      <c r="Q473" s="35" t="str">
        <f t="shared" si="274"/>
        <v>Propriedade: da.classe.ifc    Domínio: Objeto     Range: De.IFC</v>
      </c>
      <c r="R473" s="35" t="str">
        <f t="shared" si="267"/>
        <v>Valor:  ifcLightFixture</v>
      </c>
      <c r="S473" s="19" t="s">
        <v>152</v>
      </c>
      <c r="T473" s="56" t="str">
        <f t="shared" si="268"/>
        <v>Refere-se a propriedade     da.classe.ifc     &gt;  ifcLightFixture</v>
      </c>
      <c r="U473" s="56" t="str">
        <f t="shared" si="264"/>
        <v>ifcLightFixture</v>
      </c>
    </row>
    <row r="474" spans="1:21" ht="8.4" customHeight="1" x14ac:dyDescent="0.3">
      <c r="A474" s="32">
        <v>474</v>
      </c>
      <c r="B474" s="18" t="str">
        <f t="shared" si="271"/>
        <v>da.classe.ifc</v>
      </c>
      <c r="C474" s="87" t="s">
        <v>238</v>
      </c>
      <c r="D474" s="34" t="s">
        <v>57</v>
      </c>
      <c r="E474" s="20" t="str">
        <f t="shared" si="272"/>
        <v>classes.ifc</v>
      </c>
      <c r="F474" s="26" t="str">
        <f t="shared" si="276"/>
        <v>da.classe.ifc</v>
      </c>
      <c r="G474" s="44" t="s">
        <v>152</v>
      </c>
      <c r="H474" s="44" t="s">
        <v>152</v>
      </c>
      <c r="I474" s="44" t="s">
        <v>152</v>
      </c>
      <c r="J474" s="44" t="s">
        <v>152</v>
      </c>
      <c r="K474" s="44" t="s">
        <v>152</v>
      </c>
      <c r="L474" s="44" t="s">
        <v>152</v>
      </c>
      <c r="M474" s="44" t="s">
        <v>152</v>
      </c>
      <c r="N474" s="44" t="s">
        <v>152</v>
      </c>
      <c r="O474" s="23" t="str">
        <f t="shared" si="277"/>
        <v>Objeto</v>
      </c>
      <c r="P474" s="23" t="str">
        <f t="shared" si="277"/>
        <v>De.IFC</v>
      </c>
      <c r="Q474" s="35" t="str">
        <f t="shared" si="274"/>
        <v>Propriedade: da.classe.ifc    Domínio: Objeto     Range: De.IFC</v>
      </c>
      <c r="R474" s="35" t="str">
        <f t="shared" si="267"/>
        <v>Valor:  ifcMedicaIDevice</v>
      </c>
      <c r="S474" s="19" t="s">
        <v>152</v>
      </c>
      <c r="T474" s="56" t="str">
        <f t="shared" si="268"/>
        <v>Refere-se a propriedade     da.classe.ifc     &gt;  ifcMedicaIDevice</v>
      </c>
      <c r="U474" s="56" t="str">
        <f t="shared" si="264"/>
        <v>ifcMedicaIDevice</v>
      </c>
    </row>
    <row r="475" spans="1:21" ht="8.4" customHeight="1" x14ac:dyDescent="0.3">
      <c r="A475" s="32">
        <v>475</v>
      </c>
      <c r="B475" s="18" t="str">
        <f t="shared" si="271"/>
        <v>da.classe.ifc</v>
      </c>
      <c r="C475" s="87" t="s">
        <v>240</v>
      </c>
      <c r="D475" s="34" t="s">
        <v>57</v>
      </c>
      <c r="E475" s="20" t="str">
        <f t="shared" si="272"/>
        <v>classes.ifc</v>
      </c>
      <c r="F475" s="26" t="str">
        <f t="shared" si="276"/>
        <v>da.classe.ifc</v>
      </c>
      <c r="G475" s="44" t="s">
        <v>152</v>
      </c>
      <c r="H475" s="44" t="s">
        <v>152</v>
      </c>
      <c r="I475" s="44" t="s">
        <v>152</v>
      </c>
      <c r="J475" s="44" t="s">
        <v>152</v>
      </c>
      <c r="K475" s="44" t="s">
        <v>152</v>
      </c>
      <c r="L475" s="44" t="s">
        <v>152</v>
      </c>
      <c r="M475" s="44" t="s">
        <v>152</v>
      </c>
      <c r="N475" s="44" t="s">
        <v>152</v>
      </c>
      <c r="O475" s="23" t="str">
        <f t="shared" si="277"/>
        <v>Objeto</v>
      </c>
      <c r="P475" s="23" t="str">
        <f t="shared" si="277"/>
        <v>De.IFC</v>
      </c>
      <c r="Q475" s="35" t="str">
        <f t="shared" si="274"/>
        <v>Propriedade: da.classe.ifc    Domínio: Objeto     Range: De.IFC</v>
      </c>
      <c r="R475" s="35" t="str">
        <f t="shared" si="267"/>
        <v>Valor:  ifcOutlet</v>
      </c>
      <c r="S475" s="19" t="s">
        <v>152</v>
      </c>
      <c r="T475" s="56" t="str">
        <f t="shared" si="268"/>
        <v>Refere-se a propriedade     da.classe.ifc     &gt;  ifcOutlet</v>
      </c>
      <c r="U475" s="56" t="str">
        <f t="shared" si="264"/>
        <v>ifcOutlet</v>
      </c>
    </row>
    <row r="476" spans="1:21" ht="8.4" customHeight="1" x14ac:dyDescent="0.3">
      <c r="A476" s="32">
        <v>476</v>
      </c>
      <c r="B476" s="18" t="str">
        <f t="shared" si="271"/>
        <v>da.classe.ifc</v>
      </c>
      <c r="C476" s="87" t="s">
        <v>252</v>
      </c>
      <c r="D476" s="34" t="s">
        <v>57</v>
      </c>
      <c r="E476" s="20" t="str">
        <f t="shared" si="272"/>
        <v>classes.ifc</v>
      </c>
      <c r="F476" s="26" t="str">
        <f t="shared" si="276"/>
        <v>da.classe.ifc</v>
      </c>
      <c r="G476" s="44" t="s">
        <v>152</v>
      </c>
      <c r="H476" s="44" t="s">
        <v>152</v>
      </c>
      <c r="I476" s="44" t="s">
        <v>152</v>
      </c>
      <c r="J476" s="44" t="s">
        <v>152</v>
      </c>
      <c r="K476" s="44" t="s">
        <v>152</v>
      </c>
      <c r="L476" s="44" t="s">
        <v>152</v>
      </c>
      <c r="M476" s="44" t="s">
        <v>152</v>
      </c>
      <c r="N476" s="44" t="s">
        <v>152</v>
      </c>
      <c r="O476" s="23" t="str">
        <f t="shared" si="277"/>
        <v>Objeto</v>
      </c>
      <c r="P476" s="23" t="str">
        <f t="shared" si="277"/>
        <v>De.IFC</v>
      </c>
      <c r="Q476" s="35" t="str">
        <f t="shared" si="274"/>
        <v>Propriedade: da.classe.ifc    Domínio: Objeto     Range: De.IFC</v>
      </c>
      <c r="R476" s="35" t="str">
        <f t="shared" si="267"/>
        <v>Valor:  ifcSanitaryTerminaI</v>
      </c>
      <c r="S476" s="19" t="s">
        <v>152</v>
      </c>
      <c r="T476" s="56" t="str">
        <f t="shared" si="268"/>
        <v>Refere-se a propriedade     da.classe.ifc     &gt;  ifcSanitaryTerminaI</v>
      </c>
      <c r="U476" s="56" t="str">
        <f t="shared" si="264"/>
        <v>ifcSanitaryTerminaI</v>
      </c>
    </row>
    <row r="477" spans="1:21" ht="8.4" customHeight="1" x14ac:dyDescent="0.3">
      <c r="A477" s="32">
        <v>477</v>
      </c>
      <c r="B477" s="18" t="str">
        <f t="shared" si="271"/>
        <v>da.classe.ifc</v>
      </c>
      <c r="C477" s="87" t="s">
        <v>289</v>
      </c>
      <c r="D477" s="34" t="s">
        <v>57</v>
      </c>
      <c r="E477" s="20" t="str">
        <f t="shared" si="272"/>
        <v>classes.ifc</v>
      </c>
      <c r="F477" s="26" t="str">
        <f t="shared" si="276"/>
        <v>da.classe.ifc</v>
      </c>
      <c r="G477" s="44" t="s">
        <v>152</v>
      </c>
      <c r="H477" s="44" t="s">
        <v>152</v>
      </c>
      <c r="I477" s="44" t="s">
        <v>152</v>
      </c>
      <c r="J477" s="44" t="s">
        <v>152</v>
      </c>
      <c r="K477" s="44" t="s">
        <v>152</v>
      </c>
      <c r="L477" s="44" t="s">
        <v>152</v>
      </c>
      <c r="M477" s="44" t="s">
        <v>152</v>
      </c>
      <c r="N477" s="44" t="s">
        <v>152</v>
      </c>
      <c r="O477" s="23" t="str">
        <f t="shared" si="277"/>
        <v>Objeto</v>
      </c>
      <c r="P477" s="23" t="str">
        <f t="shared" si="277"/>
        <v>De.IFC</v>
      </c>
      <c r="Q477" s="35" t="str">
        <f t="shared" si="274"/>
        <v>Propriedade: da.classe.ifc    Domínio: Objeto     Range: De.IFC</v>
      </c>
      <c r="R477" s="35" t="str">
        <f t="shared" si="267"/>
        <v>Valor:  ifcSpaceHeater</v>
      </c>
      <c r="S477" s="19" t="s">
        <v>152</v>
      </c>
      <c r="T477" s="56" t="str">
        <f t="shared" si="268"/>
        <v>Refere-se a propriedade     da.classe.ifc     &gt;  ifcSpaceHeater</v>
      </c>
      <c r="U477" s="56" t="str">
        <f t="shared" si="264"/>
        <v>ifcSpaceHeater</v>
      </c>
    </row>
    <row r="478" spans="1:21" ht="8.4" customHeight="1" x14ac:dyDescent="0.3">
      <c r="A478" s="32">
        <v>478</v>
      </c>
      <c r="B478" s="18" t="str">
        <f t="shared" si="271"/>
        <v>da.classe.ifc</v>
      </c>
      <c r="C478" s="87" t="s">
        <v>291</v>
      </c>
      <c r="D478" s="34" t="s">
        <v>57</v>
      </c>
      <c r="E478" s="20" t="str">
        <f t="shared" si="272"/>
        <v>classes.ifc</v>
      </c>
      <c r="F478" s="26" t="str">
        <f t="shared" si="276"/>
        <v>da.classe.ifc</v>
      </c>
      <c r="G478" s="44" t="s">
        <v>152</v>
      </c>
      <c r="H478" s="44" t="s">
        <v>152</v>
      </c>
      <c r="I478" s="44" t="s">
        <v>152</v>
      </c>
      <c r="J478" s="44" t="s">
        <v>152</v>
      </c>
      <c r="K478" s="44" t="s">
        <v>152</v>
      </c>
      <c r="L478" s="44" t="s">
        <v>152</v>
      </c>
      <c r="M478" s="44" t="s">
        <v>152</v>
      </c>
      <c r="N478" s="44" t="s">
        <v>152</v>
      </c>
      <c r="O478" s="23" t="str">
        <f t="shared" si="277"/>
        <v>Objeto</v>
      </c>
      <c r="P478" s="23" t="str">
        <f t="shared" si="277"/>
        <v>De.IFC</v>
      </c>
      <c r="Q478" s="35" t="str">
        <f t="shared" si="274"/>
        <v>Propriedade: da.classe.ifc    Domínio: Objeto     Range: De.IFC</v>
      </c>
      <c r="R478" s="35" t="str">
        <f t="shared" si="267"/>
        <v>Valor:  ifcStackTerminal</v>
      </c>
      <c r="S478" s="19" t="s">
        <v>152</v>
      </c>
      <c r="T478" s="56" t="str">
        <f t="shared" si="268"/>
        <v>Refere-se a propriedade     da.classe.ifc     &gt;  ifcStackTerminal</v>
      </c>
      <c r="U478" s="56" t="str">
        <f t="shared" ref="U478:U541" si="278">C478</f>
        <v>ifcStackTerminal</v>
      </c>
    </row>
    <row r="479" spans="1:21" ht="8.4" customHeight="1" x14ac:dyDescent="0.3">
      <c r="A479" s="32">
        <v>479</v>
      </c>
      <c r="B479" s="18" t="str">
        <f t="shared" si="271"/>
        <v>da.classe.ifc</v>
      </c>
      <c r="C479" s="87" t="s">
        <v>297</v>
      </c>
      <c r="D479" s="34" t="s">
        <v>57</v>
      </c>
      <c r="E479" s="20" t="str">
        <f t="shared" si="272"/>
        <v>classes.ifc</v>
      </c>
      <c r="F479" s="26" t="str">
        <f t="shared" si="276"/>
        <v>da.classe.ifc</v>
      </c>
      <c r="G479" s="44" t="s">
        <v>152</v>
      </c>
      <c r="H479" s="44" t="s">
        <v>152</v>
      </c>
      <c r="I479" s="44" t="s">
        <v>152</v>
      </c>
      <c r="J479" s="44" t="s">
        <v>152</v>
      </c>
      <c r="K479" s="44" t="s">
        <v>152</v>
      </c>
      <c r="L479" s="44" t="s">
        <v>152</v>
      </c>
      <c r="M479" s="44" t="s">
        <v>152</v>
      </c>
      <c r="N479" s="44" t="s">
        <v>152</v>
      </c>
      <c r="O479" s="23" t="str">
        <f t="shared" si="277"/>
        <v>Objeto</v>
      </c>
      <c r="P479" s="23" t="str">
        <f t="shared" si="277"/>
        <v>De.IFC</v>
      </c>
      <c r="Q479" s="35" t="str">
        <f t="shared" si="274"/>
        <v>Propriedade: da.classe.ifc    Domínio: Objeto     Range: De.IFC</v>
      </c>
      <c r="R479" s="35" t="str">
        <f t="shared" si="267"/>
        <v>Valor:  ifcWasteTerminal</v>
      </c>
      <c r="S479" s="19" t="s">
        <v>152</v>
      </c>
      <c r="T479" s="56" t="str">
        <f t="shared" si="268"/>
        <v>Refere-se a propriedade     da.classe.ifc     &gt;  ifcWasteTerminal</v>
      </c>
      <c r="U479" s="56" t="str">
        <f t="shared" si="278"/>
        <v>ifcWasteTerminal</v>
      </c>
    </row>
    <row r="480" spans="1:21" ht="8.4" customHeight="1" x14ac:dyDescent="0.3">
      <c r="A480" s="32">
        <v>480</v>
      </c>
      <c r="B480" s="18" t="str">
        <f t="shared" si="271"/>
        <v>da.classe.ifc</v>
      </c>
      <c r="C480" s="87" t="s">
        <v>205</v>
      </c>
      <c r="D480" s="34" t="s">
        <v>57</v>
      </c>
      <c r="E480" s="20" t="str">
        <f t="shared" si="272"/>
        <v>classes.ifc</v>
      </c>
      <c r="F480" s="26" t="str">
        <f t="shared" ref="F480:F495" si="279">F479</f>
        <v>da.classe.ifc</v>
      </c>
      <c r="G480" s="44" t="s">
        <v>152</v>
      </c>
      <c r="H480" s="44" t="s">
        <v>152</v>
      </c>
      <c r="I480" s="44" t="s">
        <v>152</v>
      </c>
      <c r="J480" s="44" t="s">
        <v>152</v>
      </c>
      <c r="K480" s="44" t="s">
        <v>152</v>
      </c>
      <c r="L480" s="44" t="s">
        <v>152</v>
      </c>
      <c r="M480" s="44" t="s">
        <v>152</v>
      </c>
      <c r="N480" s="44" t="s">
        <v>152</v>
      </c>
      <c r="O480" s="23" t="str">
        <f t="shared" si="277"/>
        <v>Objeto</v>
      </c>
      <c r="P480" s="23" t="str">
        <f t="shared" si="277"/>
        <v>De.IFC</v>
      </c>
      <c r="Q480" s="35" t="str">
        <f t="shared" si="274"/>
        <v>Propriedade: da.classe.ifc    Domínio: Objeto     Range: De.IFC</v>
      </c>
      <c r="R480" s="35" t="str">
        <f t="shared" si="267"/>
        <v>Valor:  ifcCompressor</v>
      </c>
      <c r="S480" s="19" t="s">
        <v>152</v>
      </c>
      <c r="T480" s="56" t="str">
        <f t="shared" si="268"/>
        <v>Refere-se a propriedade     da.classe.ifc     &gt;  ifcCompressor</v>
      </c>
      <c r="U480" s="56" t="str">
        <f t="shared" si="278"/>
        <v>ifcCompressor</v>
      </c>
    </row>
    <row r="481" spans="1:21" ht="8.4" customHeight="1" x14ac:dyDescent="0.3">
      <c r="A481" s="32">
        <v>481</v>
      </c>
      <c r="B481" s="18" t="str">
        <f t="shared" si="271"/>
        <v>da.classe.ifc</v>
      </c>
      <c r="C481" s="87" t="s">
        <v>224</v>
      </c>
      <c r="D481" s="34" t="s">
        <v>57</v>
      </c>
      <c r="E481" s="20" t="str">
        <f t="shared" si="272"/>
        <v>classes.ifc</v>
      </c>
      <c r="F481" s="26" t="str">
        <f t="shared" si="279"/>
        <v>da.classe.ifc</v>
      </c>
      <c r="G481" s="44" t="s">
        <v>152</v>
      </c>
      <c r="H481" s="44" t="s">
        <v>152</v>
      </c>
      <c r="I481" s="44" t="s">
        <v>152</v>
      </c>
      <c r="J481" s="44" t="s">
        <v>152</v>
      </c>
      <c r="K481" s="44" t="s">
        <v>152</v>
      </c>
      <c r="L481" s="44" t="s">
        <v>152</v>
      </c>
      <c r="M481" s="44" t="s">
        <v>152</v>
      </c>
      <c r="N481" s="44" t="s">
        <v>152</v>
      </c>
      <c r="O481" s="23" t="str">
        <f t="shared" si="277"/>
        <v>Objeto</v>
      </c>
      <c r="P481" s="23" t="str">
        <f t="shared" si="277"/>
        <v>De.IFC</v>
      </c>
      <c r="Q481" s="35" t="str">
        <f t="shared" si="274"/>
        <v>Propriedade: da.classe.ifc    Domínio: Objeto     Range: De.IFC</v>
      </c>
      <c r="R481" s="35" t="str">
        <f t="shared" si="267"/>
        <v>Valor:  ifcFan</v>
      </c>
      <c r="S481" s="19" t="s">
        <v>152</v>
      </c>
      <c r="T481" s="56" t="str">
        <f t="shared" si="268"/>
        <v>Refere-se a propriedade     da.classe.ifc     &gt;  ifcFan</v>
      </c>
      <c r="U481" s="56" t="str">
        <f t="shared" si="278"/>
        <v>ifcFan</v>
      </c>
    </row>
    <row r="482" spans="1:21" ht="8.4" customHeight="1" x14ac:dyDescent="0.3">
      <c r="A482" s="32">
        <v>482</v>
      </c>
      <c r="B482" s="18" t="str">
        <f t="shared" si="271"/>
        <v>da.classe.ifc</v>
      </c>
      <c r="C482" s="87" t="s">
        <v>246</v>
      </c>
      <c r="D482" s="34" t="s">
        <v>57</v>
      </c>
      <c r="E482" s="20" t="str">
        <f t="shared" si="272"/>
        <v>classes.ifc</v>
      </c>
      <c r="F482" s="26" t="str">
        <f t="shared" si="279"/>
        <v>da.classe.ifc</v>
      </c>
      <c r="G482" s="44" t="s">
        <v>152</v>
      </c>
      <c r="H482" s="44" t="s">
        <v>152</v>
      </c>
      <c r="I482" s="44" t="s">
        <v>152</v>
      </c>
      <c r="J482" s="44" t="s">
        <v>152</v>
      </c>
      <c r="K482" s="44" t="s">
        <v>152</v>
      </c>
      <c r="L482" s="44" t="s">
        <v>152</v>
      </c>
      <c r="M482" s="44" t="s">
        <v>152</v>
      </c>
      <c r="N482" s="44" t="s">
        <v>152</v>
      </c>
      <c r="O482" s="23" t="str">
        <f t="shared" si="277"/>
        <v>Objeto</v>
      </c>
      <c r="P482" s="23" t="str">
        <f t="shared" si="277"/>
        <v>De.IFC</v>
      </c>
      <c r="Q482" s="35" t="str">
        <f t="shared" si="274"/>
        <v>Propriedade: da.classe.ifc    Domínio: Objeto     Range: De.IFC</v>
      </c>
      <c r="R482" s="35" t="str">
        <f t="shared" si="267"/>
        <v>Valor:  ifcPump</v>
      </c>
      <c r="S482" s="19" t="s">
        <v>152</v>
      </c>
      <c r="T482" s="56" t="str">
        <f t="shared" si="268"/>
        <v>Refere-se a propriedade     da.classe.ifc     &gt;  ifcPump</v>
      </c>
      <c r="U482" s="56" t="str">
        <f t="shared" si="278"/>
        <v>ifcPump</v>
      </c>
    </row>
    <row r="483" spans="1:21" ht="8.4" customHeight="1" x14ac:dyDescent="0.3">
      <c r="A483" s="32">
        <v>483</v>
      </c>
      <c r="B483" s="18" t="str">
        <f t="shared" si="271"/>
        <v>da.classe.ifc</v>
      </c>
      <c r="C483" s="87" t="s">
        <v>217</v>
      </c>
      <c r="D483" s="34" t="s">
        <v>57</v>
      </c>
      <c r="E483" s="20" t="str">
        <f t="shared" si="272"/>
        <v>classes.ifc</v>
      </c>
      <c r="F483" s="26" t="str">
        <f t="shared" si="279"/>
        <v>da.classe.ifc</v>
      </c>
      <c r="G483" s="44" t="s">
        <v>152</v>
      </c>
      <c r="H483" s="44" t="s">
        <v>152</v>
      </c>
      <c r="I483" s="44" t="s">
        <v>152</v>
      </c>
      <c r="J483" s="44" t="s">
        <v>152</v>
      </c>
      <c r="K483" s="44" t="s">
        <v>152</v>
      </c>
      <c r="L483" s="44" t="s">
        <v>152</v>
      </c>
      <c r="M483" s="44" t="s">
        <v>152</v>
      </c>
      <c r="N483" s="44" t="s">
        <v>152</v>
      </c>
      <c r="O483" s="23" t="str">
        <f t="shared" si="277"/>
        <v>Objeto</v>
      </c>
      <c r="P483" s="23" t="str">
        <f t="shared" si="277"/>
        <v>De.IFC</v>
      </c>
      <c r="Q483" s="35" t="str">
        <f t="shared" si="274"/>
        <v>Propriedade: da.classe.ifc    Domínio: Objeto     Range: De.IFC</v>
      </c>
      <c r="R483" s="35" t="str">
        <f t="shared" si="267"/>
        <v>Valor:  ifcEIectricFIowStorageDevice</v>
      </c>
      <c r="S483" s="19" t="s">
        <v>152</v>
      </c>
      <c r="T483" s="56" t="str">
        <f t="shared" si="268"/>
        <v>Refere-se a propriedade     da.classe.ifc     &gt;  ifcEIectricFIowStorageDevice</v>
      </c>
      <c r="U483" s="56" t="str">
        <f t="shared" si="278"/>
        <v>ifcEIectricFIowStorageDevice</v>
      </c>
    </row>
    <row r="484" spans="1:21" ht="8.4" customHeight="1" x14ac:dyDescent="0.3">
      <c r="A484" s="32">
        <v>484</v>
      </c>
      <c r="B484" s="18" t="str">
        <f t="shared" si="271"/>
        <v>da.classe.ifc</v>
      </c>
      <c r="C484" s="87" t="s">
        <v>261</v>
      </c>
      <c r="D484" s="34" t="s">
        <v>57</v>
      </c>
      <c r="E484" s="20" t="str">
        <f t="shared" si="272"/>
        <v>classes.ifc</v>
      </c>
      <c r="F484" s="26" t="str">
        <f t="shared" si="279"/>
        <v>da.classe.ifc</v>
      </c>
      <c r="G484" s="44" t="s">
        <v>152</v>
      </c>
      <c r="H484" s="44" t="s">
        <v>152</v>
      </c>
      <c r="I484" s="44" t="s">
        <v>152</v>
      </c>
      <c r="J484" s="44" t="s">
        <v>152</v>
      </c>
      <c r="K484" s="44" t="s">
        <v>152</v>
      </c>
      <c r="L484" s="44" t="s">
        <v>152</v>
      </c>
      <c r="M484" s="44" t="s">
        <v>152</v>
      </c>
      <c r="N484" s="44" t="s">
        <v>152</v>
      </c>
      <c r="O484" s="23" t="str">
        <f t="shared" si="277"/>
        <v>Objeto</v>
      </c>
      <c r="P484" s="23" t="str">
        <f t="shared" si="277"/>
        <v>De.IFC</v>
      </c>
      <c r="Q484" s="35" t="str">
        <f t="shared" si="274"/>
        <v>Propriedade: da.classe.ifc    Domínio: Objeto     Range: De.IFC</v>
      </c>
      <c r="R484" s="35" t="str">
        <f t="shared" si="267"/>
        <v>Valor:  ifcTank</v>
      </c>
      <c r="S484" s="19" t="s">
        <v>152</v>
      </c>
      <c r="T484" s="56" t="str">
        <f t="shared" si="268"/>
        <v>Refere-se a propriedade     da.classe.ifc     &gt;  ifcTank</v>
      </c>
      <c r="U484" s="56" t="str">
        <f t="shared" si="278"/>
        <v>ifcTank</v>
      </c>
    </row>
    <row r="485" spans="1:21" ht="8.4" customHeight="1" x14ac:dyDescent="0.3">
      <c r="A485" s="32">
        <v>485</v>
      </c>
      <c r="B485" s="18" t="str">
        <f t="shared" si="271"/>
        <v>da.classe.ifc</v>
      </c>
      <c r="C485" s="87" t="s">
        <v>303</v>
      </c>
      <c r="D485" s="34" t="s">
        <v>57</v>
      </c>
      <c r="E485" s="20" t="str">
        <f t="shared" si="272"/>
        <v>classes.ifc</v>
      </c>
      <c r="F485" s="26" t="str">
        <f t="shared" si="279"/>
        <v>da.classe.ifc</v>
      </c>
      <c r="G485" s="44" t="s">
        <v>152</v>
      </c>
      <c r="H485" s="44" t="s">
        <v>152</v>
      </c>
      <c r="I485" s="44" t="s">
        <v>152</v>
      </c>
      <c r="J485" s="44" t="s">
        <v>152</v>
      </c>
      <c r="K485" s="44" t="s">
        <v>152</v>
      </c>
      <c r="L485" s="44" t="s">
        <v>152</v>
      </c>
      <c r="M485" s="44" t="s">
        <v>152</v>
      </c>
      <c r="N485" s="44" t="s">
        <v>152</v>
      </c>
      <c r="O485" s="23" t="str">
        <f t="shared" si="277"/>
        <v>Objeto</v>
      </c>
      <c r="P485" s="23" t="str">
        <f t="shared" si="277"/>
        <v>De.IFC</v>
      </c>
      <c r="Q485" s="35" t="str">
        <f t="shared" si="274"/>
        <v>Propriedade: da.classe.ifc    Domínio: Objeto     Range: De.IFC</v>
      </c>
      <c r="R485" s="35" t="str">
        <f t="shared" si="267"/>
        <v>Valor:  ifcMaterial</v>
      </c>
      <c r="S485" s="19" t="s">
        <v>152</v>
      </c>
      <c r="T485" s="56" t="str">
        <f t="shared" si="268"/>
        <v>Refere-se a propriedade     da.classe.ifc     &gt;  ifcMaterial</v>
      </c>
      <c r="U485" s="56" t="str">
        <f t="shared" si="278"/>
        <v>ifcMaterial</v>
      </c>
    </row>
    <row r="486" spans="1:21" ht="8.4" customHeight="1" x14ac:dyDescent="0.3">
      <c r="A486" s="32">
        <v>486</v>
      </c>
      <c r="B486" s="18" t="str">
        <f t="shared" si="271"/>
        <v>da.classe.ifc</v>
      </c>
      <c r="C486" s="87" t="s">
        <v>499</v>
      </c>
      <c r="D486" s="34" t="s">
        <v>57</v>
      </c>
      <c r="E486" s="20" t="str">
        <f t="shared" si="272"/>
        <v>classes.ifc</v>
      </c>
      <c r="F486" s="26" t="str">
        <f t="shared" si="279"/>
        <v>da.classe.ifc</v>
      </c>
      <c r="G486" s="44" t="s">
        <v>152</v>
      </c>
      <c r="H486" s="44" t="s">
        <v>152</v>
      </c>
      <c r="I486" s="44" t="s">
        <v>152</v>
      </c>
      <c r="J486" s="44" t="s">
        <v>152</v>
      </c>
      <c r="K486" s="44" t="s">
        <v>152</v>
      </c>
      <c r="L486" s="44" t="s">
        <v>152</v>
      </c>
      <c r="M486" s="44" t="s">
        <v>152</v>
      </c>
      <c r="N486" s="44" t="s">
        <v>152</v>
      </c>
      <c r="O486" s="23" t="str">
        <f t="shared" si="277"/>
        <v>Objeto</v>
      </c>
      <c r="P486" s="23" t="str">
        <f t="shared" si="277"/>
        <v>De.IFC</v>
      </c>
      <c r="Q486" s="35" t="str">
        <f t="shared" si="274"/>
        <v>Propriedade: da.classe.ifc    Domínio: Objeto     Range: De.IFC</v>
      </c>
      <c r="R486" s="35" t="str">
        <f t="shared" si="267"/>
        <v>Valor:  ifcMaterialConstituent</v>
      </c>
      <c r="S486" s="19" t="s">
        <v>152</v>
      </c>
      <c r="T486" s="56" t="str">
        <f t="shared" si="268"/>
        <v>Refere-se a propriedade     da.classe.ifc     &gt;  ifcMaterialConstituent</v>
      </c>
      <c r="U486" s="56" t="str">
        <f t="shared" si="278"/>
        <v>ifcMaterialConstituent</v>
      </c>
    </row>
    <row r="487" spans="1:21" ht="8.4" customHeight="1" x14ac:dyDescent="0.3">
      <c r="A487" s="32">
        <v>487</v>
      </c>
      <c r="B487" s="18" t="str">
        <f t="shared" si="271"/>
        <v>da.classe.ifc</v>
      </c>
      <c r="C487" s="87" t="s">
        <v>500</v>
      </c>
      <c r="D487" s="34" t="s">
        <v>57</v>
      </c>
      <c r="E487" s="20" t="str">
        <f t="shared" si="272"/>
        <v>classes.ifc</v>
      </c>
      <c r="F487" s="26" t="str">
        <f t="shared" si="279"/>
        <v>da.classe.ifc</v>
      </c>
      <c r="G487" s="44" t="s">
        <v>152</v>
      </c>
      <c r="H487" s="44" t="s">
        <v>152</v>
      </c>
      <c r="I487" s="44" t="s">
        <v>152</v>
      </c>
      <c r="J487" s="44" t="s">
        <v>152</v>
      </c>
      <c r="K487" s="44" t="s">
        <v>152</v>
      </c>
      <c r="L487" s="44" t="s">
        <v>152</v>
      </c>
      <c r="M487" s="44" t="s">
        <v>152</v>
      </c>
      <c r="N487" s="44" t="s">
        <v>152</v>
      </c>
      <c r="O487" s="23" t="str">
        <f t="shared" ref="O487:P502" si="280">O486</f>
        <v>Objeto</v>
      </c>
      <c r="P487" s="23" t="str">
        <f t="shared" si="280"/>
        <v>De.IFC</v>
      </c>
      <c r="Q487" s="35" t="str">
        <f t="shared" si="274"/>
        <v>Propriedade: da.classe.ifc    Domínio: Objeto     Range: De.IFC</v>
      </c>
      <c r="R487" s="35" t="str">
        <f t="shared" si="267"/>
        <v>Valor:  ifcMaterialConstituentSet</v>
      </c>
      <c r="S487" s="19" t="s">
        <v>152</v>
      </c>
      <c r="T487" s="56" t="str">
        <f t="shared" si="268"/>
        <v>Refere-se a propriedade     da.classe.ifc     &gt;  ifcMaterialConstituentSet</v>
      </c>
      <c r="U487" s="56" t="str">
        <f t="shared" si="278"/>
        <v>ifcMaterialConstituentSet</v>
      </c>
    </row>
    <row r="488" spans="1:21" ht="8.4" customHeight="1" x14ac:dyDescent="0.3">
      <c r="A488" s="32">
        <v>488</v>
      </c>
      <c r="B488" s="18" t="str">
        <f t="shared" si="271"/>
        <v>da.classe.ifc</v>
      </c>
      <c r="C488" s="87" t="s">
        <v>501</v>
      </c>
      <c r="D488" s="34" t="s">
        <v>57</v>
      </c>
      <c r="E488" s="20" t="str">
        <f t="shared" si="272"/>
        <v>classes.ifc</v>
      </c>
      <c r="F488" s="26" t="str">
        <f t="shared" si="279"/>
        <v>da.classe.ifc</v>
      </c>
      <c r="G488" s="44" t="s">
        <v>152</v>
      </c>
      <c r="H488" s="44" t="s">
        <v>152</v>
      </c>
      <c r="I488" s="44" t="s">
        <v>152</v>
      </c>
      <c r="J488" s="44" t="s">
        <v>152</v>
      </c>
      <c r="K488" s="44" t="s">
        <v>152</v>
      </c>
      <c r="L488" s="44" t="s">
        <v>152</v>
      </c>
      <c r="M488" s="44" t="s">
        <v>152</v>
      </c>
      <c r="N488" s="44" t="s">
        <v>152</v>
      </c>
      <c r="O488" s="23" t="str">
        <f t="shared" si="280"/>
        <v>Objeto</v>
      </c>
      <c r="P488" s="23" t="str">
        <f t="shared" si="280"/>
        <v>De.IFC</v>
      </c>
      <c r="Q488" s="35" t="str">
        <f t="shared" si="274"/>
        <v>Propriedade: da.classe.ifc    Domínio: Objeto     Range: De.IFC</v>
      </c>
      <c r="R488" s="35" t="str">
        <f t="shared" ref="R488:R551" si="281">_xlfn.CONCAT("Valor:  ", C488)</f>
        <v>Valor:  ifcMaterialLayer</v>
      </c>
      <c r="S488" s="19" t="s">
        <v>152</v>
      </c>
      <c r="T488" s="56" t="str">
        <f t="shared" si="268"/>
        <v>Refere-se a propriedade     da.classe.ifc     &gt;  ifcMaterialLayer</v>
      </c>
      <c r="U488" s="56" t="str">
        <f t="shared" si="278"/>
        <v>ifcMaterialLayer</v>
      </c>
    </row>
    <row r="489" spans="1:21" ht="8.4" customHeight="1" x14ac:dyDescent="0.3">
      <c r="A489" s="32">
        <v>489</v>
      </c>
      <c r="B489" s="18" t="str">
        <f t="shared" si="271"/>
        <v>da.classe.ifc</v>
      </c>
      <c r="C489" s="87" t="s">
        <v>502</v>
      </c>
      <c r="D489" s="34" t="s">
        <v>57</v>
      </c>
      <c r="E489" s="20" t="str">
        <f t="shared" si="272"/>
        <v>classes.ifc</v>
      </c>
      <c r="F489" s="26" t="str">
        <f t="shared" si="279"/>
        <v>da.classe.ifc</v>
      </c>
      <c r="G489" s="44" t="s">
        <v>152</v>
      </c>
      <c r="H489" s="44" t="s">
        <v>152</v>
      </c>
      <c r="I489" s="44" t="s">
        <v>152</v>
      </c>
      <c r="J489" s="44" t="s">
        <v>152</v>
      </c>
      <c r="K489" s="44" t="s">
        <v>152</v>
      </c>
      <c r="L489" s="44" t="s">
        <v>152</v>
      </c>
      <c r="M489" s="44" t="s">
        <v>152</v>
      </c>
      <c r="N489" s="44" t="s">
        <v>152</v>
      </c>
      <c r="O489" s="23" t="str">
        <f t="shared" si="280"/>
        <v>Objeto</v>
      </c>
      <c r="P489" s="23" t="str">
        <f t="shared" si="280"/>
        <v>De.IFC</v>
      </c>
      <c r="Q489" s="35" t="str">
        <f t="shared" si="274"/>
        <v>Propriedade: da.classe.ifc    Domínio: Objeto     Range: De.IFC</v>
      </c>
      <c r="R489" s="35" t="str">
        <f t="shared" si="281"/>
        <v>Valor:  ifcMaterialLayerSet</v>
      </c>
      <c r="S489" s="19" t="s">
        <v>152</v>
      </c>
      <c r="T489" s="56" t="str">
        <f t="shared" si="268"/>
        <v>Refere-se a propriedade     da.classe.ifc     &gt;  ifcMaterialLayerSet</v>
      </c>
      <c r="U489" s="56" t="str">
        <f t="shared" si="278"/>
        <v>ifcMaterialLayerSet</v>
      </c>
    </row>
    <row r="490" spans="1:21" ht="8.4" customHeight="1" x14ac:dyDescent="0.3">
      <c r="A490" s="32">
        <v>490</v>
      </c>
      <c r="B490" s="18" t="str">
        <f t="shared" si="271"/>
        <v>da.classe.ifc</v>
      </c>
      <c r="C490" s="87" t="s">
        <v>503</v>
      </c>
      <c r="D490" s="34" t="s">
        <v>57</v>
      </c>
      <c r="E490" s="20" t="str">
        <f t="shared" si="272"/>
        <v>classes.ifc</v>
      </c>
      <c r="F490" s="26" t="str">
        <f t="shared" si="279"/>
        <v>da.classe.ifc</v>
      </c>
      <c r="G490" s="44" t="s">
        <v>152</v>
      </c>
      <c r="H490" s="44" t="s">
        <v>152</v>
      </c>
      <c r="I490" s="44" t="s">
        <v>152</v>
      </c>
      <c r="J490" s="44" t="s">
        <v>152</v>
      </c>
      <c r="K490" s="44" t="s">
        <v>152</v>
      </c>
      <c r="L490" s="44" t="s">
        <v>152</v>
      </c>
      <c r="M490" s="44" t="s">
        <v>152</v>
      </c>
      <c r="N490" s="44" t="s">
        <v>152</v>
      </c>
      <c r="O490" s="23" t="str">
        <f t="shared" si="280"/>
        <v>Objeto</v>
      </c>
      <c r="P490" s="23" t="str">
        <f t="shared" si="280"/>
        <v>De.IFC</v>
      </c>
      <c r="Q490" s="35" t="str">
        <f t="shared" si="274"/>
        <v>Propriedade: da.classe.ifc    Domínio: Objeto     Range: De.IFC</v>
      </c>
      <c r="R490" s="35" t="str">
        <f t="shared" si="281"/>
        <v>Valor:  ifcMaterialProfile</v>
      </c>
      <c r="S490" s="19" t="s">
        <v>152</v>
      </c>
      <c r="T490" s="56" t="str">
        <f t="shared" si="268"/>
        <v>Refere-se a propriedade     da.classe.ifc     &gt;  ifcMaterialProfile</v>
      </c>
      <c r="U490" s="56" t="str">
        <f t="shared" si="278"/>
        <v>ifcMaterialProfile</v>
      </c>
    </row>
    <row r="491" spans="1:21" ht="8.4" customHeight="1" x14ac:dyDescent="0.3">
      <c r="A491" s="32">
        <v>491</v>
      </c>
      <c r="B491" s="18" t="str">
        <f t="shared" si="271"/>
        <v>da.classe.ifc</v>
      </c>
      <c r="C491" s="87" t="s">
        <v>504</v>
      </c>
      <c r="D491" s="34" t="s">
        <v>57</v>
      </c>
      <c r="E491" s="20" t="str">
        <f t="shared" si="272"/>
        <v>classes.ifc</v>
      </c>
      <c r="F491" s="26" t="str">
        <f t="shared" si="279"/>
        <v>da.classe.ifc</v>
      </c>
      <c r="G491" s="44" t="s">
        <v>152</v>
      </c>
      <c r="H491" s="44" t="s">
        <v>152</v>
      </c>
      <c r="I491" s="44" t="s">
        <v>152</v>
      </c>
      <c r="J491" s="44" t="s">
        <v>152</v>
      </c>
      <c r="K491" s="44" t="s">
        <v>152</v>
      </c>
      <c r="L491" s="44" t="s">
        <v>152</v>
      </c>
      <c r="M491" s="44" t="s">
        <v>152</v>
      </c>
      <c r="N491" s="44" t="s">
        <v>152</v>
      </c>
      <c r="O491" s="23" t="str">
        <f t="shared" si="280"/>
        <v>Objeto</v>
      </c>
      <c r="P491" s="23" t="str">
        <f t="shared" si="280"/>
        <v>De.IFC</v>
      </c>
      <c r="Q491" s="35" t="str">
        <f t="shared" si="274"/>
        <v>Propriedade: da.classe.ifc    Domínio: Objeto     Range: De.IFC</v>
      </c>
      <c r="R491" s="35" t="str">
        <f t="shared" si="281"/>
        <v>Valor:  ifcMaterialProfileSet</v>
      </c>
      <c r="S491" s="19" t="s">
        <v>152</v>
      </c>
      <c r="T491" s="56" t="str">
        <f t="shared" si="268"/>
        <v>Refere-se a propriedade     da.classe.ifc     &gt;  ifcMaterialProfileSet</v>
      </c>
      <c r="U491" s="56" t="str">
        <f t="shared" si="278"/>
        <v>ifcMaterialProfileSet</v>
      </c>
    </row>
    <row r="492" spans="1:21" ht="8.4" customHeight="1" x14ac:dyDescent="0.3">
      <c r="A492" s="32">
        <v>492</v>
      </c>
      <c r="B492" s="18" t="str">
        <f t="shared" si="271"/>
        <v>da.classe.ifc</v>
      </c>
      <c r="C492" s="87" t="s">
        <v>497</v>
      </c>
      <c r="D492" s="34" t="s">
        <v>57</v>
      </c>
      <c r="E492" s="20" t="str">
        <f t="shared" si="272"/>
        <v>classes.ifc</v>
      </c>
      <c r="F492" s="26" t="str">
        <f t="shared" si="279"/>
        <v>da.classe.ifc</v>
      </c>
      <c r="G492" s="44" t="s">
        <v>152</v>
      </c>
      <c r="H492" s="44" t="s">
        <v>152</v>
      </c>
      <c r="I492" s="44" t="s">
        <v>152</v>
      </c>
      <c r="J492" s="44" t="s">
        <v>152</v>
      </c>
      <c r="K492" s="44" t="s">
        <v>152</v>
      </c>
      <c r="L492" s="44" t="s">
        <v>152</v>
      </c>
      <c r="M492" s="44" t="s">
        <v>152</v>
      </c>
      <c r="N492" s="44" t="s">
        <v>152</v>
      </c>
      <c r="O492" s="23" t="str">
        <f t="shared" si="280"/>
        <v>Objeto</v>
      </c>
      <c r="P492" s="23" t="str">
        <f t="shared" si="280"/>
        <v>De.IFC</v>
      </c>
      <c r="Q492" s="35" t="str">
        <f t="shared" si="274"/>
        <v>Propriedade: da.classe.ifc    Domínio: Objeto     Range: De.IFC</v>
      </c>
      <c r="R492" s="35" t="str">
        <f t="shared" si="281"/>
        <v>Valor:  ifcPolyline</v>
      </c>
      <c r="S492" s="19" t="s">
        <v>152</v>
      </c>
      <c r="T492" s="56" t="str">
        <f t="shared" si="268"/>
        <v>Refere-se a propriedade     da.classe.ifc     &gt;  ifcPolyline</v>
      </c>
      <c r="U492" s="56" t="str">
        <f t="shared" si="278"/>
        <v>ifcPolyline</v>
      </c>
    </row>
    <row r="493" spans="1:21" ht="8.4" customHeight="1" x14ac:dyDescent="0.3">
      <c r="A493" s="32">
        <v>493</v>
      </c>
      <c r="B493" s="18" t="str">
        <f t="shared" si="271"/>
        <v>da.classe.ifc</v>
      </c>
      <c r="C493" s="93" t="s">
        <v>326</v>
      </c>
      <c r="D493" s="34" t="s">
        <v>57</v>
      </c>
      <c r="E493" s="20" t="str">
        <f t="shared" si="272"/>
        <v>classes.ifc</v>
      </c>
      <c r="F493" s="26" t="str">
        <f t="shared" si="279"/>
        <v>da.classe.ifc</v>
      </c>
      <c r="G493" s="44" t="s">
        <v>152</v>
      </c>
      <c r="H493" s="44" t="s">
        <v>152</v>
      </c>
      <c r="I493" s="44" t="s">
        <v>152</v>
      </c>
      <c r="J493" s="44" t="s">
        <v>152</v>
      </c>
      <c r="K493" s="44" t="s">
        <v>152</v>
      </c>
      <c r="L493" s="44" t="s">
        <v>152</v>
      </c>
      <c r="M493" s="44" t="s">
        <v>152</v>
      </c>
      <c r="N493" s="44" t="s">
        <v>152</v>
      </c>
      <c r="O493" s="23" t="str">
        <f t="shared" si="280"/>
        <v>Objeto</v>
      </c>
      <c r="P493" s="23" t="str">
        <f t="shared" si="280"/>
        <v>De.IFC</v>
      </c>
      <c r="Q493" s="35" t="str">
        <f t="shared" si="274"/>
        <v>Propriedade: da.classe.ifc    Domínio: Objeto     Range: De.IFC</v>
      </c>
      <c r="R493" s="35" t="str">
        <f t="shared" si="281"/>
        <v>Valor:  ifcProjectionElement</v>
      </c>
      <c r="S493" s="19" t="s">
        <v>152</v>
      </c>
      <c r="T493" s="56" t="str">
        <f t="shared" ref="T493:T556" si="282">_xlfn.CONCAT("Refere-se a propriedade     ",F493, "     &gt;  ",U493)</f>
        <v>Refere-se a propriedade     da.classe.ifc     &gt;  ifcProjectionElement</v>
      </c>
      <c r="U493" s="56" t="str">
        <f t="shared" si="278"/>
        <v>ifcProjectionElement</v>
      </c>
    </row>
    <row r="494" spans="1:21" ht="8.4" customHeight="1" x14ac:dyDescent="0.3">
      <c r="A494" s="32">
        <v>494</v>
      </c>
      <c r="B494" s="18" t="str">
        <f t="shared" si="271"/>
        <v>da.classe.ifc</v>
      </c>
      <c r="C494" s="87" t="s">
        <v>306</v>
      </c>
      <c r="D494" s="34" t="s">
        <v>57</v>
      </c>
      <c r="E494" s="20" t="str">
        <f t="shared" si="272"/>
        <v>classes.ifc</v>
      </c>
      <c r="F494" s="26" t="str">
        <f t="shared" si="279"/>
        <v>da.classe.ifc</v>
      </c>
      <c r="G494" s="44" t="s">
        <v>152</v>
      </c>
      <c r="H494" s="44" t="s">
        <v>152</v>
      </c>
      <c r="I494" s="44" t="s">
        <v>152</v>
      </c>
      <c r="J494" s="44" t="s">
        <v>152</v>
      </c>
      <c r="K494" s="44" t="s">
        <v>152</v>
      </c>
      <c r="L494" s="44" t="s">
        <v>152</v>
      </c>
      <c r="M494" s="44" t="s">
        <v>152</v>
      </c>
      <c r="N494" s="44" t="s">
        <v>152</v>
      </c>
      <c r="O494" s="23" t="str">
        <f t="shared" si="280"/>
        <v>Objeto</v>
      </c>
      <c r="P494" s="23" t="str">
        <f t="shared" si="280"/>
        <v>De.IFC</v>
      </c>
      <c r="Q494" s="35" t="str">
        <f t="shared" si="274"/>
        <v>Propriedade: da.classe.ifc    Domínio: Objeto     Range: De.IFC</v>
      </c>
      <c r="R494" s="35" t="str">
        <f t="shared" si="281"/>
        <v>Valor:  ifcOpeningElement</v>
      </c>
      <c r="S494" s="19" t="s">
        <v>152</v>
      </c>
      <c r="T494" s="56" t="str">
        <f t="shared" si="282"/>
        <v>Refere-se a propriedade     da.classe.ifc     &gt;  ifcOpeningElement</v>
      </c>
      <c r="U494" s="56" t="str">
        <f t="shared" si="278"/>
        <v>ifcOpeningElement</v>
      </c>
    </row>
    <row r="495" spans="1:21" ht="8.4" customHeight="1" x14ac:dyDescent="0.3">
      <c r="A495" s="32">
        <v>495</v>
      </c>
      <c r="B495" s="18" t="str">
        <f t="shared" si="271"/>
        <v>da.classe.ifc</v>
      </c>
      <c r="C495" s="87" t="s">
        <v>331</v>
      </c>
      <c r="D495" s="34" t="s">
        <v>57</v>
      </c>
      <c r="E495" s="20" t="str">
        <f t="shared" si="272"/>
        <v>classes.ifc</v>
      </c>
      <c r="F495" s="26" t="str">
        <f t="shared" si="279"/>
        <v>da.classe.ifc</v>
      </c>
      <c r="G495" s="44" t="s">
        <v>152</v>
      </c>
      <c r="H495" s="44" t="s">
        <v>152</v>
      </c>
      <c r="I495" s="44" t="s">
        <v>152</v>
      </c>
      <c r="J495" s="44" t="s">
        <v>152</v>
      </c>
      <c r="K495" s="44" t="s">
        <v>152</v>
      </c>
      <c r="L495" s="44" t="s">
        <v>152</v>
      </c>
      <c r="M495" s="44" t="s">
        <v>152</v>
      </c>
      <c r="N495" s="44" t="s">
        <v>152</v>
      </c>
      <c r="O495" s="23" t="str">
        <f t="shared" si="280"/>
        <v>Objeto</v>
      </c>
      <c r="P495" s="23" t="str">
        <f t="shared" si="280"/>
        <v>De.IFC</v>
      </c>
      <c r="Q495" s="35" t="str">
        <f t="shared" si="274"/>
        <v>Propriedade: da.classe.ifc    Domínio: Objeto     Range: De.IFC</v>
      </c>
      <c r="R495" s="35" t="str">
        <f t="shared" si="281"/>
        <v>Valor:  ifcSurfaceFeature</v>
      </c>
      <c r="S495" s="19" t="s">
        <v>152</v>
      </c>
      <c r="T495" s="56" t="str">
        <f t="shared" si="282"/>
        <v>Refere-se a propriedade     da.classe.ifc     &gt;  ifcSurfaceFeature</v>
      </c>
      <c r="U495" s="56" t="str">
        <f t="shared" si="278"/>
        <v>ifcSurfaceFeature</v>
      </c>
    </row>
    <row r="496" spans="1:21" ht="8.4" customHeight="1" x14ac:dyDescent="0.3">
      <c r="A496" s="32">
        <v>496</v>
      </c>
      <c r="B496" s="18" t="str">
        <f t="shared" si="271"/>
        <v>da.classe.ifc</v>
      </c>
      <c r="C496" s="87" t="s">
        <v>296</v>
      </c>
      <c r="D496" s="34" t="s">
        <v>57</v>
      </c>
      <c r="E496" s="20" t="str">
        <f t="shared" si="272"/>
        <v>classes.ifc</v>
      </c>
      <c r="F496" s="26" t="str">
        <f t="shared" ref="F496:F511" si="283">F495</f>
        <v>da.classe.ifc</v>
      </c>
      <c r="G496" s="44" t="s">
        <v>152</v>
      </c>
      <c r="H496" s="44" t="s">
        <v>152</v>
      </c>
      <c r="I496" s="44" t="s">
        <v>152</v>
      </c>
      <c r="J496" s="44" t="s">
        <v>152</v>
      </c>
      <c r="K496" s="44" t="s">
        <v>152</v>
      </c>
      <c r="L496" s="44" t="s">
        <v>152</v>
      </c>
      <c r="M496" s="44" t="s">
        <v>152</v>
      </c>
      <c r="N496" s="44" t="s">
        <v>152</v>
      </c>
      <c r="O496" s="23" t="str">
        <f t="shared" si="280"/>
        <v>Objeto</v>
      </c>
      <c r="P496" s="23" t="str">
        <f t="shared" si="280"/>
        <v>De.IFC</v>
      </c>
      <c r="Q496" s="35" t="str">
        <f t="shared" si="274"/>
        <v>Propriedade: da.classe.ifc    Domínio: Objeto     Range: De.IFC</v>
      </c>
      <c r="R496" s="35" t="str">
        <f t="shared" si="281"/>
        <v>Valor:  ifcVoidingFeature</v>
      </c>
      <c r="S496" s="19" t="s">
        <v>152</v>
      </c>
      <c r="T496" s="56" t="str">
        <f t="shared" si="282"/>
        <v>Refere-se a propriedade     da.classe.ifc     &gt;  ifcVoidingFeature</v>
      </c>
      <c r="U496" s="56" t="str">
        <f t="shared" si="278"/>
        <v>ifcVoidingFeature</v>
      </c>
    </row>
    <row r="497" spans="1:21" ht="8.4" customHeight="1" x14ac:dyDescent="0.3">
      <c r="A497" s="32">
        <v>497</v>
      </c>
      <c r="B497" s="18" t="str">
        <f t="shared" si="271"/>
        <v>da.classe.ifc</v>
      </c>
      <c r="C497" s="87" t="s">
        <v>298</v>
      </c>
      <c r="D497" s="34" t="s">
        <v>57</v>
      </c>
      <c r="E497" s="20" t="str">
        <f t="shared" si="272"/>
        <v>classes.ifc</v>
      </c>
      <c r="F497" s="26" t="str">
        <f t="shared" si="283"/>
        <v>da.classe.ifc</v>
      </c>
      <c r="G497" s="44" t="s">
        <v>152</v>
      </c>
      <c r="H497" s="44" t="s">
        <v>152</v>
      </c>
      <c r="I497" s="44" t="s">
        <v>152</v>
      </c>
      <c r="J497" s="44" t="s">
        <v>152</v>
      </c>
      <c r="K497" s="44" t="s">
        <v>152</v>
      </c>
      <c r="L497" s="44" t="s">
        <v>152</v>
      </c>
      <c r="M497" s="44" t="s">
        <v>152</v>
      </c>
      <c r="N497" s="44" t="s">
        <v>152</v>
      </c>
      <c r="O497" s="23" t="str">
        <f t="shared" si="280"/>
        <v>Objeto</v>
      </c>
      <c r="P497" s="23" t="str">
        <f t="shared" si="280"/>
        <v>De.IFC</v>
      </c>
      <c r="Q497" s="35" t="str">
        <f t="shared" si="274"/>
        <v>Propriedade: da.classe.ifc    Domínio: Objeto     Range: De.IFC</v>
      </c>
      <c r="R497" s="35" t="str">
        <f t="shared" si="281"/>
        <v>Valor:  ifcBuiIdingEIementPart</v>
      </c>
      <c r="S497" s="19" t="s">
        <v>152</v>
      </c>
      <c r="T497" s="56" t="str">
        <f t="shared" si="282"/>
        <v>Refere-se a propriedade     da.classe.ifc     &gt;  ifcBuiIdingEIementPart</v>
      </c>
      <c r="U497" s="56" t="str">
        <f t="shared" si="278"/>
        <v>ifcBuiIdingEIementPart</v>
      </c>
    </row>
    <row r="498" spans="1:21" ht="8.4" customHeight="1" x14ac:dyDescent="0.3">
      <c r="A498" s="32">
        <v>498</v>
      </c>
      <c r="B498" s="18" t="str">
        <f t="shared" si="271"/>
        <v>da.classe.ifc</v>
      </c>
      <c r="C498" s="87" t="s">
        <v>211</v>
      </c>
      <c r="D498" s="34" t="s">
        <v>57</v>
      </c>
      <c r="E498" s="20" t="str">
        <f t="shared" si="272"/>
        <v>classes.ifc</v>
      </c>
      <c r="F498" s="26" t="str">
        <f t="shared" si="283"/>
        <v>da.classe.ifc</v>
      </c>
      <c r="G498" s="44" t="s">
        <v>152</v>
      </c>
      <c r="H498" s="44" t="s">
        <v>152</v>
      </c>
      <c r="I498" s="44" t="s">
        <v>152</v>
      </c>
      <c r="J498" s="44" t="s">
        <v>152</v>
      </c>
      <c r="K498" s="44" t="s">
        <v>152</v>
      </c>
      <c r="L498" s="44" t="s">
        <v>152</v>
      </c>
      <c r="M498" s="44" t="s">
        <v>152</v>
      </c>
      <c r="N498" s="44" t="s">
        <v>152</v>
      </c>
      <c r="O498" s="23" t="str">
        <f t="shared" si="280"/>
        <v>Objeto</v>
      </c>
      <c r="P498" s="23" t="str">
        <f t="shared" si="280"/>
        <v>De.IFC</v>
      </c>
      <c r="Q498" s="35" t="str">
        <f t="shared" si="274"/>
        <v>Propriedade: da.classe.ifc    Domínio: Objeto     Range: De.IFC</v>
      </c>
      <c r="R498" s="35" t="str">
        <f t="shared" si="281"/>
        <v>Valor:  ifcDiscreteAccessory</v>
      </c>
      <c r="S498" s="19" t="s">
        <v>152</v>
      </c>
      <c r="T498" s="56" t="str">
        <f t="shared" si="282"/>
        <v>Refere-se a propriedade     da.classe.ifc     &gt;  ifcDiscreteAccessory</v>
      </c>
      <c r="U498" s="56" t="str">
        <f t="shared" si="278"/>
        <v>ifcDiscreteAccessory</v>
      </c>
    </row>
    <row r="499" spans="1:21" ht="8.4" customHeight="1" x14ac:dyDescent="0.3">
      <c r="A499" s="32">
        <v>499</v>
      </c>
      <c r="B499" s="18" t="str">
        <f t="shared" si="271"/>
        <v>da.classe.ifc</v>
      </c>
      <c r="C499" s="87" t="s">
        <v>284</v>
      </c>
      <c r="D499" s="34" t="s">
        <v>57</v>
      </c>
      <c r="E499" s="20" t="str">
        <f t="shared" si="272"/>
        <v>classes.ifc</v>
      </c>
      <c r="F499" s="26" t="str">
        <f t="shared" si="283"/>
        <v>da.classe.ifc</v>
      </c>
      <c r="G499" s="44" t="s">
        <v>152</v>
      </c>
      <c r="H499" s="44" t="s">
        <v>152</v>
      </c>
      <c r="I499" s="44" t="s">
        <v>152</v>
      </c>
      <c r="J499" s="44" t="s">
        <v>152</v>
      </c>
      <c r="K499" s="44" t="s">
        <v>152</v>
      </c>
      <c r="L499" s="44" t="s">
        <v>152</v>
      </c>
      <c r="M499" s="44" t="s">
        <v>152</v>
      </c>
      <c r="N499" s="44" t="s">
        <v>152</v>
      </c>
      <c r="O499" s="23" t="str">
        <f t="shared" si="280"/>
        <v>Objeto</v>
      </c>
      <c r="P499" s="23" t="str">
        <f t="shared" si="280"/>
        <v>De.IFC</v>
      </c>
      <c r="Q499" s="35" t="str">
        <f t="shared" si="274"/>
        <v>Propriedade: da.classe.ifc    Domínio: Objeto     Range: De.IFC</v>
      </c>
      <c r="R499" s="35" t="str">
        <f t="shared" si="281"/>
        <v>Valor:  ifcFastener</v>
      </c>
      <c r="S499" s="19" t="s">
        <v>152</v>
      </c>
      <c r="T499" s="56" t="str">
        <f t="shared" si="282"/>
        <v>Refere-se a propriedade     da.classe.ifc     &gt;  ifcFastener</v>
      </c>
      <c r="U499" s="56" t="str">
        <f t="shared" si="278"/>
        <v>ifcFastener</v>
      </c>
    </row>
    <row r="500" spans="1:21" ht="8.4" customHeight="1" x14ac:dyDescent="0.3">
      <c r="A500" s="32">
        <v>500</v>
      </c>
      <c r="B500" s="18" t="str">
        <f t="shared" si="271"/>
        <v>da.classe.ifc</v>
      </c>
      <c r="C500" s="87" t="s">
        <v>237</v>
      </c>
      <c r="D500" s="34" t="s">
        <v>57</v>
      </c>
      <c r="E500" s="20" t="str">
        <f t="shared" si="272"/>
        <v>classes.ifc</v>
      </c>
      <c r="F500" s="26" t="str">
        <f t="shared" si="283"/>
        <v>da.classe.ifc</v>
      </c>
      <c r="G500" s="44" t="s">
        <v>152</v>
      </c>
      <c r="H500" s="44" t="s">
        <v>152</v>
      </c>
      <c r="I500" s="44" t="s">
        <v>152</v>
      </c>
      <c r="J500" s="44" t="s">
        <v>152</v>
      </c>
      <c r="K500" s="44" t="s">
        <v>152</v>
      </c>
      <c r="L500" s="44" t="s">
        <v>152</v>
      </c>
      <c r="M500" s="44" t="s">
        <v>152</v>
      </c>
      <c r="N500" s="44" t="s">
        <v>152</v>
      </c>
      <c r="O500" s="23" t="str">
        <f t="shared" si="280"/>
        <v>Objeto</v>
      </c>
      <c r="P500" s="23" t="str">
        <f t="shared" si="280"/>
        <v>De.IFC</v>
      </c>
      <c r="Q500" s="35" t="str">
        <f t="shared" si="274"/>
        <v>Propriedade: da.classe.ifc    Domínio: Objeto     Range: De.IFC</v>
      </c>
      <c r="R500" s="35" t="str">
        <f t="shared" si="281"/>
        <v>Valor:  ifcMechanicaIFastener</v>
      </c>
      <c r="S500" s="19" t="s">
        <v>152</v>
      </c>
      <c r="T500" s="56" t="str">
        <f t="shared" si="282"/>
        <v>Refere-se a propriedade     da.classe.ifc     &gt;  ifcMechanicaIFastener</v>
      </c>
      <c r="U500" s="56" t="str">
        <f t="shared" si="278"/>
        <v>ifcMechanicaIFastener</v>
      </c>
    </row>
    <row r="501" spans="1:21" ht="8.4" customHeight="1" x14ac:dyDescent="0.3">
      <c r="A501" s="32">
        <v>501</v>
      </c>
      <c r="B501" s="18" t="str">
        <f t="shared" si="271"/>
        <v>da.classe.ifc</v>
      </c>
      <c r="C501" s="87" t="s">
        <v>249</v>
      </c>
      <c r="D501" s="34" t="s">
        <v>57</v>
      </c>
      <c r="E501" s="20" t="str">
        <f t="shared" si="272"/>
        <v>classes.ifc</v>
      </c>
      <c r="F501" s="26" t="str">
        <f t="shared" si="283"/>
        <v>da.classe.ifc</v>
      </c>
      <c r="G501" s="44" t="s">
        <v>152</v>
      </c>
      <c r="H501" s="44" t="s">
        <v>152</v>
      </c>
      <c r="I501" s="44" t="s">
        <v>152</v>
      </c>
      <c r="J501" s="44" t="s">
        <v>152</v>
      </c>
      <c r="K501" s="44" t="s">
        <v>152</v>
      </c>
      <c r="L501" s="44" t="s">
        <v>152</v>
      </c>
      <c r="M501" s="44" t="s">
        <v>152</v>
      </c>
      <c r="N501" s="44" t="s">
        <v>152</v>
      </c>
      <c r="O501" s="23" t="str">
        <f t="shared" si="280"/>
        <v>Objeto</v>
      </c>
      <c r="P501" s="23" t="str">
        <f t="shared" si="280"/>
        <v>De.IFC</v>
      </c>
      <c r="Q501" s="35" t="str">
        <f t="shared" si="274"/>
        <v>Propriedade: da.classe.ifc    Domínio: Objeto     Range: De.IFC</v>
      </c>
      <c r="R501" s="35" t="str">
        <f t="shared" si="281"/>
        <v>Valor:  ifcReinforcingBar</v>
      </c>
      <c r="S501" s="19" t="s">
        <v>152</v>
      </c>
      <c r="T501" s="56" t="str">
        <f t="shared" si="282"/>
        <v>Refere-se a propriedade     da.classe.ifc     &gt;  ifcReinforcingBar</v>
      </c>
      <c r="U501" s="56" t="str">
        <f t="shared" si="278"/>
        <v>ifcReinforcingBar</v>
      </c>
    </row>
    <row r="502" spans="1:21" ht="8.4" customHeight="1" x14ac:dyDescent="0.3">
      <c r="A502" s="32">
        <v>502</v>
      </c>
      <c r="B502" s="18" t="str">
        <f t="shared" si="271"/>
        <v>da.classe.ifc</v>
      </c>
      <c r="C502" s="87" t="s">
        <v>250</v>
      </c>
      <c r="D502" s="34" t="s">
        <v>57</v>
      </c>
      <c r="E502" s="20" t="str">
        <f t="shared" si="272"/>
        <v>classes.ifc</v>
      </c>
      <c r="F502" s="26" t="str">
        <f t="shared" si="283"/>
        <v>da.classe.ifc</v>
      </c>
      <c r="G502" s="44" t="s">
        <v>152</v>
      </c>
      <c r="H502" s="44" t="s">
        <v>152</v>
      </c>
      <c r="I502" s="44" t="s">
        <v>152</v>
      </c>
      <c r="J502" s="44" t="s">
        <v>152</v>
      </c>
      <c r="K502" s="44" t="s">
        <v>152</v>
      </c>
      <c r="L502" s="44" t="s">
        <v>152</v>
      </c>
      <c r="M502" s="44" t="s">
        <v>152</v>
      </c>
      <c r="N502" s="44" t="s">
        <v>152</v>
      </c>
      <c r="O502" s="23" t="str">
        <f t="shared" si="280"/>
        <v>Objeto</v>
      </c>
      <c r="P502" s="23" t="str">
        <f t="shared" si="280"/>
        <v>De.IFC</v>
      </c>
      <c r="Q502" s="35" t="str">
        <f t="shared" si="274"/>
        <v>Propriedade: da.classe.ifc    Domínio: Objeto     Range: De.IFC</v>
      </c>
      <c r="R502" s="35" t="str">
        <f t="shared" si="281"/>
        <v>Valor:  ifcReinforcingMesh</v>
      </c>
      <c r="S502" s="19" t="s">
        <v>152</v>
      </c>
      <c r="T502" s="56" t="str">
        <f t="shared" si="282"/>
        <v>Refere-se a propriedade     da.classe.ifc     &gt;  ifcReinforcingMesh</v>
      </c>
      <c r="U502" s="56" t="str">
        <f t="shared" si="278"/>
        <v>ifcReinforcingMesh</v>
      </c>
    </row>
    <row r="503" spans="1:21" ht="8.4" customHeight="1" x14ac:dyDescent="0.3">
      <c r="A503" s="32">
        <v>503</v>
      </c>
      <c r="B503" s="18" t="str">
        <f t="shared" si="271"/>
        <v>da.classe.ifc</v>
      </c>
      <c r="C503" s="87" t="s">
        <v>262</v>
      </c>
      <c r="D503" s="34" t="s">
        <v>57</v>
      </c>
      <c r="E503" s="20" t="str">
        <f t="shared" si="272"/>
        <v>classes.ifc</v>
      </c>
      <c r="F503" s="26" t="str">
        <f t="shared" si="283"/>
        <v>da.classe.ifc</v>
      </c>
      <c r="G503" s="44" t="s">
        <v>152</v>
      </c>
      <c r="H503" s="44" t="s">
        <v>152</v>
      </c>
      <c r="I503" s="44" t="s">
        <v>152</v>
      </c>
      <c r="J503" s="44" t="s">
        <v>152</v>
      </c>
      <c r="K503" s="44" t="s">
        <v>152</v>
      </c>
      <c r="L503" s="44" t="s">
        <v>152</v>
      </c>
      <c r="M503" s="44" t="s">
        <v>152</v>
      </c>
      <c r="N503" s="44" t="s">
        <v>152</v>
      </c>
      <c r="O503" s="23" t="str">
        <f t="shared" ref="O503:P518" si="284">O502</f>
        <v>Objeto</v>
      </c>
      <c r="P503" s="23" t="str">
        <f t="shared" si="284"/>
        <v>De.IFC</v>
      </c>
      <c r="Q503" s="35" t="str">
        <f t="shared" si="274"/>
        <v>Propriedade: da.classe.ifc    Domínio: Objeto     Range: De.IFC</v>
      </c>
      <c r="R503" s="35" t="str">
        <f t="shared" si="281"/>
        <v>Valor:  ifcTendon</v>
      </c>
      <c r="S503" s="19" t="s">
        <v>152</v>
      </c>
      <c r="T503" s="56" t="str">
        <f t="shared" si="282"/>
        <v>Refere-se a propriedade     da.classe.ifc     &gt;  ifcTendon</v>
      </c>
      <c r="U503" s="56" t="str">
        <f t="shared" si="278"/>
        <v>ifcTendon</v>
      </c>
    </row>
    <row r="504" spans="1:21" ht="8.4" customHeight="1" x14ac:dyDescent="0.3">
      <c r="A504" s="32">
        <v>504</v>
      </c>
      <c r="B504" s="18" t="str">
        <f t="shared" si="271"/>
        <v>da.classe.ifc</v>
      </c>
      <c r="C504" s="87" t="s">
        <v>263</v>
      </c>
      <c r="D504" s="34" t="s">
        <v>57</v>
      </c>
      <c r="E504" s="20" t="str">
        <f t="shared" si="272"/>
        <v>classes.ifc</v>
      </c>
      <c r="F504" s="26" t="str">
        <f t="shared" si="283"/>
        <v>da.classe.ifc</v>
      </c>
      <c r="G504" s="44" t="s">
        <v>152</v>
      </c>
      <c r="H504" s="44" t="s">
        <v>152</v>
      </c>
      <c r="I504" s="44" t="s">
        <v>152</v>
      </c>
      <c r="J504" s="44" t="s">
        <v>152</v>
      </c>
      <c r="K504" s="44" t="s">
        <v>152</v>
      </c>
      <c r="L504" s="44" t="s">
        <v>152</v>
      </c>
      <c r="M504" s="44" t="s">
        <v>152</v>
      </c>
      <c r="N504" s="44" t="s">
        <v>152</v>
      </c>
      <c r="O504" s="23" t="str">
        <f t="shared" si="284"/>
        <v>Objeto</v>
      </c>
      <c r="P504" s="23" t="str">
        <f t="shared" si="284"/>
        <v>De.IFC</v>
      </c>
      <c r="Q504" s="35" t="str">
        <f t="shared" si="274"/>
        <v>Propriedade: da.classe.ifc    Domínio: Objeto     Range: De.IFC</v>
      </c>
      <c r="R504" s="35" t="str">
        <f t="shared" si="281"/>
        <v>Valor:  ifcTendonAnchor</v>
      </c>
      <c r="S504" s="19" t="s">
        <v>152</v>
      </c>
      <c r="T504" s="56" t="str">
        <f t="shared" si="282"/>
        <v>Refere-se a propriedade     da.classe.ifc     &gt;  ifcTendonAnchor</v>
      </c>
      <c r="U504" s="56" t="str">
        <f t="shared" si="278"/>
        <v>ifcTendonAnchor</v>
      </c>
    </row>
    <row r="505" spans="1:21" ht="8.4" customHeight="1" x14ac:dyDescent="0.3">
      <c r="A505" s="32">
        <v>505</v>
      </c>
      <c r="B505" s="18" t="str">
        <f t="shared" si="271"/>
        <v>da.classe.ifc</v>
      </c>
      <c r="C505" s="87" t="s">
        <v>266</v>
      </c>
      <c r="D505" s="34" t="s">
        <v>57</v>
      </c>
      <c r="E505" s="20" t="str">
        <f t="shared" si="272"/>
        <v>classes.ifc</v>
      </c>
      <c r="F505" s="26" t="str">
        <f t="shared" si="283"/>
        <v>da.classe.ifc</v>
      </c>
      <c r="G505" s="44" t="s">
        <v>152</v>
      </c>
      <c r="H505" s="44" t="s">
        <v>152</v>
      </c>
      <c r="I505" s="44" t="s">
        <v>152</v>
      </c>
      <c r="J505" s="44" t="s">
        <v>152</v>
      </c>
      <c r="K505" s="44" t="s">
        <v>152</v>
      </c>
      <c r="L505" s="44" t="s">
        <v>152</v>
      </c>
      <c r="M505" s="44" t="s">
        <v>152</v>
      </c>
      <c r="N505" s="44" t="s">
        <v>152</v>
      </c>
      <c r="O505" s="23" t="str">
        <f t="shared" si="284"/>
        <v>Objeto</v>
      </c>
      <c r="P505" s="23" t="str">
        <f t="shared" si="284"/>
        <v>De.IFC</v>
      </c>
      <c r="Q505" s="35" t="str">
        <f t="shared" si="274"/>
        <v>Propriedade: da.classe.ifc    Domínio: Objeto     Range: De.IFC</v>
      </c>
      <c r="R505" s="35" t="str">
        <f t="shared" si="281"/>
        <v>Valor:  ifcVibrationIsoIator</v>
      </c>
      <c r="S505" s="19" t="s">
        <v>152</v>
      </c>
      <c r="T505" s="56" t="str">
        <f t="shared" si="282"/>
        <v>Refere-se a propriedade     da.classe.ifc     &gt;  ifcVibrationIsoIator</v>
      </c>
      <c r="U505" s="56" t="str">
        <f t="shared" si="278"/>
        <v>ifcVibrationIsoIator</v>
      </c>
    </row>
    <row r="506" spans="1:21" ht="8.4" customHeight="1" x14ac:dyDescent="0.3">
      <c r="A506" s="32">
        <v>506</v>
      </c>
      <c r="B506" s="18" t="str">
        <f t="shared" si="271"/>
        <v>da.classe.ifc</v>
      </c>
      <c r="C506" s="87" t="s">
        <v>231</v>
      </c>
      <c r="D506" s="34" t="s">
        <v>57</v>
      </c>
      <c r="E506" s="20" t="str">
        <f t="shared" si="272"/>
        <v>classes.ifc</v>
      </c>
      <c r="F506" s="26" t="str">
        <f t="shared" si="283"/>
        <v>da.classe.ifc</v>
      </c>
      <c r="G506" s="44" t="s">
        <v>152</v>
      </c>
      <c r="H506" s="44" t="s">
        <v>152</v>
      </c>
      <c r="I506" s="44" t="s">
        <v>152</v>
      </c>
      <c r="J506" s="44" t="s">
        <v>152</v>
      </c>
      <c r="K506" s="44" t="s">
        <v>152</v>
      </c>
      <c r="L506" s="44" t="s">
        <v>152</v>
      </c>
      <c r="M506" s="44" t="s">
        <v>152</v>
      </c>
      <c r="N506" s="44" t="s">
        <v>152</v>
      </c>
      <c r="O506" s="23" t="str">
        <f t="shared" si="284"/>
        <v>Objeto</v>
      </c>
      <c r="P506" s="23" t="str">
        <f t="shared" si="284"/>
        <v>De.IFC</v>
      </c>
      <c r="Q506" s="35" t="str">
        <f t="shared" si="274"/>
        <v>Propriedade: da.classe.ifc    Domínio: Objeto     Range: De.IFC</v>
      </c>
      <c r="R506" s="35" t="str">
        <f t="shared" si="281"/>
        <v>Valor:  ifcFurniture</v>
      </c>
      <c r="S506" s="19" t="s">
        <v>152</v>
      </c>
      <c r="T506" s="56" t="str">
        <f t="shared" si="282"/>
        <v>Refere-se a propriedade     da.classe.ifc     &gt;  ifcFurniture</v>
      </c>
      <c r="U506" s="56" t="str">
        <f t="shared" si="278"/>
        <v>ifcFurniture</v>
      </c>
    </row>
    <row r="507" spans="1:21" ht="8.4" customHeight="1" x14ac:dyDescent="0.3">
      <c r="A507" s="32">
        <v>507</v>
      </c>
      <c r="B507" s="18" t="str">
        <f t="shared" si="271"/>
        <v>da.classe.ifc</v>
      </c>
      <c r="C507" s="87" t="s">
        <v>292</v>
      </c>
      <c r="D507" s="34" t="s">
        <v>57</v>
      </c>
      <c r="E507" s="20" t="str">
        <f t="shared" si="272"/>
        <v>classes.ifc</v>
      </c>
      <c r="F507" s="26" t="str">
        <f t="shared" si="283"/>
        <v>da.classe.ifc</v>
      </c>
      <c r="G507" s="44" t="s">
        <v>152</v>
      </c>
      <c r="H507" s="44" t="s">
        <v>152</v>
      </c>
      <c r="I507" s="44" t="s">
        <v>152</v>
      </c>
      <c r="J507" s="44" t="s">
        <v>152</v>
      </c>
      <c r="K507" s="44" t="s">
        <v>152</v>
      </c>
      <c r="L507" s="44" t="s">
        <v>152</v>
      </c>
      <c r="M507" s="44" t="s">
        <v>152</v>
      </c>
      <c r="N507" s="44" t="s">
        <v>152</v>
      </c>
      <c r="O507" s="23" t="str">
        <f t="shared" si="284"/>
        <v>Objeto</v>
      </c>
      <c r="P507" s="23" t="str">
        <f t="shared" si="284"/>
        <v>De.IFC</v>
      </c>
      <c r="Q507" s="35" t="str">
        <f t="shared" si="274"/>
        <v>Propriedade: da.classe.ifc    Domínio: Objeto     Range: De.IFC</v>
      </c>
      <c r="R507" s="35" t="str">
        <f t="shared" si="281"/>
        <v>Valor:  ifcSystemFurnitureElement</v>
      </c>
      <c r="S507" s="19" t="s">
        <v>152</v>
      </c>
      <c r="T507" s="56" t="str">
        <f t="shared" si="282"/>
        <v>Refere-se a propriedade     da.classe.ifc     &gt;  ifcSystemFurnitureElement</v>
      </c>
      <c r="U507" s="56" t="str">
        <f t="shared" si="278"/>
        <v>ifcSystemFurnitureElement</v>
      </c>
    </row>
    <row r="508" spans="1:21" ht="8.4" customHeight="1" x14ac:dyDescent="0.3">
      <c r="A508" s="32">
        <v>508</v>
      </c>
      <c r="B508" s="18" t="str">
        <f t="shared" si="271"/>
        <v>da.classe.ifc</v>
      </c>
      <c r="C508" s="87" t="s">
        <v>232</v>
      </c>
      <c r="D508" s="34" t="s">
        <v>57</v>
      </c>
      <c r="E508" s="20" t="str">
        <f t="shared" si="272"/>
        <v>classes.ifc</v>
      </c>
      <c r="F508" s="26" t="str">
        <f t="shared" si="283"/>
        <v>da.classe.ifc</v>
      </c>
      <c r="G508" s="44" t="s">
        <v>152</v>
      </c>
      <c r="H508" s="44" t="s">
        <v>152</v>
      </c>
      <c r="I508" s="44" t="s">
        <v>152</v>
      </c>
      <c r="J508" s="44" t="s">
        <v>152</v>
      </c>
      <c r="K508" s="44" t="s">
        <v>152</v>
      </c>
      <c r="L508" s="44" t="s">
        <v>152</v>
      </c>
      <c r="M508" s="44" t="s">
        <v>152</v>
      </c>
      <c r="N508" s="44" t="s">
        <v>152</v>
      </c>
      <c r="O508" s="23" t="str">
        <f t="shared" si="284"/>
        <v>Objeto</v>
      </c>
      <c r="P508" s="23" t="str">
        <f t="shared" si="284"/>
        <v>De.IFC</v>
      </c>
      <c r="Q508" s="35" t="str">
        <f t="shared" si="274"/>
        <v>Propriedade: da.classe.ifc    Domínio: Objeto     Range: De.IFC</v>
      </c>
      <c r="R508" s="35" t="str">
        <f t="shared" si="281"/>
        <v>Valor:  ifcGeographicEIement</v>
      </c>
      <c r="S508" s="19" t="s">
        <v>152</v>
      </c>
      <c r="T508" s="56" t="str">
        <f t="shared" si="282"/>
        <v>Refere-se a propriedade     da.classe.ifc     &gt;  ifcGeographicEIement</v>
      </c>
      <c r="U508" s="56" t="str">
        <f t="shared" si="278"/>
        <v>ifcGeographicEIement</v>
      </c>
    </row>
    <row r="509" spans="1:21" ht="8.4" customHeight="1" x14ac:dyDescent="0.3">
      <c r="A509" s="32">
        <v>509</v>
      </c>
      <c r="B509" s="18" t="str">
        <f t="shared" si="271"/>
        <v>da.classe.ifc</v>
      </c>
      <c r="C509" s="93" t="s">
        <v>458</v>
      </c>
      <c r="D509" s="34" t="s">
        <v>57</v>
      </c>
      <c r="E509" s="20" t="str">
        <f t="shared" si="272"/>
        <v>classes.ifc</v>
      </c>
      <c r="F509" s="26" t="str">
        <f t="shared" si="283"/>
        <v>da.classe.ifc</v>
      </c>
      <c r="G509" s="44" t="s">
        <v>152</v>
      </c>
      <c r="H509" s="44" t="s">
        <v>152</v>
      </c>
      <c r="I509" s="44" t="s">
        <v>152</v>
      </c>
      <c r="J509" s="44" t="s">
        <v>152</v>
      </c>
      <c r="K509" s="44" t="s">
        <v>152</v>
      </c>
      <c r="L509" s="44" t="s">
        <v>152</v>
      </c>
      <c r="M509" s="44" t="s">
        <v>152</v>
      </c>
      <c r="N509" s="44" t="s">
        <v>152</v>
      </c>
      <c r="O509" s="23" t="str">
        <f t="shared" si="284"/>
        <v>Objeto</v>
      </c>
      <c r="P509" s="23" t="str">
        <f t="shared" si="284"/>
        <v>De.IFC</v>
      </c>
      <c r="Q509" s="35" t="str">
        <f t="shared" si="274"/>
        <v>Propriedade: da.classe.ifc    Domínio: Objeto     Range: De.IFC</v>
      </c>
      <c r="R509" s="35" t="str">
        <f t="shared" si="281"/>
        <v>Valor:  ifcAsset</v>
      </c>
      <c r="S509" s="19" t="s">
        <v>152</v>
      </c>
      <c r="T509" s="56" t="str">
        <f t="shared" si="282"/>
        <v>Refere-se a propriedade     da.classe.ifc     &gt;  ifcAsset</v>
      </c>
      <c r="U509" s="56" t="str">
        <f t="shared" si="278"/>
        <v>ifcAsset</v>
      </c>
    </row>
    <row r="510" spans="1:21" ht="8.4" customHeight="1" x14ac:dyDescent="0.3">
      <c r="A510" s="32">
        <v>510</v>
      </c>
      <c r="B510" s="18" t="str">
        <f t="shared" ref="B510:B563" si="285">F510</f>
        <v>da.classe.ifc</v>
      </c>
      <c r="C510" s="93" t="s">
        <v>488</v>
      </c>
      <c r="D510" s="34" t="s">
        <v>57</v>
      </c>
      <c r="E510" s="20" t="str">
        <f t="shared" ref="E510:E563" si="286">E509</f>
        <v>classes.ifc</v>
      </c>
      <c r="F510" s="26" t="str">
        <f t="shared" si="283"/>
        <v>da.classe.ifc</v>
      </c>
      <c r="G510" s="44" t="s">
        <v>152</v>
      </c>
      <c r="H510" s="44" t="s">
        <v>152</v>
      </c>
      <c r="I510" s="44" t="s">
        <v>152</v>
      </c>
      <c r="J510" s="44" t="s">
        <v>152</v>
      </c>
      <c r="K510" s="44" t="s">
        <v>152</v>
      </c>
      <c r="L510" s="44" t="s">
        <v>152</v>
      </c>
      <c r="M510" s="44" t="s">
        <v>152</v>
      </c>
      <c r="N510" s="44" t="s">
        <v>152</v>
      </c>
      <c r="O510" s="23" t="str">
        <f t="shared" si="284"/>
        <v>Objeto</v>
      </c>
      <c r="P510" s="23" t="str">
        <f t="shared" si="284"/>
        <v>De.IFC</v>
      </c>
      <c r="Q510" s="35" t="str">
        <f t="shared" si="274"/>
        <v>Propriedade: da.classe.ifc    Domínio: Objeto     Range: De.IFC</v>
      </c>
      <c r="R510" s="35" t="str">
        <f t="shared" si="281"/>
        <v>Valor:  ifcCondition</v>
      </c>
      <c r="S510" s="19" t="s">
        <v>152</v>
      </c>
      <c r="T510" s="56" t="str">
        <f t="shared" si="282"/>
        <v>Refere-se a propriedade     da.classe.ifc     &gt;  ifcCondition</v>
      </c>
      <c r="U510" s="56" t="str">
        <f t="shared" si="278"/>
        <v>ifcCondition</v>
      </c>
    </row>
    <row r="511" spans="1:21" ht="8.4" customHeight="1" x14ac:dyDescent="0.3">
      <c r="A511" s="32">
        <v>511</v>
      </c>
      <c r="B511" s="18" t="str">
        <f t="shared" si="285"/>
        <v>da.classe.ifc</v>
      </c>
      <c r="C511" s="93" t="s">
        <v>319</v>
      </c>
      <c r="D511" s="34" t="s">
        <v>57</v>
      </c>
      <c r="E511" s="20" t="str">
        <f t="shared" si="286"/>
        <v>classes.ifc</v>
      </c>
      <c r="F511" s="26" t="str">
        <f t="shared" si="283"/>
        <v>da.classe.ifc</v>
      </c>
      <c r="G511" s="44" t="s">
        <v>152</v>
      </c>
      <c r="H511" s="44" t="s">
        <v>152</v>
      </c>
      <c r="I511" s="44" t="s">
        <v>152</v>
      </c>
      <c r="J511" s="44" t="s">
        <v>152</v>
      </c>
      <c r="K511" s="44" t="s">
        <v>152</v>
      </c>
      <c r="L511" s="44" t="s">
        <v>152</v>
      </c>
      <c r="M511" s="44" t="s">
        <v>152</v>
      </c>
      <c r="N511" s="44" t="s">
        <v>152</v>
      </c>
      <c r="O511" s="23" t="str">
        <f t="shared" si="284"/>
        <v>Objeto</v>
      </c>
      <c r="P511" s="23" t="str">
        <f t="shared" si="284"/>
        <v>De.IFC</v>
      </c>
      <c r="Q511" s="35" t="str">
        <f t="shared" si="274"/>
        <v>Propriedade: da.classe.ifc    Domínio: Objeto     Range: De.IFC</v>
      </c>
      <c r="R511" s="35" t="str">
        <f t="shared" si="281"/>
        <v>Valor:  ifcInventory</v>
      </c>
      <c r="S511" s="19" t="s">
        <v>152</v>
      </c>
      <c r="T511" s="56" t="str">
        <f t="shared" si="282"/>
        <v>Refere-se a propriedade     da.classe.ifc     &gt;  ifcInventory</v>
      </c>
      <c r="U511" s="56" t="str">
        <f t="shared" si="278"/>
        <v>ifcInventory</v>
      </c>
    </row>
    <row r="512" spans="1:21" ht="8.4" customHeight="1" x14ac:dyDescent="0.3">
      <c r="A512" s="32">
        <v>512</v>
      </c>
      <c r="B512" s="18" t="str">
        <f t="shared" si="285"/>
        <v>da.classe.ifc</v>
      </c>
      <c r="C512" s="87" t="s">
        <v>307</v>
      </c>
      <c r="D512" s="34" t="s">
        <v>57</v>
      </c>
      <c r="E512" s="20" t="str">
        <f t="shared" si="286"/>
        <v>classes.ifc</v>
      </c>
      <c r="F512" s="26" t="str">
        <f t="shared" ref="F512:F527" si="287">F511</f>
        <v>da.classe.ifc</v>
      </c>
      <c r="G512" s="44" t="s">
        <v>152</v>
      </c>
      <c r="H512" s="44" t="s">
        <v>152</v>
      </c>
      <c r="I512" s="44" t="s">
        <v>152</v>
      </c>
      <c r="J512" s="44" t="s">
        <v>152</v>
      </c>
      <c r="K512" s="44" t="s">
        <v>152</v>
      </c>
      <c r="L512" s="44" t="s">
        <v>152</v>
      </c>
      <c r="M512" s="44" t="s">
        <v>152</v>
      </c>
      <c r="N512" s="44" t="s">
        <v>152</v>
      </c>
      <c r="O512" s="23" t="str">
        <f t="shared" si="284"/>
        <v>Objeto</v>
      </c>
      <c r="P512" s="23" t="str">
        <f t="shared" si="284"/>
        <v>De.IFC</v>
      </c>
      <c r="Q512" s="35" t="str">
        <f t="shared" si="274"/>
        <v>Propriedade: da.classe.ifc    Domínio: Objeto     Range: De.IFC</v>
      </c>
      <c r="R512" s="35" t="str">
        <f t="shared" si="281"/>
        <v>Valor:  ifcBuildingSystem</v>
      </c>
      <c r="S512" s="19" t="s">
        <v>152</v>
      </c>
      <c r="T512" s="56" t="str">
        <f t="shared" si="282"/>
        <v>Refere-se a propriedade     da.classe.ifc     &gt;  ifcBuildingSystem</v>
      </c>
      <c r="U512" s="56" t="str">
        <f t="shared" si="278"/>
        <v>ifcBuildingSystem</v>
      </c>
    </row>
    <row r="513" spans="1:21" ht="8.4" customHeight="1" x14ac:dyDescent="0.3">
      <c r="A513" s="32">
        <v>513</v>
      </c>
      <c r="B513" s="18" t="str">
        <f t="shared" si="285"/>
        <v>da.classe.ifc</v>
      </c>
      <c r="C513" s="93" t="s">
        <v>308</v>
      </c>
      <c r="D513" s="34" t="s">
        <v>57</v>
      </c>
      <c r="E513" s="20" t="str">
        <f t="shared" si="286"/>
        <v>classes.ifc</v>
      </c>
      <c r="F513" s="26" t="str">
        <f t="shared" si="287"/>
        <v>da.classe.ifc</v>
      </c>
      <c r="G513" s="44" t="s">
        <v>152</v>
      </c>
      <c r="H513" s="44" t="s">
        <v>152</v>
      </c>
      <c r="I513" s="44" t="s">
        <v>152</v>
      </c>
      <c r="J513" s="44" t="s">
        <v>152</v>
      </c>
      <c r="K513" s="44" t="s">
        <v>152</v>
      </c>
      <c r="L513" s="44" t="s">
        <v>152</v>
      </c>
      <c r="M513" s="44" t="s">
        <v>152</v>
      </c>
      <c r="N513" s="44" t="s">
        <v>152</v>
      </c>
      <c r="O513" s="23" t="str">
        <f t="shared" si="284"/>
        <v>Objeto</v>
      </c>
      <c r="P513" s="23" t="str">
        <f t="shared" si="284"/>
        <v>De.IFC</v>
      </c>
      <c r="Q513" s="35" t="str">
        <f t="shared" si="274"/>
        <v>Propriedade: da.classe.ifc    Domínio: Objeto     Range: De.IFC</v>
      </c>
      <c r="R513" s="35" t="str">
        <f t="shared" si="281"/>
        <v>Valor:  ifcDistributionSystem</v>
      </c>
      <c r="S513" s="19" t="s">
        <v>152</v>
      </c>
      <c r="T513" s="56" t="str">
        <f t="shared" si="282"/>
        <v>Refere-se a propriedade     da.classe.ifc     &gt;  ifcDistributionSystem</v>
      </c>
      <c r="U513" s="56" t="str">
        <f t="shared" si="278"/>
        <v>ifcDistributionSystem</v>
      </c>
    </row>
    <row r="514" spans="1:21" ht="8.4" customHeight="1" x14ac:dyDescent="0.3">
      <c r="A514" s="32">
        <v>514</v>
      </c>
      <c r="B514" s="18" t="str">
        <f t="shared" si="285"/>
        <v>da.classe.ifc</v>
      </c>
      <c r="C514" s="93" t="s">
        <v>498</v>
      </c>
      <c r="D514" s="34" t="s">
        <v>57</v>
      </c>
      <c r="E514" s="20" t="str">
        <f t="shared" si="286"/>
        <v>classes.ifc</v>
      </c>
      <c r="F514" s="26" t="str">
        <f t="shared" si="287"/>
        <v>da.classe.ifc</v>
      </c>
      <c r="G514" s="44" t="s">
        <v>152</v>
      </c>
      <c r="H514" s="44" t="s">
        <v>152</v>
      </c>
      <c r="I514" s="44" t="s">
        <v>152</v>
      </c>
      <c r="J514" s="44" t="s">
        <v>152</v>
      </c>
      <c r="K514" s="44" t="s">
        <v>152</v>
      </c>
      <c r="L514" s="44" t="s">
        <v>152</v>
      </c>
      <c r="M514" s="44" t="s">
        <v>152</v>
      </c>
      <c r="N514" s="44" t="s">
        <v>152</v>
      </c>
      <c r="O514" s="23" t="str">
        <f t="shared" si="284"/>
        <v>Objeto</v>
      </c>
      <c r="P514" s="23" t="str">
        <f t="shared" si="284"/>
        <v>De.IFC</v>
      </c>
      <c r="Q514" s="35" t="str">
        <f t="shared" si="274"/>
        <v>Propriedade: da.classe.ifc    Domínio: Objeto     Range: De.IFC</v>
      </c>
      <c r="R514" s="35" t="str">
        <f t="shared" si="281"/>
        <v>Valor:  ifcStructuralAnalisysModel</v>
      </c>
      <c r="S514" s="19" t="s">
        <v>152</v>
      </c>
      <c r="T514" s="56" t="str">
        <f t="shared" si="282"/>
        <v>Refere-se a propriedade     da.classe.ifc     &gt;  ifcStructuralAnalisysModel</v>
      </c>
      <c r="U514" s="56" t="str">
        <f t="shared" si="278"/>
        <v>ifcStructuralAnalisysModel</v>
      </c>
    </row>
    <row r="515" spans="1:21" ht="8.4" customHeight="1" x14ac:dyDescent="0.3">
      <c r="A515" s="32">
        <v>515</v>
      </c>
      <c r="B515" s="18" t="str">
        <f t="shared" si="285"/>
        <v>da.classe.ifc</v>
      </c>
      <c r="C515" s="93" t="s">
        <v>329</v>
      </c>
      <c r="D515" s="34" t="s">
        <v>57</v>
      </c>
      <c r="E515" s="20" t="str">
        <f t="shared" si="286"/>
        <v>classes.ifc</v>
      </c>
      <c r="F515" s="26" t="str">
        <f t="shared" si="287"/>
        <v>da.classe.ifc</v>
      </c>
      <c r="G515" s="44" t="s">
        <v>152</v>
      </c>
      <c r="H515" s="44" t="s">
        <v>152</v>
      </c>
      <c r="I515" s="44" t="s">
        <v>152</v>
      </c>
      <c r="J515" s="44" t="s">
        <v>152</v>
      </c>
      <c r="K515" s="44" t="s">
        <v>152</v>
      </c>
      <c r="L515" s="44" t="s">
        <v>152</v>
      </c>
      <c r="M515" s="44" t="s">
        <v>152</v>
      </c>
      <c r="N515" s="44" t="s">
        <v>152</v>
      </c>
      <c r="O515" s="23" t="str">
        <f t="shared" si="284"/>
        <v>Objeto</v>
      </c>
      <c r="P515" s="23" t="str">
        <f t="shared" si="284"/>
        <v>De.IFC</v>
      </c>
      <c r="Q515" s="35" t="str">
        <f t="shared" ref="Q515:Q578" si="288">_xlfn.CONCAT("Propriedade: ",  F515, "    Domínio: ", O515, "     Range: ", P515)</f>
        <v>Propriedade: da.classe.ifc    Domínio: Objeto     Range: De.IFC</v>
      </c>
      <c r="R515" s="35" t="str">
        <f t="shared" si="281"/>
        <v>Valor:  ifcStructuralLoadGroup</v>
      </c>
      <c r="S515" s="19" t="s">
        <v>152</v>
      </c>
      <c r="T515" s="56" t="str">
        <f t="shared" si="282"/>
        <v>Refere-se a propriedade     da.classe.ifc     &gt;  ifcStructuralLoadGroup</v>
      </c>
      <c r="U515" s="56" t="str">
        <f t="shared" si="278"/>
        <v>ifcStructuralLoadGroup</v>
      </c>
    </row>
    <row r="516" spans="1:21" ht="8.4" customHeight="1" x14ac:dyDescent="0.3">
      <c r="A516" s="32">
        <v>516</v>
      </c>
      <c r="B516" s="18" t="str">
        <f t="shared" si="285"/>
        <v>da.classe.ifc</v>
      </c>
      <c r="C516" s="93" t="s">
        <v>459</v>
      </c>
      <c r="D516" s="34" t="s">
        <v>57</v>
      </c>
      <c r="E516" s="20" t="str">
        <f t="shared" si="286"/>
        <v>classes.ifc</v>
      </c>
      <c r="F516" s="26" t="str">
        <f t="shared" si="287"/>
        <v>da.classe.ifc</v>
      </c>
      <c r="G516" s="44" t="s">
        <v>152</v>
      </c>
      <c r="H516" s="44" t="s">
        <v>152</v>
      </c>
      <c r="I516" s="44" t="s">
        <v>152</v>
      </c>
      <c r="J516" s="44" t="s">
        <v>152</v>
      </c>
      <c r="K516" s="44" t="s">
        <v>152</v>
      </c>
      <c r="L516" s="44" t="s">
        <v>152</v>
      </c>
      <c r="M516" s="44" t="s">
        <v>152</v>
      </c>
      <c r="N516" s="44" t="s">
        <v>152</v>
      </c>
      <c r="O516" s="23" t="str">
        <f t="shared" si="284"/>
        <v>Objeto</v>
      </c>
      <c r="P516" s="23" t="str">
        <f t="shared" si="284"/>
        <v>De.IFC</v>
      </c>
      <c r="Q516" s="35" t="str">
        <f t="shared" si="288"/>
        <v>Propriedade: da.classe.ifc    Domínio: Objeto     Range: De.IFC</v>
      </c>
      <c r="R516" s="35" t="str">
        <f t="shared" si="281"/>
        <v>Valor:  ifcStructuralResultGroup</v>
      </c>
      <c r="S516" s="19" t="s">
        <v>152</v>
      </c>
      <c r="T516" s="56" t="str">
        <f t="shared" si="282"/>
        <v>Refere-se a propriedade     da.classe.ifc     &gt;  ifcStructuralResultGroup</v>
      </c>
      <c r="U516" s="56" t="str">
        <f t="shared" si="278"/>
        <v>ifcStructuralResultGroup</v>
      </c>
    </row>
    <row r="517" spans="1:21" ht="8.4" customHeight="1" x14ac:dyDescent="0.3">
      <c r="A517" s="32">
        <v>517</v>
      </c>
      <c r="B517" s="18" t="str">
        <f t="shared" si="285"/>
        <v>da.classe.ifc</v>
      </c>
      <c r="C517" s="87" t="s">
        <v>268</v>
      </c>
      <c r="D517" s="34" t="s">
        <v>57</v>
      </c>
      <c r="E517" s="20" t="str">
        <f t="shared" si="286"/>
        <v>classes.ifc</v>
      </c>
      <c r="F517" s="26" t="str">
        <f t="shared" si="287"/>
        <v>da.classe.ifc</v>
      </c>
      <c r="G517" s="44" t="s">
        <v>152</v>
      </c>
      <c r="H517" s="44" t="s">
        <v>152</v>
      </c>
      <c r="I517" s="44" t="s">
        <v>152</v>
      </c>
      <c r="J517" s="44" t="s">
        <v>152</v>
      </c>
      <c r="K517" s="44" t="s">
        <v>152</v>
      </c>
      <c r="L517" s="44" t="s">
        <v>152</v>
      </c>
      <c r="M517" s="44" t="s">
        <v>152</v>
      </c>
      <c r="N517" s="44" t="s">
        <v>152</v>
      </c>
      <c r="O517" s="23" t="str">
        <f t="shared" si="284"/>
        <v>Objeto</v>
      </c>
      <c r="P517" s="23" t="str">
        <f t="shared" si="284"/>
        <v>De.IFC</v>
      </c>
      <c r="Q517" s="35" t="str">
        <f t="shared" si="288"/>
        <v>Propriedade: da.classe.ifc    Domínio: Objeto     Range: De.IFC</v>
      </c>
      <c r="R517" s="35" t="str">
        <f t="shared" si="281"/>
        <v>Valor:  ifcZone</v>
      </c>
      <c r="S517" s="19" t="s">
        <v>152</v>
      </c>
      <c r="T517" s="56" t="str">
        <f t="shared" si="282"/>
        <v>Refere-se a propriedade     da.classe.ifc     &gt;  ifcZone</v>
      </c>
      <c r="U517" s="56" t="str">
        <f t="shared" si="278"/>
        <v>ifcZone</v>
      </c>
    </row>
    <row r="518" spans="1:21" ht="8.4" customHeight="1" x14ac:dyDescent="0.3">
      <c r="A518" s="32">
        <v>518</v>
      </c>
      <c r="B518" s="18" t="str">
        <f t="shared" si="285"/>
        <v>da.classe.ifc</v>
      </c>
      <c r="C518" s="93" t="s">
        <v>316</v>
      </c>
      <c r="D518" s="34" t="s">
        <v>57</v>
      </c>
      <c r="E518" s="20" t="str">
        <f t="shared" si="286"/>
        <v>classes.ifc</v>
      </c>
      <c r="F518" s="26" t="str">
        <f t="shared" si="287"/>
        <v>da.classe.ifc</v>
      </c>
      <c r="G518" s="44" t="s">
        <v>152</v>
      </c>
      <c r="H518" s="44" t="s">
        <v>152</v>
      </c>
      <c r="I518" s="44" t="s">
        <v>152</v>
      </c>
      <c r="J518" s="44" t="s">
        <v>152</v>
      </c>
      <c r="K518" s="44" t="s">
        <v>152</v>
      </c>
      <c r="L518" s="44" t="s">
        <v>152</v>
      </c>
      <c r="M518" s="44" t="s">
        <v>152</v>
      </c>
      <c r="N518" s="44" t="s">
        <v>152</v>
      </c>
      <c r="O518" s="23" t="str">
        <f t="shared" si="284"/>
        <v>Objeto</v>
      </c>
      <c r="P518" s="23" t="str">
        <f t="shared" si="284"/>
        <v>De.IFC</v>
      </c>
      <c r="Q518" s="35" t="str">
        <f t="shared" si="288"/>
        <v>Propriedade: da.classe.ifc    Domínio: Objeto     Range: De.IFC</v>
      </c>
      <c r="R518" s="35" t="str">
        <f t="shared" si="281"/>
        <v>Valor:  ifcDistributionPort</v>
      </c>
      <c r="S518" s="19" t="s">
        <v>152</v>
      </c>
      <c r="T518" s="56" t="str">
        <f t="shared" si="282"/>
        <v>Refere-se a propriedade     da.classe.ifc     &gt;  ifcDistributionPort</v>
      </c>
      <c r="U518" s="56" t="str">
        <f t="shared" si="278"/>
        <v>ifcDistributionPort</v>
      </c>
    </row>
    <row r="519" spans="1:21" ht="8.4" customHeight="1" x14ac:dyDescent="0.3">
      <c r="A519" s="32">
        <v>519</v>
      </c>
      <c r="B519" s="18" t="str">
        <f t="shared" si="285"/>
        <v>da.classe.ifc</v>
      </c>
      <c r="C519" s="87" t="s">
        <v>233</v>
      </c>
      <c r="D519" s="34" t="s">
        <v>57</v>
      </c>
      <c r="E519" s="20" t="str">
        <f t="shared" si="286"/>
        <v>classes.ifc</v>
      </c>
      <c r="F519" s="26" t="str">
        <f t="shared" si="287"/>
        <v>da.classe.ifc</v>
      </c>
      <c r="G519" s="44" t="s">
        <v>152</v>
      </c>
      <c r="H519" s="44" t="s">
        <v>152</v>
      </c>
      <c r="I519" s="44" t="s">
        <v>152</v>
      </c>
      <c r="J519" s="44" t="s">
        <v>152</v>
      </c>
      <c r="K519" s="44" t="s">
        <v>152</v>
      </c>
      <c r="L519" s="44" t="s">
        <v>152</v>
      </c>
      <c r="M519" s="44" t="s">
        <v>152</v>
      </c>
      <c r="N519" s="44" t="s">
        <v>152</v>
      </c>
      <c r="O519" s="23" t="str">
        <f t="shared" ref="O519:P534" si="289">O518</f>
        <v>Objeto</v>
      </c>
      <c r="P519" s="23" t="str">
        <f t="shared" si="289"/>
        <v>De.IFC</v>
      </c>
      <c r="Q519" s="35" t="str">
        <f t="shared" si="288"/>
        <v>Propriedade: da.classe.ifc    Domínio: Objeto     Range: De.IFC</v>
      </c>
      <c r="R519" s="35" t="str">
        <f t="shared" si="281"/>
        <v>Valor:  ifcGrid</v>
      </c>
      <c r="S519" s="19" t="s">
        <v>152</v>
      </c>
      <c r="T519" s="56" t="str">
        <f t="shared" si="282"/>
        <v>Refere-se a propriedade     da.classe.ifc     &gt;  ifcGrid</v>
      </c>
      <c r="U519" s="56" t="str">
        <f t="shared" si="278"/>
        <v>ifcGrid</v>
      </c>
    </row>
    <row r="520" spans="1:21" ht="8.4" customHeight="1" x14ac:dyDescent="0.3">
      <c r="A520" s="32">
        <v>520</v>
      </c>
      <c r="B520" s="18" t="str">
        <f t="shared" si="285"/>
        <v>da.classe.ifc</v>
      </c>
      <c r="C520" s="87" t="s">
        <v>490</v>
      </c>
      <c r="D520" s="34" t="s">
        <v>57</v>
      </c>
      <c r="E520" s="20" t="str">
        <f t="shared" si="286"/>
        <v>classes.ifc</v>
      </c>
      <c r="F520" s="26" t="str">
        <f t="shared" si="287"/>
        <v>da.classe.ifc</v>
      </c>
      <c r="G520" s="44" t="s">
        <v>152</v>
      </c>
      <c r="H520" s="44" t="s">
        <v>152</v>
      </c>
      <c r="I520" s="44" t="s">
        <v>152</v>
      </c>
      <c r="J520" s="44" t="s">
        <v>152</v>
      </c>
      <c r="K520" s="44" t="s">
        <v>152</v>
      </c>
      <c r="L520" s="44" t="s">
        <v>152</v>
      </c>
      <c r="M520" s="44" t="s">
        <v>152</v>
      </c>
      <c r="N520" s="44" t="s">
        <v>152</v>
      </c>
      <c r="O520" s="23" t="str">
        <f t="shared" si="289"/>
        <v>Objeto</v>
      </c>
      <c r="P520" s="23" t="str">
        <f t="shared" si="289"/>
        <v>De.IFC</v>
      </c>
      <c r="Q520" s="35" t="str">
        <f t="shared" si="288"/>
        <v>Propriedade: da.classe.ifc    Domínio: Objeto     Range: De.IFC</v>
      </c>
      <c r="R520" s="35" t="str">
        <f t="shared" si="281"/>
        <v>Valor:  ifcReferent</v>
      </c>
      <c r="S520" s="19" t="s">
        <v>152</v>
      </c>
      <c r="T520" s="56" t="str">
        <f t="shared" si="282"/>
        <v>Refere-se a propriedade     da.classe.ifc     &gt;  ifcReferent</v>
      </c>
      <c r="U520" s="56" t="str">
        <f t="shared" si="278"/>
        <v>ifcReferent</v>
      </c>
    </row>
    <row r="521" spans="1:21" ht="8.4" customHeight="1" x14ac:dyDescent="0.3">
      <c r="A521" s="32">
        <v>521</v>
      </c>
      <c r="B521" s="18" t="str">
        <f t="shared" si="285"/>
        <v>da.classe.ifc</v>
      </c>
      <c r="C521" s="93" t="s">
        <v>317</v>
      </c>
      <c r="D521" s="34" t="s">
        <v>57</v>
      </c>
      <c r="E521" s="20" t="str">
        <f t="shared" si="286"/>
        <v>classes.ifc</v>
      </c>
      <c r="F521" s="26" t="str">
        <f t="shared" si="287"/>
        <v>da.classe.ifc</v>
      </c>
      <c r="G521" s="44" t="s">
        <v>152</v>
      </c>
      <c r="H521" s="44" t="s">
        <v>152</v>
      </c>
      <c r="I521" s="44" t="s">
        <v>152</v>
      </c>
      <c r="J521" s="44" t="s">
        <v>152</v>
      </c>
      <c r="K521" s="44" t="s">
        <v>152</v>
      </c>
      <c r="L521" s="44" t="s">
        <v>152</v>
      </c>
      <c r="M521" s="44" t="s">
        <v>152</v>
      </c>
      <c r="N521" s="44" t="s">
        <v>152</v>
      </c>
      <c r="O521" s="23" t="str">
        <f t="shared" si="289"/>
        <v>Objeto</v>
      </c>
      <c r="P521" s="23" t="str">
        <f t="shared" si="289"/>
        <v>De.IFC</v>
      </c>
      <c r="Q521" s="35" t="str">
        <f t="shared" si="288"/>
        <v>Propriedade: da.classe.ifc    Domínio: Objeto     Range: De.IFC</v>
      </c>
      <c r="R521" s="35" t="str">
        <f t="shared" si="281"/>
        <v>Valor:  ifcEvent</v>
      </c>
      <c r="S521" s="19" t="s">
        <v>152</v>
      </c>
      <c r="T521" s="56" t="str">
        <f t="shared" si="282"/>
        <v>Refere-se a propriedade     da.classe.ifc     &gt;  ifcEvent</v>
      </c>
      <c r="U521" s="56" t="str">
        <f t="shared" si="278"/>
        <v>ifcEvent</v>
      </c>
    </row>
    <row r="522" spans="1:21" ht="8.4" customHeight="1" x14ac:dyDescent="0.3">
      <c r="A522" s="32">
        <v>522</v>
      </c>
      <c r="B522" s="18" t="str">
        <f t="shared" si="285"/>
        <v>da.classe.ifc</v>
      </c>
      <c r="C522" s="93" t="s">
        <v>325</v>
      </c>
      <c r="D522" s="34" t="s">
        <v>57</v>
      </c>
      <c r="E522" s="20" t="str">
        <f t="shared" si="286"/>
        <v>classes.ifc</v>
      </c>
      <c r="F522" s="26" t="str">
        <f t="shared" si="287"/>
        <v>da.classe.ifc</v>
      </c>
      <c r="G522" s="44" t="s">
        <v>152</v>
      </c>
      <c r="H522" s="44" t="s">
        <v>152</v>
      </c>
      <c r="I522" s="44" t="s">
        <v>152</v>
      </c>
      <c r="J522" s="44" t="s">
        <v>152</v>
      </c>
      <c r="K522" s="44" t="s">
        <v>152</v>
      </c>
      <c r="L522" s="44" t="s">
        <v>152</v>
      </c>
      <c r="M522" s="44" t="s">
        <v>152</v>
      </c>
      <c r="N522" s="44" t="s">
        <v>152</v>
      </c>
      <c r="O522" s="23" t="str">
        <f t="shared" si="289"/>
        <v>Objeto</v>
      </c>
      <c r="P522" s="23" t="str">
        <f t="shared" si="289"/>
        <v>De.IFC</v>
      </c>
      <c r="Q522" s="35" t="str">
        <f t="shared" si="288"/>
        <v>Propriedade: da.classe.ifc    Domínio: Objeto     Range: De.IFC</v>
      </c>
      <c r="R522" s="35" t="str">
        <f t="shared" si="281"/>
        <v>Valor:  ifcProcedure</v>
      </c>
      <c r="S522" s="19" t="s">
        <v>152</v>
      </c>
      <c r="T522" s="56" t="str">
        <f t="shared" si="282"/>
        <v>Refere-se a propriedade     da.classe.ifc     &gt;  ifcProcedure</v>
      </c>
      <c r="U522" s="56" t="str">
        <f t="shared" si="278"/>
        <v>ifcProcedure</v>
      </c>
    </row>
    <row r="523" spans="1:21" ht="8.4" customHeight="1" x14ac:dyDescent="0.3">
      <c r="A523" s="32">
        <v>523</v>
      </c>
      <c r="B523" s="18" t="str">
        <f t="shared" si="285"/>
        <v>da.classe.ifc</v>
      </c>
      <c r="C523" s="93" t="s">
        <v>332</v>
      </c>
      <c r="D523" s="34" t="s">
        <v>57</v>
      </c>
      <c r="E523" s="20" t="str">
        <f t="shared" si="286"/>
        <v>classes.ifc</v>
      </c>
      <c r="F523" s="26" t="str">
        <f t="shared" si="287"/>
        <v>da.classe.ifc</v>
      </c>
      <c r="G523" s="44" t="s">
        <v>152</v>
      </c>
      <c r="H523" s="44" t="s">
        <v>152</v>
      </c>
      <c r="I523" s="44" t="s">
        <v>152</v>
      </c>
      <c r="J523" s="44" t="s">
        <v>152</v>
      </c>
      <c r="K523" s="44" t="s">
        <v>152</v>
      </c>
      <c r="L523" s="44" t="s">
        <v>152</v>
      </c>
      <c r="M523" s="44" t="s">
        <v>152</v>
      </c>
      <c r="N523" s="44" t="s">
        <v>152</v>
      </c>
      <c r="O523" s="23" t="str">
        <f t="shared" si="289"/>
        <v>Objeto</v>
      </c>
      <c r="P523" s="23" t="str">
        <f t="shared" si="289"/>
        <v>De.IFC</v>
      </c>
      <c r="Q523" s="35" t="str">
        <f t="shared" si="288"/>
        <v>Propriedade: da.classe.ifc    Domínio: Objeto     Range: De.IFC</v>
      </c>
      <c r="R523" s="35" t="str">
        <f t="shared" si="281"/>
        <v>Valor:  ifcTask</v>
      </c>
      <c r="S523" s="19" t="s">
        <v>152</v>
      </c>
      <c r="T523" s="56" t="str">
        <f t="shared" si="282"/>
        <v>Refere-se a propriedade     da.classe.ifc     &gt;  ifcTask</v>
      </c>
      <c r="U523" s="56" t="str">
        <f t="shared" si="278"/>
        <v>ifcTask</v>
      </c>
    </row>
    <row r="524" spans="1:21" ht="8.4" customHeight="1" x14ac:dyDescent="0.3">
      <c r="A524" s="32">
        <v>524</v>
      </c>
      <c r="B524" s="18" t="str">
        <f t="shared" si="285"/>
        <v>da.classe.ifc</v>
      </c>
      <c r="C524" s="93" t="s">
        <v>310</v>
      </c>
      <c r="D524" s="34" t="s">
        <v>57</v>
      </c>
      <c r="E524" s="20" t="str">
        <f t="shared" si="286"/>
        <v>classes.ifc</v>
      </c>
      <c r="F524" s="26" t="str">
        <f t="shared" si="287"/>
        <v>da.classe.ifc</v>
      </c>
      <c r="G524" s="44" t="s">
        <v>152</v>
      </c>
      <c r="H524" s="44" t="s">
        <v>152</v>
      </c>
      <c r="I524" s="44" t="s">
        <v>152</v>
      </c>
      <c r="J524" s="44" t="s">
        <v>152</v>
      </c>
      <c r="K524" s="44" t="s">
        <v>152</v>
      </c>
      <c r="L524" s="44" t="s">
        <v>152</v>
      </c>
      <c r="M524" s="44" t="s">
        <v>152</v>
      </c>
      <c r="N524" s="44" t="s">
        <v>152</v>
      </c>
      <c r="O524" s="23" t="str">
        <f t="shared" si="289"/>
        <v>Objeto</v>
      </c>
      <c r="P524" s="23" t="str">
        <f t="shared" si="289"/>
        <v>De.IFC</v>
      </c>
      <c r="Q524" s="35" t="str">
        <f t="shared" si="288"/>
        <v>Propriedade: da.classe.ifc    Domínio: Objeto     Range: De.IFC</v>
      </c>
      <c r="R524" s="35" t="str">
        <f t="shared" si="281"/>
        <v>Valor:  ifcConstructionEquipmentResource</v>
      </c>
      <c r="S524" s="19" t="s">
        <v>152</v>
      </c>
      <c r="T524" s="56" t="str">
        <f t="shared" si="282"/>
        <v>Refere-se a propriedade     da.classe.ifc     &gt;  ifcConstructionEquipmentResource</v>
      </c>
      <c r="U524" s="56" t="str">
        <f t="shared" si="278"/>
        <v>ifcConstructionEquipmentResource</v>
      </c>
    </row>
    <row r="525" spans="1:21" ht="8.4" customHeight="1" x14ac:dyDescent="0.3">
      <c r="A525" s="32">
        <v>525</v>
      </c>
      <c r="B525" s="18" t="str">
        <f t="shared" si="285"/>
        <v>da.classe.ifc</v>
      </c>
      <c r="C525" s="93" t="s">
        <v>311</v>
      </c>
      <c r="D525" s="34" t="s">
        <v>57</v>
      </c>
      <c r="E525" s="20" t="str">
        <f t="shared" si="286"/>
        <v>classes.ifc</v>
      </c>
      <c r="F525" s="26" t="str">
        <f t="shared" si="287"/>
        <v>da.classe.ifc</v>
      </c>
      <c r="G525" s="44" t="s">
        <v>152</v>
      </c>
      <c r="H525" s="44" t="s">
        <v>152</v>
      </c>
      <c r="I525" s="44" t="s">
        <v>152</v>
      </c>
      <c r="J525" s="44" t="s">
        <v>152</v>
      </c>
      <c r="K525" s="44" t="s">
        <v>152</v>
      </c>
      <c r="L525" s="44" t="s">
        <v>152</v>
      </c>
      <c r="M525" s="44" t="s">
        <v>152</v>
      </c>
      <c r="N525" s="44" t="s">
        <v>152</v>
      </c>
      <c r="O525" s="23" t="str">
        <f t="shared" si="289"/>
        <v>Objeto</v>
      </c>
      <c r="P525" s="23" t="str">
        <f t="shared" si="289"/>
        <v>De.IFC</v>
      </c>
      <c r="Q525" s="35" t="str">
        <f t="shared" si="288"/>
        <v>Propriedade: da.classe.ifc    Domínio: Objeto     Range: De.IFC</v>
      </c>
      <c r="R525" s="35" t="str">
        <f t="shared" si="281"/>
        <v>Valor:  ifcConstructionMaterialResource</v>
      </c>
      <c r="S525" s="19" t="s">
        <v>152</v>
      </c>
      <c r="T525" s="56" t="str">
        <f t="shared" si="282"/>
        <v>Refere-se a propriedade     da.classe.ifc     &gt;  ifcConstructionMaterialResource</v>
      </c>
      <c r="U525" s="56" t="str">
        <f t="shared" si="278"/>
        <v>ifcConstructionMaterialResource</v>
      </c>
    </row>
    <row r="526" spans="1:21" ht="8.4" customHeight="1" x14ac:dyDescent="0.3">
      <c r="A526" s="32">
        <v>526</v>
      </c>
      <c r="B526" s="18" t="str">
        <f t="shared" si="285"/>
        <v>da.classe.ifc</v>
      </c>
      <c r="C526" s="93" t="s">
        <v>312</v>
      </c>
      <c r="D526" s="34" t="s">
        <v>57</v>
      </c>
      <c r="E526" s="20" t="str">
        <f t="shared" si="286"/>
        <v>classes.ifc</v>
      </c>
      <c r="F526" s="26" t="str">
        <f t="shared" si="287"/>
        <v>da.classe.ifc</v>
      </c>
      <c r="G526" s="44" t="s">
        <v>152</v>
      </c>
      <c r="H526" s="44" t="s">
        <v>152</v>
      </c>
      <c r="I526" s="44" t="s">
        <v>152</v>
      </c>
      <c r="J526" s="44" t="s">
        <v>152</v>
      </c>
      <c r="K526" s="44" t="s">
        <v>152</v>
      </c>
      <c r="L526" s="44" t="s">
        <v>152</v>
      </c>
      <c r="M526" s="44" t="s">
        <v>152</v>
      </c>
      <c r="N526" s="44" t="s">
        <v>152</v>
      </c>
      <c r="O526" s="23" t="str">
        <f t="shared" si="289"/>
        <v>Objeto</v>
      </c>
      <c r="P526" s="23" t="str">
        <f t="shared" si="289"/>
        <v>De.IFC</v>
      </c>
      <c r="Q526" s="35" t="str">
        <f t="shared" si="288"/>
        <v>Propriedade: da.classe.ifc    Domínio: Objeto     Range: De.IFC</v>
      </c>
      <c r="R526" s="35" t="str">
        <f t="shared" si="281"/>
        <v>Valor:  ifcConstructionProductResource</v>
      </c>
      <c r="S526" s="19" t="s">
        <v>152</v>
      </c>
      <c r="T526" s="56" t="str">
        <f t="shared" si="282"/>
        <v>Refere-se a propriedade     da.classe.ifc     &gt;  ifcConstructionProductResource</v>
      </c>
      <c r="U526" s="56" t="str">
        <f t="shared" si="278"/>
        <v>ifcConstructionProductResource</v>
      </c>
    </row>
    <row r="527" spans="1:21" ht="8.4" customHeight="1" x14ac:dyDescent="0.3">
      <c r="A527" s="32">
        <v>527</v>
      </c>
      <c r="B527" s="18" t="str">
        <f t="shared" si="285"/>
        <v>da.classe.ifc</v>
      </c>
      <c r="C527" s="93" t="s">
        <v>315</v>
      </c>
      <c r="D527" s="34" t="s">
        <v>57</v>
      </c>
      <c r="E527" s="20" t="str">
        <f t="shared" si="286"/>
        <v>classes.ifc</v>
      </c>
      <c r="F527" s="26" t="str">
        <f t="shared" si="287"/>
        <v>da.classe.ifc</v>
      </c>
      <c r="G527" s="44" t="s">
        <v>152</v>
      </c>
      <c r="H527" s="44" t="s">
        <v>152</v>
      </c>
      <c r="I527" s="44" t="s">
        <v>152</v>
      </c>
      <c r="J527" s="44" t="s">
        <v>152</v>
      </c>
      <c r="K527" s="44" t="s">
        <v>152</v>
      </c>
      <c r="L527" s="44" t="s">
        <v>152</v>
      </c>
      <c r="M527" s="44" t="s">
        <v>152</v>
      </c>
      <c r="N527" s="44" t="s">
        <v>152</v>
      </c>
      <c r="O527" s="23" t="str">
        <f t="shared" si="289"/>
        <v>Objeto</v>
      </c>
      <c r="P527" s="23" t="str">
        <f t="shared" si="289"/>
        <v>De.IFC</v>
      </c>
      <c r="Q527" s="35" t="str">
        <f t="shared" si="288"/>
        <v>Propriedade: da.classe.ifc    Domínio: Objeto     Range: De.IFC</v>
      </c>
      <c r="R527" s="35" t="str">
        <f t="shared" si="281"/>
        <v>Valor:  ifcCrewResource</v>
      </c>
      <c r="S527" s="19" t="s">
        <v>152</v>
      </c>
      <c r="T527" s="56" t="str">
        <f t="shared" si="282"/>
        <v>Refere-se a propriedade     da.classe.ifc     &gt;  ifcCrewResource</v>
      </c>
      <c r="U527" s="56" t="str">
        <f t="shared" si="278"/>
        <v>ifcCrewResource</v>
      </c>
    </row>
    <row r="528" spans="1:21" ht="8.4" customHeight="1" x14ac:dyDescent="0.3">
      <c r="A528" s="32">
        <v>528</v>
      </c>
      <c r="B528" s="18" t="str">
        <f t="shared" si="285"/>
        <v>da.classe.ifc</v>
      </c>
      <c r="C528" s="93" t="s">
        <v>320</v>
      </c>
      <c r="D528" s="34" t="s">
        <v>57</v>
      </c>
      <c r="E528" s="20" t="str">
        <f t="shared" si="286"/>
        <v>classes.ifc</v>
      </c>
      <c r="F528" s="26" t="str">
        <f t="shared" ref="F528:F543" si="290">F527</f>
        <v>da.classe.ifc</v>
      </c>
      <c r="G528" s="44" t="s">
        <v>152</v>
      </c>
      <c r="H528" s="44" t="s">
        <v>152</v>
      </c>
      <c r="I528" s="44" t="s">
        <v>152</v>
      </c>
      <c r="J528" s="44" t="s">
        <v>152</v>
      </c>
      <c r="K528" s="44" t="s">
        <v>152</v>
      </c>
      <c r="L528" s="44" t="s">
        <v>152</v>
      </c>
      <c r="M528" s="44" t="s">
        <v>152</v>
      </c>
      <c r="N528" s="44" t="s">
        <v>152</v>
      </c>
      <c r="O528" s="23" t="str">
        <f t="shared" si="289"/>
        <v>Objeto</v>
      </c>
      <c r="P528" s="23" t="str">
        <f t="shared" si="289"/>
        <v>De.IFC</v>
      </c>
      <c r="Q528" s="35" t="str">
        <f t="shared" si="288"/>
        <v>Propriedade: da.classe.ifc    Domínio: Objeto     Range: De.IFC</v>
      </c>
      <c r="R528" s="35" t="str">
        <f t="shared" si="281"/>
        <v>Valor:  ifcLaborResource</v>
      </c>
      <c r="S528" s="19" t="s">
        <v>152</v>
      </c>
      <c r="T528" s="56" t="str">
        <f t="shared" si="282"/>
        <v>Refere-se a propriedade     da.classe.ifc     &gt;  ifcLaborResource</v>
      </c>
      <c r="U528" s="56" t="str">
        <f t="shared" si="278"/>
        <v>ifcLaborResource</v>
      </c>
    </row>
    <row r="529" spans="1:21" ht="8.4" customHeight="1" x14ac:dyDescent="0.3">
      <c r="A529" s="32">
        <v>529</v>
      </c>
      <c r="B529" s="18" t="str">
        <f t="shared" si="285"/>
        <v>da.classe.ifc</v>
      </c>
      <c r="C529" s="93" t="s">
        <v>330</v>
      </c>
      <c r="D529" s="34" t="s">
        <v>57</v>
      </c>
      <c r="E529" s="20" t="str">
        <f t="shared" si="286"/>
        <v>classes.ifc</v>
      </c>
      <c r="F529" s="26" t="str">
        <f t="shared" si="290"/>
        <v>da.classe.ifc</v>
      </c>
      <c r="G529" s="44" t="s">
        <v>152</v>
      </c>
      <c r="H529" s="44" t="s">
        <v>152</v>
      </c>
      <c r="I529" s="44" t="s">
        <v>152</v>
      </c>
      <c r="J529" s="44" t="s">
        <v>152</v>
      </c>
      <c r="K529" s="44" t="s">
        <v>152</v>
      </c>
      <c r="L529" s="44" t="s">
        <v>152</v>
      </c>
      <c r="M529" s="44" t="s">
        <v>152</v>
      </c>
      <c r="N529" s="44" t="s">
        <v>152</v>
      </c>
      <c r="O529" s="23" t="str">
        <f t="shared" si="289"/>
        <v>Objeto</v>
      </c>
      <c r="P529" s="23" t="str">
        <f t="shared" si="289"/>
        <v>De.IFC</v>
      </c>
      <c r="Q529" s="35" t="str">
        <f t="shared" si="288"/>
        <v>Propriedade: da.classe.ifc    Domínio: Objeto     Range: De.IFC</v>
      </c>
      <c r="R529" s="35" t="str">
        <f t="shared" si="281"/>
        <v>Valor:  ifcSubContractResource</v>
      </c>
      <c r="S529" s="19" t="s">
        <v>152</v>
      </c>
      <c r="T529" s="56" t="str">
        <f t="shared" si="282"/>
        <v>Refere-se a propriedade     da.classe.ifc     &gt;  ifcSubContractResource</v>
      </c>
      <c r="U529" s="56" t="str">
        <f t="shared" si="278"/>
        <v>ifcSubContractResource</v>
      </c>
    </row>
    <row r="530" spans="1:21" ht="8.4" customHeight="1" x14ac:dyDescent="0.3">
      <c r="A530" s="32">
        <v>530</v>
      </c>
      <c r="B530" s="18" t="str">
        <f t="shared" si="285"/>
        <v>da.classe.ifc</v>
      </c>
      <c r="C530" s="87" t="s">
        <v>290</v>
      </c>
      <c r="D530" s="34" t="s">
        <v>57</v>
      </c>
      <c r="E530" s="20" t="str">
        <f t="shared" si="286"/>
        <v>classes.ifc</v>
      </c>
      <c r="F530" s="26" t="str">
        <f t="shared" si="290"/>
        <v>da.classe.ifc</v>
      </c>
      <c r="G530" s="44" t="s">
        <v>152</v>
      </c>
      <c r="H530" s="44" t="s">
        <v>152</v>
      </c>
      <c r="I530" s="44" t="s">
        <v>152</v>
      </c>
      <c r="J530" s="44" t="s">
        <v>152</v>
      </c>
      <c r="K530" s="44" t="s">
        <v>152</v>
      </c>
      <c r="L530" s="44" t="s">
        <v>152</v>
      </c>
      <c r="M530" s="44" t="s">
        <v>152</v>
      </c>
      <c r="N530" s="44" t="s">
        <v>152</v>
      </c>
      <c r="O530" s="23" t="str">
        <f t="shared" si="289"/>
        <v>Objeto</v>
      </c>
      <c r="P530" s="23" t="str">
        <f t="shared" si="289"/>
        <v>De.IFC</v>
      </c>
      <c r="Q530" s="35" t="str">
        <f t="shared" si="288"/>
        <v>Propriedade: da.classe.ifc    Domínio: Objeto     Range: De.IFC</v>
      </c>
      <c r="R530" s="35" t="str">
        <f t="shared" si="281"/>
        <v>Valor:  ifcSpatialZone</v>
      </c>
      <c r="S530" s="19" t="s">
        <v>152</v>
      </c>
      <c r="T530" s="56" t="str">
        <f t="shared" si="282"/>
        <v>Refere-se a propriedade     da.classe.ifc     &gt;  ifcSpatialZone</v>
      </c>
      <c r="U530" s="56" t="str">
        <f t="shared" si="278"/>
        <v>ifcSpatialZone</v>
      </c>
    </row>
    <row r="531" spans="1:21" ht="8.4" customHeight="1" x14ac:dyDescent="0.3">
      <c r="A531" s="32">
        <v>531</v>
      </c>
      <c r="B531" s="18" t="str">
        <f t="shared" si="285"/>
        <v>da.classe.ifc</v>
      </c>
      <c r="C531" s="87" t="s">
        <v>489</v>
      </c>
      <c r="D531" s="34" t="s">
        <v>57</v>
      </c>
      <c r="E531" s="20" t="str">
        <f t="shared" si="286"/>
        <v>classes.ifc</v>
      </c>
      <c r="F531" s="26" t="str">
        <f t="shared" si="290"/>
        <v>da.classe.ifc</v>
      </c>
      <c r="G531" s="44" t="s">
        <v>152</v>
      </c>
      <c r="H531" s="44" t="s">
        <v>152</v>
      </c>
      <c r="I531" s="44" t="s">
        <v>152</v>
      </c>
      <c r="J531" s="44" t="s">
        <v>152</v>
      </c>
      <c r="K531" s="44" t="s">
        <v>152</v>
      </c>
      <c r="L531" s="44" t="s">
        <v>152</v>
      </c>
      <c r="M531" s="44" t="s">
        <v>152</v>
      </c>
      <c r="N531" s="44" t="s">
        <v>152</v>
      </c>
      <c r="O531" s="23" t="str">
        <f t="shared" si="289"/>
        <v>Objeto</v>
      </c>
      <c r="P531" s="23" t="str">
        <f t="shared" si="289"/>
        <v>De.IFC</v>
      </c>
      <c r="Q531" s="35" t="str">
        <f t="shared" si="288"/>
        <v>Propriedade: da.classe.ifc    Domínio: Objeto     Range: De.IFC</v>
      </c>
      <c r="R531" s="35" t="str">
        <f t="shared" si="281"/>
        <v>Valor:  ifcExternalSpatialStructureElement</v>
      </c>
      <c r="S531" s="19" t="s">
        <v>152</v>
      </c>
      <c r="T531" s="56" t="str">
        <f t="shared" si="282"/>
        <v>Refere-se a propriedade     da.classe.ifc     &gt;  ifcExternalSpatialStructureElement</v>
      </c>
      <c r="U531" s="56" t="str">
        <f t="shared" si="278"/>
        <v>ifcExternalSpatialStructureElement</v>
      </c>
    </row>
    <row r="532" spans="1:21" ht="8.4" customHeight="1" x14ac:dyDescent="0.3">
      <c r="A532" s="32">
        <v>532</v>
      </c>
      <c r="B532" s="18" t="str">
        <f t="shared" si="285"/>
        <v>da.classe.ifc</v>
      </c>
      <c r="C532" s="87" t="s">
        <v>255</v>
      </c>
      <c r="D532" s="34" t="s">
        <v>57</v>
      </c>
      <c r="E532" s="20" t="str">
        <f t="shared" si="286"/>
        <v>classes.ifc</v>
      </c>
      <c r="F532" s="26" t="str">
        <f t="shared" si="290"/>
        <v>da.classe.ifc</v>
      </c>
      <c r="G532" s="44" t="s">
        <v>152</v>
      </c>
      <c r="H532" s="44" t="s">
        <v>152</v>
      </c>
      <c r="I532" s="44" t="s">
        <v>152</v>
      </c>
      <c r="J532" s="44" t="s">
        <v>152</v>
      </c>
      <c r="K532" s="44" t="s">
        <v>152</v>
      </c>
      <c r="L532" s="44" t="s">
        <v>152</v>
      </c>
      <c r="M532" s="44" t="s">
        <v>152</v>
      </c>
      <c r="N532" s="44" t="s">
        <v>152</v>
      </c>
      <c r="O532" s="23" t="str">
        <f t="shared" si="289"/>
        <v>Objeto</v>
      </c>
      <c r="P532" s="23" t="str">
        <f t="shared" si="289"/>
        <v>De.IFC</v>
      </c>
      <c r="Q532" s="35" t="str">
        <f t="shared" si="288"/>
        <v>Propriedade: da.classe.ifc    Domínio: Objeto     Range: De.IFC</v>
      </c>
      <c r="R532" s="35" t="str">
        <f t="shared" si="281"/>
        <v>Valor:  ifcSite</v>
      </c>
      <c r="S532" s="19" t="s">
        <v>152</v>
      </c>
      <c r="T532" s="56" t="str">
        <f t="shared" si="282"/>
        <v>Refere-se a propriedade     da.classe.ifc     &gt;  ifcSite</v>
      </c>
      <c r="U532" s="56" t="str">
        <f t="shared" si="278"/>
        <v>ifcSite</v>
      </c>
    </row>
    <row r="533" spans="1:21" ht="8.4" customHeight="1" x14ac:dyDescent="0.3">
      <c r="A533" s="32">
        <v>533</v>
      </c>
      <c r="B533" s="18" t="str">
        <f t="shared" si="285"/>
        <v>da.classe.ifc</v>
      </c>
      <c r="C533" s="87" t="s">
        <v>257</v>
      </c>
      <c r="D533" s="34" t="s">
        <v>57</v>
      </c>
      <c r="E533" s="20" t="str">
        <f t="shared" si="286"/>
        <v>classes.ifc</v>
      </c>
      <c r="F533" s="26" t="str">
        <f t="shared" si="290"/>
        <v>da.classe.ifc</v>
      </c>
      <c r="G533" s="44" t="s">
        <v>152</v>
      </c>
      <c r="H533" s="44" t="s">
        <v>152</v>
      </c>
      <c r="I533" s="44" t="s">
        <v>152</v>
      </c>
      <c r="J533" s="44" t="s">
        <v>152</v>
      </c>
      <c r="K533" s="44" t="s">
        <v>152</v>
      </c>
      <c r="L533" s="44" t="s">
        <v>152</v>
      </c>
      <c r="M533" s="44" t="s">
        <v>152</v>
      </c>
      <c r="N533" s="44" t="s">
        <v>152</v>
      </c>
      <c r="O533" s="23" t="str">
        <f t="shared" si="289"/>
        <v>Objeto</v>
      </c>
      <c r="P533" s="23" t="str">
        <f t="shared" si="289"/>
        <v>De.IFC</v>
      </c>
      <c r="Q533" s="35" t="str">
        <f t="shared" si="288"/>
        <v>Propriedade: da.classe.ifc    Domínio: Objeto     Range: De.IFC</v>
      </c>
      <c r="R533" s="35" t="str">
        <f t="shared" si="281"/>
        <v>Valor:  ifcSpace</v>
      </c>
      <c r="S533" s="19" t="s">
        <v>152</v>
      </c>
      <c r="T533" s="56" t="str">
        <f t="shared" si="282"/>
        <v>Refere-se a propriedade     da.classe.ifc     &gt;  ifcSpace</v>
      </c>
      <c r="U533" s="56" t="str">
        <f t="shared" si="278"/>
        <v>ifcSpace</v>
      </c>
    </row>
    <row r="534" spans="1:21" ht="8.4" customHeight="1" x14ac:dyDescent="0.3">
      <c r="A534" s="32">
        <v>534</v>
      </c>
      <c r="B534" s="18" t="str">
        <f t="shared" si="285"/>
        <v>da.classe.ifc</v>
      </c>
      <c r="C534" s="87" t="s">
        <v>505</v>
      </c>
      <c r="D534" s="34" t="s">
        <v>57</v>
      </c>
      <c r="E534" s="20" t="str">
        <f t="shared" si="286"/>
        <v>classes.ifc</v>
      </c>
      <c r="F534" s="26" t="str">
        <f t="shared" si="290"/>
        <v>da.classe.ifc</v>
      </c>
      <c r="G534" s="44" t="s">
        <v>152</v>
      </c>
      <c r="H534" s="44" t="s">
        <v>152</v>
      </c>
      <c r="I534" s="44" t="s">
        <v>152</v>
      </c>
      <c r="J534" s="44" t="s">
        <v>152</v>
      </c>
      <c r="K534" s="44" t="s">
        <v>152</v>
      </c>
      <c r="L534" s="44" t="s">
        <v>152</v>
      </c>
      <c r="M534" s="44" t="s">
        <v>152</v>
      </c>
      <c r="N534" s="44" t="s">
        <v>152</v>
      </c>
      <c r="O534" s="23" t="str">
        <f t="shared" si="289"/>
        <v>Objeto</v>
      </c>
      <c r="P534" s="23" t="str">
        <f t="shared" si="289"/>
        <v>De.IFC</v>
      </c>
      <c r="Q534" s="35" t="str">
        <f t="shared" si="288"/>
        <v>Propriedade: da.classe.ifc    Domínio: Objeto     Range: De.IFC</v>
      </c>
      <c r="R534" s="35" t="str">
        <f t="shared" si="281"/>
        <v>Valor:  ifcBuilding</v>
      </c>
      <c r="S534" s="19" t="s">
        <v>152</v>
      </c>
      <c r="T534" s="56" t="str">
        <f t="shared" si="282"/>
        <v>Refere-se a propriedade     da.classe.ifc     &gt;  ifcBuilding</v>
      </c>
      <c r="U534" s="56" t="str">
        <f t="shared" si="278"/>
        <v>ifcBuilding</v>
      </c>
    </row>
    <row r="535" spans="1:21" ht="8.4" customHeight="1" x14ac:dyDescent="0.3">
      <c r="A535" s="32">
        <v>535</v>
      </c>
      <c r="B535" s="18" t="str">
        <f t="shared" si="285"/>
        <v>da.classe.ifc</v>
      </c>
      <c r="C535" s="87" t="s">
        <v>496</v>
      </c>
      <c r="D535" s="34" t="s">
        <v>57</v>
      </c>
      <c r="E535" s="20" t="str">
        <f t="shared" si="286"/>
        <v>classes.ifc</v>
      </c>
      <c r="F535" s="26" t="str">
        <f t="shared" si="290"/>
        <v>da.classe.ifc</v>
      </c>
      <c r="G535" s="44" t="s">
        <v>152</v>
      </c>
      <c r="H535" s="44" t="s">
        <v>152</v>
      </c>
      <c r="I535" s="44" t="s">
        <v>152</v>
      </c>
      <c r="J535" s="44" t="s">
        <v>152</v>
      </c>
      <c r="K535" s="44" t="s">
        <v>152</v>
      </c>
      <c r="L535" s="44" t="s">
        <v>152</v>
      </c>
      <c r="M535" s="44" t="s">
        <v>152</v>
      </c>
      <c r="N535" s="44" t="s">
        <v>152</v>
      </c>
      <c r="O535" s="23" t="str">
        <f t="shared" ref="O535:P550" si="291">O534</f>
        <v>Objeto</v>
      </c>
      <c r="P535" s="23" t="str">
        <f t="shared" si="291"/>
        <v>De.IFC</v>
      </c>
      <c r="Q535" s="35" t="str">
        <f t="shared" si="288"/>
        <v>Propriedade: da.classe.ifc    Domínio: Objeto     Range: De.IFC</v>
      </c>
      <c r="R535" s="35" t="str">
        <f t="shared" si="281"/>
        <v>Valor:  ifcBuildingStorey</v>
      </c>
      <c r="S535" s="19" t="s">
        <v>152</v>
      </c>
      <c r="T535" s="56" t="str">
        <f t="shared" si="282"/>
        <v>Refere-se a propriedade     da.classe.ifc     &gt;  ifcBuildingStorey</v>
      </c>
      <c r="U535" s="56" t="str">
        <f t="shared" si="278"/>
        <v>ifcBuildingStorey</v>
      </c>
    </row>
    <row r="536" spans="1:21" ht="8.4" customHeight="1" x14ac:dyDescent="0.3">
      <c r="A536" s="32">
        <v>536</v>
      </c>
      <c r="B536" s="18" t="str">
        <f t="shared" si="285"/>
        <v>da.classe.ifc</v>
      </c>
      <c r="C536" s="93" t="s">
        <v>333</v>
      </c>
      <c r="D536" s="34" t="s">
        <v>57</v>
      </c>
      <c r="E536" s="20" t="str">
        <f t="shared" si="286"/>
        <v>classes.ifc</v>
      </c>
      <c r="F536" s="26" t="str">
        <f t="shared" si="290"/>
        <v>da.classe.ifc</v>
      </c>
      <c r="G536" s="44" t="s">
        <v>152</v>
      </c>
      <c r="H536" s="44" t="s">
        <v>152</v>
      </c>
      <c r="I536" s="44" t="s">
        <v>152</v>
      </c>
      <c r="J536" s="44" t="s">
        <v>152</v>
      </c>
      <c r="K536" s="44" t="s">
        <v>152</v>
      </c>
      <c r="L536" s="44" t="s">
        <v>152</v>
      </c>
      <c r="M536" s="44" t="s">
        <v>152</v>
      </c>
      <c r="N536" s="44" t="s">
        <v>152</v>
      </c>
      <c r="O536" s="23" t="str">
        <f t="shared" si="291"/>
        <v>Objeto</v>
      </c>
      <c r="P536" s="23" t="str">
        <f t="shared" si="291"/>
        <v>De.IFC</v>
      </c>
      <c r="Q536" s="35" t="str">
        <f t="shared" si="288"/>
        <v>Propriedade: da.classe.ifc    Domínio: Objeto     Range: De.IFC</v>
      </c>
      <c r="R536" s="35" t="str">
        <f t="shared" si="281"/>
        <v>Valor:  ifcTransportElement</v>
      </c>
      <c r="S536" s="19" t="s">
        <v>152</v>
      </c>
      <c r="T536" s="56" t="str">
        <f t="shared" si="282"/>
        <v>Refere-se a propriedade     da.classe.ifc     &gt;  ifcTransportElement</v>
      </c>
      <c r="U536" s="56" t="str">
        <f t="shared" si="278"/>
        <v>ifcTransportElement</v>
      </c>
    </row>
    <row r="537" spans="1:21" ht="8.4" customHeight="1" x14ac:dyDescent="0.3">
      <c r="A537" s="32">
        <v>537</v>
      </c>
      <c r="B537" s="18" t="str">
        <f t="shared" si="285"/>
        <v>da.classe.ifc</v>
      </c>
      <c r="C537" s="93" t="s">
        <v>335</v>
      </c>
      <c r="D537" s="34" t="s">
        <v>57</v>
      </c>
      <c r="E537" s="20" t="str">
        <f t="shared" si="286"/>
        <v>classes.ifc</v>
      </c>
      <c r="F537" s="26" t="str">
        <f t="shared" si="290"/>
        <v>da.classe.ifc</v>
      </c>
      <c r="G537" s="44" t="s">
        <v>152</v>
      </c>
      <c r="H537" s="44" t="s">
        <v>152</v>
      </c>
      <c r="I537" s="44" t="s">
        <v>152</v>
      </c>
      <c r="J537" s="44" t="s">
        <v>152</v>
      </c>
      <c r="K537" s="44" t="s">
        <v>152</v>
      </c>
      <c r="L537" s="44" t="s">
        <v>152</v>
      </c>
      <c r="M537" s="44" t="s">
        <v>152</v>
      </c>
      <c r="N537" s="44" t="s">
        <v>152</v>
      </c>
      <c r="O537" s="23" t="str">
        <f t="shared" si="291"/>
        <v>Objeto</v>
      </c>
      <c r="P537" s="23" t="str">
        <f t="shared" si="291"/>
        <v>De.IFC</v>
      </c>
      <c r="Q537" s="35" t="str">
        <f t="shared" si="288"/>
        <v>Propriedade: da.classe.ifc    Domínio: Objeto     Range: De.IFC</v>
      </c>
      <c r="R537" s="35" t="str">
        <f t="shared" si="281"/>
        <v>Valor:  ifcWorkPlan</v>
      </c>
      <c r="S537" s="19" t="s">
        <v>152</v>
      </c>
      <c r="T537" s="56" t="str">
        <f t="shared" si="282"/>
        <v>Refere-se a propriedade     da.classe.ifc     &gt;  ifcWorkPlan</v>
      </c>
      <c r="U537" s="56" t="str">
        <f t="shared" si="278"/>
        <v>ifcWorkPlan</v>
      </c>
    </row>
    <row r="538" spans="1:21" ht="8.4" customHeight="1" x14ac:dyDescent="0.3">
      <c r="A538" s="32">
        <v>538</v>
      </c>
      <c r="B538" s="18" t="str">
        <f t="shared" si="285"/>
        <v>da.classe.ifc</v>
      </c>
      <c r="C538" s="93" t="s">
        <v>336</v>
      </c>
      <c r="D538" s="34" t="s">
        <v>57</v>
      </c>
      <c r="E538" s="20" t="str">
        <f t="shared" si="286"/>
        <v>classes.ifc</v>
      </c>
      <c r="F538" s="26" t="str">
        <f t="shared" si="290"/>
        <v>da.classe.ifc</v>
      </c>
      <c r="G538" s="44" t="s">
        <v>152</v>
      </c>
      <c r="H538" s="44" t="s">
        <v>152</v>
      </c>
      <c r="I538" s="44" t="s">
        <v>152</v>
      </c>
      <c r="J538" s="44" t="s">
        <v>152</v>
      </c>
      <c r="K538" s="44" t="s">
        <v>152</v>
      </c>
      <c r="L538" s="44" t="s">
        <v>152</v>
      </c>
      <c r="M538" s="44" t="s">
        <v>152</v>
      </c>
      <c r="N538" s="44" t="s">
        <v>152</v>
      </c>
      <c r="O538" s="23" t="str">
        <f t="shared" si="291"/>
        <v>Objeto</v>
      </c>
      <c r="P538" s="23" t="str">
        <f t="shared" si="291"/>
        <v>De.IFC</v>
      </c>
      <c r="Q538" s="35" t="str">
        <f t="shared" si="288"/>
        <v>Propriedade: da.classe.ifc    Domínio: Objeto     Range: De.IFC</v>
      </c>
      <c r="R538" s="35" t="str">
        <f t="shared" si="281"/>
        <v>Valor:  ifcWorkSchedule</v>
      </c>
      <c r="S538" s="19" t="s">
        <v>152</v>
      </c>
      <c r="T538" s="56" t="str">
        <f t="shared" si="282"/>
        <v>Refere-se a propriedade     da.classe.ifc     &gt;  ifcWorkSchedule</v>
      </c>
      <c r="U538" s="56" t="str">
        <f t="shared" si="278"/>
        <v>ifcWorkSchedule</v>
      </c>
    </row>
    <row r="539" spans="1:21" ht="8.4" customHeight="1" x14ac:dyDescent="0.3">
      <c r="A539" s="32">
        <v>539</v>
      </c>
      <c r="B539" s="18" t="str">
        <f t="shared" si="285"/>
        <v>da.classe.ifc</v>
      </c>
      <c r="C539" s="93" t="s">
        <v>522</v>
      </c>
      <c r="D539" s="34" t="s">
        <v>57</v>
      </c>
      <c r="E539" s="20" t="str">
        <f t="shared" si="286"/>
        <v>classes.ifc</v>
      </c>
      <c r="F539" s="26" t="str">
        <f t="shared" si="290"/>
        <v>da.classe.ifc</v>
      </c>
      <c r="G539" s="44" t="s">
        <v>152</v>
      </c>
      <c r="H539" s="44" t="s">
        <v>152</v>
      </c>
      <c r="I539" s="44" t="s">
        <v>152</v>
      </c>
      <c r="J539" s="44" t="s">
        <v>152</v>
      </c>
      <c r="K539" s="44" t="s">
        <v>152</v>
      </c>
      <c r="L539" s="44" t="s">
        <v>152</v>
      </c>
      <c r="M539" s="44" t="s">
        <v>152</v>
      </c>
      <c r="N539" s="44" t="s">
        <v>152</v>
      </c>
      <c r="O539" s="23" t="str">
        <f t="shared" si="291"/>
        <v>Objeto</v>
      </c>
      <c r="P539" s="23" t="str">
        <f t="shared" si="291"/>
        <v>De.IFC</v>
      </c>
      <c r="Q539" s="35" t="str">
        <f t="shared" si="288"/>
        <v>Propriedade: da.classe.ifc    Domínio: Objeto     Range: De.IFC</v>
      </c>
      <c r="R539" s="35" t="str">
        <f t="shared" si="281"/>
        <v>Valor:  ifcRoot</v>
      </c>
      <c r="S539" s="19" t="s">
        <v>152</v>
      </c>
      <c r="T539" s="56" t="str">
        <f t="shared" si="282"/>
        <v>Refere-se a propriedade     da.classe.ifc     &gt;  ifcRoot</v>
      </c>
      <c r="U539" s="56" t="str">
        <f t="shared" si="278"/>
        <v>ifcRoot</v>
      </c>
    </row>
    <row r="540" spans="1:21" ht="8.4" customHeight="1" x14ac:dyDescent="0.3">
      <c r="A540" s="32">
        <v>540</v>
      </c>
      <c r="B540" s="18" t="str">
        <f t="shared" si="285"/>
        <v>da.classe.ifc</v>
      </c>
      <c r="C540" s="93" t="s">
        <v>523</v>
      </c>
      <c r="D540" s="34" t="s">
        <v>57</v>
      </c>
      <c r="E540" s="20" t="str">
        <f t="shared" si="286"/>
        <v>classes.ifc</v>
      </c>
      <c r="F540" s="26" t="str">
        <f t="shared" si="290"/>
        <v>da.classe.ifc</v>
      </c>
      <c r="G540" s="44" t="s">
        <v>152</v>
      </c>
      <c r="H540" s="44" t="s">
        <v>152</v>
      </c>
      <c r="I540" s="44" t="s">
        <v>152</v>
      </c>
      <c r="J540" s="44" t="s">
        <v>152</v>
      </c>
      <c r="K540" s="44" t="s">
        <v>152</v>
      </c>
      <c r="L540" s="44" t="s">
        <v>152</v>
      </c>
      <c r="M540" s="44" t="s">
        <v>152</v>
      </c>
      <c r="N540" s="44" t="s">
        <v>152</v>
      </c>
      <c r="O540" s="23" t="str">
        <f t="shared" si="291"/>
        <v>Objeto</v>
      </c>
      <c r="P540" s="23" t="str">
        <f t="shared" si="291"/>
        <v>De.IFC</v>
      </c>
      <c r="Q540" s="35" t="str">
        <f t="shared" si="288"/>
        <v>Propriedade: da.classe.ifc    Domínio: Objeto     Range: De.IFC</v>
      </c>
      <c r="R540" s="35" t="str">
        <f t="shared" si="281"/>
        <v>Valor:  ifcObjectDefinition</v>
      </c>
      <c r="S540" s="19" t="s">
        <v>152</v>
      </c>
      <c r="T540" s="56" t="str">
        <f t="shared" si="282"/>
        <v>Refere-se a propriedade     da.classe.ifc     &gt;  ifcObjectDefinition</v>
      </c>
      <c r="U540" s="56" t="str">
        <f t="shared" si="278"/>
        <v>ifcObjectDefinition</v>
      </c>
    </row>
    <row r="541" spans="1:21" ht="8.4" customHeight="1" x14ac:dyDescent="0.3">
      <c r="A541" s="32">
        <v>541</v>
      </c>
      <c r="B541" s="18" t="str">
        <f t="shared" si="285"/>
        <v>da.classe.ifc</v>
      </c>
      <c r="C541" s="93" t="s">
        <v>524</v>
      </c>
      <c r="D541" s="34" t="s">
        <v>57</v>
      </c>
      <c r="E541" s="20" t="str">
        <f t="shared" si="286"/>
        <v>classes.ifc</v>
      </c>
      <c r="F541" s="26" t="str">
        <f t="shared" si="290"/>
        <v>da.classe.ifc</v>
      </c>
      <c r="G541" s="44" t="s">
        <v>152</v>
      </c>
      <c r="H541" s="44" t="s">
        <v>152</v>
      </c>
      <c r="I541" s="44" t="s">
        <v>152</v>
      </c>
      <c r="J541" s="44" t="s">
        <v>152</v>
      </c>
      <c r="K541" s="44" t="s">
        <v>152</v>
      </c>
      <c r="L541" s="44" t="s">
        <v>152</v>
      </c>
      <c r="M541" s="44" t="s">
        <v>152</v>
      </c>
      <c r="N541" s="44" t="s">
        <v>152</v>
      </c>
      <c r="O541" s="23" t="str">
        <f t="shared" si="291"/>
        <v>Objeto</v>
      </c>
      <c r="P541" s="23" t="str">
        <f t="shared" si="291"/>
        <v>De.IFC</v>
      </c>
      <c r="Q541" s="35" t="str">
        <f t="shared" si="288"/>
        <v>Propriedade: da.classe.ifc    Domínio: Objeto     Range: De.IFC</v>
      </c>
      <c r="R541" s="35" t="str">
        <f t="shared" si="281"/>
        <v>Valor:  ifcPropertyDefinition</v>
      </c>
      <c r="S541" s="19" t="s">
        <v>152</v>
      </c>
      <c r="T541" s="56" t="str">
        <f t="shared" si="282"/>
        <v>Refere-se a propriedade     da.classe.ifc     &gt;  ifcPropertyDefinition</v>
      </c>
      <c r="U541" s="56" t="str">
        <f t="shared" si="278"/>
        <v>ifcPropertyDefinition</v>
      </c>
    </row>
    <row r="542" spans="1:21" ht="8.4" customHeight="1" x14ac:dyDescent="0.3">
      <c r="A542" s="32">
        <v>542</v>
      </c>
      <c r="B542" s="18" t="str">
        <f t="shared" si="285"/>
        <v>da.classe.ifc</v>
      </c>
      <c r="C542" s="93" t="s">
        <v>525</v>
      </c>
      <c r="D542" s="34" t="s">
        <v>57</v>
      </c>
      <c r="E542" s="20" t="str">
        <f t="shared" si="286"/>
        <v>classes.ifc</v>
      </c>
      <c r="F542" s="26" t="str">
        <f t="shared" si="290"/>
        <v>da.classe.ifc</v>
      </c>
      <c r="G542" s="44" t="s">
        <v>152</v>
      </c>
      <c r="H542" s="44" t="s">
        <v>152</v>
      </c>
      <c r="I542" s="44" t="s">
        <v>152</v>
      </c>
      <c r="J542" s="44" t="s">
        <v>152</v>
      </c>
      <c r="K542" s="44" t="s">
        <v>152</v>
      </c>
      <c r="L542" s="44" t="s">
        <v>152</v>
      </c>
      <c r="M542" s="44" t="s">
        <v>152</v>
      </c>
      <c r="N542" s="44" t="s">
        <v>152</v>
      </c>
      <c r="O542" s="23" t="str">
        <f t="shared" si="291"/>
        <v>Objeto</v>
      </c>
      <c r="P542" s="23" t="str">
        <f t="shared" si="291"/>
        <v>De.IFC</v>
      </c>
      <c r="Q542" s="35" t="str">
        <f t="shared" si="288"/>
        <v>Propriedade: da.classe.ifc    Domínio: Objeto     Range: De.IFC</v>
      </c>
      <c r="R542" s="35" t="str">
        <f t="shared" si="281"/>
        <v>Valor:  ifcRelationship</v>
      </c>
      <c r="S542" s="19" t="s">
        <v>152</v>
      </c>
      <c r="T542" s="56" t="str">
        <f t="shared" si="282"/>
        <v>Refere-se a propriedade     da.classe.ifc     &gt;  ifcRelationship</v>
      </c>
      <c r="U542" s="56" t="str">
        <f t="shared" ref="U542:U579" si="292">C542</f>
        <v>ifcRelationship</v>
      </c>
    </row>
    <row r="543" spans="1:21" ht="8.4" customHeight="1" x14ac:dyDescent="0.3">
      <c r="A543" s="32">
        <v>543</v>
      </c>
      <c r="B543" s="18" t="str">
        <f t="shared" si="285"/>
        <v>da.classe.ifc</v>
      </c>
      <c r="C543" s="93" t="s">
        <v>508</v>
      </c>
      <c r="D543" s="34" t="s">
        <v>57</v>
      </c>
      <c r="E543" s="20" t="str">
        <f t="shared" si="286"/>
        <v>classes.ifc</v>
      </c>
      <c r="F543" s="26" t="str">
        <f t="shared" si="290"/>
        <v>da.classe.ifc</v>
      </c>
      <c r="G543" s="44" t="s">
        <v>152</v>
      </c>
      <c r="H543" s="44" t="s">
        <v>152</v>
      </c>
      <c r="I543" s="44" t="s">
        <v>152</v>
      </c>
      <c r="J543" s="44" t="s">
        <v>152</v>
      </c>
      <c r="K543" s="44" t="s">
        <v>152</v>
      </c>
      <c r="L543" s="44" t="s">
        <v>152</v>
      </c>
      <c r="M543" s="44" t="s">
        <v>152</v>
      </c>
      <c r="N543" s="44" t="s">
        <v>152</v>
      </c>
      <c r="O543" s="23" t="str">
        <f t="shared" si="291"/>
        <v>Objeto</v>
      </c>
      <c r="P543" s="23" t="str">
        <f t="shared" si="291"/>
        <v>De.IFC</v>
      </c>
      <c r="Q543" s="35" t="str">
        <f t="shared" si="288"/>
        <v>Propriedade: da.classe.ifc    Domínio: Objeto     Range: De.IFC</v>
      </c>
      <c r="R543" s="35" t="str">
        <f t="shared" si="281"/>
        <v>Valor:  ifcProject</v>
      </c>
      <c r="S543" s="19" t="s">
        <v>152</v>
      </c>
      <c r="T543" s="56" t="str">
        <f t="shared" si="282"/>
        <v>Refere-se a propriedade     da.classe.ifc     &gt;  ifcProject</v>
      </c>
      <c r="U543" s="56" t="str">
        <f t="shared" si="292"/>
        <v>ifcProject</v>
      </c>
    </row>
    <row r="544" spans="1:21" ht="8.4" customHeight="1" x14ac:dyDescent="0.3">
      <c r="A544" s="32">
        <v>544</v>
      </c>
      <c r="B544" s="18" t="str">
        <f t="shared" si="285"/>
        <v>da.classe.ifc</v>
      </c>
      <c r="C544" s="93" t="s">
        <v>509</v>
      </c>
      <c r="D544" s="34" t="s">
        <v>57</v>
      </c>
      <c r="E544" s="20" t="str">
        <f t="shared" si="286"/>
        <v>classes.ifc</v>
      </c>
      <c r="F544" s="26" t="str">
        <f t="shared" ref="F544:F559" si="293">F543</f>
        <v>da.classe.ifc</v>
      </c>
      <c r="G544" s="44" t="s">
        <v>152</v>
      </c>
      <c r="H544" s="44" t="s">
        <v>152</v>
      </c>
      <c r="I544" s="44" t="s">
        <v>152</v>
      </c>
      <c r="J544" s="44" t="s">
        <v>152</v>
      </c>
      <c r="K544" s="44" t="s">
        <v>152</v>
      </c>
      <c r="L544" s="44" t="s">
        <v>152</v>
      </c>
      <c r="M544" s="44" t="s">
        <v>152</v>
      </c>
      <c r="N544" s="44" t="s">
        <v>152</v>
      </c>
      <c r="O544" s="23" t="str">
        <f t="shared" si="291"/>
        <v>Objeto</v>
      </c>
      <c r="P544" s="23" t="str">
        <f t="shared" si="291"/>
        <v>De.IFC</v>
      </c>
      <c r="Q544" s="35" t="str">
        <f t="shared" si="288"/>
        <v>Propriedade: da.classe.ifc    Domínio: Objeto     Range: De.IFC</v>
      </c>
      <c r="R544" s="35" t="str">
        <f t="shared" si="281"/>
        <v>Valor:  ifcProjectLibrary</v>
      </c>
      <c r="S544" s="19" t="s">
        <v>152</v>
      </c>
      <c r="T544" s="56" t="str">
        <f t="shared" si="282"/>
        <v>Refere-se a propriedade     da.classe.ifc     &gt;  ifcProjectLibrary</v>
      </c>
      <c r="U544" s="56" t="str">
        <f t="shared" si="292"/>
        <v>ifcProjectLibrary</v>
      </c>
    </row>
    <row r="545" spans="1:21" ht="8.4" customHeight="1" x14ac:dyDescent="0.3">
      <c r="A545" s="32">
        <v>545</v>
      </c>
      <c r="B545" s="18" t="str">
        <f t="shared" si="285"/>
        <v>da.classe.ifc</v>
      </c>
      <c r="C545" s="93" t="s">
        <v>518</v>
      </c>
      <c r="D545" s="34" t="s">
        <v>57</v>
      </c>
      <c r="E545" s="20" t="str">
        <f t="shared" si="286"/>
        <v>classes.ifc</v>
      </c>
      <c r="F545" s="26" t="str">
        <f t="shared" si="293"/>
        <v>da.classe.ifc</v>
      </c>
      <c r="G545" s="44" t="s">
        <v>152</v>
      </c>
      <c r="H545" s="44" t="s">
        <v>152</v>
      </c>
      <c r="I545" s="44" t="s">
        <v>152</v>
      </c>
      <c r="J545" s="44" t="s">
        <v>152</v>
      </c>
      <c r="K545" s="44" t="s">
        <v>152</v>
      </c>
      <c r="L545" s="44" t="s">
        <v>152</v>
      </c>
      <c r="M545" s="44" t="s">
        <v>152</v>
      </c>
      <c r="N545" s="44" t="s">
        <v>152</v>
      </c>
      <c r="O545" s="23" t="str">
        <f t="shared" si="291"/>
        <v>Objeto</v>
      </c>
      <c r="P545" s="23" t="str">
        <f t="shared" si="291"/>
        <v>De.IFC</v>
      </c>
      <c r="Q545" s="35" t="str">
        <f t="shared" si="288"/>
        <v>Propriedade: da.classe.ifc    Domínio: Objeto     Range: De.IFC</v>
      </c>
      <c r="R545" s="35" t="str">
        <f t="shared" si="281"/>
        <v>Valor:  ifcContext</v>
      </c>
      <c r="S545" s="19" t="s">
        <v>152</v>
      </c>
      <c r="T545" s="56" t="str">
        <f t="shared" si="282"/>
        <v>Refere-se a propriedade     da.classe.ifc     &gt;  ifcContext</v>
      </c>
      <c r="U545" s="56" t="str">
        <f t="shared" si="292"/>
        <v>ifcContext</v>
      </c>
    </row>
    <row r="546" spans="1:21" ht="8.4" customHeight="1" x14ac:dyDescent="0.3">
      <c r="A546" s="32">
        <v>546</v>
      </c>
      <c r="B546" s="18" t="str">
        <f t="shared" si="285"/>
        <v>da.classe.ifc</v>
      </c>
      <c r="C546" s="93" t="s">
        <v>513</v>
      </c>
      <c r="D546" s="34" t="s">
        <v>57</v>
      </c>
      <c r="E546" s="20" t="str">
        <f t="shared" si="286"/>
        <v>classes.ifc</v>
      </c>
      <c r="F546" s="26" t="str">
        <f t="shared" si="293"/>
        <v>da.classe.ifc</v>
      </c>
      <c r="G546" s="44" t="s">
        <v>152</v>
      </c>
      <c r="H546" s="44" t="s">
        <v>152</v>
      </c>
      <c r="I546" s="44" t="s">
        <v>152</v>
      </c>
      <c r="J546" s="44" t="s">
        <v>152</v>
      </c>
      <c r="K546" s="44" t="s">
        <v>152</v>
      </c>
      <c r="L546" s="44" t="s">
        <v>152</v>
      </c>
      <c r="M546" s="44" t="s">
        <v>152</v>
      </c>
      <c r="N546" s="44" t="s">
        <v>152</v>
      </c>
      <c r="O546" s="23" t="str">
        <f t="shared" si="291"/>
        <v>Objeto</v>
      </c>
      <c r="P546" s="23" t="str">
        <f t="shared" si="291"/>
        <v>De.IFC</v>
      </c>
      <c r="Q546" s="35" t="str">
        <f t="shared" si="288"/>
        <v>Propriedade: da.classe.ifc    Domínio: Objeto     Range: De.IFC</v>
      </c>
      <c r="R546" s="35" t="str">
        <f t="shared" si="281"/>
        <v>Valor:  ifcObject</v>
      </c>
      <c r="S546" s="19" t="s">
        <v>152</v>
      </c>
      <c r="T546" s="56" t="str">
        <f t="shared" si="282"/>
        <v>Refere-se a propriedade     da.classe.ifc     &gt;  ifcObject</v>
      </c>
      <c r="U546" s="56" t="str">
        <f t="shared" si="292"/>
        <v>ifcObject</v>
      </c>
    </row>
    <row r="547" spans="1:21" ht="8.4" customHeight="1" x14ac:dyDescent="0.3">
      <c r="A547" s="32">
        <v>547</v>
      </c>
      <c r="B547" s="18" t="str">
        <f t="shared" si="285"/>
        <v>da.classe.ifc</v>
      </c>
      <c r="C547" s="93" t="s">
        <v>519</v>
      </c>
      <c r="D547" s="34" t="s">
        <v>57</v>
      </c>
      <c r="E547" s="20" t="str">
        <f t="shared" si="286"/>
        <v>classes.ifc</v>
      </c>
      <c r="F547" s="26" t="str">
        <f t="shared" si="293"/>
        <v>da.classe.ifc</v>
      </c>
      <c r="G547" s="44" t="s">
        <v>152</v>
      </c>
      <c r="H547" s="44" t="s">
        <v>152</v>
      </c>
      <c r="I547" s="44" t="s">
        <v>152</v>
      </c>
      <c r="J547" s="44" t="s">
        <v>152</v>
      </c>
      <c r="K547" s="44" t="s">
        <v>152</v>
      </c>
      <c r="L547" s="44" t="s">
        <v>152</v>
      </c>
      <c r="M547" s="44" t="s">
        <v>152</v>
      </c>
      <c r="N547" s="44" t="s">
        <v>152</v>
      </c>
      <c r="O547" s="23" t="str">
        <f t="shared" si="291"/>
        <v>Objeto</v>
      </c>
      <c r="P547" s="23" t="str">
        <f t="shared" si="291"/>
        <v>De.IFC</v>
      </c>
      <c r="Q547" s="35" t="str">
        <f t="shared" si="288"/>
        <v>Propriedade: da.classe.ifc    Domínio: Objeto     Range: De.IFC</v>
      </c>
      <c r="R547" s="35" t="str">
        <f t="shared" si="281"/>
        <v>Valor:  ifcTypeObject</v>
      </c>
      <c r="S547" s="19" t="s">
        <v>152</v>
      </c>
      <c r="T547" s="56" t="str">
        <f t="shared" si="282"/>
        <v>Refere-se a propriedade     da.classe.ifc     &gt;  ifcTypeObject</v>
      </c>
      <c r="U547" s="56" t="str">
        <f t="shared" si="292"/>
        <v>ifcTypeObject</v>
      </c>
    </row>
    <row r="548" spans="1:21" ht="8.4" customHeight="1" x14ac:dyDescent="0.3">
      <c r="A548" s="32">
        <v>548</v>
      </c>
      <c r="B548" s="18" t="str">
        <f t="shared" si="285"/>
        <v>da.classe.ifc</v>
      </c>
      <c r="C548" s="93" t="s">
        <v>514</v>
      </c>
      <c r="D548" s="34" t="s">
        <v>57</v>
      </c>
      <c r="E548" s="20" t="str">
        <f t="shared" si="286"/>
        <v>classes.ifc</v>
      </c>
      <c r="F548" s="26" t="str">
        <f t="shared" si="293"/>
        <v>da.classe.ifc</v>
      </c>
      <c r="G548" s="44" t="s">
        <v>152</v>
      </c>
      <c r="H548" s="44" t="s">
        <v>152</v>
      </c>
      <c r="I548" s="44" t="s">
        <v>152</v>
      </c>
      <c r="J548" s="44" t="s">
        <v>152</v>
      </c>
      <c r="K548" s="44" t="s">
        <v>152</v>
      </c>
      <c r="L548" s="44" t="s">
        <v>152</v>
      </c>
      <c r="M548" s="44" t="s">
        <v>152</v>
      </c>
      <c r="N548" s="44" t="s">
        <v>152</v>
      </c>
      <c r="O548" s="23" t="str">
        <f t="shared" si="291"/>
        <v>Objeto</v>
      </c>
      <c r="P548" s="23" t="str">
        <f t="shared" si="291"/>
        <v>De.IFC</v>
      </c>
      <c r="Q548" s="35" t="str">
        <f t="shared" si="288"/>
        <v>Propriedade: da.classe.ifc    Domínio: Objeto     Range: De.IFC</v>
      </c>
      <c r="R548" s="35" t="str">
        <f t="shared" si="281"/>
        <v>Valor:  ifcActor</v>
      </c>
      <c r="S548" s="19" t="s">
        <v>152</v>
      </c>
      <c r="T548" s="56" t="str">
        <f t="shared" si="282"/>
        <v>Refere-se a propriedade     da.classe.ifc     &gt;  ifcActor</v>
      </c>
      <c r="U548" s="56" t="str">
        <f t="shared" si="292"/>
        <v>ifcActor</v>
      </c>
    </row>
    <row r="549" spans="1:21" ht="8.4" customHeight="1" x14ac:dyDescent="0.3">
      <c r="A549" s="32">
        <v>549</v>
      </c>
      <c r="B549" s="18" t="str">
        <f t="shared" si="285"/>
        <v>da.classe.ifc</v>
      </c>
      <c r="C549" s="93" t="s">
        <v>515</v>
      </c>
      <c r="D549" s="34" t="s">
        <v>57</v>
      </c>
      <c r="E549" s="20" t="str">
        <f t="shared" si="286"/>
        <v>classes.ifc</v>
      </c>
      <c r="F549" s="26" t="str">
        <f t="shared" si="293"/>
        <v>da.classe.ifc</v>
      </c>
      <c r="G549" s="44" t="s">
        <v>152</v>
      </c>
      <c r="H549" s="44" t="s">
        <v>152</v>
      </c>
      <c r="I549" s="44" t="s">
        <v>152</v>
      </c>
      <c r="J549" s="44" t="s">
        <v>152</v>
      </c>
      <c r="K549" s="44" t="s">
        <v>152</v>
      </c>
      <c r="L549" s="44" t="s">
        <v>152</v>
      </c>
      <c r="M549" s="44" t="s">
        <v>152</v>
      </c>
      <c r="N549" s="44" t="s">
        <v>152</v>
      </c>
      <c r="O549" s="23" t="str">
        <f t="shared" si="291"/>
        <v>Objeto</v>
      </c>
      <c r="P549" s="23" t="str">
        <f t="shared" si="291"/>
        <v>De.IFC</v>
      </c>
      <c r="Q549" s="35" t="str">
        <f t="shared" si="288"/>
        <v>Propriedade: da.classe.ifc    Domínio: Objeto     Range: De.IFC</v>
      </c>
      <c r="R549" s="35" t="str">
        <f t="shared" si="281"/>
        <v>Valor:  ifcControl</v>
      </c>
      <c r="S549" s="19" t="s">
        <v>152</v>
      </c>
      <c r="T549" s="56" t="str">
        <f t="shared" si="282"/>
        <v>Refere-se a propriedade     da.classe.ifc     &gt;  ifcControl</v>
      </c>
      <c r="U549" s="56" t="str">
        <f t="shared" si="292"/>
        <v>ifcControl</v>
      </c>
    </row>
    <row r="550" spans="1:21" ht="8.4" customHeight="1" x14ac:dyDescent="0.3">
      <c r="A550" s="32">
        <v>550</v>
      </c>
      <c r="B550" s="18" t="str">
        <f t="shared" si="285"/>
        <v>da.classe.ifc</v>
      </c>
      <c r="C550" s="93" t="s">
        <v>516</v>
      </c>
      <c r="D550" s="34" t="s">
        <v>57</v>
      </c>
      <c r="E550" s="20" t="str">
        <f t="shared" si="286"/>
        <v>classes.ifc</v>
      </c>
      <c r="F550" s="26" t="str">
        <f t="shared" si="293"/>
        <v>da.classe.ifc</v>
      </c>
      <c r="G550" s="44" t="s">
        <v>152</v>
      </c>
      <c r="H550" s="44" t="s">
        <v>152</v>
      </c>
      <c r="I550" s="44" t="s">
        <v>152</v>
      </c>
      <c r="J550" s="44" t="s">
        <v>152</v>
      </c>
      <c r="K550" s="44" t="s">
        <v>152</v>
      </c>
      <c r="L550" s="44" t="s">
        <v>152</v>
      </c>
      <c r="M550" s="44" t="s">
        <v>152</v>
      </c>
      <c r="N550" s="44" t="s">
        <v>152</v>
      </c>
      <c r="O550" s="23" t="str">
        <f t="shared" si="291"/>
        <v>Objeto</v>
      </c>
      <c r="P550" s="23" t="str">
        <f t="shared" si="291"/>
        <v>De.IFC</v>
      </c>
      <c r="Q550" s="35" t="str">
        <f t="shared" si="288"/>
        <v>Propriedade: da.classe.ifc    Domínio: Objeto     Range: De.IFC</v>
      </c>
      <c r="R550" s="35" t="str">
        <f t="shared" si="281"/>
        <v>Valor:  ifcGroup</v>
      </c>
      <c r="S550" s="19" t="s">
        <v>152</v>
      </c>
      <c r="T550" s="56" t="str">
        <f t="shared" si="282"/>
        <v>Refere-se a propriedade     da.classe.ifc     &gt;  ifcGroup</v>
      </c>
      <c r="U550" s="56" t="str">
        <f t="shared" si="292"/>
        <v>ifcGroup</v>
      </c>
    </row>
    <row r="551" spans="1:21" ht="8.4" customHeight="1" x14ac:dyDescent="0.3">
      <c r="A551" s="32">
        <v>551</v>
      </c>
      <c r="B551" s="18" t="str">
        <f t="shared" si="285"/>
        <v>da.classe.ifc</v>
      </c>
      <c r="C551" s="93" t="s">
        <v>520</v>
      </c>
      <c r="D551" s="34" t="s">
        <v>57</v>
      </c>
      <c r="E551" s="20" t="str">
        <f t="shared" si="286"/>
        <v>classes.ifc</v>
      </c>
      <c r="F551" s="26" t="str">
        <f t="shared" si="293"/>
        <v>da.classe.ifc</v>
      </c>
      <c r="G551" s="44" t="s">
        <v>152</v>
      </c>
      <c r="H551" s="44" t="s">
        <v>152</v>
      </c>
      <c r="I551" s="44" t="s">
        <v>152</v>
      </c>
      <c r="J551" s="44" t="s">
        <v>152</v>
      </c>
      <c r="K551" s="44" t="s">
        <v>152</v>
      </c>
      <c r="L551" s="44" t="s">
        <v>152</v>
      </c>
      <c r="M551" s="44" t="s">
        <v>152</v>
      </c>
      <c r="N551" s="44" t="s">
        <v>152</v>
      </c>
      <c r="O551" s="23" t="str">
        <f t="shared" ref="O551:P563" si="294">O550</f>
        <v>Objeto</v>
      </c>
      <c r="P551" s="23" t="str">
        <f t="shared" si="294"/>
        <v>De.IFC</v>
      </c>
      <c r="Q551" s="35" t="str">
        <f t="shared" si="288"/>
        <v>Propriedade: da.classe.ifc    Domínio: Objeto     Range: De.IFC</v>
      </c>
      <c r="R551" s="35" t="str">
        <f t="shared" si="281"/>
        <v>Valor:  ifcProcess</v>
      </c>
      <c r="S551" s="19" t="s">
        <v>152</v>
      </c>
      <c r="T551" s="56" t="str">
        <f t="shared" si="282"/>
        <v>Refere-se a propriedade     da.classe.ifc     &gt;  ifcProcess</v>
      </c>
      <c r="U551" s="56" t="str">
        <f t="shared" si="292"/>
        <v>ifcProcess</v>
      </c>
    </row>
    <row r="552" spans="1:21" ht="8.4" customHeight="1" x14ac:dyDescent="0.3">
      <c r="A552" s="32">
        <v>552</v>
      </c>
      <c r="B552" s="18" t="str">
        <f t="shared" si="285"/>
        <v>da.classe.ifc</v>
      </c>
      <c r="C552" s="93" t="s">
        <v>517</v>
      </c>
      <c r="D552" s="34" t="s">
        <v>57</v>
      </c>
      <c r="E552" s="20" t="str">
        <f t="shared" si="286"/>
        <v>classes.ifc</v>
      </c>
      <c r="F552" s="26" t="str">
        <f t="shared" si="293"/>
        <v>da.classe.ifc</v>
      </c>
      <c r="G552" s="44" t="s">
        <v>152</v>
      </c>
      <c r="H552" s="44" t="s">
        <v>152</v>
      </c>
      <c r="I552" s="44" t="s">
        <v>152</v>
      </c>
      <c r="J552" s="44" t="s">
        <v>152</v>
      </c>
      <c r="K552" s="44" t="s">
        <v>152</v>
      </c>
      <c r="L552" s="44" t="s">
        <v>152</v>
      </c>
      <c r="M552" s="44" t="s">
        <v>152</v>
      </c>
      <c r="N552" s="44" t="s">
        <v>152</v>
      </c>
      <c r="O552" s="23" t="str">
        <f t="shared" si="294"/>
        <v>Objeto</v>
      </c>
      <c r="P552" s="23" t="str">
        <f t="shared" si="294"/>
        <v>De.IFC</v>
      </c>
      <c r="Q552" s="35" t="str">
        <f t="shared" si="288"/>
        <v>Propriedade: da.classe.ifc    Domínio: Objeto     Range: De.IFC</v>
      </c>
      <c r="R552" s="35" t="str">
        <f t="shared" ref="R552:R571" si="295">_xlfn.CONCAT("Valor:  ", C552)</f>
        <v>Valor:  ifcProduct</v>
      </c>
      <c r="S552" s="19" t="s">
        <v>152</v>
      </c>
      <c r="T552" s="56" t="str">
        <f t="shared" si="282"/>
        <v>Refere-se a propriedade     da.classe.ifc     &gt;  ifcProduct</v>
      </c>
      <c r="U552" s="56" t="str">
        <f t="shared" si="292"/>
        <v>ifcProduct</v>
      </c>
    </row>
    <row r="553" spans="1:21" ht="8.4" customHeight="1" x14ac:dyDescent="0.3">
      <c r="A553" s="32">
        <v>553</v>
      </c>
      <c r="B553" s="18" t="str">
        <f t="shared" si="285"/>
        <v>da.classe.ifc</v>
      </c>
      <c r="C553" s="93" t="s">
        <v>521</v>
      </c>
      <c r="D553" s="34" t="s">
        <v>57</v>
      </c>
      <c r="E553" s="20" t="str">
        <f t="shared" si="286"/>
        <v>classes.ifc</v>
      </c>
      <c r="F553" s="26" t="str">
        <f t="shared" si="293"/>
        <v>da.classe.ifc</v>
      </c>
      <c r="G553" s="44" t="s">
        <v>152</v>
      </c>
      <c r="H553" s="44" t="s">
        <v>152</v>
      </c>
      <c r="I553" s="44" t="s">
        <v>152</v>
      </c>
      <c r="J553" s="44" t="s">
        <v>152</v>
      </c>
      <c r="K553" s="44" t="s">
        <v>152</v>
      </c>
      <c r="L553" s="44" t="s">
        <v>152</v>
      </c>
      <c r="M553" s="44" t="s">
        <v>152</v>
      </c>
      <c r="N553" s="44" t="s">
        <v>152</v>
      </c>
      <c r="O553" s="23" t="str">
        <f t="shared" si="294"/>
        <v>Objeto</v>
      </c>
      <c r="P553" s="23" t="str">
        <f t="shared" si="294"/>
        <v>De.IFC</v>
      </c>
      <c r="Q553" s="35" t="str">
        <f t="shared" si="288"/>
        <v>Propriedade: da.classe.ifc    Domínio: Objeto     Range: De.IFC</v>
      </c>
      <c r="R553" s="35" t="str">
        <f t="shared" si="295"/>
        <v>Valor:  ifcResource</v>
      </c>
      <c r="S553" s="19" t="s">
        <v>152</v>
      </c>
      <c r="T553" s="56" t="str">
        <f t="shared" si="282"/>
        <v>Refere-se a propriedade     da.classe.ifc     &gt;  ifcResource</v>
      </c>
      <c r="U553" s="56" t="str">
        <f t="shared" si="292"/>
        <v>ifcResource</v>
      </c>
    </row>
    <row r="554" spans="1:21" ht="8.4" customHeight="1" x14ac:dyDescent="0.3">
      <c r="A554" s="32">
        <v>554</v>
      </c>
      <c r="B554" s="18" t="str">
        <f t="shared" si="285"/>
        <v>da.classe.ifc</v>
      </c>
      <c r="C554" s="93" t="s">
        <v>510</v>
      </c>
      <c r="D554" s="34" t="s">
        <v>57</v>
      </c>
      <c r="E554" s="20" t="str">
        <f t="shared" si="286"/>
        <v>classes.ifc</v>
      </c>
      <c r="F554" s="26" t="str">
        <f t="shared" si="293"/>
        <v>da.classe.ifc</v>
      </c>
      <c r="G554" s="44" t="s">
        <v>152</v>
      </c>
      <c r="H554" s="44" t="s">
        <v>152</v>
      </c>
      <c r="I554" s="44" t="s">
        <v>152</v>
      </c>
      <c r="J554" s="44" t="s">
        <v>152</v>
      </c>
      <c r="K554" s="44" t="s">
        <v>152</v>
      </c>
      <c r="L554" s="44" t="s">
        <v>152</v>
      </c>
      <c r="M554" s="44" t="s">
        <v>152</v>
      </c>
      <c r="N554" s="44" t="s">
        <v>152</v>
      </c>
      <c r="O554" s="23" t="str">
        <f t="shared" si="294"/>
        <v>Objeto</v>
      </c>
      <c r="P554" s="23" t="str">
        <f t="shared" si="294"/>
        <v>De.IFC</v>
      </c>
      <c r="Q554" s="35" t="str">
        <f t="shared" si="288"/>
        <v>Propriedade: da.classe.ifc    Domínio: Objeto     Range: De.IFC</v>
      </c>
      <c r="R554" s="35" t="str">
        <f t="shared" si="295"/>
        <v>Valor:  ifcTypeProduct</v>
      </c>
      <c r="S554" s="19" t="s">
        <v>152</v>
      </c>
      <c r="T554" s="56" t="str">
        <f t="shared" si="282"/>
        <v>Refere-se a propriedade     da.classe.ifc     &gt;  ifcTypeProduct</v>
      </c>
      <c r="U554" s="56" t="str">
        <f t="shared" si="292"/>
        <v>ifcTypeProduct</v>
      </c>
    </row>
    <row r="555" spans="1:21" ht="8.4" customHeight="1" x14ac:dyDescent="0.3">
      <c r="A555" s="32">
        <v>555</v>
      </c>
      <c r="B555" s="18" t="str">
        <f t="shared" si="285"/>
        <v>da.classe.ifc</v>
      </c>
      <c r="C555" s="93" t="s">
        <v>511</v>
      </c>
      <c r="D555" s="34" t="s">
        <v>57</v>
      </c>
      <c r="E555" s="20" t="str">
        <f t="shared" si="286"/>
        <v>classes.ifc</v>
      </c>
      <c r="F555" s="26" t="str">
        <f t="shared" si="293"/>
        <v>da.classe.ifc</v>
      </c>
      <c r="G555" s="44" t="s">
        <v>152</v>
      </c>
      <c r="H555" s="44" t="s">
        <v>152</v>
      </c>
      <c r="I555" s="44" t="s">
        <v>152</v>
      </c>
      <c r="J555" s="44" t="s">
        <v>152</v>
      </c>
      <c r="K555" s="44" t="s">
        <v>152</v>
      </c>
      <c r="L555" s="44" t="s">
        <v>152</v>
      </c>
      <c r="M555" s="44" t="s">
        <v>152</v>
      </c>
      <c r="N555" s="44" t="s">
        <v>152</v>
      </c>
      <c r="O555" s="23" t="str">
        <f t="shared" si="294"/>
        <v>Objeto</v>
      </c>
      <c r="P555" s="23" t="str">
        <f t="shared" si="294"/>
        <v>De.IFC</v>
      </c>
      <c r="Q555" s="35" t="str">
        <f t="shared" si="288"/>
        <v>Propriedade: da.classe.ifc    Domínio: Objeto     Range: De.IFC</v>
      </c>
      <c r="R555" s="35" t="str">
        <f t="shared" si="295"/>
        <v>Valor:  ifcTypeProcess</v>
      </c>
      <c r="S555" s="19" t="s">
        <v>152</v>
      </c>
      <c r="T555" s="56" t="str">
        <f t="shared" si="282"/>
        <v>Refere-se a propriedade     da.classe.ifc     &gt;  ifcTypeProcess</v>
      </c>
      <c r="U555" s="56" t="str">
        <f t="shared" si="292"/>
        <v>ifcTypeProcess</v>
      </c>
    </row>
    <row r="556" spans="1:21" ht="8.4" customHeight="1" x14ac:dyDescent="0.3">
      <c r="A556" s="32">
        <v>556</v>
      </c>
      <c r="B556" s="18" t="str">
        <f t="shared" si="285"/>
        <v>da.classe.ifc</v>
      </c>
      <c r="C556" s="93" t="s">
        <v>512</v>
      </c>
      <c r="D556" s="34" t="s">
        <v>57</v>
      </c>
      <c r="E556" s="20" t="str">
        <f t="shared" si="286"/>
        <v>classes.ifc</v>
      </c>
      <c r="F556" s="26" t="str">
        <f t="shared" si="293"/>
        <v>da.classe.ifc</v>
      </c>
      <c r="G556" s="44" t="s">
        <v>152</v>
      </c>
      <c r="H556" s="44" t="s">
        <v>152</v>
      </c>
      <c r="I556" s="44" t="s">
        <v>152</v>
      </c>
      <c r="J556" s="44" t="s">
        <v>152</v>
      </c>
      <c r="K556" s="44" t="s">
        <v>152</v>
      </c>
      <c r="L556" s="44" t="s">
        <v>152</v>
      </c>
      <c r="M556" s="44" t="s">
        <v>152</v>
      </c>
      <c r="N556" s="44" t="s">
        <v>152</v>
      </c>
      <c r="O556" s="23" t="str">
        <f t="shared" si="294"/>
        <v>Objeto</v>
      </c>
      <c r="P556" s="23" t="str">
        <f t="shared" si="294"/>
        <v>De.IFC</v>
      </c>
      <c r="Q556" s="35" t="str">
        <f t="shared" si="288"/>
        <v>Propriedade: da.classe.ifc    Domínio: Objeto     Range: De.IFC</v>
      </c>
      <c r="R556" s="35" t="str">
        <f t="shared" si="295"/>
        <v>Valor:  ifcTypeResource</v>
      </c>
      <c r="S556" s="19" t="s">
        <v>152</v>
      </c>
      <c r="T556" s="56" t="str">
        <f t="shared" si="282"/>
        <v>Refere-se a propriedade     da.classe.ifc     &gt;  ifcTypeResource</v>
      </c>
      <c r="U556" s="56" t="str">
        <f t="shared" si="292"/>
        <v>ifcTypeResource</v>
      </c>
    </row>
    <row r="557" spans="1:21" ht="8.4" customHeight="1" x14ac:dyDescent="0.3">
      <c r="A557" s="32">
        <v>557</v>
      </c>
      <c r="B557" s="18" t="str">
        <f t="shared" si="285"/>
        <v>da.classe.ifc</v>
      </c>
      <c r="C557" s="93" t="s">
        <v>526</v>
      </c>
      <c r="D557" s="34" t="s">
        <v>57</v>
      </c>
      <c r="E557" s="20" t="str">
        <f t="shared" si="286"/>
        <v>classes.ifc</v>
      </c>
      <c r="F557" s="26" t="str">
        <f t="shared" si="293"/>
        <v>da.classe.ifc</v>
      </c>
      <c r="G557" s="44" t="s">
        <v>152</v>
      </c>
      <c r="H557" s="44" t="s">
        <v>152</v>
      </c>
      <c r="I557" s="44" t="s">
        <v>152</v>
      </c>
      <c r="J557" s="44" t="s">
        <v>152</v>
      </c>
      <c r="K557" s="44" t="s">
        <v>152</v>
      </c>
      <c r="L557" s="44" t="s">
        <v>152</v>
      </c>
      <c r="M557" s="44" t="s">
        <v>152</v>
      </c>
      <c r="N557" s="44" t="s">
        <v>152</v>
      </c>
      <c r="O557" s="23" t="str">
        <f t="shared" si="294"/>
        <v>Objeto</v>
      </c>
      <c r="P557" s="23" t="str">
        <f t="shared" si="294"/>
        <v>De.IFC</v>
      </c>
      <c r="Q557" s="35" t="str">
        <f t="shared" si="288"/>
        <v>Propriedade: da.classe.ifc    Domínio: Objeto     Range: De.IFC</v>
      </c>
      <c r="R557" s="35" t="str">
        <f t="shared" si="295"/>
        <v>Valor:  ifcPropertyBoundedValue</v>
      </c>
      <c r="S557" s="19" t="s">
        <v>152</v>
      </c>
      <c r="T557" s="56" t="str">
        <f t="shared" ref="T557:T583" si="296">_xlfn.CONCAT("Refere-se a propriedade     ",F557, "     &gt;  ",U557)</f>
        <v>Refere-se a propriedade     da.classe.ifc     &gt;  ifcPropertyBoundedValue</v>
      </c>
      <c r="U557" s="56" t="str">
        <f t="shared" si="292"/>
        <v>ifcPropertyBoundedValue</v>
      </c>
    </row>
    <row r="558" spans="1:21" ht="8.4" customHeight="1" x14ac:dyDescent="0.3">
      <c r="A558" s="32">
        <v>558</v>
      </c>
      <c r="B558" s="18" t="str">
        <f t="shared" si="285"/>
        <v>da.classe.ifc</v>
      </c>
      <c r="C558" s="93" t="s">
        <v>527</v>
      </c>
      <c r="D558" s="34" t="s">
        <v>57</v>
      </c>
      <c r="E558" s="20" t="str">
        <f t="shared" si="286"/>
        <v>classes.ifc</v>
      </c>
      <c r="F558" s="26" t="str">
        <f t="shared" si="293"/>
        <v>da.classe.ifc</v>
      </c>
      <c r="G558" s="44" t="s">
        <v>152</v>
      </c>
      <c r="H558" s="44" t="s">
        <v>152</v>
      </c>
      <c r="I558" s="44" t="s">
        <v>152</v>
      </c>
      <c r="J558" s="44" t="s">
        <v>152</v>
      </c>
      <c r="K558" s="44" t="s">
        <v>152</v>
      </c>
      <c r="L558" s="44" t="s">
        <v>152</v>
      </c>
      <c r="M558" s="44" t="s">
        <v>152</v>
      </c>
      <c r="N558" s="44" t="s">
        <v>152</v>
      </c>
      <c r="O558" s="23" t="str">
        <f t="shared" si="294"/>
        <v>Objeto</v>
      </c>
      <c r="P558" s="23" t="str">
        <f t="shared" si="294"/>
        <v>De.IFC</v>
      </c>
      <c r="Q558" s="35" t="str">
        <f t="shared" si="288"/>
        <v>Propriedade: da.classe.ifc    Domínio: Objeto     Range: De.IFC</v>
      </c>
      <c r="R558" s="35" t="str">
        <f t="shared" si="295"/>
        <v>Valor:  ifcPropertyEnumeratedValue</v>
      </c>
      <c r="S558" s="19" t="s">
        <v>152</v>
      </c>
      <c r="T558" s="56" t="str">
        <f t="shared" si="296"/>
        <v>Refere-se a propriedade     da.classe.ifc     &gt;  ifcPropertyEnumeratedValue</v>
      </c>
      <c r="U558" s="56" t="str">
        <f t="shared" si="292"/>
        <v>ifcPropertyEnumeratedValue</v>
      </c>
    </row>
    <row r="559" spans="1:21" ht="8.4" customHeight="1" x14ac:dyDescent="0.3">
      <c r="A559" s="32">
        <v>559</v>
      </c>
      <c r="B559" s="18" t="str">
        <f t="shared" si="285"/>
        <v>da.classe.ifc</v>
      </c>
      <c r="C559" s="93" t="s">
        <v>528</v>
      </c>
      <c r="D559" s="34" t="s">
        <v>57</v>
      </c>
      <c r="E559" s="20" t="str">
        <f t="shared" si="286"/>
        <v>classes.ifc</v>
      </c>
      <c r="F559" s="26" t="str">
        <f t="shared" si="293"/>
        <v>da.classe.ifc</v>
      </c>
      <c r="G559" s="44" t="s">
        <v>152</v>
      </c>
      <c r="H559" s="44" t="s">
        <v>152</v>
      </c>
      <c r="I559" s="44" t="s">
        <v>152</v>
      </c>
      <c r="J559" s="44" t="s">
        <v>152</v>
      </c>
      <c r="K559" s="44" t="s">
        <v>152</v>
      </c>
      <c r="L559" s="44" t="s">
        <v>152</v>
      </c>
      <c r="M559" s="44" t="s">
        <v>152</v>
      </c>
      <c r="N559" s="44" t="s">
        <v>152</v>
      </c>
      <c r="O559" s="23" t="str">
        <f t="shared" si="294"/>
        <v>Objeto</v>
      </c>
      <c r="P559" s="23" t="str">
        <f t="shared" si="294"/>
        <v>De.IFC</v>
      </c>
      <c r="Q559" s="35" t="str">
        <f t="shared" si="288"/>
        <v>Propriedade: da.classe.ifc    Domínio: Objeto     Range: De.IFC</v>
      </c>
      <c r="R559" s="35" t="str">
        <f t="shared" si="295"/>
        <v>Valor:  ifcPropertyListValue</v>
      </c>
      <c r="S559" s="19" t="s">
        <v>152</v>
      </c>
      <c r="T559" s="56" t="str">
        <f t="shared" si="296"/>
        <v>Refere-se a propriedade     da.classe.ifc     &gt;  ifcPropertyListValue</v>
      </c>
      <c r="U559" s="56" t="str">
        <f t="shared" si="292"/>
        <v>ifcPropertyListValue</v>
      </c>
    </row>
    <row r="560" spans="1:21" ht="8.4" customHeight="1" x14ac:dyDescent="0.3">
      <c r="A560" s="32">
        <v>560</v>
      </c>
      <c r="B560" s="18" t="str">
        <f t="shared" si="285"/>
        <v>da.classe.ifc</v>
      </c>
      <c r="C560" s="93" t="s">
        <v>531</v>
      </c>
      <c r="D560" s="34" t="s">
        <v>57</v>
      </c>
      <c r="E560" s="20" t="str">
        <f t="shared" si="286"/>
        <v>classes.ifc</v>
      </c>
      <c r="F560" s="26" t="str">
        <f t="shared" ref="F560:F563" si="297">F559</f>
        <v>da.classe.ifc</v>
      </c>
      <c r="G560" s="44" t="s">
        <v>152</v>
      </c>
      <c r="H560" s="44" t="s">
        <v>152</v>
      </c>
      <c r="I560" s="44" t="s">
        <v>152</v>
      </c>
      <c r="J560" s="44" t="s">
        <v>152</v>
      </c>
      <c r="K560" s="44" t="s">
        <v>152</v>
      </c>
      <c r="L560" s="44" t="s">
        <v>152</v>
      </c>
      <c r="M560" s="44" t="s">
        <v>152</v>
      </c>
      <c r="N560" s="44" t="s">
        <v>152</v>
      </c>
      <c r="O560" s="23" t="str">
        <f t="shared" si="294"/>
        <v>Objeto</v>
      </c>
      <c r="P560" s="23" t="str">
        <f t="shared" si="294"/>
        <v>De.IFC</v>
      </c>
      <c r="Q560" s="35" t="str">
        <f t="shared" si="288"/>
        <v>Propriedade: da.classe.ifc    Domínio: Objeto     Range: De.IFC</v>
      </c>
      <c r="R560" s="35" t="str">
        <f t="shared" si="295"/>
        <v>Valor:  ifcPropertyReferenceValue</v>
      </c>
      <c r="S560" s="19" t="s">
        <v>152</v>
      </c>
      <c r="T560" s="56" t="str">
        <f t="shared" si="296"/>
        <v>Refere-se a propriedade     da.classe.ifc     &gt;  ifcPropertyReferenceValue</v>
      </c>
      <c r="U560" s="56" t="str">
        <f t="shared" si="292"/>
        <v>ifcPropertyReferenceValue</v>
      </c>
    </row>
    <row r="561" spans="1:21" ht="8.4" customHeight="1" x14ac:dyDescent="0.3">
      <c r="A561" s="32">
        <v>561</v>
      </c>
      <c r="B561" s="18" t="str">
        <f t="shared" si="285"/>
        <v>da.classe.ifc</v>
      </c>
      <c r="C561" s="93" t="s">
        <v>529</v>
      </c>
      <c r="D561" s="34" t="s">
        <v>57</v>
      </c>
      <c r="E561" s="20" t="str">
        <f t="shared" si="286"/>
        <v>classes.ifc</v>
      </c>
      <c r="F561" s="26" t="str">
        <f t="shared" si="297"/>
        <v>da.classe.ifc</v>
      </c>
      <c r="G561" s="44" t="s">
        <v>152</v>
      </c>
      <c r="H561" s="44" t="s">
        <v>152</v>
      </c>
      <c r="I561" s="44" t="s">
        <v>152</v>
      </c>
      <c r="J561" s="44" t="s">
        <v>152</v>
      </c>
      <c r="K561" s="44" t="s">
        <v>152</v>
      </c>
      <c r="L561" s="44" t="s">
        <v>152</v>
      </c>
      <c r="M561" s="44" t="s">
        <v>152</v>
      </c>
      <c r="N561" s="44" t="s">
        <v>152</v>
      </c>
      <c r="O561" s="23" t="str">
        <f t="shared" si="294"/>
        <v>Objeto</v>
      </c>
      <c r="P561" s="23" t="str">
        <f t="shared" si="294"/>
        <v>De.IFC</v>
      </c>
      <c r="Q561" s="35" t="str">
        <f t="shared" si="288"/>
        <v>Propriedade: da.classe.ifc    Domínio: Objeto     Range: De.IFC</v>
      </c>
      <c r="R561" s="35" t="str">
        <f t="shared" si="295"/>
        <v>Valor:  ifcPropertySingleValue</v>
      </c>
      <c r="S561" s="19" t="s">
        <v>152</v>
      </c>
      <c r="T561" s="56" t="str">
        <f t="shared" si="296"/>
        <v>Refere-se a propriedade     da.classe.ifc     &gt;  ifcPropertySingleValue</v>
      </c>
      <c r="U561" s="56" t="str">
        <f t="shared" si="292"/>
        <v>ifcPropertySingleValue</v>
      </c>
    </row>
    <row r="562" spans="1:21" ht="8.4" customHeight="1" x14ac:dyDescent="0.3">
      <c r="A562" s="32">
        <v>562</v>
      </c>
      <c r="B562" s="18" t="str">
        <f t="shared" si="285"/>
        <v>da.classe.ifc</v>
      </c>
      <c r="C562" s="93" t="s">
        <v>530</v>
      </c>
      <c r="D562" s="34" t="s">
        <v>57</v>
      </c>
      <c r="E562" s="20" t="str">
        <f t="shared" si="286"/>
        <v>classes.ifc</v>
      </c>
      <c r="F562" s="26" t="str">
        <f t="shared" si="297"/>
        <v>da.classe.ifc</v>
      </c>
      <c r="G562" s="44" t="s">
        <v>152</v>
      </c>
      <c r="H562" s="44" t="s">
        <v>152</v>
      </c>
      <c r="I562" s="44" t="s">
        <v>152</v>
      </c>
      <c r="J562" s="44" t="s">
        <v>152</v>
      </c>
      <c r="K562" s="44" t="s">
        <v>152</v>
      </c>
      <c r="L562" s="44" t="s">
        <v>152</v>
      </c>
      <c r="M562" s="44" t="s">
        <v>152</v>
      </c>
      <c r="N562" s="44" t="s">
        <v>152</v>
      </c>
      <c r="O562" s="23" t="str">
        <f t="shared" si="294"/>
        <v>Objeto</v>
      </c>
      <c r="P562" s="23" t="str">
        <f t="shared" si="294"/>
        <v>De.IFC</v>
      </c>
      <c r="Q562" s="35" t="str">
        <f t="shared" si="288"/>
        <v>Propriedade: da.classe.ifc    Domínio: Objeto     Range: De.IFC</v>
      </c>
      <c r="R562" s="35" t="str">
        <f t="shared" si="295"/>
        <v>Valor:  ifcPropertyTableValue</v>
      </c>
      <c r="S562" s="19" t="s">
        <v>152</v>
      </c>
      <c r="T562" s="56" t="str">
        <f t="shared" si="296"/>
        <v>Refere-se a propriedade     da.classe.ifc     &gt;  ifcPropertyTableValue</v>
      </c>
      <c r="U562" s="56" t="str">
        <f t="shared" si="292"/>
        <v>ifcPropertyTableValue</v>
      </c>
    </row>
    <row r="563" spans="1:21" ht="8.4" customHeight="1" x14ac:dyDescent="0.3">
      <c r="A563" s="32">
        <v>563</v>
      </c>
      <c r="B563" s="18" t="str">
        <f t="shared" si="285"/>
        <v>da.classe.ifc</v>
      </c>
      <c r="C563" s="93" t="s">
        <v>532</v>
      </c>
      <c r="D563" s="34" t="s">
        <v>57</v>
      </c>
      <c r="E563" s="20" t="str">
        <f t="shared" si="286"/>
        <v>classes.ifc</v>
      </c>
      <c r="F563" s="26" t="str">
        <f t="shared" si="297"/>
        <v>da.classe.ifc</v>
      </c>
      <c r="G563" s="44" t="s">
        <v>152</v>
      </c>
      <c r="H563" s="44" t="s">
        <v>152</v>
      </c>
      <c r="I563" s="44" t="s">
        <v>152</v>
      </c>
      <c r="J563" s="44" t="s">
        <v>152</v>
      </c>
      <c r="K563" s="44" t="s">
        <v>152</v>
      </c>
      <c r="L563" s="44" t="s">
        <v>152</v>
      </c>
      <c r="M563" s="44" t="s">
        <v>152</v>
      </c>
      <c r="N563" s="44" t="s">
        <v>152</v>
      </c>
      <c r="O563" s="23" t="str">
        <f t="shared" si="294"/>
        <v>Objeto</v>
      </c>
      <c r="P563" s="23" t="str">
        <f t="shared" si="294"/>
        <v>De.IFC</v>
      </c>
      <c r="Q563" s="35" t="str">
        <f t="shared" si="288"/>
        <v>Propriedade: da.classe.ifc    Domínio: Objeto     Range: De.IFC</v>
      </c>
      <c r="R563" s="35" t="str">
        <f t="shared" si="295"/>
        <v>Valor:  ifcComplexProperty</v>
      </c>
      <c r="S563" s="19" t="s">
        <v>152</v>
      </c>
      <c r="T563" s="56" t="str">
        <f t="shared" si="296"/>
        <v>Refere-se a propriedade     da.classe.ifc     &gt;  ifcComplexProperty</v>
      </c>
      <c r="U563" s="56" t="str">
        <f t="shared" si="292"/>
        <v>ifcComplexProperty</v>
      </c>
    </row>
    <row r="564" spans="1:21" ht="8.4" customHeight="1" x14ac:dyDescent="0.3">
      <c r="A564" s="32">
        <v>564</v>
      </c>
      <c r="B564" s="66" t="str">
        <f>ProjInfo!B6</f>
        <v>NBR.Data</v>
      </c>
      <c r="C564" s="66" t="str">
        <f>F564</f>
        <v>é.OST</v>
      </c>
      <c r="D564" s="70" t="s">
        <v>57</v>
      </c>
      <c r="E564" s="41" t="str">
        <f>ProjInfo!B5</f>
        <v>NBR.Prop</v>
      </c>
      <c r="F564" s="41" t="s">
        <v>1306</v>
      </c>
      <c r="G564" s="55" t="s">
        <v>46</v>
      </c>
      <c r="H564" s="43" t="s">
        <v>152</v>
      </c>
      <c r="I564" s="43" t="s">
        <v>152</v>
      </c>
      <c r="J564" s="43" t="s">
        <v>152</v>
      </c>
      <c r="K564" s="43" t="s">
        <v>152</v>
      </c>
      <c r="L564" s="43" t="s">
        <v>152</v>
      </c>
      <c r="M564" s="43" t="s">
        <v>152</v>
      </c>
      <c r="N564" s="43" t="s">
        <v>152</v>
      </c>
      <c r="O564" s="39" t="str">
        <f>O562</f>
        <v>Objeto</v>
      </c>
      <c r="P564" s="39" t="s">
        <v>1236</v>
      </c>
      <c r="Q564" s="35" t="str">
        <f t="shared" si="288"/>
        <v>Propriedade: é.OST    Domínio: Objeto     Range: De.Revit</v>
      </c>
      <c r="R564" s="35" t="str">
        <f t="shared" ref="R564:R565" si="298">_xlfn.CONCAT("Valor:  ", C564)</f>
        <v>Valor:  é.OST</v>
      </c>
      <c r="S564" s="19" t="s">
        <v>46</v>
      </c>
      <c r="T564" s="56" t="str">
        <f t="shared" si="296"/>
        <v>Refere-se a propriedade     é.OST     &gt;  é.OST</v>
      </c>
      <c r="U564" s="56" t="str">
        <f t="shared" ref="U564:U565" si="299">C564</f>
        <v>é.OST</v>
      </c>
    </row>
    <row r="565" spans="1:21" ht="8.4" customHeight="1" x14ac:dyDescent="0.3">
      <c r="A565" s="32">
        <v>565</v>
      </c>
      <c r="B565" s="18" t="str">
        <f t="shared" ref="B565:B566" si="300">E565</f>
        <v>é.OST</v>
      </c>
      <c r="C565" s="93" t="s">
        <v>1307</v>
      </c>
      <c r="D565" s="34" t="s">
        <v>57</v>
      </c>
      <c r="E565" s="20" t="str">
        <f>F564</f>
        <v>é.OST</v>
      </c>
      <c r="F565" s="20" t="s">
        <v>1309</v>
      </c>
      <c r="G565" s="44" t="s">
        <v>152</v>
      </c>
      <c r="H565" s="44" t="s">
        <v>152</v>
      </c>
      <c r="I565" s="44" t="s">
        <v>152</v>
      </c>
      <c r="J565" s="44" t="s">
        <v>152</v>
      </c>
      <c r="K565" s="44" t="s">
        <v>152</v>
      </c>
      <c r="L565" s="44" t="s">
        <v>152</v>
      </c>
      <c r="M565" s="44" t="s">
        <v>152</v>
      </c>
      <c r="N565" s="44" t="s">
        <v>152</v>
      </c>
      <c r="O565" s="23" t="str">
        <f>O558</f>
        <v>Objeto</v>
      </c>
      <c r="P565" s="23" t="str">
        <f>P564</f>
        <v>De.Revit</v>
      </c>
      <c r="Q565" s="35" t="str">
        <f t="shared" si="288"/>
        <v>Propriedade: contorno.area    Domínio: Objeto     Range: De.Revit</v>
      </c>
      <c r="R565" s="35" t="str">
        <f t="shared" si="298"/>
        <v>Valor:  OST_Area</v>
      </c>
      <c r="S565" s="19" t="s">
        <v>152</v>
      </c>
      <c r="T565" s="56" t="str">
        <f t="shared" si="296"/>
        <v>Refere-se a propriedade     contorno.area     &gt;  OST_Area</v>
      </c>
      <c r="U565" s="56" t="str">
        <f t="shared" si="299"/>
        <v>OST_Area</v>
      </c>
    </row>
    <row r="566" spans="1:21" ht="8.4" customHeight="1" x14ac:dyDescent="0.3">
      <c r="A566" s="32">
        <v>566</v>
      </c>
      <c r="B566" s="18" t="str">
        <f t="shared" si="300"/>
        <v>é.OST</v>
      </c>
      <c r="C566" s="93" t="s">
        <v>1308</v>
      </c>
      <c r="D566" s="34" t="s">
        <v>57</v>
      </c>
      <c r="E566" s="20" t="str">
        <f>E565</f>
        <v>é.OST</v>
      </c>
      <c r="F566" s="20" t="s">
        <v>1310</v>
      </c>
      <c r="G566" s="44" t="s">
        <v>152</v>
      </c>
      <c r="H566" s="44" t="s">
        <v>152</v>
      </c>
      <c r="I566" s="44" t="s">
        <v>152</v>
      </c>
      <c r="J566" s="44" t="s">
        <v>152</v>
      </c>
      <c r="K566" s="44" t="s">
        <v>152</v>
      </c>
      <c r="L566" s="44" t="s">
        <v>152</v>
      </c>
      <c r="M566" s="44" t="s">
        <v>152</v>
      </c>
      <c r="N566" s="44" t="s">
        <v>152</v>
      </c>
      <c r="O566" s="23" t="str">
        <f>O559</f>
        <v>Objeto</v>
      </c>
      <c r="P566" s="23" t="str">
        <f t="shared" ref="P566:P567" si="301">P565</f>
        <v>De.Revit</v>
      </c>
      <c r="Q566" s="35" t="str">
        <f t="shared" si="288"/>
        <v>Propriedade: contorno.ambiente    Domínio: Objeto     Range: De.Revit</v>
      </c>
      <c r="R566" s="35" t="str">
        <f t="shared" ref="R566" si="302">_xlfn.CONCAT("Valor:  ", C566)</f>
        <v>Valor:  OST_Room</v>
      </c>
      <c r="S566" s="19" t="s">
        <v>152</v>
      </c>
      <c r="T566" s="56" t="str">
        <f t="shared" si="296"/>
        <v>Refere-se a propriedade     contorno.ambiente     &gt;  OST_Room</v>
      </c>
      <c r="U566" s="56" t="str">
        <f t="shared" ref="U566" si="303">C566</f>
        <v>OST_Room</v>
      </c>
    </row>
    <row r="567" spans="1:21" ht="8.4" customHeight="1" x14ac:dyDescent="0.3">
      <c r="A567" s="32">
        <v>567</v>
      </c>
      <c r="B567" s="18" t="str">
        <f t="shared" ref="B567" si="304">E567</f>
        <v>é.OST</v>
      </c>
      <c r="C567" s="93" t="s">
        <v>381</v>
      </c>
      <c r="D567" s="34" t="s">
        <v>57</v>
      </c>
      <c r="E567" s="20" t="str">
        <f t="shared" ref="E567" si="305">E566</f>
        <v>é.OST</v>
      </c>
      <c r="F567" s="20" t="s">
        <v>1311</v>
      </c>
      <c r="G567" s="44" t="s">
        <v>152</v>
      </c>
      <c r="H567" s="44" t="s">
        <v>152</v>
      </c>
      <c r="I567" s="44" t="s">
        <v>152</v>
      </c>
      <c r="J567" s="44" t="s">
        <v>152</v>
      </c>
      <c r="K567" s="44" t="s">
        <v>152</v>
      </c>
      <c r="L567" s="44" t="s">
        <v>152</v>
      </c>
      <c r="M567" s="44" t="s">
        <v>152</v>
      </c>
      <c r="N567" s="44" t="s">
        <v>152</v>
      </c>
      <c r="O567" s="23" t="str">
        <f>O560</f>
        <v>Objeto</v>
      </c>
      <c r="P567" s="23" t="str">
        <f t="shared" si="301"/>
        <v>De.Revit</v>
      </c>
      <c r="Q567" s="35" t="str">
        <f t="shared" si="288"/>
        <v>Propriedade: contorno.HVAC    Domínio: Objeto     Range: De.Revit</v>
      </c>
      <c r="R567" s="35" t="str">
        <f t="shared" ref="R567" si="306">_xlfn.CONCAT("Valor:  ", C567)</f>
        <v>Valor:  OST_MEPSystemZone</v>
      </c>
      <c r="S567" s="19" t="s">
        <v>152</v>
      </c>
      <c r="T567" s="56" t="str">
        <f t="shared" si="296"/>
        <v>Refere-se a propriedade     contorno.HVAC     &gt;  OST_MEPSystemZone</v>
      </c>
      <c r="U567" s="56" t="str">
        <f t="shared" ref="U567" si="307">C567</f>
        <v>OST_MEPSystemZone</v>
      </c>
    </row>
    <row r="568" spans="1:21" ht="8.4" customHeight="1" x14ac:dyDescent="0.3">
      <c r="A568" s="32">
        <v>568</v>
      </c>
      <c r="B568" s="66" t="str">
        <f>ProjInfo!B6</f>
        <v>NBR.Data</v>
      </c>
      <c r="C568" s="66" t="str">
        <f>F568</f>
        <v>posicionado</v>
      </c>
      <c r="D568" s="70" t="s">
        <v>57</v>
      </c>
      <c r="E568" s="41" t="str">
        <f>ProjInfo!B5</f>
        <v>NBR.Prop</v>
      </c>
      <c r="F568" s="41" t="s">
        <v>1225</v>
      </c>
      <c r="G568" s="55" t="s">
        <v>46</v>
      </c>
      <c r="H568" s="43" t="s">
        <v>152</v>
      </c>
      <c r="I568" s="43" t="s">
        <v>152</v>
      </c>
      <c r="J568" s="43" t="s">
        <v>152</v>
      </c>
      <c r="K568" s="43" t="s">
        <v>152</v>
      </c>
      <c r="L568" s="43" t="s">
        <v>152</v>
      </c>
      <c r="M568" s="43" t="s">
        <v>152</v>
      </c>
      <c r="N568" s="43" t="s">
        <v>152</v>
      </c>
      <c r="O568" s="39" t="str">
        <f>O563</f>
        <v>Objeto</v>
      </c>
      <c r="P568" s="39" t="s">
        <v>1236</v>
      </c>
      <c r="Q568" s="35" t="str">
        <f t="shared" si="288"/>
        <v>Propriedade: posicionado    Domínio: Objeto     Range: De.Revit</v>
      </c>
      <c r="R568" s="35" t="str">
        <f t="shared" si="295"/>
        <v>Valor:  posicionado</v>
      </c>
      <c r="S568" s="19" t="s">
        <v>46</v>
      </c>
      <c r="T568" s="56" t="str">
        <f t="shared" si="296"/>
        <v>Refere-se a propriedade     posicionado     &gt;  posicionado</v>
      </c>
      <c r="U568" s="56" t="str">
        <f t="shared" si="292"/>
        <v>posicionado</v>
      </c>
    </row>
    <row r="569" spans="1:21" ht="8.4" customHeight="1" x14ac:dyDescent="0.3">
      <c r="A569" s="32">
        <v>569</v>
      </c>
      <c r="B569" s="18" t="str">
        <f t="shared" ref="B569" si="308">E569</f>
        <v>posicionado</v>
      </c>
      <c r="C569" s="93" t="s">
        <v>1227</v>
      </c>
      <c r="D569" s="34" t="s">
        <v>57</v>
      </c>
      <c r="E569" s="20" t="str">
        <f>F568</f>
        <v>posicionado</v>
      </c>
      <c r="F569" s="20" t="s">
        <v>1226</v>
      </c>
      <c r="G569" s="44" t="s">
        <v>152</v>
      </c>
      <c r="H569" s="44" t="s">
        <v>152</v>
      </c>
      <c r="I569" s="44" t="s">
        <v>948</v>
      </c>
      <c r="J569" s="44" t="s">
        <v>152</v>
      </c>
      <c r="K569" s="44" t="s">
        <v>950</v>
      </c>
      <c r="L569" s="44" t="s">
        <v>152</v>
      </c>
      <c r="M569" s="44" t="s">
        <v>152</v>
      </c>
      <c r="N569" s="44" t="s">
        <v>1016</v>
      </c>
      <c r="O569" s="23" t="str">
        <f>O563</f>
        <v>Objeto</v>
      </c>
      <c r="P569" s="23" t="str">
        <f t="shared" ref="P569" si="309">P568</f>
        <v>De.Revit</v>
      </c>
      <c r="Q569" s="35" t="str">
        <f t="shared" si="288"/>
        <v>Propriedade: fora.de    Domínio: Objeto     Range: De.Revit</v>
      </c>
      <c r="R569" s="35" t="str">
        <f t="shared" ref="R569" si="310">_xlfn.CONCAT("Valor:  ", C569)</f>
        <v>Valor:  Externo</v>
      </c>
      <c r="S569" s="19" t="s">
        <v>152</v>
      </c>
      <c r="T569" s="56" t="str">
        <f t="shared" si="296"/>
        <v>Refere-se a propriedade     fora.de     &gt;  Externo</v>
      </c>
      <c r="U569" s="56" t="str">
        <f t="shared" si="292"/>
        <v>Externo</v>
      </c>
    </row>
    <row r="570" spans="1:21" ht="8.4" customHeight="1" x14ac:dyDescent="0.3">
      <c r="A570" s="32">
        <v>570</v>
      </c>
      <c r="B570" s="18" t="str">
        <f t="shared" ref="B570:B579" si="311">E570</f>
        <v>posicionado</v>
      </c>
      <c r="C570" s="93" t="s">
        <v>958</v>
      </c>
      <c r="D570" s="34" t="s">
        <v>57</v>
      </c>
      <c r="E570" s="20" t="str">
        <f>F568</f>
        <v>posicionado</v>
      </c>
      <c r="F570" s="20" t="s">
        <v>1016</v>
      </c>
      <c r="G570" s="44" t="s">
        <v>152</v>
      </c>
      <c r="H570" s="44" t="s">
        <v>152</v>
      </c>
      <c r="I570" s="44" t="s">
        <v>948</v>
      </c>
      <c r="J570" s="44" t="s">
        <v>152</v>
      </c>
      <c r="K570" s="44" t="s">
        <v>950</v>
      </c>
      <c r="L570" s="44" t="s">
        <v>152</v>
      </c>
      <c r="M570" s="44" t="s">
        <v>152</v>
      </c>
      <c r="N570" s="44" t="s">
        <v>152</v>
      </c>
      <c r="O570" s="23" t="str">
        <f>O568</f>
        <v>Objeto</v>
      </c>
      <c r="P570" s="23" t="str">
        <f t="shared" ref="P570" si="312">P569</f>
        <v>De.Revit</v>
      </c>
      <c r="Q570" s="35" t="str">
        <f t="shared" si="288"/>
        <v>Propriedade: dentro.de    Domínio: Objeto     Range: De.Revit</v>
      </c>
      <c r="R570" s="35" t="str">
        <f t="shared" si="295"/>
        <v>Valor:  Interno</v>
      </c>
      <c r="S570" s="19" t="s">
        <v>152</v>
      </c>
      <c r="T570" s="56" t="str">
        <f t="shared" si="296"/>
        <v>Refere-se a propriedade     dentro.de     &gt;  Interno</v>
      </c>
      <c r="U570" s="56" t="str">
        <f t="shared" si="292"/>
        <v>Interno</v>
      </c>
    </row>
    <row r="571" spans="1:21" ht="8.4" customHeight="1" x14ac:dyDescent="0.3">
      <c r="A571" s="32">
        <v>571</v>
      </c>
      <c r="B571" s="18" t="str">
        <f t="shared" si="311"/>
        <v>posicionado</v>
      </c>
      <c r="C571" s="93" t="s">
        <v>959</v>
      </c>
      <c r="D571" s="34" t="s">
        <v>57</v>
      </c>
      <c r="E571" s="20" t="str">
        <f t="shared" ref="E571:E579" si="313">E570</f>
        <v>posicionado</v>
      </c>
      <c r="F571" s="20" t="s">
        <v>1017</v>
      </c>
      <c r="G571" s="44" t="s">
        <v>152</v>
      </c>
      <c r="H571" s="44" t="s">
        <v>152</v>
      </c>
      <c r="I571" s="44" t="s">
        <v>152</v>
      </c>
      <c r="J571" s="44" t="s">
        <v>949</v>
      </c>
      <c r="K571" s="44" t="s">
        <v>152</v>
      </c>
      <c r="L571" s="44" t="s">
        <v>152</v>
      </c>
      <c r="M571" s="44" t="s">
        <v>152</v>
      </c>
      <c r="N571" s="44" t="s">
        <v>152</v>
      </c>
      <c r="O571" s="23" t="str">
        <f t="shared" ref="O571:P580" si="314">O570</f>
        <v>Objeto</v>
      </c>
      <c r="P571" s="23" t="str">
        <f t="shared" si="314"/>
        <v>De.Revit</v>
      </c>
      <c r="Q571" s="35" t="str">
        <f t="shared" si="288"/>
        <v>Propriedade: adjacente.a    Domínio: Objeto     Range: De.Revit</v>
      </c>
      <c r="R571" s="35" t="str">
        <f t="shared" si="295"/>
        <v>Valor:  Adjacente</v>
      </c>
      <c r="S571" s="19" t="s">
        <v>152</v>
      </c>
      <c r="T571" s="56" t="str">
        <f t="shared" si="296"/>
        <v>Refere-se a propriedade     adjacente.a     &gt;  Adjacente</v>
      </c>
      <c r="U571" s="56" t="str">
        <f t="shared" si="292"/>
        <v>Adjacente</v>
      </c>
    </row>
    <row r="572" spans="1:21" ht="8.4" customHeight="1" x14ac:dyDescent="0.3">
      <c r="A572" s="32">
        <v>572</v>
      </c>
      <c r="B572" s="18" t="str">
        <f t="shared" si="311"/>
        <v>posicionado</v>
      </c>
      <c r="C572" s="93" t="s">
        <v>1209</v>
      </c>
      <c r="D572" s="34" t="s">
        <v>57</v>
      </c>
      <c r="E572" s="20" t="str">
        <f t="shared" si="313"/>
        <v>posicionado</v>
      </c>
      <c r="F572" s="20" t="s">
        <v>1224</v>
      </c>
      <c r="G572" s="44" t="s">
        <v>152</v>
      </c>
      <c r="H572" s="44" t="s">
        <v>152</v>
      </c>
      <c r="I572" s="44" t="s">
        <v>152</v>
      </c>
      <c r="J572" s="44" t="s">
        <v>949</v>
      </c>
      <c r="K572" s="44" t="s">
        <v>152</v>
      </c>
      <c r="L572" s="44" t="s">
        <v>152</v>
      </c>
      <c r="M572" s="44" t="s">
        <v>152</v>
      </c>
      <c r="N572" s="44" t="s">
        <v>152</v>
      </c>
      <c r="O572" s="23" t="str">
        <f t="shared" si="314"/>
        <v>Objeto</v>
      </c>
      <c r="P572" s="23" t="str">
        <f t="shared" si="314"/>
        <v>De.Revit</v>
      </c>
      <c r="Q572" s="35" t="str">
        <f t="shared" si="288"/>
        <v>Propriedade: frente.a    Domínio: Objeto     Range: De.Revit</v>
      </c>
      <c r="R572" s="35" t="str">
        <f t="shared" ref="R572" si="315">_xlfn.CONCAT("Valor:  ", C572)</f>
        <v>Valor:  EmFrente</v>
      </c>
      <c r="S572" s="19" t="s">
        <v>152</v>
      </c>
      <c r="T572" s="56" t="str">
        <f t="shared" si="296"/>
        <v>Refere-se a propriedade     frente.a     &gt;  EmFrente</v>
      </c>
      <c r="U572" s="56" t="str">
        <f t="shared" si="292"/>
        <v>EmFrente</v>
      </c>
    </row>
    <row r="573" spans="1:21" ht="8.4" customHeight="1" x14ac:dyDescent="0.3">
      <c r="A573" s="32">
        <v>573</v>
      </c>
      <c r="B573" s="18" t="str">
        <f t="shared" si="311"/>
        <v>posicionado</v>
      </c>
      <c r="C573" s="93" t="s">
        <v>1212</v>
      </c>
      <c r="D573" s="34" t="s">
        <v>57</v>
      </c>
      <c r="E573" s="20" t="str">
        <f t="shared" si="313"/>
        <v>posicionado</v>
      </c>
      <c r="F573" s="20" t="s">
        <v>1210</v>
      </c>
      <c r="G573" s="44" t="s">
        <v>152</v>
      </c>
      <c r="H573" s="44" t="s">
        <v>152</v>
      </c>
      <c r="I573" s="44" t="s">
        <v>152</v>
      </c>
      <c r="J573" s="44" t="s">
        <v>152</v>
      </c>
      <c r="K573" s="44" t="s">
        <v>950</v>
      </c>
      <c r="L573" s="44" t="s">
        <v>152</v>
      </c>
      <c r="M573" s="44" t="s">
        <v>152</v>
      </c>
      <c r="N573" s="44" t="s">
        <v>1211</v>
      </c>
      <c r="O573" s="23" t="str">
        <f t="shared" si="314"/>
        <v>Objeto</v>
      </c>
      <c r="P573" s="23" t="str">
        <f t="shared" si="314"/>
        <v>De.Revit</v>
      </c>
      <c r="Q573" s="35" t="str">
        <f t="shared" si="288"/>
        <v>Propriedade: acima.de    Domínio: Objeto     Range: De.Revit</v>
      </c>
      <c r="R573" s="35" t="str">
        <f t="shared" ref="R573:R574" si="316">_xlfn.CONCAT("Valor:  ", C573)</f>
        <v>Valor:  Acima</v>
      </c>
      <c r="S573" s="19" t="s">
        <v>152</v>
      </c>
      <c r="T573" s="56" t="str">
        <f t="shared" si="296"/>
        <v>Refere-se a propriedade     acima.de     &gt;  Acima</v>
      </c>
      <c r="U573" s="56" t="str">
        <f t="shared" si="292"/>
        <v>Acima</v>
      </c>
    </row>
    <row r="574" spans="1:21" ht="8.4" customHeight="1" x14ac:dyDescent="0.3">
      <c r="A574" s="32">
        <v>574</v>
      </c>
      <c r="B574" s="18" t="str">
        <f t="shared" si="311"/>
        <v>posicionado</v>
      </c>
      <c r="C574" s="93" t="s">
        <v>1213</v>
      </c>
      <c r="D574" s="34" t="s">
        <v>57</v>
      </c>
      <c r="E574" s="20" t="str">
        <f t="shared" si="313"/>
        <v>posicionado</v>
      </c>
      <c r="F574" s="20" t="s">
        <v>1211</v>
      </c>
      <c r="G574" s="44" t="s">
        <v>152</v>
      </c>
      <c r="H574" s="44" t="s">
        <v>152</v>
      </c>
      <c r="I574" s="44" t="s">
        <v>152</v>
      </c>
      <c r="J574" s="44" t="s">
        <v>152</v>
      </c>
      <c r="K574" s="44" t="s">
        <v>950</v>
      </c>
      <c r="L574" s="44" t="s">
        <v>152</v>
      </c>
      <c r="M574" s="44" t="s">
        <v>152</v>
      </c>
      <c r="N574" s="44" t="s">
        <v>152</v>
      </c>
      <c r="O574" s="23" t="str">
        <f t="shared" si="314"/>
        <v>Objeto</v>
      </c>
      <c r="P574" s="23" t="str">
        <f t="shared" si="314"/>
        <v>De.Revit</v>
      </c>
      <c r="Q574" s="35" t="str">
        <f t="shared" si="288"/>
        <v>Propriedade: embaixo.de    Domínio: Objeto     Range: De.Revit</v>
      </c>
      <c r="R574" s="35" t="str">
        <f t="shared" si="316"/>
        <v>Valor:  Embaixo</v>
      </c>
      <c r="S574" s="19" t="s">
        <v>152</v>
      </c>
      <c r="T574" s="56" t="str">
        <f t="shared" si="296"/>
        <v>Refere-se a propriedade     embaixo.de     &gt;  Embaixo</v>
      </c>
      <c r="U574" s="56" t="str">
        <f t="shared" si="292"/>
        <v>Embaixo</v>
      </c>
    </row>
    <row r="575" spans="1:21" ht="8.4" customHeight="1" x14ac:dyDescent="0.3">
      <c r="A575" s="32">
        <v>575</v>
      </c>
      <c r="B575" s="18" t="str">
        <f t="shared" si="311"/>
        <v>posicionado</v>
      </c>
      <c r="C575" s="93" t="s">
        <v>1215</v>
      </c>
      <c r="D575" s="34" t="s">
        <v>57</v>
      </c>
      <c r="E575" s="20" t="str">
        <f t="shared" si="313"/>
        <v>posicionado</v>
      </c>
      <c r="F575" s="20" t="s">
        <v>1214</v>
      </c>
      <c r="G575" s="44" t="s">
        <v>152</v>
      </c>
      <c r="H575" s="44" t="s">
        <v>152</v>
      </c>
      <c r="I575" s="44" t="s">
        <v>948</v>
      </c>
      <c r="J575" s="44" t="s">
        <v>949</v>
      </c>
      <c r="K575" s="44" t="s">
        <v>152</v>
      </c>
      <c r="L575" s="44" t="s">
        <v>152</v>
      </c>
      <c r="M575" s="44" t="s">
        <v>152</v>
      </c>
      <c r="N575" s="44" t="s">
        <v>152</v>
      </c>
      <c r="O575" s="23" t="str">
        <f t="shared" si="314"/>
        <v>Objeto</v>
      </c>
      <c r="P575" s="23" t="str">
        <f t="shared" si="314"/>
        <v>De.Revit</v>
      </c>
      <c r="Q575" s="35" t="str">
        <f t="shared" si="288"/>
        <v>Propriedade: paralelo.a    Domínio: Objeto     Range: De.Revit</v>
      </c>
      <c r="R575" s="35" t="str">
        <f t="shared" ref="R575" si="317">_xlfn.CONCAT("Valor:  ", C575)</f>
        <v>Valor:  Paralelo</v>
      </c>
      <c r="S575" s="19" t="s">
        <v>152</v>
      </c>
      <c r="T575" s="56" t="str">
        <f t="shared" si="296"/>
        <v>Refere-se a propriedade     paralelo.a     &gt;  Paralelo</v>
      </c>
      <c r="U575" s="56" t="str">
        <f t="shared" si="292"/>
        <v>Paralelo</v>
      </c>
    </row>
    <row r="576" spans="1:21" ht="8.4" customHeight="1" x14ac:dyDescent="0.3">
      <c r="A576" s="32">
        <v>576</v>
      </c>
      <c r="B576" s="18" t="str">
        <f t="shared" si="311"/>
        <v>posicionado</v>
      </c>
      <c r="C576" s="93" t="s">
        <v>1217</v>
      </c>
      <c r="D576" s="34" t="s">
        <v>57</v>
      </c>
      <c r="E576" s="20" t="str">
        <f t="shared" si="313"/>
        <v>posicionado</v>
      </c>
      <c r="F576" s="20" t="s">
        <v>1216</v>
      </c>
      <c r="G576" s="44" t="s">
        <v>152</v>
      </c>
      <c r="H576" s="44" t="s">
        <v>152</v>
      </c>
      <c r="I576" s="44" t="s">
        <v>152</v>
      </c>
      <c r="J576" s="44" t="s">
        <v>949</v>
      </c>
      <c r="K576" s="44" t="s">
        <v>152</v>
      </c>
      <c r="L576" s="44" t="s">
        <v>152</v>
      </c>
      <c r="M576" s="44" t="s">
        <v>152</v>
      </c>
      <c r="N576" s="44" t="s">
        <v>152</v>
      </c>
      <c r="O576" s="23" t="str">
        <f t="shared" si="314"/>
        <v>Objeto</v>
      </c>
      <c r="P576" s="23" t="str">
        <f t="shared" si="314"/>
        <v>De.Revit</v>
      </c>
      <c r="Q576" s="35" t="str">
        <f t="shared" si="288"/>
        <v>Propriedade: perpendicular.a    Domínio: Objeto     Range: De.Revit</v>
      </c>
      <c r="R576" s="35" t="str">
        <f t="shared" ref="R576" si="318">_xlfn.CONCAT("Valor:  ", C576)</f>
        <v>Valor:  Perpendicular</v>
      </c>
      <c r="S576" s="19" t="s">
        <v>152</v>
      </c>
      <c r="T576" s="56" t="str">
        <f t="shared" si="296"/>
        <v>Refere-se a propriedade     perpendicular.a     &gt;  Perpendicular</v>
      </c>
      <c r="U576" s="56" t="str">
        <f t="shared" si="292"/>
        <v>Perpendicular</v>
      </c>
    </row>
    <row r="577" spans="1:21" ht="8.4" customHeight="1" x14ac:dyDescent="0.3">
      <c r="A577" s="32">
        <v>577</v>
      </c>
      <c r="B577" s="18" t="str">
        <f t="shared" si="311"/>
        <v>posicionado</v>
      </c>
      <c r="C577" s="93" t="s">
        <v>1220</v>
      </c>
      <c r="D577" s="34" t="s">
        <v>57</v>
      </c>
      <c r="E577" s="20" t="str">
        <f t="shared" si="313"/>
        <v>posicionado</v>
      </c>
      <c r="F577" s="20" t="s">
        <v>1218</v>
      </c>
      <c r="G577" s="44" t="s">
        <v>152</v>
      </c>
      <c r="H577" s="44" t="s">
        <v>152</v>
      </c>
      <c r="I577" s="44" t="s">
        <v>948</v>
      </c>
      <c r="J577" s="44" t="s">
        <v>152</v>
      </c>
      <c r="K577" s="44" t="s">
        <v>950</v>
      </c>
      <c r="L577" s="44" t="s">
        <v>152</v>
      </c>
      <c r="M577" s="44" t="s">
        <v>152</v>
      </c>
      <c r="N577" s="44" t="s">
        <v>152</v>
      </c>
      <c r="O577" s="23" t="str">
        <f t="shared" si="314"/>
        <v>Objeto</v>
      </c>
      <c r="P577" s="23" t="str">
        <f t="shared" si="314"/>
        <v>De.Revit</v>
      </c>
      <c r="Q577" s="35" t="str">
        <f t="shared" si="288"/>
        <v>Propriedade: central.a    Domínio: Objeto     Range: De.Revit</v>
      </c>
      <c r="R577" s="35" t="str">
        <f t="shared" ref="R577" si="319">_xlfn.CONCAT("Valor:  ", C577)</f>
        <v>Valor:  Centralizado</v>
      </c>
      <c r="S577" s="19" t="s">
        <v>152</v>
      </c>
      <c r="T577" s="56" t="str">
        <f t="shared" si="296"/>
        <v>Refere-se a propriedade     central.a     &gt;  Centralizado</v>
      </c>
      <c r="U577" s="56" t="str">
        <f t="shared" si="292"/>
        <v>Centralizado</v>
      </c>
    </row>
    <row r="578" spans="1:21" ht="8.4" customHeight="1" x14ac:dyDescent="0.3">
      <c r="A578" s="32">
        <v>578</v>
      </c>
      <c r="B578" s="18" t="str">
        <f t="shared" si="311"/>
        <v>posicionado</v>
      </c>
      <c r="C578" s="93" t="s">
        <v>1221</v>
      </c>
      <c r="D578" s="34" t="s">
        <v>57</v>
      </c>
      <c r="E578" s="20" t="str">
        <f t="shared" si="313"/>
        <v>posicionado</v>
      </c>
      <c r="F578" s="20" t="s">
        <v>1219</v>
      </c>
      <c r="G578" s="44" t="s">
        <v>152</v>
      </c>
      <c r="H578" s="44" t="s">
        <v>152</v>
      </c>
      <c r="I578" s="44" t="s">
        <v>152</v>
      </c>
      <c r="J578" s="44" t="s">
        <v>152</v>
      </c>
      <c r="K578" s="44" t="s">
        <v>950</v>
      </c>
      <c r="L578" s="44" t="s">
        <v>152</v>
      </c>
      <c r="M578" s="44" t="s">
        <v>152</v>
      </c>
      <c r="N578" s="44" t="s">
        <v>152</v>
      </c>
      <c r="O578" s="23" t="str">
        <f t="shared" si="314"/>
        <v>Objeto</v>
      </c>
      <c r="P578" s="23" t="str">
        <f t="shared" si="314"/>
        <v>De.Revit</v>
      </c>
      <c r="Q578" s="35" t="str">
        <f t="shared" si="288"/>
        <v>Propriedade: perimetral.a    Domínio: Objeto     Range: De.Revit</v>
      </c>
      <c r="R578" s="35" t="str">
        <f t="shared" ref="R578" si="320">_xlfn.CONCAT("Valor:  ", C578)</f>
        <v>Valor:  Perimetral</v>
      </c>
      <c r="S578" s="19" t="s">
        <v>152</v>
      </c>
      <c r="T578" s="56" t="str">
        <f t="shared" si="296"/>
        <v>Refere-se a propriedade     perimetral.a     &gt;  Perimetral</v>
      </c>
      <c r="U578" s="56" t="str">
        <f t="shared" si="292"/>
        <v>Perimetral</v>
      </c>
    </row>
    <row r="579" spans="1:21" ht="8.4" customHeight="1" x14ac:dyDescent="0.3">
      <c r="A579" s="32">
        <v>579</v>
      </c>
      <c r="B579" s="18" t="str">
        <f t="shared" si="311"/>
        <v>posicionado</v>
      </c>
      <c r="C579" s="93" t="s">
        <v>1222</v>
      </c>
      <c r="D579" s="34" t="s">
        <v>57</v>
      </c>
      <c r="E579" s="20" t="str">
        <f t="shared" si="313"/>
        <v>posicionado</v>
      </c>
      <c r="F579" s="20" t="s">
        <v>1223</v>
      </c>
      <c r="G579" s="44" t="s">
        <v>152</v>
      </c>
      <c r="H579" s="44" t="s">
        <v>152</v>
      </c>
      <c r="I579" s="44" t="s">
        <v>948</v>
      </c>
      <c r="J579" s="44" t="s">
        <v>949</v>
      </c>
      <c r="K579" s="44" t="s">
        <v>152</v>
      </c>
      <c r="L579" s="44" t="s">
        <v>152</v>
      </c>
      <c r="M579" s="44" t="s">
        <v>152</v>
      </c>
      <c r="N579" s="44" t="s">
        <v>152</v>
      </c>
      <c r="O579" s="23" t="str">
        <f t="shared" si="314"/>
        <v>Objeto</v>
      </c>
      <c r="P579" s="23" t="str">
        <f t="shared" si="314"/>
        <v>De.Revit</v>
      </c>
      <c r="Q579" s="35" t="str">
        <f t="shared" ref="Q579:Q583" si="321">_xlfn.CONCAT("Propriedade: ",  F579, "    Domínio: ", O579, "     Range: ", P579)</f>
        <v>Propriedade: agrupado.com    Domínio: Objeto     Range: De.Revit</v>
      </c>
      <c r="R579" s="35" t="str">
        <f t="shared" ref="R579:R583" si="322">_xlfn.CONCAT("Valor:  ", C579)</f>
        <v>Valor:  Agrupado</v>
      </c>
      <c r="S579" s="19" t="s">
        <v>152</v>
      </c>
      <c r="T579" s="56" t="str">
        <f t="shared" si="296"/>
        <v>Refere-se a propriedade     agrupado.com     &gt;  Agrupado</v>
      </c>
      <c r="U579" s="56" t="str">
        <f t="shared" si="292"/>
        <v>Agrupado</v>
      </c>
    </row>
    <row r="580" spans="1:21" ht="8.4" customHeight="1" x14ac:dyDescent="0.3">
      <c r="A580" s="32">
        <v>580</v>
      </c>
      <c r="B580" s="66" t="str">
        <f>ProjInfo!B6</f>
        <v>NBR.Data</v>
      </c>
      <c r="C580" s="66" t="str">
        <f>F580</f>
        <v>uso</v>
      </c>
      <c r="D580" s="70" t="s">
        <v>57</v>
      </c>
      <c r="E580" s="41" t="str">
        <f>ProjInfo!B5</f>
        <v>NBR.Prop</v>
      </c>
      <c r="F580" s="41" t="s">
        <v>1228</v>
      </c>
      <c r="G580" s="55" t="s">
        <v>46</v>
      </c>
      <c r="H580" s="55" t="s">
        <v>152</v>
      </c>
      <c r="I580" s="55" t="s">
        <v>152</v>
      </c>
      <c r="J580" s="55" t="s">
        <v>152</v>
      </c>
      <c r="K580" s="55" t="s">
        <v>152</v>
      </c>
      <c r="L580" s="55" t="s">
        <v>152</v>
      </c>
      <c r="M580" s="55" t="s">
        <v>152</v>
      </c>
      <c r="N580" s="55" t="s">
        <v>152</v>
      </c>
      <c r="O580" s="23" t="str">
        <f t="shared" si="314"/>
        <v>Objeto</v>
      </c>
      <c r="P580" s="23" t="str">
        <f t="shared" si="314"/>
        <v>De.Revit</v>
      </c>
      <c r="Q580" s="35" t="str">
        <f t="shared" si="321"/>
        <v>Propriedade: uso    Domínio: Objeto     Range: De.Revit</v>
      </c>
      <c r="R580" s="35" t="str">
        <f t="shared" si="322"/>
        <v>Valor:  uso</v>
      </c>
      <c r="S580" s="19" t="s">
        <v>46</v>
      </c>
      <c r="T580" s="56" t="str">
        <f t="shared" si="296"/>
        <v>Refere-se a propriedade     uso     &gt;  uso</v>
      </c>
      <c r="U580" s="56" t="str">
        <f t="shared" ref="U580:U583" si="323">C580</f>
        <v>uso</v>
      </c>
    </row>
    <row r="581" spans="1:21" ht="8.4" customHeight="1" x14ac:dyDescent="0.3">
      <c r="A581" s="32">
        <v>581</v>
      </c>
      <c r="B581" s="18" t="str">
        <f t="shared" ref="B581:B583" si="324">E581</f>
        <v>uso</v>
      </c>
      <c r="C581" s="93" t="s">
        <v>1234</v>
      </c>
      <c r="D581" s="114" t="s">
        <v>57</v>
      </c>
      <c r="E581" s="20" t="str">
        <f>F580</f>
        <v>uso</v>
      </c>
      <c r="F581" s="20" t="s">
        <v>1233</v>
      </c>
      <c r="G581" s="71" t="s">
        <v>152</v>
      </c>
      <c r="H581" s="71" t="s">
        <v>152</v>
      </c>
      <c r="I581" s="71" t="s">
        <v>152</v>
      </c>
      <c r="J581" s="71" t="s">
        <v>152</v>
      </c>
      <c r="K581" s="71" t="s">
        <v>152</v>
      </c>
      <c r="L581" s="71" t="s">
        <v>152</v>
      </c>
      <c r="M581" s="71" t="s">
        <v>152</v>
      </c>
      <c r="N581" s="71" t="s">
        <v>152</v>
      </c>
      <c r="O581" s="23" t="str">
        <f>O579</f>
        <v>Objeto</v>
      </c>
      <c r="P581" s="23" t="str">
        <f t="shared" ref="P581" si="325">P580</f>
        <v>De.Revit</v>
      </c>
      <c r="Q581" s="35" t="str">
        <f t="shared" si="321"/>
        <v>Propriedade: fundamental.em    Domínio: Objeto     Range: De.Revit</v>
      </c>
      <c r="R581" s="35" t="str">
        <f t="shared" si="322"/>
        <v>Valor:  Fundamental</v>
      </c>
      <c r="S581" s="19" t="s">
        <v>152</v>
      </c>
      <c r="T581" s="56" t="str">
        <f t="shared" si="296"/>
        <v>Refere-se a propriedade     fundamental.em     &gt;  Fundamental</v>
      </c>
      <c r="U581" s="56" t="str">
        <f t="shared" si="323"/>
        <v>Fundamental</v>
      </c>
    </row>
    <row r="582" spans="1:21" ht="8.4" customHeight="1" x14ac:dyDescent="0.3">
      <c r="A582" s="32">
        <v>582</v>
      </c>
      <c r="B582" s="18" t="str">
        <f t="shared" si="324"/>
        <v>uso</v>
      </c>
      <c r="C582" s="93" t="s">
        <v>1231</v>
      </c>
      <c r="D582" s="114" t="s">
        <v>57</v>
      </c>
      <c r="E582" s="20" t="str">
        <f>F580</f>
        <v>uso</v>
      </c>
      <c r="F582" s="20" t="s">
        <v>1229</v>
      </c>
      <c r="G582" s="71" t="s">
        <v>152</v>
      </c>
      <c r="H582" s="71" t="s">
        <v>152</v>
      </c>
      <c r="I582" s="71" t="s">
        <v>152</v>
      </c>
      <c r="J582" s="71" t="s">
        <v>152</v>
      </c>
      <c r="K582" s="71" t="s">
        <v>152</v>
      </c>
      <c r="L582" s="71" t="s">
        <v>152</v>
      </c>
      <c r="M582" s="71" t="s">
        <v>152</v>
      </c>
      <c r="N582" s="71" t="s">
        <v>152</v>
      </c>
      <c r="O582" s="23" t="str">
        <f>O580</f>
        <v>Objeto</v>
      </c>
      <c r="P582" s="23" t="str">
        <f t="shared" ref="P582" si="326">P581</f>
        <v>De.Revit</v>
      </c>
      <c r="Q582" s="35" t="str">
        <f t="shared" si="321"/>
        <v>Propriedade: obrigatório.para    Domínio: Objeto     Range: De.Revit</v>
      </c>
      <c r="R582" s="35" t="str">
        <f t="shared" si="322"/>
        <v>Valor:  Obrigatório</v>
      </c>
      <c r="S582" s="19" t="s">
        <v>152</v>
      </c>
      <c r="T582" s="56" t="str">
        <f t="shared" si="296"/>
        <v>Refere-se a propriedade     obrigatório.para     &gt;  Obrigatório</v>
      </c>
      <c r="U582" s="56" t="str">
        <f t="shared" si="323"/>
        <v>Obrigatório</v>
      </c>
    </row>
    <row r="583" spans="1:21" ht="8.4" customHeight="1" x14ac:dyDescent="0.3">
      <c r="A583" s="32">
        <v>583</v>
      </c>
      <c r="B583" s="18" t="str">
        <f t="shared" si="324"/>
        <v>uso</v>
      </c>
      <c r="C583" s="93" t="s">
        <v>1232</v>
      </c>
      <c r="D583" s="114" t="s">
        <v>57</v>
      </c>
      <c r="E583" s="20" t="str">
        <f t="shared" ref="E583" si="327">E582</f>
        <v>uso</v>
      </c>
      <c r="F583" s="20" t="s">
        <v>1230</v>
      </c>
      <c r="G583" s="71" t="s">
        <v>152</v>
      </c>
      <c r="H583" s="71" t="s">
        <v>152</v>
      </c>
      <c r="I583" s="71" t="s">
        <v>152</v>
      </c>
      <c r="J583" s="71" t="s">
        <v>152</v>
      </c>
      <c r="K583" s="71" t="s">
        <v>152</v>
      </c>
      <c r="L583" s="71" t="s">
        <v>152</v>
      </c>
      <c r="M583" s="71" t="s">
        <v>152</v>
      </c>
      <c r="N583" s="71" t="s">
        <v>152</v>
      </c>
      <c r="O583" s="23" t="str">
        <f t="shared" ref="O583:P584" si="328">O582</f>
        <v>Objeto</v>
      </c>
      <c r="P583" s="23" t="str">
        <f t="shared" si="328"/>
        <v>De.Revit</v>
      </c>
      <c r="Q583" s="35" t="str">
        <f t="shared" si="321"/>
        <v>Propriedade: opcional.para    Domínio: Objeto     Range: De.Revit</v>
      </c>
      <c r="R583" s="35" t="str">
        <f t="shared" si="322"/>
        <v>Valor:  Opcional</v>
      </c>
      <c r="S583" s="19" t="s">
        <v>152</v>
      </c>
      <c r="T583" s="56" t="str">
        <f t="shared" si="296"/>
        <v>Refere-se a propriedade     opcional.para     &gt;  Opcional</v>
      </c>
      <c r="U583" s="56" t="str">
        <f t="shared" si="323"/>
        <v>Opcional</v>
      </c>
    </row>
    <row r="584" spans="1:21" ht="8.4" customHeight="1" x14ac:dyDescent="0.3">
      <c r="A584" s="32">
        <v>584</v>
      </c>
      <c r="B584" s="66" t="str">
        <f>ProjInfo!B6</f>
        <v>NBR.Data</v>
      </c>
      <c r="C584" s="66" t="str">
        <f>F584</f>
        <v>urbanismo</v>
      </c>
      <c r="D584" s="70" t="s">
        <v>57</v>
      </c>
      <c r="E584" s="67" t="str">
        <f>ProjInfo!B5</f>
        <v>NBR.Prop</v>
      </c>
      <c r="F584" s="67" t="s">
        <v>1562</v>
      </c>
      <c r="G584" s="55" t="s">
        <v>46</v>
      </c>
      <c r="H584" s="43" t="s">
        <v>152</v>
      </c>
      <c r="I584" s="43" t="s">
        <v>152</v>
      </c>
      <c r="J584" s="43" t="s">
        <v>152</v>
      </c>
      <c r="K584" s="43" t="s">
        <v>152</v>
      </c>
      <c r="L584" s="43" t="s">
        <v>152</v>
      </c>
      <c r="M584" s="43" t="s">
        <v>152</v>
      </c>
      <c r="N584" s="43" t="s">
        <v>152</v>
      </c>
      <c r="O584" s="23" t="str">
        <f t="shared" si="328"/>
        <v>Objeto</v>
      </c>
      <c r="P584" s="33" t="str">
        <f>P583</f>
        <v>De.Revit</v>
      </c>
      <c r="Q584" s="35" t="str">
        <f>_xlfn.CONCAT("Propriedade: ",  F584, "    Domínio: ", O584, "     Range: ", P584)</f>
        <v>Propriedade: urbanismo    Domínio: Objeto     Range: De.Revit</v>
      </c>
      <c r="R584" s="35" t="str">
        <f>_xlfn.CONCAT("Valor:  ", C584)</f>
        <v>Valor:  urbanismo</v>
      </c>
      <c r="S584" s="19" t="s">
        <v>46</v>
      </c>
      <c r="T584" s="56" t="str">
        <f>_xlfn.CONCAT("Refere-se a propriedade     ",F584, "     &gt;  ",U584)</f>
        <v>Refere-se a propriedade     urbanismo     &gt;  urbanismo</v>
      </c>
      <c r="U584" s="56" t="str">
        <f>C584</f>
        <v>urbanismo</v>
      </c>
    </row>
    <row r="585" spans="1:21" ht="8.4" customHeight="1" x14ac:dyDescent="0.3">
      <c r="A585" s="32">
        <v>585</v>
      </c>
      <c r="B585" s="66" t="str">
        <f>E585</f>
        <v>urbanismo</v>
      </c>
      <c r="C585" s="66" t="str">
        <f>F585</f>
        <v>do.estado</v>
      </c>
      <c r="D585" s="70" t="s">
        <v>57</v>
      </c>
      <c r="E585" s="107" t="str">
        <f>F584</f>
        <v>urbanismo</v>
      </c>
      <c r="F585" s="107" t="s">
        <v>1564</v>
      </c>
      <c r="G585" s="44" t="s">
        <v>152</v>
      </c>
      <c r="H585" s="44" t="s">
        <v>152</v>
      </c>
      <c r="I585" s="44" t="s">
        <v>152</v>
      </c>
      <c r="J585" s="44" t="s">
        <v>152</v>
      </c>
      <c r="K585" s="44" t="s">
        <v>152</v>
      </c>
      <c r="L585" s="44" t="s">
        <v>152</v>
      </c>
      <c r="M585" s="44" t="s">
        <v>152</v>
      </c>
      <c r="N585" s="44" t="s">
        <v>152</v>
      </c>
      <c r="O585" s="23" t="str">
        <f>O584</f>
        <v>Objeto</v>
      </c>
      <c r="P585" s="25" t="str">
        <f>P584</f>
        <v>De.Revit</v>
      </c>
      <c r="Q585" s="35" t="str">
        <f t="shared" ref="Q585:Q590" si="329">_xlfn.CONCAT("Propriedade: ",  F585, "    Domínio: ", O585, "     Range: ", P585)</f>
        <v>Propriedade: do.estado    Domínio: Objeto     Range: De.Revit</v>
      </c>
      <c r="R585" s="35" t="str">
        <f t="shared" ref="R585:R590" si="330">_xlfn.CONCAT("Valor:  ", C585)</f>
        <v>Valor:  do.estado</v>
      </c>
      <c r="S585" s="19" t="s">
        <v>152</v>
      </c>
      <c r="T585" s="56" t="str">
        <f t="shared" ref="T585:T590" si="331">_xlfn.CONCAT("Refere-se a propriedade     ",F585, "     &gt;  ",U585)</f>
        <v>Refere-se a propriedade     do.estado     &gt;  do.estado</v>
      </c>
      <c r="U585" s="56" t="str">
        <f t="shared" ref="U585:U588" si="332">C585</f>
        <v>do.estado</v>
      </c>
    </row>
    <row r="586" spans="1:21" ht="8.4" customHeight="1" x14ac:dyDescent="0.3">
      <c r="A586" s="32">
        <v>586</v>
      </c>
      <c r="B586" s="66" t="str">
        <f>E586</f>
        <v>urbanismo</v>
      </c>
      <c r="C586" s="66" t="str">
        <f t="shared" ref="C586:C587" si="333">F586</f>
        <v>do.município</v>
      </c>
      <c r="D586" s="70" t="s">
        <v>57</v>
      </c>
      <c r="E586" s="107" t="str">
        <f>E585</f>
        <v>urbanismo</v>
      </c>
      <c r="F586" s="107" t="s">
        <v>1565</v>
      </c>
      <c r="G586" s="44" t="s">
        <v>152</v>
      </c>
      <c r="H586" s="44" t="s">
        <v>152</v>
      </c>
      <c r="I586" s="44" t="s">
        <v>152</v>
      </c>
      <c r="J586" s="44" t="s">
        <v>152</v>
      </c>
      <c r="K586" s="44" t="s">
        <v>152</v>
      </c>
      <c r="L586" s="44" t="s">
        <v>152</v>
      </c>
      <c r="M586" s="44" t="s">
        <v>152</v>
      </c>
      <c r="N586" s="44" t="s">
        <v>152</v>
      </c>
      <c r="O586" s="23" t="str">
        <f t="shared" ref="O586:P588" si="334">O585</f>
        <v>Objeto</v>
      </c>
      <c r="P586" s="25" t="str">
        <f t="shared" si="334"/>
        <v>De.Revit</v>
      </c>
      <c r="Q586" s="35" t="str">
        <f t="shared" si="329"/>
        <v>Propriedade: do.município    Domínio: Objeto     Range: De.Revit</v>
      </c>
      <c r="R586" s="35" t="str">
        <f t="shared" si="330"/>
        <v>Valor:  do.município</v>
      </c>
      <c r="S586" s="19" t="s">
        <v>152</v>
      </c>
      <c r="T586" s="56" t="str">
        <f t="shared" si="331"/>
        <v>Refere-se a propriedade     do.município     &gt;  do.município</v>
      </c>
      <c r="U586" s="56" t="str">
        <f t="shared" si="332"/>
        <v>do.município</v>
      </c>
    </row>
    <row r="587" spans="1:21" ht="8.4" customHeight="1" x14ac:dyDescent="0.3">
      <c r="A587" s="32">
        <v>587</v>
      </c>
      <c r="B587" s="66" t="str">
        <f>E587</f>
        <v>urbanismo</v>
      </c>
      <c r="C587" s="66" t="str">
        <f t="shared" si="333"/>
        <v>do.bairro</v>
      </c>
      <c r="D587" s="70" t="s">
        <v>57</v>
      </c>
      <c r="E587" s="107" t="str">
        <f>E586</f>
        <v>urbanismo</v>
      </c>
      <c r="F587" s="107" t="s">
        <v>1566</v>
      </c>
      <c r="G587" s="44" t="s">
        <v>152</v>
      </c>
      <c r="H587" s="44" t="s">
        <v>152</v>
      </c>
      <c r="I587" s="44" t="s">
        <v>152</v>
      </c>
      <c r="J587" s="44" t="s">
        <v>152</v>
      </c>
      <c r="K587" s="44" t="s">
        <v>152</v>
      </c>
      <c r="L587" s="44" t="s">
        <v>152</v>
      </c>
      <c r="M587" s="44" t="s">
        <v>152</v>
      </c>
      <c r="N587" s="44" t="s">
        <v>152</v>
      </c>
      <c r="O587" s="23" t="str">
        <f t="shared" si="334"/>
        <v>Objeto</v>
      </c>
      <c r="P587" s="25" t="str">
        <f t="shared" si="334"/>
        <v>De.Revit</v>
      </c>
      <c r="Q587" s="35" t="str">
        <f t="shared" si="329"/>
        <v>Propriedade: do.bairro    Domínio: Objeto     Range: De.Revit</v>
      </c>
      <c r="R587" s="35" t="str">
        <f t="shared" si="330"/>
        <v>Valor:  do.bairro</v>
      </c>
      <c r="S587" s="19" t="s">
        <v>152</v>
      </c>
      <c r="T587" s="56" t="str">
        <f t="shared" si="331"/>
        <v>Refere-se a propriedade     do.bairro     &gt;  do.bairro</v>
      </c>
      <c r="U587" s="56" t="str">
        <f t="shared" si="332"/>
        <v>do.bairro</v>
      </c>
    </row>
    <row r="588" spans="1:21" ht="8.4" customHeight="1" x14ac:dyDescent="0.3">
      <c r="A588" s="32">
        <v>588</v>
      </c>
      <c r="B588" s="18" t="str">
        <f>F588</f>
        <v>do.estado</v>
      </c>
      <c r="C588" s="18" t="s">
        <v>1563</v>
      </c>
      <c r="D588" s="114" t="s">
        <v>57</v>
      </c>
      <c r="E588" s="20" t="str">
        <f>E587</f>
        <v>urbanismo</v>
      </c>
      <c r="F588" s="26" t="str">
        <f>F585</f>
        <v>do.estado</v>
      </c>
      <c r="G588" s="44" t="s">
        <v>152</v>
      </c>
      <c r="H588" s="44" t="s">
        <v>152</v>
      </c>
      <c r="I588" s="44" t="s">
        <v>152</v>
      </c>
      <c r="J588" s="44" t="s">
        <v>152</v>
      </c>
      <c r="K588" s="44" t="s">
        <v>152</v>
      </c>
      <c r="L588" s="44" t="s">
        <v>152</v>
      </c>
      <c r="M588" s="44" t="s">
        <v>152</v>
      </c>
      <c r="N588" s="44" t="s">
        <v>152</v>
      </c>
      <c r="O588" s="23" t="str">
        <f t="shared" ref="O588:P590" si="335">O587</f>
        <v>Objeto</v>
      </c>
      <c r="P588" s="25" t="str">
        <f t="shared" si="334"/>
        <v>De.Revit</v>
      </c>
      <c r="Q588" s="35" t="str">
        <f t="shared" si="329"/>
        <v>Propriedade: do.estado    Domínio: Objeto     Range: De.Revit</v>
      </c>
      <c r="R588" s="35" t="str">
        <f t="shared" si="330"/>
        <v>Valor:  RJ</v>
      </c>
      <c r="S588" s="19" t="s">
        <v>152</v>
      </c>
      <c r="T588" s="56" t="str">
        <f t="shared" si="331"/>
        <v>Refere-se a propriedade     do.estado     &gt;  RJ</v>
      </c>
      <c r="U588" s="56" t="str">
        <f t="shared" si="332"/>
        <v>RJ</v>
      </c>
    </row>
    <row r="589" spans="1:21" ht="8.4" customHeight="1" x14ac:dyDescent="0.3">
      <c r="A589" s="32">
        <v>589</v>
      </c>
      <c r="B589" s="18" t="str">
        <f t="shared" ref="B589:B590" si="336">F589</f>
        <v>do.município</v>
      </c>
      <c r="C589" s="93" t="s">
        <v>1567</v>
      </c>
      <c r="D589" s="114" t="s">
        <v>57</v>
      </c>
      <c r="E589" s="20" t="str">
        <f t="shared" ref="E589:E590" si="337">E588</f>
        <v>urbanismo</v>
      </c>
      <c r="F589" s="26" t="str">
        <f>F586</f>
        <v>do.município</v>
      </c>
      <c r="G589" s="44" t="s">
        <v>152</v>
      </c>
      <c r="H589" s="44" t="s">
        <v>152</v>
      </c>
      <c r="I589" s="44" t="s">
        <v>152</v>
      </c>
      <c r="J589" s="44" t="s">
        <v>152</v>
      </c>
      <c r="K589" s="44" t="s">
        <v>152</v>
      </c>
      <c r="L589" s="44" t="s">
        <v>152</v>
      </c>
      <c r="M589" s="44" t="s">
        <v>152</v>
      </c>
      <c r="N589" s="44" t="s">
        <v>152</v>
      </c>
      <c r="O589" s="23" t="str">
        <f t="shared" si="335"/>
        <v>Objeto</v>
      </c>
      <c r="P589" s="25" t="str">
        <f t="shared" si="335"/>
        <v>De.Revit</v>
      </c>
      <c r="Q589" s="35" t="str">
        <f t="shared" si="329"/>
        <v>Propriedade: do.município    Domínio: Objeto     Range: De.Revit</v>
      </c>
      <c r="R589" s="35" t="str">
        <f t="shared" si="330"/>
        <v>Valor:  Rio.de.Janeiro</v>
      </c>
      <c r="S589" s="19" t="s">
        <v>152</v>
      </c>
      <c r="T589" s="56" t="str">
        <f t="shared" si="331"/>
        <v>Refere-se a propriedade     do.município     &gt;  Rio.de.Janeiro</v>
      </c>
      <c r="U589" s="56" t="str">
        <f t="shared" ref="U589:U590" si="338">C589</f>
        <v>Rio.de.Janeiro</v>
      </c>
    </row>
    <row r="590" spans="1:21" ht="8.4" customHeight="1" x14ac:dyDescent="0.3">
      <c r="A590" s="32">
        <v>590</v>
      </c>
      <c r="B590" s="18" t="str">
        <f t="shared" si="336"/>
        <v>do.bairro</v>
      </c>
      <c r="C590" s="18" t="s">
        <v>1305</v>
      </c>
      <c r="D590" s="114" t="s">
        <v>57</v>
      </c>
      <c r="E590" s="20" t="str">
        <f t="shared" si="337"/>
        <v>urbanismo</v>
      </c>
      <c r="F590" s="26" t="str">
        <f>F587</f>
        <v>do.bairro</v>
      </c>
      <c r="G590" s="44" t="s">
        <v>152</v>
      </c>
      <c r="H590" s="44" t="s">
        <v>152</v>
      </c>
      <c r="I590" s="44" t="s">
        <v>152</v>
      </c>
      <c r="J590" s="44" t="s">
        <v>152</v>
      </c>
      <c r="K590" s="44" t="s">
        <v>152</v>
      </c>
      <c r="L590" s="44" t="s">
        <v>152</v>
      </c>
      <c r="M590" s="44" t="s">
        <v>152</v>
      </c>
      <c r="N590" s="44" t="s">
        <v>152</v>
      </c>
      <c r="O590" s="23" t="str">
        <f t="shared" si="335"/>
        <v>Objeto</v>
      </c>
      <c r="P590" s="25" t="str">
        <f t="shared" si="335"/>
        <v>De.Revit</v>
      </c>
      <c r="Q590" s="35" t="str">
        <f t="shared" si="329"/>
        <v>Propriedade: do.bairro    Domínio: Objeto     Range: De.Revit</v>
      </c>
      <c r="R590" s="35" t="str">
        <f t="shared" si="330"/>
        <v>Valor:  Copacabana</v>
      </c>
      <c r="S590" s="19" t="s">
        <v>152</v>
      </c>
      <c r="T590" s="56" t="str">
        <f t="shared" si="331"/>
        <v>Refere-se a propriedade     do.bairro     &gt;  Copacabana</v>
      </c>
      <c r="U590" s="56" t="str">
        <f t="shared" si="338"/>
        <v>Copacabana</v>
      </c>
    </row>
  </sheetData>
  <phoneticPr fontId="1" type="noConversion"/>
  <conditionalFormatting sqref="B39 D39:E39 B64 D64:E64 B79:B169 D79:E169 O80:P114 O114:O115 O116:P116 P117:P129 O117:O169 P131:P169">
    <cfRule type="cellIs" dxfId="52" priority="161" operator="equal">
      <formula>"null"</formula>
    </cfRule>
  </conditionalFormatting>
  <conditionalFormatting sqref="C104:C107">
    <cfRule type="duplicateValues" dxfId="51" priority="17"/>
    <cfRule type="duplicateValues" dxfId="50" priority="18"/>
    <cfRule type="duplicateValues" dxfId="49" priority="19"/>
    <cfRule type="duplicateValues" dxfId="48" priority="20"/>
    <cfRule type="cellIs" dxfId="47" priority="21" operator="equal">
      <formula>"null"</formula>
    </cfRule>
    <cfRule type="duplicateValues" dxfId="46" priority="22"/>
    <cfRule type="duplicateValues" dxfId="45" priority="24"/>
    <cfRule type="duplicateValues" dxfId="44" priority="25"/>
  </conditionalFormatting>
  <conditionalFormatting sqref="C104:C108">
    <cfRule type="duplicateValues" dxfId="43" priority="23"/>
  </conditionalFormatting>
  <conditionalFormatting sqref="C108">
    <cfRule type="cellIs" dxfId="42" priority="11" operator="equal">
      <formula>"null"</formula>
    </cfRule>
    <cfRule type="duplicateValues" dxfId="41" priority="12"/>
    <cfRule type="duplicateValues" dxfId="40" priority="13"/>
    <cfRule type="duplicateValues" dxfId="39" priority="14"/>
    <cfRule type="duplicateValues" dxfId="38" priority="15"/>
    <cfRule type="duplicateValues" dxfId="37" priority="16"/>
  </conditionalFormatting>
  <conditionalFormatting sqref="D170:E580 B170:B583 O193:P204 E581:E583 D581:D590">
    <cfRule type="cellIs" dxfId="36" priority="38" operator="equal">
      <formula>"null"</formula>
    </cfRule>
  </conditionalFormatting>
  <conditionalFormatting sqref="G1:N1048576">
    <cfRule type="cellIs" dxfId="35" priority="30" operator="equal">
      <formula>"null"</formula>
    </cfRule>
  </conditionalFormatting>
  <conditionalFormatting sqref="O170:P191 O192">
    <cfRule type="cellIs" dxfId="34" priority="151" operator="equal">
      <formula>"null"</formula>
    </cfRule>
  </conditionalFormatting>
  <conditionalFormatting sqref="W115 W118 W120 W122 W124 W126 W128 W130">
    <cfRule type="cellIs" dxfId="33" priority="85" operator="equal">
      <formula>"null"</formula>
    </cfRule>
  </conditionalFormatting>
  <pageMargins left="0.511811024" right="0.511811024" top="0.78740157499999996" bottom="0.78740157499999996" header="0.31496062000000002" footer="0.31496062000000002"/>
  <pageSetup paperSize="9" orientation="portrait" r:id="rId1"/>
  <ignoredErrors>
    <ignoredError sqref="O81:P81 B568 B192 B204 B580 B196 B170 B115 B19 B25 B30 B39 B64 B79 B96 B564 B130 B379 F109 F104 E101 F16 F11 F72 F75 F77 E70 E33 F37 F138 F147 F180 F187 P27 P104 E174 B584"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14"/>
  <sheetViews>
    <sheetView zoomScale="160" zoomScaleNormal="160" workbookViewId="0">
      <selection activeCell="C16" sqref="C16"/>
    </sheetView>
  </sheetViews>
  <sheetFormatPr defaultColWidth="8.6640625" defaultRowHeight="7.8" customHeight="1" x14ac:dyDescent="0.3"/>
  <cols>
    <col min="1" max="1" width="2.109375" style="36" customWidth="1"/>
    <col min="2" max="2" width="9.6640625" style="28" customWidth="1"/>
    <col min="3" max="3" width="11.21875" style="28" customWidth="1"/>
    <col min="4" max="10" width="9.6640625" style="28" customWidth="1"/>
    <col min="11" max="16384" width="8.6640625" style="30"/>
  </cols>
  <sheetData>
    <row r="1" spans="1:21" ht="7.8" customHeight="1" x14ac:dyDescent="0.3">
      <c r="A1" s="69">
        <v>1</v>
      </c>
      <c r="B1" s="37" t="s">
        <v>37</v>
      </c>
      <c r="C1" s="37" t="s">
        <v>38</v>
      </c>
      <c r="D1" s="37" t="s">
        <v>39</v>
      </c>
      <c r="E1" s="37" t="s">
        <v>40</v>
      </c>
      <c r="F1" s="37" t="s">
        <v>41</v>
      </c>
      <c r="G1" s="37" t="s">
        <v>42</v>
      </c>
      <c r="H1" s="37" t="s">
        <v>43</v>
      </c>
      <c r="I1" s="37" t="s">
        <v>44</v>
      </c>
      <c r="J1" s="37" t="s">
        <v>45</v>
      </c>
      <c r="K1" s="37" t="s">
        <v>1539</v>
      </c>
      <c r="L1" s="37" t="s">
        <v>1540</v>
      </c>
      <c r="M1" s="37" t="s">
        <v>1541</v>
      </c>
      <c r="N1" s="37" t="s">
        <v>1542</v>
      </c>
      <c r="O1" s="37" t="s">
        <v>1543</v>
      </c>
      <c r="P1" s="37" t="s">
        <v>1544</v>
      </c>
      <c r="Q1" s="37" t="s">
        <v>1545</v>
      </c>
      <c r="R1" s="37" t="s">
        <v>1546</v>
      </c>
      <c r="S1" s="37" t="s">
        <v>1547</v>
      </c>
      <c r="T1" s="37" t="s">
        <v>1548</v>
      </c>
      <c r="U1" s="37" t="s">
        <v>1549</v>
      </c>
    </row>
    <row r="2" spans="1:21" ht="7.8" customHeight="1" x14ac:dyDescent="0.3">
      <c r="A2" s="69">
        <v>2</v>
      </c>
      <c r="B2" s="2" t="s">
        <v>551</v>
      </c>
      <c r="C2" s="2" t="s">
        <v>1189</v>
      </c>
      <c r="D2" s="2" t="s">
        <v>1190</v>
      </c>
      <c r="E2" s="2" t="s">
        <v>1290</v>
      </c>
      <c r="F2" s="45" t="s">
        <v>1031</v>
      </c>
      <c r="G2" s="2" t="s">
        <v>595</v>
      </c>
      <c r="H2" s="2" t="s">
        <v>1322</v>
      </c>
      <c r="I2" s="2" t="s">
        <v>646</v>
      </c>
      <c r="J2" s="2" t="s">
        <v>1116</v>
      </c>
      <c r="K2" s="2" t="s">
        <v>550</v>
      </c>
      <c r="L2" s="2" t="s">
        <v>549</v>
      </c>
      <c r="M2" s="2" t="s">
        <v>952</v>
      </c>
      <c r="N2" s="2" t="s">
        <v>1039</v>
      </c>
      <c r="O2" s="2" t="s">
        <v>1288</v>
      </c>
      <c r="P2" s="2" t="s">
        <v>1274</v>
      </c>
      <c r="Q2" s="2" t="s">
        <v>1287</v>
      </c>
      <c r="R2" s="2" t="s">
        <v>1291</v>
      </c>
      <c r="S2" s="2" t="s">
        <v>953</v>
      </c>
      <c r="T2" s="2" t="s">
        <v>1235</v>
      </c>
      <c r="U2" s="2" t="s">
        <v>1236</v>
      </c>
    </row>
    <row r="3" spans="1:21" ht="7.8" customHeight="1" x14ac:dyDescent="0.3">
      <c r="A3" s="69">
        <v>3</v>
      </c>
      <c r="B3" s="24" t="s">
        <v>635</v>
      </c>
      <c r="C3" s="24" t="s">
        <v>636</v>
      </c>
      <c r="D3" s="24" t="s">
        <v>634</v>
      </c>
      <c r="E3" s="24" t="s">
        <v>152</v>
      </c>
      <c r="F3" s="24" t="s">
        <v>152</v>
      </c>
      <c r="G3" s="24" t="s">
        <v>152</v>
      </c>
      <c r="H3" s="24" t="s">
        <v>152</v>
      </c>
      <c r="I3" s="24" t="s">
        <v>152</v>
      </c>
      <c r="J3" s="24" t="s">
        <v>152</v>
      </c>
      <c r="K3" s="24" t="s">
        <v>152</v>
      </c>
      <c r="L3" s="24" t="s">
        <v>152</v>
      </c>
      <c r="M3" s="24" t="s">
        <v>152</v>
      </c>
      <c r="N3" s="24" t="s">
        <v>152</v>
      </c>
      <c r="O3" s="24" t="s">
        <v>152</v>
      </c>
      <c r="P3" s="24" t="s">
        <v>152</v>
      </c>
      <c r="Q3" s="24" t="s">
        <v>152</v>
      </c>
      <c r="R3" s="24" t="s">
        <v>152</v>
      </c>
      <c r="S3" s="24" t="s">
        <v>152</v>
      </c>
      <c r="T3" s="24" t="s">
        <v>152</v>
      </c>
      <c r="U3" s="24" t="s">
        <v>152</v>
      </c>
    </row>
    <row r="4" spans="1:21" ht="7.8" customHeight="1" x14ac:dyDescent="0.3">
      <c r="A4" s="69">
        <v>4</v>
      </c>
      <c r="B4" s="24" t="s">
        <v>1048</v>
      </c>
      <c r="C4" s="24" t="s">
        <v>1049</v>
      </c>
      <c r="D4" s="24" t="s">
        <v>1050</v>
      </c>
      <c r="E4" s="24" t="s">
        <v>152</v>
      </c>
      <c r="F4" s="24" t="s">
        <v>152</v>
      </c>
      <c r="G4" s="24" t="s">
        <v>152</v>
      </c>
      <c r="H4" s="24" t="s">
        <v>152</v>
      </c>
      <c r="I4" s="24" t="s">
        <v>152</v>
      </c>
      <c r="J4" s="24" t="s">
        <v>152</v>
      </c>
      <c r="K4" s="24" t="s">
        <v>152</v>
      </c>
      <c r="L4" s="24" t="s">
        <v>152</v>
      </c>
      <c r="M4" s="24" t="s">
        <v>152</v>
      </c>
      <c r="N4" s="24" t="s">
        <v>152</v>
      </c>
      <c r="O4" s="24" t="s">
        <v>152</v>
      </c>
      <c r="P4" s="24" t="s">
        <v>152</v>
      </c>
      <c r="Q4" s="24" t="s">
        <v>152</v>
      </c>
      <c r="R4" s="24" t="s">
        <v>152</v>
      </c>
      <c r="S4" s="24" t="s">
        <v>152</v>
      </c>
      <c r="T4" s="24" t="s">
        <v>152</v>
      </c>
      <c r="U4" s="24" t="s">
        <v>152</v>
      </c>
    </row>
    <row r="5" spans="1:21" ht="7.8" customHeight="1" x14ac:dyDescent="0.3">
      <c r="A5" s="69">
        <v>5</v>
      </c>
      <c r="B5" s="24" t="s">
        <v>955</v>
      </c>
      <c r="C5" s="24" t="s">
        <v>956</v>
      </c>
      <c r="D5" s="24" t="s">
        <v>152</v>
      </c>
      <c r="E5" s="24" t="s">
        <v>152</v>
      </c>
      <c r="F5" s="24" t="s">
        <v>152</v>
      </c>
      <c r="G5" s="24" t="s">
        <v>152</v>
      </c>
      <c r="H5" s="24" t="s">
        <v>152</v>
      </c>
      <c r="I5" s="24" t="s">
        <v>152</v>
      </c>
      <c r="J5" s="24" t="s">
        <v>152</v>
      </c>
      <c r="K5" s="24" t="s">
        <v>152</v>
      </c>
      <c r="L5" s="24" t="s">
        <v>152</v>
      </c>
      <c r="M5" s="24" t="s">
        <v>152</v>
      </c>
      <c r="N5" s="24" t="s">
        <v>152</v>
      </c>
      <c r="O5" s="24" t="s">
        <v>152</v>
      </c>
      <c r="P5" s="24" t="s">
        <v>152</v>
      </c>
      <c r="Q5" s="24" t="s">
        <v>152</v>
      </c>
      <c r="R5" s="24" t="s">
        <v>152</v>
      </c>
      <c r="S5" s="24" t="s">
        <v>152</v>
      </c>
      <c r="T5" s="24" t="s">
        <v>152</v>
      </c>
      <c r="U5" s="24" t="s">
        <v>152</v>
      </c>
    </row>
    <row r="6" spans="1:21" ht="7.8" customHeight="1" x14ac:dyDescent="0.3">
      <c r="A6" s="69">
        <v>6</v>
      </c>
      <c r="B6" s="24" t="s">
        <v>1275</v>
      </c>
      <c r="C6" s="24" t="s">
        <v>1276</v>
      </c>
      <c r="D6" s="24" t="s">
        <v>152</v>
      </c>
      <c r="E6" s="24" t="s">
        <v>152</v>
      </c>
      <c r="F6" s="24" t="s">
        <v>152</v>
      </c>
      <c r="G6" s="24" t="s">
        <v>152</v>
      </c>
      <c r="H6" s="24" t="s">
        <v>152</v>
      </c>
      <c r="I6" s="24" t="s">
        <v>152</v>
      </c>
      <c r="J6" s="24" t="s">
        <v>152</v>
      </c>
      <c r="K6" s="24" t="s">
        <v>152</v>
      </c>
      <c r="L6" s="24" t="s">
        <v>152</v>
      </c>
      <c r="M6" s="24" t="s">
        <v>152</v>
      </c>
      <c r="N6" s="24" t="s">
        <v>152</v>
      </c>
      <c r="O6" s="24" t="s">
        <v>152</v>
      </c>
      <c r="P6" s="24" t="s">
        <v>152</v>
      </c>
      <c r="Q6" s="24" t="s">
        <v>152</v>
      </c>
      <c r="R6" s="24" t="s">
        <v>152</v>
      </c>
      <c r="S6" s="24" t="s">
        <v>152</v>
      </c>
      <c r="T6" s="24" t="s">
        <v>152</v>
      </c>
      <c r="U6" s="24" t="s">
        <v>152</v>
      </c>
    </row>
    <row r="7" spans="1:21" ht="7.8" customHeight="1" x14ac:dyDescent="0.3">
      <c r="A7" s="69">
        <v>7</v>
      </c>
      <c r="B7" s="45" t="s">
        <v>606</v>
      </c>
      <c r="C7" s="45" t="s">
        <v>1493</v>
      </c>
      <c r="D7" s="45" t="s">
        <v>1491</v>
      </c>
      <c r="E7" s="24" t="s">
        <v>618</v>
      </c>
      <c r="F7" s="24" t="s">
        <v>152</v>
      </c>
      <c r="G7" s="24" t="s">
        <v>152</v>
      </c>
      <c r="H7" s="24" t="s">
        <v>152</v>
      </c>
      <c r="I7" s="24" t="s">
        <v>152</v>
      </c>
      <c r="J7" s="24" t="s">
        <v>152</v>
      </c>
      <c r="K7" s="24" t="s">
        <v>152</v>
      </c>
      <c r="L7" s="24" t="s">
        <v>152</v>
      </c>
      <c r="M7" s="24" t="s">
        <v>152</v>
      </c>
      <c r="N7" s="24" t="s">
        <v>152</v>
      </c>
      <c r="O7" s="24" t="s">
        <v>152</v>
      </c>
      <c r="P7" s="24" t="s">
        <v>152</v>
      </c>
      <c r="Q7" s="24" t="s">
        <v>152</v>
      </c>
      <c r="R7" s="24" t="s">
        <v>152</v>
      </c>
      <c r="S7" s="24" t="s">
        <v>152</v>
      </c>
      <c r="T7" s="24" t="s">
        <v>152</v>
      </c>
      <c r="U7" s="24" t="s">
        <v>152</v>
      </c>
    </row>
    <row r="8" spans="1:21" ht="7.8" customHeight="1" x14ac:dyDescent="0.3">
      <c r="A8" s="69">
        <v>8</v>
      </c>
      <c r="B8" s="77" t="s">
        <v>612</v>
      </c>
      <c r="C8" s="45" t="s">
        <v>613</v>
      </c>
      <c r="D8" s="45" t="s">
        <v>614</v>
      </c>
      <c r="E8" s="92" t="s">
        <v>615</v>
      </c>
      <c r="F8" s="45" t="s">
        <v>616</v>
      </c>
      <c r="G8" s="45" t="s">
        <v>617</v>
      </c>
      <c r="H8" s="24" t="s">
        <v>152</v>
      </c>
      <c r="I8" s="24" t="s">
        <v>152</v>
      </c>
      <c r="J8" s="24" t="s">
        <v>152</v>
      </c>
      <c r="K8" s="24" t="s">
        <v>152</v>
      </c>
      <c r="L8" s="24" t="s">
        <v>152</v>
      </c>
      <c r="M8" s="24" t="s">
        <v>152</v>
      </c>
      <c r="N8" s="24" t="s">
        <v>152</v>
      </c>
      <c r="O8" s="24" t="s">
        <v>152</v>
      </c>
      <c r="P8" s="24" t="s">
        <v>152</v>
      </c>
      <c r="Q8" s="24" t="s">
        <v>152</v>
      </c>
      <c r="R8" s="24" t="s">
        <v>152</v>
      </c>
      <c r="S8" s="24" t="s">
        <v>152</v>
      </c>
      <c r="T8" s="24" t="s">
        <v>152</v>
      </c>
      <c r="U8" s="24" t="s">
        <v>152</v>
      </c>
    </row>
    <row r="9" spans="1:21" ht="7.8" customHeight="1" x14ac:dyDescent="0.3">
      <c r="A9" s="69">
        <v>9</v>
      </c>
      <c r="B9" s="45" t="s">
        <v>569</v>
      </c>
      <c r="C9" s="45" t="s">
        <v>570</v>
      </c>
      <c r="D9" s="24" t="s">
        <v>152</v>
      </c>
      <c r="E9" s="24" t="s">
        <v>152</v>
      </c>
      <c r="F9" s="24" t="s">
        <v>152</v>
      </c>
      <c r="G9" s="24" t="s">
        <v>152</v>
      </c>
      <c r="H9" s="24" t="s">
        <v>152</v>
      </c>
      <c r="I9" s="24" t="s">
        <v>152</v>
      </c>
      <c r="J9" s="24" t="s">
        <v>152</v>
      </c>
      <c r="K9" s="24" t="s">
        <v>152</v>
      </c>
      <c r="L9" s="24" t="s">
        <v>152</v>
      </c>
      <c r="M9" s="24" t="s">
        <v>152</v>
      </c>
      <c r="N9" s="24" t="s">
        <v>152</v>
      </c>
      <c r="O9" s="24" t="s">
        <v>152</v>
      </c>
      <c r="P9" s="24" t="s">
        <v>152</v>
      </c>
      <c r="Q9" s="24" t="s">
        <v>152</v>
      </c>
      <c r="R9" s="24" t="s">
        <v>152</v>
      </c>
      <c r="S9" s="24" t="s">
        <v>152</v>
      </c>
      <c r="T9" s="24" t="s">
        <v>152</v>
      </c>
      <c r="U9" s="24" t="s">
        <v>152</v>
      </c>
    </row>
    <row r="10" spans="1:21" ht="7.8" customHeight="1" x14ac:dyDescent="0.3">
      <c r="A10" s="69">
        <v>10</v>
      </c>
      <c r="B10" s="45" t="s">
        <v>16</v>
      </c>
      <c r="C10" s="45" t="s">
        <v>32</v>
      </c>
      <c r="D10" s="24" t="s">
        <v>31</v>
      </c>
      <c r="E10" s="24" t="s">
        <v>152</v>
      </c>
      <c r="F10" s="24" t="s">
        <v>152</v>
      </c>
      <c r="G10" s="24" t="s">
        <v>152</v>
      </c>
      <c r="H10" s="24" t="s">
        <v>152</v>
      </c>
      <c r="I10" s="24" t="s">
        <v>152</v>
      </c>
      <c r="J10" s="24" t="s">
        <v>152</v>
      </c>
      <c r="K10" s="24" t="s">
        <v>152</v>
      </c>
      <c r="L10" s="24" t="s">
        <v>152</v>
      </c>
      <c r="M10" s="24" t="s">
        <v>152</v>
      </c>
      <c r="N10" s="24" t="s">
        <v>152</v>
      </c>
      <c r="O10" s="24" t="s">
        <v>152</v>
      </c>
      <c r="P10" s="24" t="s">
        <v>152</v>
      </c>
      <c r="Q10" s="24" t="s">
        <v>152</v>
      </c>
      <c r="R10" s="24" t="s">
        <v>152</v>
      </c>
      <c r="S10" s="24" t="s">
        <v>152</v>
      </c>
      <c r="T10" s="24" t="s">
        <v>152</v>
      </c>
      <c r="U10" s="24" t="s">
        <v>152</v>
      </c>
    </row>
    <row r="11" spans="1:21" ht="7.8" customHeight="1" x14ac:dyDescent="0.3">
      <c r="A11" s="69">
        <v>11</v>
      </c>
      <c r="B11" s="2" t="s">
        <v>1343</v>
      </c>
      <c r="C11" s="2" t="s">
        <v>1344</v>
      </c>
      <c r="D11" s="2" t="s">
        <v>1345</v>
      </c>
      <c r="E11" s="24" t="s">
        <v>152</v>
      </c>
      <c r="F11" s="24" t="s">
        <v>152</v>
      </c>
      <c r="G11" s="24" t="s">
        <v>152</v>
      </c>
      <c r="H11" s="24" t="s">
        <v>152</v>
      </c>
      <c r="I11" s="24" t="s">
        <v>152</v>
      </c>
      <c r="J11" s="24" t="s">
        <v>152</v>
      </c>
      <c r="K11" s="24" t="s">
        <v>152</v>
      </c>
      <c r="L11" s="24" t="s">
        <v>152</v>
      </c>
      <c r="M11" s="24" t="s">
        <v>152</v>
      </c>
      <c r="N11" s="24" t="s">
        <v>152</v>
      </c>
      <c r="O11" s="24" t="s">
        <v>152</v>
      </c>
      <c r="P11" s="24" t="s">
        <v>152</v>
      </c>
      <c r="Q11" s="24" t="s">
        <v>152</v>
      </c>
      <c r="R11" s="24" t="s">
        <v>152</v>
      </c>
      <c r="S11" s="24" t="s">
        <v>152</v>
      </c>
      <c r="T11" s="24" t="s">
        <v>152</v>
      </c>
      <c r="U11" s="24" t="s">
        <v>152</v>
      </c>
    </row>
    <row r="12" spans="1:21" ht="7.8" customHeight="1" x14ac:dyDescent="0.3">
      <c r="A12" s="69">
        <v>12</v>
      </c>
      <c r="B12" s="2" t="s">
        <v>443</v>
      </c>
      <c r="C12" s="2" t="s">
        <v>444</v>
      </c>
      <c r="D12" s="2" t="s">
        <v>445</v>
      </c>
      <c r="E12" s="24" t="s">
        <v>446</v>
      </c>
      <c r="F12" s="24" t="s">
        <v>447</v>
      </c>
      <c r="G12" s="2" t="s">
        <v>448</v>
      </c>
      <c r="H12" s="2" t="s">
        <v>449</v>
      </c>
      <c r="I12" s="2" t="s">
        <v>450</v>
      </c>
      <c r="J12" s="24" t="s">
        <v>152</v>
      </c>
      <c r="K12" s="24" t="s">
        <v>152</v>
      </c>
      <c r="L12" s="24" t="s">
        <v>152</v>
      </c>
      <c r="M12" s="24" t="s">
        <v>152</v>
      </c>
      <c r="N12" s="24" t="s">
        <v>152</v>
      </c>
      <c r="O12" s="24" t="s">
        <v>152</v>
      </c>
      <c r="P12" s="24" t="s">
        <v>152</v>
      </c>
      <c r="Q12" s="24" t="s">
        <v>152</v>
      </c>
      <c r="R12" s="24" t="s">
        <v>152</v>
      </c>
      <c r="S12" s="24" t="s">
        <v>152</v>
      </c>
      <c r="T12" s="24" t="s">
        <v>152</v>
      </c>
      <c r="U12" s="24" t="s">
        <v>152</v>
      </c>
    </row>
    <row r="13" spans="1:21" ht="7.8" customHeight="1" x14ac:dyDescent="0.3">
      <c r="C13" s="30"/>
    </row>
    <row r="14" spans="1:21" ht="7.8" customHeight="1" x14ac:dyDescent="0.3">
      <c r="C14" s="30"/>
    </row>
  </sheetData>
  <phoneticPr fontId="1" type="noConversion"/>
  <conditionalFormatting sqref="A1:XFD1 A2:A12 B3:U6 V3:XFD12 E7:G7 H7:U8 B8 D9:U10 E11:U11 E12:F12 J12:U12 A13:XFD1048576">
    <cfRule type="cellIs" dxfId="32" priority="57" operator="equal">
      <formula>"null"</formula>
    </cfRule>
  </conditionalFormatting>
  <conditionalFormatting sqref="C2:XFD2">
    <cfRule type="cellIs" dxfId="31" priority="1" operator="equal">
      <formula>"null"</formula>
    </cfRule>
  </conditionalFormatting>
  <conditionalFormatting sqref="G12">
    <cfRule type="duplicateValues" dxfId="30" priority="31"/>
    <cfRule type="duplicateValues" dxfId="29" priority="32"/>
    <cfRule type="duplicateValues" dxfId="28" priority="33"/>
    <cfRule type="duplicateValues" dxfId="27" priority="34"/>
    <cfRule type="duplicateValues" dxfId="26" priority="35"/>
    <cfRule type="duplicateValues" dxfId="25" priority="36"/>
    <cfRule type="duplicateValues" dxfId="24" priority="37"/>
    <cfRule type="duplicateValues" dxfId="23" priority="38"/>
    <cfRule type="duplicateValues" dxfId="22" priority="39"/>
    <cfRule type="duplicateValues" dxfId="21" priority="40"/>
  </conditionalFormatting>
  <conditionalFormatting sqref="H12">
    <cfRule type="duplicateValues" dxfId="20" priority="21"/>
    <cfRule type="duplicateValues" dxfId="19" priority="22"/>
    <cfRule type="duplicateValues" dxfId="18" priority="23"/>
    <cfRule type="duplicateValues" dxfId="17" priority="24"/>
    <cfRule type="duplicateValues" dxfId="16" priority="25"/>
    <cfRule type="duplicateValues" dxfId="15" priority="26"/>
    <cfRule type="duplicateValues" dxfId="14" priority="27"/>
    <cfRule type="duplicateValues" dxfId="13" priority="28"/>
    <cfRule type="duplicateValues" dxfId="12" priority="29"/>
    <cfRule type="duplicateValues" dxfId="11" priority="30"/>
  </conditionalFormatting>
  <conditionalFormatting sqref="I12">
    <cfRule type="duplicateValues" dxfId="10" priority="11"/>
    <cfRule type="duplicateValues" dxfId="9" priority="12"/>
    <cfRule type="duplicateValues" dxfId="8" priority="13"/>
    <cfRule type="duplicateValues" dxfId="7" priority="14"/>
    <cfRule type="duplicateValues" dxfId="6" priority="15"/>
    <cfRule type="duplicateValues" dxfId="5" priority="16"/>
    <cfRule type="duplicateValues" dxfId="4" priority="17"/>
    <cfRule type="duplicateValues" dxfId="3" priority="18"/>
    <cfRule type="duplicateValues" dxfId="2" priority="19"/>
    <cfRule type="duplicateValues" dxfId="1" priority="20"/>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F0E13-BFE6-4DF4-9F4A-ABBC6888503E}">
  <dimension ref="A1:K497"/>
  <sheetViews>
    <sheetView tabSelected="1" topLeftCell="D1" zoomScale="310" zoomScaleNormal="310" workbookViewId="0">
      <selection activeCell="H12" sqref="H12"/>
    </sheetView>
  </sheetViews>
  <sheetFormatPr defaultColWidth="9.109375" defaultRowHeight="6.75" customHeight="1" x14ac:dyDescent="0.15"/>
  <cols>
    <col min="1" max="1" width="2.5546875" style="3" customWidth="1"/>
    <col min="2" max="2" width="12.33203125" style="54" customWidth="1"/>
    <col min="3" max="3" width="7.6640625" style="80" customWidth="1"/>
    <col min="4" max="4" width="7.109375" style="86" customWidth="1"/>
    <col min="5" max="5" width="12.33203125" style="54" customWidth="1"/>
    <col min="6" max="6" width="6" style="86" customWidth="1"/>
    <col min="7" max="7" width="8.5546875" style="84" customWidth="1"/>
    <col min="8" max="8" width="10.88671875" style="80" customWidth="1"/>
    <col min="9" max="9" width="10.6640625" style="84" customWidth="1"/>
    <col min="10" max="11" width="4.6640625" style="84" customWidth="1"/>
    <col min="12" max="12" width="6.6640625" style="80" customWidth="1"/>
    <col min="13" max="13" width="6.88671875" style="80" customWidth="1"/>
    <col min="14" max="14" width="9.109375" style="80"/>
    <col min="15" max="15" width="6.44140625" style="80" customWidth="1"/>
    <col min="16" max="16" width="9.44140625" style="80" customWidth="1"/>
    <col min="17" max="16384" width="9.109375" style="80"/>
  </cols>
  <sheetData>
    <row r="1" spans="1:11" ht="18" customHeight="1" x14ac:dyDescent="0.15">
      <c r="A1" s="79">
        <v>1</v>
      </c>
      <c r="B1" s="81" t="s">
        <v>1328</v>
      </c>
      <c r="C1" s="81" t="s">
        <v>1327</v>
      </c>
      <c r="D1" s="81" t="s">
        <v>1329</v>
      </c>
      <c r="E1" s="81" t="s">
        <v>1330</v>
      </c>
      <c r="F1" s="81" t="s">
        <v>1334</v>
      </c>
      <c r="G1" s="81" t="s">
        <v>1331</v>
      </c>
      <c r="H1" s="113" t="s">
        <v>1335</v>
      </c>
      <c r="I1" s="81" t="s">
        <v>1332</v>
      </c>
      <c r="J1" s="81" t="s">
        <v>1336</v>
      </c>
      <c r="K1" s="81" t="s">
        <v>1333</v>
      </c>
    </row>
    <row r="2" spans="1:11" ht="6.75" customHeight="1" x14ac:dyDescent="0.15">
      <c r="A2" s="78">
        <v>2</v>
      </c>
      <c r="B2" s="6" t="s">
        <v>1316</v>
      </c>
      <c r="C2" s="4" t="s">
        <v>1239</v>
      </c>
      <c r="D2" s="44" t="s">
        <v>152</v>
      </c>
      <c r="E2" s="6" t="s">
        <v>152</v>
      </c>
      <c r="F2" s="85" t="s">
        <v>1052</v>
      </c>
      <c r="G2" s="83" t="s">
        <v>1325</v>
      </c>
      <c r="H2" s="19" t="s">
        <v>1564</v>
      </c>
      <c r="I2" s="83" t="s">
        <v>1314</v>
      </c>
      <c r="J2" s="82" t="s">
        <v>152</v>
      </c>
      <c r="K2" s="83" t="s">
        <v>152</v>
      </c>
    </row>
    <row r="3" spans="1:11" ht="6.75" customHeight="1" x14ac:dyDescent="0.15">
      <c r="A3" s="78">
        <v>3</v>
      </c>
      <c r="B3" s="6" t="s">
        <v>1315</v>
      </c>
      <c r="C3" s="4" t="s">
        <v>1240</v>
      </c>
      <c r="D3" s="44" t="s">
        <v>1016</v>
      </c>
      <c r="E3" s="6" t="s">
        <v>1316</v>
      </c>
      <c r="F3" s="85" t="s">
        <v>1052</v>
      </c>
      <c r="G3" s="83" t="s">
        <v>1325</v>
      </c>
      <c r="H3" s="19" t="s">
        <v>1565</v>
      </c>
      <c r="I3" s="83" t="s">
        <v>1312</v>
      </c>
      <c r="J3" s="82" t="s">
        <v>152</v>
      </c>
      <c r="K3" s="83" t="s">
        <v>152</v>
      </c>
    </row>
    <row r="4" spans="1:11" ht="6.75" customHeight="1" x14ac:dyDescent="0.15">
      <c r="A4" s="78">
        <v>4</v>
      </c>
      <c r="B4" s="6" t="s">
        <v>1305</v>
      </c>
      <c r="C4" s="4" t="s">
        <v>392</v>
      </c>
      <c r="D4" s="44" t="s">
        <v>1016</v>
      </c>
      <c r="E4" s="6" t="s">
        <v>1315</v>
      </c>
      <c r="F4" s="85" t="s">
        <v>1052</v>
      </c>
      <c r="G4" s="83" t="s">
        <v>1325</v>
      </c>
      <c r="H4" s="19" t="s">
        <v>1566</v>
      </c>
      <c r="I4" s="83" t="s">
        <v>1313</v>
      </c>
      <c r="J4" s="82" t="s">
        <v>152</v>
      </c>
      <c r="K4" s="83" t="s">
        <v>152</v>
      </c>
    </row>
    <row r="5" spans="1:11" ht="6.75" customHeight="1" x14ac:dyDescent="0.15">
      <c r="A5" s="78">
        <v>5</v>
      </c>
      <c r="B5" s="6" t="s">
        <v>1323</v>
      </c>
      <c r="C5" s="4" t="s">
        <v>671</v>
      </c>
      <c r="D5" s="44" t="s">
        <v>1016</v>
      </c>
      <c r="E5" s="6" t="s">
        <v>1305</v>
      </c>
      <c r="F5" s="85" t="s">
        <v>1052</v>
      </c>
      <c r="G5" s="83" t="s">
        <v>1325</v>
      </c>
      <c r="H5" s="19" t="s">
        <v>1485</v>
      </c>
      <c r="I5" s="83" t="s">
        <v>1561</v>
      </c>
      <c r="J5" s="82" t="s">
        <v>152</v>
      </c>
      <c r="K5" s="83" t="s">
        <v>152</v>
      </c>
    </row>
    <row r="6" spans="1:11" ht="6.75" customHeight="1" x14ac:dyDescent="0.15">
      <c r="A6" s="78">
        <v>6</v>
      </c>
      <c r="B6" s="6" t="s">
        <v>1317</v>
      </c>
      <c r="C6" s="4" t="s">
        <v>951</v>
      </c>
      <c r="D6" s="44" t="s">
        <v>1016</v>
      </c>
      <c r="E6" s="6" t="s">
        <v>1323</v>
      </c>
      <c r="F6" s="85" t="s">
        <v>1052</v>
      </c>
      <c r="G6" s="83" t="s">
        <v>1326</v>
      </c>
      <c r="H6" s="19" t="s">
        <v>1455</v>
      </c>
      <c r="I6" s="83" t="s">
        <v>1324</v>
      </c>
      <c r="J6" s="82" t="s">
        <v>152</v>
      </c>
      <c r="K6" s="83" t="s">
        <v>152</v>
      </c>
    </row>
    <row r="7" spans="1:11" ht="6.75" customHeight="1" x14ac:dyDescent="0.15">
      <c r="A7" s="78">
        <v>7</v>
      </c>
      <c r="B7" s="6" t="s">
        <v>1318</v>
      </c>
      <c r="C7" s="4" t="s">
        <v>951</v>
      </c>
      <c r="D7" s="44" t="s">
        <v>1016</v>
      </c>
      <c r="E7" s="6" t="s">
        <v>1323</v>
      </c>
      <c r="F7" s="85" t="s">
        <v>1052</v>
      </c>
      <c r="G7" s="83" t="s">
        <v>1326</v>
      </c>
      <c r="H7" s="19" t="s">
        <v>1455</v>
      </c>
      <c r="I7" s="83" t="s">
        <v>1324</v>
      </c>
      <c r="J7" s="82" t="s">
        <v>152</v>
      </c>
      <c r="K7" s="83" t="s">
        <v>152</v>
      </c>
    </row>
    <row r="8" spans="1:11" ht="6.75" customHeight="1" x14ac:dyDescent="0.15">
      <c r="A8" s="78">
        <v>8</v>
      </c>
      <c r="B8" s="6" t="s">
        <v>1319</v>
      </c>
      <c r="C8" s="4" t="s">
        <v>951</v>
      </c>
      <c r="D8" s="44" t="s">
        <v>1016</v>
      </c>
      <c r="E8" s="6" t="s">
        <v>1323</v>
      </c>
      <c r="F8" s="85" t="s">
        <v>1052</v>
      </c>
      <c r="G8" s="83" t="s">
        <v>1326</v>
      </c>
      <c r="H8" s="19" t="s">
        <v>1455</v>
      </c>
      <c r="I8" s="83" t="s">
        <v>1324</v>
      </c>
      <c r="J8" s="82" t="s">
        <v>152</v>
      </c>
      <c r="K8" s="83" t="s">
        <v>152</v>
      </c>
    </row>
    <row r="9" spans="1:11" ht="6.75" customHeight="1" x14ac:dyDescent="0.15">
      <c r="A9" s="78">
        <v>9</v>
      </c>
      <c r="B9" s="6" t="s">
        <v>1320</v>
      </c>
      <c r="C9" s="4" t="s">
        <v>951</v>
      </c>
      <c r="D9" s="44" t="s">
        <v>1016</v>
      </c>
      <c r="E9" s="6" t="s">
        <v>1323</v>
      </c>
      <c r="F9" s="85" t="s">
        <v>1052</v>
      </c>
      <c r="G9" s="83" t="s">
        <v>1326</v>
      </c>
      <c r="H9" s="19" t="s">
        <v>1455</v>
      </c>
      <c r="I9" s="83" t="s">
        <v>1324</v>
      </c>
      <c r="J9" s="82" t="s">
        <v>152</v>
      </c>
      <c r="K9" s="83" t="s">
        <v>152</v>
      </c>
    </row>
    <row r="10" spans="1:11" ht="6.75" customHeight="1" x14ac:dyDescent="0.15">
      <c r="A10" s="78">
        <v>10</v>
      </c>
      <c r="B10" s="6" t="s">
        <v>1321</v>
      </c>
      <c r="C10" s="4" t="s">
        <v>951</v>
      </c>
      <c r="D10" s="44" t="s">
        <v>1016</v>
      </c>
      <c r="E10" s="6" t="s">
        <v>1323</v>
      </c>
      <c r="F10" s="85" t="s">
        <v>1052</v>
      </c>
      <c r="G10" s="83" t="s">
        <v>1326</v>
      </c>
      <c r="H10" s="19" t="s">
        <v>1455</v>
      </c>
      <c r="I10" s="83" t="s">
        <v>1324</v>
      </c>
      <c r="J10" s="82" t="s">
        <v>152</v>
      </c>
      <c r="K10" s="83" t="s">
        <v>152</v>
      </c>
    </row>
    <row r="11" spans="1:11" ht="6.75" customHeight="1" x14ac:dyDescent="0.15">
      <c r="A11" s="80"/>
    </row>
    <row r="12" spans="1:11" ht="6.75" customHeight="1" x14ac:dyDescent="0.15">
      <c r="A12" s="80"/>
    </row>
    <row r="13" spans="1:11" ht="6.75" customHeight="1" x14ac:dyDescent="0.15">
      <c r="A13" s="80"/>
    </row>
    <row r="14" spans="1:11" ht="6.75" customHeight="1" x14ac:dyDescent="0.15">
      <c r="A14" s="80"/>
    </row>
    <row r="15" spans="1:11" ht="6.75" customHeight="1" x14ac:dyDescent="0.15">
      <c r="A15" s="80"/>
    </row>
    <row r="16" spans="1:11" ht="6.75" customHeight="1" x14ac:dyDescent="0.15">
      <c r="A16" s="80"/>
    </row>
    <row r="17" spans="1:1" ht="6.75" customHeight="1" x14ac:dyDescent="0.15">
      <c r="A17" s="80"/>
    </row>
    <row r="18" spans="1:1" ht="6.75" customHeight="1" x14ac:dyDescent="0.15">
      <c r="A18" s="80"/>
    </row>
    <row r="19" spans="1:1" ht="6.75" customHeight="1" x14ac:dyDescent="0.15">
      <c r="A19" s="80"/>
    </row>
    <row r="20" spans="1:1" ht="6.75" customHeight="1" x14ac:dyDescent="0.15">
      <c r="A20" s="80"/>
    </row>
    <row r="21" spans="1:1" ht="6.75" customHeight="1" x14ac:dyDescent="0.15">
      <c r="A21" s="80"/>
    </row>
    <row r="22" spans="1:1" ht="6.75" customHeight="1" x14ac:dyDescent="0.15">
      <c r="A22" s="80"/>
    </row>
    <row r="23" spans="1:1" ht="6.75" customHeight="1" x14ac:dyDescent="0.15">
      <c r="A23" s="80"/>
    </row>
    <row r="24" spans="1:1" ht="6.75" customHeight="1" x14ac:dyDescent="0.15">
      <c r="A24" s="80"/>
    </row>
    <row r="25" spans="1:1" ht="6.75" customHeight="1" x14ac:dyDescent="0.15">
      <c r="A25" s="80"/>
    </row>
    <row r="26" spans="1:1" ht="6.75" customHeight="1" x14ac:dyDescent="0.15">
      <c r="A26" s="80"/>
    </row>
    <row r="27" spans="1:1" ht="6.75" customHeight="1" x14ac:dyDescent="0.15">
      <c r="A27" s="80"/>
    </row>
    <row r="28" spans="1:1" ht="6.75" customHeight="1" x14ac:dyDescent="0.15">
      <c r="A28" s="80"/>
    </row>
    <row r="29" spans="1:1" ht="6.75" customHeight="1" x14ac:dyDescent="0.15">
      <c r="A29" s="80"/>
    </row>
    <row r="30" spans="1:1" ht="6.75" customHeight="1" x14ac:dyDescent="0.15">
      <c r="A30" s="80"/>
    </row>
    <row r="31" spans="1:1" ht="6.75" customHeight="1" x14ac:dyDescent="0.15">
      <c r="A31" s="80"/>
    </row>
    <row r="32" spans="1:1" ht="6.75" customHeight="1" x14ac:dyDescent="0.15">
      <c r="A32" s="80"/>
    </row>
    <row r="33" spans="1:1" ht="6.75" customHeight="1" x14ac:dyDescent="0.15">
      <c r="A33" s="80"/>
    </row>
    <row r="34" spans="1:1" ht="6.75" customHeight="1" x14ac:dyDescent="0.15">
      <c r="A34" s="80"/>
    </row>
    <row r="35" spans="1:1" ht="6.75" customHeight="1" x14ac:dyDescent="0.15">
      <c r="A35" s="80"/>
    </row>
    <row r="36" spans="1:1" ht="6.75" customHeight="1" x14ac:dyDescent="0.15">
      <c r="A36" s="80"/>
    </row>
    <row r="37" spans="1:1" ht="6.75" customHeight="1" x14ac:dyDescent="0.15">
      <c r="A37" s="80"/>
    </row>
    <row r="38" spans="1:1" ht="6.75" customHeight="1" x14ac:dyDescent="0.15">
      <c r="A38" s="80"/>
    </row>
    <row r="39" spans="1:1" ht="6.75" customHeight="1" x14ac:dyDescent="0.15">
      <c r="A39" s="80"/>
    </row>
    <row r="40" spans="1:1" ht="6.75" customHeight="1" x14ac:dyDescent="0.15">
      <c r="A40" s="80"/>
    </row>
    <row r="41" spans="1:1" ht="6.75" customHeight="1" x14ac:dyDescent="0.15">
      <c r="A41" s="80"/>
    </row>
    <row r="42" spans="1:1" ht="6.75" customHeight="1" x14ac:dyDescent="0.15">
      <c r="A42" s="80"/>
    </row>
    <row r="43" spans="1:1" ht="6.75" customHeight="1" x14ac:dyDescent="0.15">
      <c r="A43" s="80"/>
    </row>
    <row r="44" spans="1:1" ht="6.75" customHeight="1" x14ac:dyDescent="0.15">
      <c r="A44" s="80"/>
    </row>
    <row r="45" spans="1:1" ht="6.75" customHeight="1" x14ac:dyDescent="0.15">
      <c r="A45" s="80"/>
    </row>
    <row r="46" spans="1:1" ht="6.75" customHeight="1" x14ac:dyDescent="0.15">
      <c r="A46" s="80"/>
    </row>
    <row r="47" spans="1:1" ht="6.75" customHeight="1" x14ac:dyDescent="0.15">
      <c r="A47" s="80"/>
    </row>
    <row r="48" spans="1:1" ht="6.75" customHeight="1" x14ac:dyDescent="0.15">
      <c r="A48" s="80"/>
    </row>
    <row r="49" spans="1:1" ht="6.75" customHeight="1" x14ac:dyDescent="0.15">
      <c r="A49" s="80"/>
    </row>
    <row r="50" spans="1:1" ht="6.75" customHeight="1" x14ac:dyDescent="0.15">
      <c r="A50" s="80"/>
    </row>
    <row r="51" spans="1:1" ht="6.75" customHeight="1" x14ac:dyDescent="0.15">
      <c r="A51" s="80"/>
    </row>
    <row r="52" spans="1:1" ht="6.75" customHeight="1" x14ac:dyDescent="0.15">
      <c r="A52" s="80"/>
    </row>
    <row r="53" spans="1:1" ht="6.75" customHeight="1" x14ac:dyDescent="0.15">
      <c r="A53" s="80"/>
    </row>
    <row r="54" spans="1:1" ht="6.75" customHeight="1" x14ac:dyDescent="0.15">
      <c r="A54" s="80"/>
    </row>
    <row r="55" spans="1:1" ht="6.75" customHeight="1" x14ac:dyDescent="0.15">
      <c r="A55" s="80"/>
    </row>
    <row r="56" spans="1:1" ht="6.75" customHeight="1" x14ac:dyDescent="0.15">
      <c r="A56" s="80"/>
    </row>
    <row r="57" spans="1:1" ht="6.75" customHeight="1" x14ac:dyDescent="0.15">
      <c r="A57" s="80"/>
    </row>
    <row r="58" spans="1:1" ht="6.75" customHeight="1" x14ac:dyDescent="0.15">
      <c r="A58" s="80"/>
    </row>
    <row r="59" spans="1:1" ht="6.75" customHeight="1" x14ac:dyDescent="0.15">
      <c r="A59" s="80"/>
    </row>
    <row r="60" spans="1:1" ht="6.75" customHeight="1" x14ac:dyDescent="0.15">
      <c r="A60" s="80"/>
    </row>
    <row r="61" spans="1:1" ht="6.75" customHeight="1" x14ac:dyDescent="0.15">
      <c r="A61" s="80"/>
    </row>
    <row r="62" spans="1:1" ht="6.75" customHeight="1" x14ac:dyDescent="0.15">
      <c r="A62" s="80"/>
    </row>
    <row r="63" spans="1:1" ht="6.75" customHeight="1" x14ac:dyDescent="0.15">
      <c r="A63" s="80"/>
    </row>
    <row r="64" spans="1:1" ht="6.75" customHeight="1" x14ac:dyDescent="0.15">
      <c r="A64" s="80"/>
    </row>
    <row r="65" spans="1:1" ht="6.75" customHeight="1" x14ac:dyDescent="0.15">
      <c r="A65" s="80"/>
    </row>
    <row r="66" spans="1:1" ht="6.75" customHeight="1" x14ac:dyDescent="0.15">
      <c r="A66" s="80"/>
    </row>
    <row r="67" spans="1:1" ht="6.75" customHeight="1" x14ac:dyDescent="0.15">
      <c r="A67" s="80"/>
    </row>
    <row r="68" spans="1:1" ht="6.75" customHeight="1" x14ac:dyDescent="0.15">
      <c r="A68" s="80"/>
    </row>
    <row r="69" spans="1:1" ht="6.75" customHeight="1" x14ac:dyDescent="0.15">
      <c r="A69" s="80"/>
    </row>
    <row r="70" spans="1:1" ht="6.75" customHeight="1" x14ac:dyDescent="0.15">
      <c r="A70" s="80"/>
    </row>
    <row r="71" spans="1:1" ht="6.75" customHeight="1" x14ac:dyDescent="0.15">
      <c r="A71" s="80"/>
    </row>
    <row r="72" spans="1:1" ht="6.75" customHeight="1" x14ac:dyDescent="0.15">
      <c r="A72" s="80"/>
    </row>
    <row r="73" spans="1:1" ht="6.75" customHeight="1" x14ac:dyDescent="0.15">
      <c r="A73" s="80"/>
    </row>
    <row r="74" spans="1:1" ht="6.75" customHeight="1" x14ac:dyDescent="0.15">
      <c r="A74" s="80"/>
    </row>
    <row r="75" spans="1:1" ht="6.75" customHeight="1" x14ac:dyDescent="0.15">
      <c r="A75" s="80"/>
    </row>
    <row r="76" spans="1:1" ht="6.75" customHeight="1" x14ac:dyDescent="0.15">
      <c r="A76" s="80"/>
    </row>
    <row r="77" spans="1:1" ht="6.75" customHeight="1" x14ac:dyDescent="0.15">
      <c r="A77" s="80"/>
    </row>
    <row r="78" spans="1:1" ht="6.75" customHeight="1" x14ac:dyDescent="0.15">
      <c r="A78" s="80"/>
    </row>
    <row r="79" spans="1:1" ht="6.75" customHeight="1" x14ac:dyDescent="0.15">
      <c r="A79" s="80"/>
    </row>
    <row r="80" spans="1:1" ht="6.75" customHeight="1" x14ac:dyDescent="0.15">
      <c r="A80" s="80"/>
    </row>
    <row r="81" spans="1:1" ht="6.75" customHeight="1" x14ac:dyDescent="0.15">
      <c r="A81" s="80"/>
    </row>
    <row r="82" spans="1:1" ht="6.75" customHeight="1" x14ac:dyDescent="0.15">
      <c r="A82" s="80"/>
    </row>
    <row r="83" spans="1:1" ht="6.75" customHeight="1" x14ac:dyDescent="0.15">
      <c r="A83" s="80"/>
    </row>
    <row r="84" spans="1:1" ht="6.75" customHeight="1" x14ac:dyDescent="0.15">
      <c r="A84" s="80"/>
    </row>
    <row r="85" spans="1:1" ht="6.75" customHeight="1" x14ac:dyDescent="0.15">
      <c r="A85" s="80"/>
    </row>
    <row r="86" spans="1:1" ht="6.75" customHeight="1" x14ac:dyDescent="0.15">
      <c r="A86" s="80"/>
    </row>
    <row r="87" spans="1:1" ht="6.75" customHeight="1" x14ac:dyDescent="0.15">
      <c r="A87" s="80"/>
    </row>
    <row r="88" spans="1:1" ht="6.75" customHeight="1" x14ac:dyDescent="0.15">
      <c r="A88" s="80"/>
    </row>
    <row r="89" spans="1:1" ht="6.75" customHeight="1" x14ac:dyDescent="0.15">
      <c r="A89" s="80"/>
    </row>
    <row r="90" spans="1:1" ht="6.75" customHeight="1" x14ac:dyDescent="0.15">
      <c r="A90" s="80"/>
    </row>
    <row r="91" spans="1:1" ht="6.75" customHeight="1" x14ac:dyDescent="0.15">
      <c r="A91" s="80"/>
    </row>
    <row r="92" spans="1:1" ht="6.75" customHeight="1" x14ac:dyDescent="0.15">
      <c r="A92" s="80"/>
    </row>
    <row r="93" spans="1:1" ht="6.75" customHeight="1" x14ac:dyDescent="0.15">
      <c r="A93" s="80"/>
    </row>
    <row r="94" spans="1:1" ht="6.75" customHeight="1" x14ac:dyDescent="0.15">
      <c r="A94" s="80"/>
    </row>
    <row r="95" spans="1:1" ht="6.75" customHeight="1" x14ac:dyDescent="0.15">
      <c r="A95" s="80"/>
    </row>
    <row r="96" spans="1:1" ht="6.75" customHeight="1" x14ac:dyDescent="0.15">
      <c r="A96" s="80"/>
    </row>
    <row r="97" spans="1:1" ht="6.75" customHeight="1" x14ac:dyDescent="0.15">
      <c r="A97" s="80"/>
    </row>
    <row r="98" spans="1:1" ht="6.75" customHeight="1" x14ac:dyDescent="0.15">
      <c r="A98" s="80"/>
    </row>
    <row r="99" spans="1:1" ht="6.75" customHeight="1" x14ac:dyDescent="0.15">
      <c r="A99" s="80"/>
    </row>
    <row r="100" spans="1:1" ht="6.75" customHeight="1" x14ac:dyDescent="0.15">
      <c r="A100" s="80"/>
    </row>
    <row r="101" spans="1:1" ht="6.75" customHeight="1" x14ac:dyDescent="0.15">
      <c r="A101" s="80"/>
    </row>
    <row r="102" spans="1:1" ht="6.75" customHeight="1" x14ac:dyDescent="0.15">
      <c r="A102" s="80"/>
    </row>
    <row r="103" spans="1:1" ht="6.75" customHeight="1" x14ac:dyDescent="0.15">
      <c r="A103" s="80"/>
    </row>
    <row r="104" spans="1:1" ht="6.75" customHeight="1" x14ac:dyDescent="0.15">
      <c r="A104" s="80"/>
    </row>
    <row r="105" spans="1:1" ht="6.75" customHeight="1" x14ac:dyDescent="0.15">
      <c r="A105" s="80"/>
    </row>
    <row r="106" spans="1:1" ht="6.75" customHeight="1" x14ac:dyDescent="0.15">
      <c r="A106" s="80"/>
    </row>
    <row r="107" spans="1:1" ht="6.75" customHeight="1" x14ac:dyDescent="0.15">
      <c r="A107" s="80"/>
    </row>
    <row r="108" spans="1:1" ht="6.75" customHeight="1" x14ac:dyDescent="0.15">
      <c r="A108" s="80"/>
    </row>
    <row r="109" spans="1:1" ht="6.75" customHeight="1" x14ac:dyDescent="0.15">
      <c r="A109" s="80"/>
    </row>
    <row r="110" spans="1:1" ht="6.75" customHeight="1" x14ac:dyDescent="0.15">
      <c r="A110" s="80"/>
    </row>
    <row r="111" spans="1:1" ht="6.75" customHeight="1" x14ac:dyDescent="0.15">
      <c r="A111" s="80"/>
    </row>
    <row r="112" spans="1:1" ht="6.75" customHeight="1" x14ac:dyDescent="0.15">
      <c r="A112" s="80"/>
    </row>
    <row r="113" spans="1:1" ht="6.75" customHeight="1" x14ac:dyDescent="0.15">
      <c r="A113" s="80"/>
    </row>
    <row r="114" spans="1:1" ht="6.75" customHeight="1" x14ac:dyDescent="0.15">
      <c r="A114" s="80"/>
    </row>
    <row r="115" spans="1:1" ht="6.75" customHeight="1" x14ac:dyDescent="0.15">
      <c r="A115" s="80"/>
    </row>
    <row r="116" spans="1:1" ht="6.75" customHeight="1" x14ac:dyDescent="0.15">
      <c r="A116" s="80"/>
    </row>
    <row r="117" spans="1:1" ht="6.75" customHeight="1" x14ac:dyDescent="0.15">
      <c r="A117" s="80"/>
    </row>
    <row r="118" spans="1:1" ht="6.75" customHeight="1" x14ac:dyDescent="0.15">
      <c r="A118" s="80"/>
    </row>
    <row r="119" spans="1:1" ht="6.75" customHeight="1" x14ac:dyDescent="0.15">
      <c r="A119" s="80"/>
    </row>
    <row r="120" spans="1:1" ht="6.75" customHeight="1" x14ac:dyDescent="0.15">
      <c r="A120" s="80"/>
    </row>
    <row r="121" spans="1:1" ht="6.75" customHeight="1" x14ac:dyDescent="0.15">
      <c r="A121" s="80"/>
    </row>
    <row r="122" spans="1:1" ht="6.75" customHeight="1" x14ac:dyDescent="0.15">
      <c r="A122" s="80"/>
    </row>
    <row r="123" spans="1:1" ht="6.75" customHeight="1" x14ac:dyDescent="0.15">
      <c r="A123" s="80"/>
    </row>
    <row r="124" spans="1:1" ht="6.75" customHeight="1" x14ac:dyDescent="0.15">
      <c r="A124" s="80"/>
    </row>
    <row r="125" spans="1:1" ht="6.75" customHeight="1" x14ac:dyDescent="0.15">
      <c r="A125" s="80"/>
    </row>
    <row r="126" spans="1:1" ht="6.75" customHeight="1" x14ac:dyDescent="0.15">
      <c r="A126" s="80"/>
    </row>
    <row r="127" spans="1:1" ht="6.75" customHeight="1" x14ac:dyDescent="0.15">
      <c r="A127" s="80"/>
    </row>
    <row r="128" spans="1:1" ht="6.75" customHeight="1" x14ac:dyDescent="0.15">
      <c r="A128" s="80"/>
    </row>
    <row r="129" spans="1:1" ht="6.75" customHeight="1" x14ac:dyDescent="0.15">
      <c r="A129" s="80"/>
    </row>
    <row r="130" spans="1:1" ht="6.75" customHeight="1" x14ac:dyDescent="0.15">
      <c r="A130" s="80"/>
    </row>
    <row r="131" spans="1:1" ht="6.75" customHeight="1" x14ac:dyDescent="0.15">
      <c r="A131" s="80"/>
    </row>
    <row r="132" spans="1:1" ht="6.75" customHeight="1" x14ac:dyDescent="0.15">
      <c r="A132" s="80"/>
    </row>
    <row r="133" spans="1:1" ht="6.75" customHeight="1" x14ac:dyDescent="0.15">
      <c r="A133" s="80"/>
    </row>
    <row r="134" spans="1:1" ht="6.75" customHeight="1" x14ac:dyDescent="0.15">
      <c r="A134" s="80"/>
    </row>
    <row r="135" spans="1:1" ht="6.75" customHeight="1" x14ac:dyDescent="0.15">
      <c r="A135" s="80"/>
    </row>
    <row r="136" spans="1:1" ht="6.75" customHeight="1" x14ac:dyDescent="0.15">
      <c r="A136" s="80"/>
    </row>
    <row r="137" spans="1:1" ht="6.75" customHeight="1" x14ac:dyDescent="0.15">
      <c r="A137" s="80"/>
    </row>
    <row r="138" spans="1:1" ht="6.75" customHeight="1" x14ac:dyDescent="0.15">
      <c r="A138" s="80"/>
    </row>
    <row r="139" spans="1:1" ht="6.75" customHeight="1" x14ac:dyDescent="0.15">
      <c r="A139" s="80"/>
    </row>
    <row r="140" spans="1:1" ht="6.75" customHeight="1" x14ac:dyDescent="0.15">
      <c r="A140" s="80"/>
    </row>
    <row r="141" spans="1:1" ht="6.75" customHeight="1" x14ac:dyDescent="0.15">
      <c r="A141" s="80"/>
    </row>
    <row r="142" spans="1:1" ht="6.75" customHeight="1" x14ac:dyDescent="0.15">
      <c r="A142" s="80"/>
    </row>
    <row r="143" spans="1:1" ht="6.75" customHeight="1" x14ac:dyDescent="0.15">
      <c r="A143" s="80"/>
    </row>
    <row r="144" spans="1:1" ht="6.75" customHeight="1" x14ac:dyDescent="0.15">
      <c r="A144" s="80"/>
    </row>
    <row r="145" spans="1:1" ht="6.75" customHeight="1" x14ac:dyDescent="0.15">
      <c r="A145" s="80"/>
    </row>
    <row r="146" spans="1:1" ht="6.75" customHeight="1" x14ac:dyDescent="0.15">
      <c r="A146" s="80"/>
    </row>
    <row r="147" spans="1:1" ht="6.75" customHeight="1" x14ac:dyDescent="0.15">
      <c r="A147" s="80"/>
    </row>
    <row r="148" spans="1:1" ht="6.75" customHeight="1" x14ac:dyDescent="0.15">
      <c r="A148" s="80"/>
    </row>
    <row r="149" spans="1:1" ht="6.75" customHeight="1" x14ac:dyDescent="0.15">
      <c r="A149" s="80"/>
    </row>
    <row r="150" spans="1:1" ht="6.75" customHeight="1" x14ac:dyDescent="0.15">
      <c r="A150" s="80"/>
    </row>
    <row r="151" spans="1:1" ht="6.75" customHeight="1" x14ac:dyDescent="0.15">
      <c r="A151" s="80"/>
    </row>
    <row r="152" spans="1:1" ht="6.75" customHeight="1" x14ac:dyDescent="0.15">
      <c r="A152" s="80"/>
    </row>
    <row r="153" spans="1:1" ht="6.75" customHeight="1" x14ac:dyDescent="0.15">
      <c r="A153" s="80"/>
    </row>
    <row r="154" spans="1:1" ht="6.75" customHeight="1" x14ac:dyDescent="0.15">
      <c r="A154" s="80"/>
    </row>
    <row r="155" spans="1:1" ht="6.75" customHeight="1" x14ac:dyDescent="0.15">
      <c r="A155" s="80"/>
    </row>
    <row r="156" spans="1:1" ht="6.75" customHeight="1" x14ac:dyDescent="0.15">
      <c r="A156" s="80"/>
    </row>
    <row r="157" spans="1:1" ht="6.75" customHeight="1" x14ac:dyDescent="0.15">
      <c r="A157" s="80"/>
    </row>
    <row r="158" spans="1:1" ht="6.75" customHeight="1" x14ac:dyDescent="0.15">
      <c r="A158" s="80"/>
    </row>
    <row r="159" spans="1:1" ht="6.75" customHeight="1" x14ac:dyDescent="0.15">
      <c r="A159" s="80"/>
    </row>
    <row r="160" spans="1:1" ht="6.75" customHeight="1" x14ac:dyDescent="0.15">
      <c r="A160" s="80"/>
    </row>
    <row r="161" spans="1:1" ht="6.75" customHeight="1" x14ac:dyDescent="0.15">
      <c r="A161" s="80"/>
    </row>
    <row r="162" spans="1:1" ht="6.75" customHeight="1" x14ac:dyDescent="0.15">
      <c r="A162" s="80"/>
    </row>
    <row r="163" spans="1:1" ht="6.75" customHeight="1" x14ac:dyDescent="0.15">
      <c r="A163" s="80"/>
    </row>
    <row r="164" spans="1:1" ht="6.75" customHeight="1" x14ac:dyDescent="0.15">
      <c r="A164" s="80"/>
    </row>
    <row r="165" spans="1:1" ht="6.75" customHeight="1" x14ac:dyDescent="0.15">
      <c r="A165" s="80"/>
    </row>
    <row r="166" spans="1:1" ht="6.75" customHeight="1" x14ac:dyDescent="0.15">
      <c r="A166" s="80"/>
    </row>
    <row r="167" spans="1:1" ht="6.75" customHeight="1" x14ac:dyDescent="0.15">
      <c r="A167" s="80"/>
    </row>
    <row r="168" spans="1:1" ht="6.75" customHeight="1" x14ac:dyDescent="0.15">
      <c r="A168" s="80"/>
    </row>
    <row r="169" spans="1:1" ht="6.75" customHeight="1" x14ac:dyDescent="0.15">
      <c r="A169" s="80"/>
    </row>
    <row r="170" spans="1:1" ht="6.75" customHeight="1" x14ac:dyDescent="0.15">
      <c r="A170" s="80"/>
    </row>
    <row r="171" spans="1:1" ht="6.75" customHeight="1" x14ac:dyDescent="0.15">
      <c r="A171" s="80"/>
    </row>
    <row r="172" spans="1:1" ht="6.75" customHeight="1" x14ac:dyDescent="0.15">
      <c r="A172" s="80"/>
    </row>
    <row r="173" spans="1:1" ht="6.75" customHeight="1" x14ac:dyDescent="0.15">
      <c r="A173" s="80"/>
    </row>
    <row r="174" spans="1:1" ht="6.75" customHeight="1" x14ac:dyDescent="0.15">
      <c r="A174" s="80"/>
    </row>
    <row r="175" spans="1:1" ht="6.75" customHeight="1" x14ac:dyDescent="0.15">
      <c r="A175" s="80"/>
    </row>
    <row r="176" spans="1:1" ht="6.75" customHeight="1" x14ac:dyDescent="0.15">
      <c r="A176" s="80"/>
    </row>
    <row r="177" spans="1:1" ht="6.75" customHeight="1" x14ac:dyDescent="0.15">
      <c r="A177" s="80"/>
    </row>
    <row r="178" spans="1:1" ht="6.75" customHeight="1" x14ac:dyDescent="0.15">
      <c r="A178" s="80"/>
    </row>
    <row r="179" spans="1:1" ht="6.75" customHeight="1" x14ac:dyDescent="0.15">
      <c r="A179" s="80"/>
    </row>
    <row r="180" spans="1:1" ht="6.75" customHeight="1" x14ac:dyDescent="0.15">
      <c r="A180" s="80"/>
    </row>
    <row r="181" spans="1:1" ht="6.75" customHeight="1" x14ac:dyDescent="0.15">
      <c r="A181" s="80"/>
    </row>
    <row r="182" spans="1:1" ht="6.75" customHeight="1" x14ac:dyDescent="0.15">
      <c r="A182" s="80"/>
    </row>
    <row r="183" spans="1:1" ht="6.75" customHeight="1" x14ac:dyDescent="0.15">
      <c r="A183" s="80"/>
    </row>
    <row r="184" spans="1:1" ht="6.75" customHeight="1" x14ac:dyDescent="0.15">
      <c r="A184" s="80"/>
    </row>
    <row r="185" spans="1:1" ht="6.75" customHeight="1" x14ac:dyDescent="0.15">
      <c r="A185" s="80"/>
    </row>
    <row r="186" spans="1:1" ht="6.75" customHeight="1" x14ac:dyDescent="0.15">
      <c r="A186" s="80"/>
    </row>
    <row r="187" spans="1:1" ht="6.75" customHeight="1" x14ac:dyDescent="0.15">
      <c r="A187" s="80"/>
    </row>
    <row r="188" spans="1:1" ht="6.75" customHeight="1" x14ac:dyDescent="0.15">
      <c r="A188" s="80"/>
    </row>
    <row r="189" spans="1:1" ht="6.75" customHeight="1" x14ac:dyDescent="0.15">
      <c r="A189" s="80"/>
    </row>
    <row r="190" spans="1:1" ht="6.75" customHeight="1" x14ac:dyDescent="0.15">
      <c r="A190" s="80"/>
    </row>
    <row r="191" spans="1:1" ht="6.75" customHeight="1" x14ac:dyDescent="0.15">
      <c r="A191" s="80"/>
    </row>
    <row r="192" spans="1:1" ht="6.75" customHeight="1" x14ac:dyDescent="0.15">
      <c r="A192" s="80"/>
    </row>
    <row r="193" spans="1:1" ht="6.75" customHeight="1" x14ac:dyDescent="0.15">
      <c r="A193" s="80"/>
    </row>
    <row r="194" spans="1:1" ht="6.75" customHeight="1" x14ac:dyDescent="0.15">
      <c r="A194" s="80"/>
    </row>
    <row r="195" spans="1:1" ht="6.75" customHeight="1" x14ac:dyDescent="0.15">
      <c r="A195" s="80"/>
    </row>
    <row r="196" spans="1:1" ht="6.75" customHeight="1" x14ac:dyDescent="0.15">
      <c r="A196" s="80"/>
    </row>
    <row r="197" spans="1:1" ht="6.75" customHeight="1" x14ac:dyDescent="0.15">
      <c r="A197" s="80"/>
    </row>
    <row r="198" spans="1:1" ht="6.75" customHeight="1" x14ac:dyDescent="0.15">
      <c r="A198" s="80"/>
    </row>
    <row r="199" spans="1:1" ht="6.75" customHeight="1" x14ac:dyDescent="0.15">
      <c r="A199" s="80"/>
    </row>
    <row r="200" spans="1:1" ht="6.75" customHeight="1" x14ac:dyDescent="0.15">
      <c r="A200" s="80"/>
    </row>
    <row r="201" spans="1:1" ht="6.75" customHeight="1" x14ac:dyDescent="0.15">
      <c r="A201" s="80"/>
    </row>
    <row r="202" spans="1:1" ht="6.75" customHeight="1" x14ac:dyDescent="0.15">
      <c r="A202" s="80"/>
    </row>
    <row r="203" spans="1:1" ht="6.75" customHeight="1" x14ac:dyDescent="0.15">
      <c r="A203" s="80"/>
    </row>
    <row r="204" spans="1:1" ht="6.75" customHeight="1" x14ac:dyDescent="0.15">
      <c r="A204" s="80"/>
    </row>
    <row r="205" spans="1:1" ht="6.75" customHeight="1" x14ac:dyDescent="0.15">
      <c r="A205" s="80"/>
    </row>
    <row r="206" spans="1:1" ht="6.75" customHeight="1" x14ac:dyDescent="0.15">
      <c r="A206" s="80"/>
    </row>
    <row r="207" spans="1:1" ht="6.75" customHeight="1" x14ac:dyDescent="0.15">
      <c r="A207" s="80"/>
    </row>
    <row r="208" spans="1:1" ht="6.75" customHeight="1" x14ac:dyDescent="0.15">
      <c r="A208" s="80"/>
    </row>
    <row r="209" spans="1:1" ht="6.75" customHeight="1" x14ac:dyDescent="0.15">
      <c r="A209" s="80"/>
    </row>
    <row r="210" spans="1:1" ht="6.75" customHeight="1" x14ac:dyDescent="0.15">
      <c r="A210" s="80"/>
    </row>
    <row r="211" spans="1:1" ht="6.75" customHeight="1" x14ac:dyDescent="0.15">
      <c r="A211" s="80"/>
    </row>
    <row r="212" spans="1:1" ht="6.75" customHeight="1" x14ac:dyDescent="0.15">
      <c r="A212" s="80"/>
    </row>
    <row r="213" spans="1:1" ht="6.75" customHeight="1" x14ac:dyDescent="0.15">
      <c r="A213" s="80"/>
    </row>
    <row r="214" spans="1:1" ht="6.75" customHeight="1" x14ac:dyDescent="0.15">
      <c r="A214" s="80"/>
    </row>
    <row r="215" spans="1:1" ht="6.75" customHeight="1" x14ac:dyDescent="0.15">
      <c r="A215" s="80"/>
    </row>
    <row r="216" spans="1:1" ht="6.75" customHeight="1" x14ac:dyDescent="0.15">
      <c r="A216" s="80"/>
    </row>
    <row r="217" spans="1:1" ht="6.75" customHeight="1" x14ac:dyDescent="0.15">
      <c r="A217" s="80"/>
    </row>
    <row r="218" spans="1:1" ht="6.75" customHeight="1" x14ac:dyDescent="0.15">
      <c r="A218" s="80"/>
    </row>
    <row r="219" spans="1:1" ht="6.75" customHeight="1" x14ac:dyDescent="0.15">
      <c r="A219" s="80"/>
    </row>
    <row r="220" spans="1:1" ht="6.75" customHeight="1" x14ac:dyDescent="0.15">
      <c r="A220" s="80"/>
    </row>
    <row r="221" spans="1:1" ht="6.75" customHeight="1" x14ac:dyDescent="0.15">
      <c r="A221" s="80"/>
    </row>
    <row r="222" spans="1:1" ht="6.75" customHeight="1" x14ac:dyDescent="0.15">
      <c r="A222" s="80"/>
    </row>
    <row r="223" spans="1:1" ht="6.75" customHeight="1" x14ac:dyDescent="0.15">
      <c r="A223" s="80"/>
    </row>
    <row r="224" spans="1:1" ht="6.75" customHeight="1" x14ac:dyDescent="0.15">
      <c r="A224" s="80"/>
    </row>
    <row r="225" spans="1:1" ht="6.75" customHeight="1" x14ac:dyDescent="0.15">
      <c r="A225" s="80"/>
    </row>
    <row r="226" spans="1:1" ht="6.75" customHeight="1" x14ac:dyDescent="0.15">
      <c r="A226" s="80"/>
    </row>
    <row r="227" spans="1:1" ht="6.75" customHeight="1" x14ac:dyDescent="0.15">
      <c r="A227" s="80"/>
    </row>
    <row r="228" spans="1:1" ht="6.75" customHeight="1" x14ac:dyDescent="0.15">
      <c r="A228" s="80"/>
    </row>
    <row r="229" spans="1:1" ht="6.75" customHeight="1" x14ac:dyDescent="0.15">
      <c r="A229" s="80"/>
    </row>
    <row r="230" spans="1:1" ht="6.75" customHeight="1" x14ac:dyDescent="0.15">
      <c r="A230" s="80"/>
    </row>
    <row r="231" spans="1:1" ht="6.75" customHeight="1" x14ac:dyDescent="0.15">
      <c r="A231" s="80"/>
    </row>
    <row r="232" spans="1:1" ht="6.75" customHeight="1" x14ac:dyDescent="0.15">
      <c r="A232" s="80"/>
    </row>
    <row r="233" spans="1:1" ht="6.75" customHeight="1" x14ac:dyDescent="0.15">
      <c r="A233" s="80"/>
    </row>
    <row r="234" spans="1:1" ht="6.75" customHeight="1" x14ac:dyDescent="0.15">
      <c r="A234" s="80"/>
    </row>
    <row r="235" spans="1:1" ht="6.75" customHeight="1" x14ac:dyDescent="0.15">
      <c r="A235" s="80"/>
    </row>
    <row r="236" spans="1:1" ht="6.75" customHeight="1" x14ac:dyDescent="0.15">
      <c r="A236" s="80"/>
    </row>
    <row r="237" spans="1:1" ht="6.75" customHeight="1" x14ac:dyDescent="0.15">
      <c r="A237" s="80"/>
    </row>
    <row r="238" spans="1:1" ht="6.75" customHeight="1" x14ac:dyDescent="0.15">
      <c r="A238" s="80"/>
    </row>
    <row r="239" spans="1:1" ht="6.75" customHeight="1" x14ac:dyDescent="0.15">
      <c r="A239" s="80"/>
    </row>
    <row r="240" spans="1:1" ht="6.75" customHeight="1" x14ac:dyDescent="0.15">
      <c r="A240" s="80"/>
    </row>
    <row r="241" spans="1:1" ht="6.75" customHeight="1" x14ac:dyDescent="0.15">
      <c r="A241" s="80"/>
    </row>
    <row r="242" spans="1:1" ht="6.75" customHeight="1" x14ac:dyDescent="0.15">
      <c r="A242" s="80"/>
    </row>
    <row r="243" spans="1:1" ht="6.75" customHeight="1" x14ac:dyDescent="0.15">
      <c r="A243" s="80"/>
    </row>
    <row r="244" spans="1:1" ht="6.75" customHeight="1" x14ac:dyDescent="0.15">
      <c r="A244" s="80"/>
    </row>
    <row r="245" spans="1:1" ht="6.75" customHeight="1" x14ac:dyDescent="0.15">
      <c r="A245" s="80"/>
    </row>
    <row r="246" spans="1:1" ht="6.75" customHeight="1" x14ac:dyDescent="0.15">
      <c r="A246" s="80"/>
    </row>
    <row r="247" spans="1:1" ht="6.75" customHeight="1" x14ac:dyDescent="0.15">
      <c r="A247" s="80"/>
    </row>
    <row r="248" spans="1:1" ht="6.75" customHeight="1" x14ac:dyDescent="0.15">
      <c r="A248" s="80"/>
    </row>
    <row r="249" spans="1:1" ht="6.75" customHeight="1" x14ac:dyDescent="0.15">
      <c r="A249" s="80"/>
    </row>
    <row r="250" spans="1:1" ht="6.75" customHeight="1" x14ac:dyDescent="0.15">
      <c r="A250" s="80"/>
    </row>
    <row r="251" spans="1:1" ht="6.75" customHeight="1" x14ac:dyDescent="0.15">
      <c r="A251" s="80"/>
    </row>
    <row r="252" spans="1:1" ht="6.75" customHeight="1" x14ac:dyDescent="0.15">
      <c r="A252" s="80"/>
    </row>
    <row r="253" spans="1:1" ht="6.75" customHeight="1" x14ac:dyDescent="0.15">
      <c r="A253" s="80"/>
    </row>
    <row r="254" spans="1:1" ht="6.75" customHeight="1" x14ac:dyDescent="0.15">
      <c r="A254" s="80"/>
    </row>
    <row r="255" spans="1:1" ht="6.75" customHeight="1" x14ac:dyDescent="0.15">
      <c r="A255" s="80"/>
    </row>
    <row r="256" spans="1:1" ht="6.75" customHeight="1" x14ac:dyDescent="0.15">
      <c r="A256" s="80"/>
    </row>
    <row r="257" spans="1:1" ht="6.75" customHeight="1" x14ac:dyDescent="0.15">
      <c r="A257" s="80"/>
    </row>
    <row r="258" spans="1:1" ht="6.75" customHeight="1" x14ac:dyDescent="0.15">
      <c r="A258" s="80"/>
    </row>
    <row r="259" spans="1:1" ht="6.75" customHeight="1" x14ac:dyDescent="0.15">
      <c r="A259" s="80"/>
    </row>
    <row r="260" spans="1:1" ht="6.75" customHeight="1" x14ac:dyDescent="0.15">
      <c r="A260" s="80"/>
    </row>
    <row r="261" spans="1:1" ht="6.75" customHeight="1" x14ac:dyDescent="0.15">
      <c r="A261" s="80"/>
    </row>
    <row r="262" spans="1:1" ht="6.75" customHeight="1" x14ac:dyDescent="0.15">
      <c r="A262" s="80"/>
    </row>
    <row r="263" spans="1:1" ht="6.75" customHeight="1" x14ac:dyDescent="0.15">
      <c r="A263" s="80"/>
    </row>
    <row r="264" spans="1:1" ht="6.75" customHeight="1" x14ac:dyDescent="0.15">
      <c r="A264" s="80"/>
    </row>
    <row r="265" spans="1:1" ht="6.75" customHeight="1" x14ac:dyDescent="0.15">
      <c r="A265" s="80"/>
    </row>
    <row r="266" spans="1:1" ht="6.75" customHeight="1" x14ac:dyDescent="0.15">
      <c r="A266" s="80"/>
    </row>
    <row r="267" spans="1:1" ht="6.75" customHeight="1" x14ac:dyDescent="0.15">
      <c r="A267" s="80"/>
    </row>
    <row r="268" spans="1:1" ht="6.75" customHeight="1" x14ac:dyDescent="0.15">
      <c r="A268" s="80"/>
    </row>
    <row r="269" spans="1:1" ht="6.75" customHeight="1" x14ac:dyDescent="0.15">
      <c r="A269" s="80"/>
    </row>
    <row r="270" spans="1:1" ht="6.75" customHeight="1" x14ac:dyDescent="0.15">
      <c r="A270" s="80"/>
    </row>
    <row r="271" spans="1:1" ht="6.75" customHeight="1" x14ac:dyDescent="0.15">
      <c r="A271" s="80"/>
    </row>
    <row r="272" spans="1:1" ht="6.75" customHeight="1" x14ac:dyDescent="0.15">
      <c r="A272" s="80"/>
    </row>
    <row r="273" spans="1:1" ht="6.75" customHeight="1" x14ac:dyDescent="0.15">
      <c r="A273" s="80"/>
    </row>
    <row r="274" spans="1:1" ht="6.75" customHeight="1" x14ac:dyDescent="0.15">
      <c r="A274" s="80"/>
    </row>
    <row r="275" spans="1:1" ht="6.75" customHeight="1" x14ac:dyDescent="0.15">
      <c r="A275" s="80"/>
    </row>
    <row r="276" spans="1:1" ht="6.75" customHeight="1" x14ac:dyDescent="0.15">
      <c r="A276" s="80"/>
    </row>
    <row r="277" spans="1:1" ht="6.75" customHeight="1" x14ac:dyDescent="0.15">
      <c r="A277" s="80"/>
    </row>
    <row r="278" spans="1:1" ht="6.75" customHeight="1" x14ac:dyDescent="0.15">
      <c r="A278" s="80"/>
    </row>
    <row r="279" spans="1:1" ht="6.75" customHeight="1" x14ac:dyDescent="0.15">
      <c r="A279" s="80"/>
    </row>
    <row r="280" spans="1:1" ht="6.75" customHeight="1" x14ac:dyDescent="0.15">
      <c r="A280" s="80"/>
    </row>
    <row r="281" spans="1:1" ht="6.75" customHeight="1" x14ac:dyDescent="0.15">
      <c r="A281" s="80"/>
    </row>
    <row r="282" spans="1:1" ht="6.75" customHeight="1" x14ac:dyDescent="0.15">
      <c r="A282" s="80"/>
    </row>
    <row r="283" spans="1:1" ht="6.75" customHeight="1" x14ac:dyDescent="0.15">
      <c r="A283" s="80"/>
    </row>
    <row r="284" spans="1:1" ht="6.75" customHeight="1" x14ac:dyDescent="0.15">
      <c r="A284" s="80"/>
    </row>
    <row r="285" spans="1:1" ht="6.75" customHeight="1" x14ac:dyDescent="0.15">
      <c r="A285" s="80"/>
    </row>
    <row r="286" spans="1:1" ht="6.75" customHeight="1" x14ac:dyDescent="0.15">
      <c r="A286" s="80"/>
    </row>
    <row r="287" spans="1:1" ht="6.75" customHeight="1" x14ac:dyDescent="0.15">
      <c r="A287" s="80"/>
    </row>
    <row r="288" spans="1:1" ht="6.75" customHeight="1" x14ac:dyDescent="0.15">
      <c r="A288" s="80"/>
    </row>
    <row r="289" spans="1:1" ht="6.75" customHeight="1" x14ac:dyDescent="0.15">
      <c r="A289" s="80"/>
    </row>
    <row r="290" spans="1:1" ht="6.75" customHeight="1" x14ac:dyDescent="0.15">
      <c r="A290" s="80"/>
    </row>
    <row r="291" spans="1:1" ht="6.75" customHeight="1" x14ac:dyDescent="0.15">
      <c r="A291" s="80"/>
    </row>
    <row r="292" spans="1:1" ht="6.75" customHeight="1" x14ac:dyDescent="0.15">
      <c r="A292" s="80"/>
    </row>
    <row r="293" spans="1:1" ht="6.75" customHeight="1" x14ac:dyDescent="0.15">
      <c r="A293" s="80"/>
    </row>
    <row r="294" spans="1:1" ht="6.75" customHeight="1" x14ac:dyDescent="0.15">
      <c r="A294" s="80"/>
    </row>
    <row r="295" spans="1:1" ht="6.75" customHeight="1" x14ac:dyDescent="0.15">
      <c r="A295" s="80"/>
    </row>
    <row r="296" spans="1:1" ht="6.75" customHeight="1" x14ac:dyDescent="0.15">
      <c r="A296" s="80"/>
    </row>
    <row r="297" spans="1:1" ht="6.75" customHeight="1" x14ac:dyDescent="0.15">
      <c r="A297" s="80"/>
    </row>
    <row r="298" spans="1:1" ht="6.75" customHeight="1" x14ac:dyDescent="0.15">
      <c r="A298" s="80"/>
    </row>
    <row r="299" spans="1:1" ht="6.75" customHeight="1" x14ac:dyDescent="0.15">
      <c r="A299" s="80"/>
    </row>
    <row r="300" spans="1:1" ht="6.75" customHeight="1" x14ac:dyDescent="0.15">
      <c r="A300" s="80"/>
    </row>
    <row r="301" spans="1:1" ht="6.75" customHeight="1" x14ac:dyDescent="0.15">
      <c r="A301" s="80"/>
    </row>
    <row r="302" spans="1:1" ht="6.75" customHeight="1" x14ac:dyDescent="0.15">
      <c r="A302" s="80"/>
    </row>
    <row r="303" spans="1:1" ht="6.75" customHeight="1" x14ac:dyDescent="0.15">
      <c r="A303" s="80"/>
    </row>
    <row r="304" spans="1:1" ht="6.75" customHeight="1" x14ac:dyDescent="0.15">
      <c r="A304" s="80"/>
    </row>
    <row r="305" spans="1:1" ht="6.75" customHeight="1" x14ac:dyDescent="0.15">
      <c r="A305" s="80"/>
    </row>
    <row r="306" spans="1:1" ht="6.75" customHeight="1" x14ac:dyDescent="0.15">
      <c r="A306" s="80"/>
    </row>
    <row r="307" spans="1:1" ht="6.75" customHeight="1" x14ac:dyDescent="0.15">
      <c r="A307" s="80"/>
    </row>
    <row r="308" spans="1:1" ht="6.75" customHeight="1" x14ac:dyDescent="0.15">
      <c r="A308" s="80"/>
    </row>
    <row r="309" spans="1:1" ht="6.75" customHeight="1" x14ac:dyDescent="0.15">
      <c r="A309" s="80"/>
    </row>
    <row r="310" spans="1:1" ht="6.75" customHeight="1" x14ac:dyDescent="0.15">
      <c r="A310" s="80"/>
    </row>
    <row r="311" spans="1:1" ht="6.75" customHeight="1" x14ac:dyDescent="0.15">
      <c r="A311" s="80"/>
    </row>
    <row r="312" spans="1:1" ht="6.75" customHeight="1" x14ac:dyDescent="0.15">
      <c r="A312" s="80"/>
    </row>
    <row r="313" spans="1:1" ht="6.75" customHeight="1" x14ac:dyDescent="0.15">
      <c r="A313" s="80"/>
    </row>
    <row r="314" spans="1:1" ht="6.75" customHeight="1" x14ac:dyDescent="0.15">
      <c r="A314" s="80"/>
    </row>
    <row r="315" spans="1:1" ht="6.75" customHeight="1" x14ac:dyDescent="0.15">
      <c r="A315" s="80"/>
    </row>
    <row r="316" spans="1:1" ht="6.75" customHeight="1" x14ac:dyDescent="0.15">
      <c r="A316" s="80"/>
    </row>
    <row r="317" spans="1:1" ht="6.75" customHeight="1" x14ac:dyDescent="0.15">
      <c r="A317" s="80"/>
    </row>
    <row r="318" spans="1:1" ht="6.75" customHeight="1" x14ac:dyDescent="0.15">
      <c r="A318" s="80"/>
    </row>
    <row r="319" spans="1:1" ht="6.75" customHeight="1" x14ac:dyDescent="0.15">
      <c r="A319" s="80"/>
    </row>
    <row r="320" spans="1:1" ht="6.75" customHeight="1" x14ac:dyDescent="0.15">
      <c r="A320" s="80"/>
    </row>
    <row r="321" spans="1:1" ht="6.75" customHeight="1" x14ac:dyDescent="0.15">
      <c r="A321" s="80"/>
    </row>
    <row r="322" spans="1:1" ht="6.75" customHeight="1" x14ac:dyDescent="0.15">
      <c r="A322" s="80"/>
    </row>
    <row r="323" spans="1:1" ht="6.75" customHeight="1" x14ac:dyDescent="0.15">
      <c r="A323" s="80"/>
    </row>
    <row r="324" spans="1:1" ht="6.75" customHeight="1" x14ac:dyDescent="0.15">
      <c r="A324" s="80"/>
    </row>
    <row r="325" spans="1:1" ht="6.75" customHeight="1" x14ac:dyDescent="0.15">
      <c r="A325" s="80"/>
    </row>
    <row r="326" spans="1:1" ht="6.75" customHeight="1" x14ac:dyDescent="0.15">
      <c r="A326" s="80"/>
    </row>
    <row r="327" spans="1:1" ht="6.75" customHeight="1" x14ac:dyDescent="0.15">
      <c r="A327" s="80"/>
    </row>
    <row r="328" spans="1:1" ht="6.75" customHeight="1" x14ac:dyDescent="0.15">
      <c r="A328" s="80"/>
    </row>
    <row r="329" spans="1:1" ht="6.75" customHeight="1" x14ac:dyDescent="0.15">
      <c r="A329" s="80"/>
    </row>
    <row r="330" spans="1:1" ht="6.75" customHeight="1" x14ac:dyDescent="0.15">
      <c r="A330" s="80"/>
    </row>
    <row r="331" spans="1:1" ht="6.75" customHeight="1" x14ac:dyDescent="0.15">
      <c r="A331" s="80"/>
    </row>
    <row r="332" spans="1:1" ht="6.75" customHeight="1" x14ac:dyDescent="0.15">
      <c r="A332" s="80"/>
    </row>
    <row r="333" spans="1:1" ht="6.75" customHeight="1" x14ac:dyDescent="0.15">
      <c r="A333" s="80"/>
    </row>
    <row r="334" spans="1:1" ht="6.75" customHeight="1" x14ac:dyDescent="0.15">
      <c r="A334" s="80"/>
    </row>
    <row r="335" spans="1:1" ht="6.75" customHeight="1" x14ac:dyDescent="0.15">
      <c r="A335" s="80"/>
    </row>
    <row r="336" spans="1:1" ht="6.75" customHeight="1" x14ac:dyDescent="0.15">
      <c r="A336" s="80"/>
    </row>
    <row r="337" spans="1:1" ht="6.75" customHeight="1" x14ac:dyDescent="0.15">
      <c r="A337" s="80"/>
    </row>
    <row r="338" spans="1:1" ht="6.75" customHeight="1" x14ac:dyDescent="0.15">
      <c r="A338" s="80"/>
    </row>
    <row r="339" spans="1:1" ht="6.75" customHeight="1" x14ac:dyDescent="0.15">
      <c r="A339" s="80"/>
    </row>
    <row r="340" spans="1:1" ht="6.75" customHeight="1" x14ac:dyDescent="0.15">
      <c r="A340" s="80"/>
    </row>
    <row r="341" spans="1:1" ht="6.75" customHeight="1" x14ac:dyDescent="0.15">
      <c r="A341" s="80"/>
    </row>
    <row r="342" spans="1:1" ht="6.75" customHeight="1" x14ac:dyDescent="0.15">
      <c r="A342" s="80"/>
    </row>
    <row r="343" spans="1:1" ht="6.75" customHeight="1" x14ac:dyDescent="0.15">
      <c r="A343" s="80"/>
    </row>
    <row r="344" spans="1:1" ht="6.75" customHeight="1" x14ac:dyDescent="0.15">
      <c r="A344" s="80"/>
    </row>
    <row r="345" spans="1:1" ht="6.75" customHeight="1" x14ac:dyDescent="0.15">
      <c r="A345" s="80"/>
    </row>
    <row r="346" spans="1:1" ht="6.75" customHeight="1" x14ac:dyDescent="0.15">
      <c r="A346" s="80"/>
    </row>
    <row r="347" spans="1:1" ht="6.75" customHeight="1" x14ac:dyDescent="0.15">
      <c r="A347" s="80"/>
    </row>
    <row r="348" spans="1:1" ht="6.75" customHeight="1" x14ac:dyDescent="0.15">
      <c r="A348" s="80"/>
    </row>
    <row r="349" spans="1:1" ht="6.75" customHeight="1" x14ac:dyDescent="0.15">
      <c r="A349" s="80"/>
    </row>
    <row r="350" spans="1:1" ht="6.75" customHeight="1" x14ac:dyDescent="0.15">
      <c r="A350" s="80"/>
    </row>
    <row r="351" spans="1:1" ht="6.75" customHeight="1" x14ac:dyDescent="0.15">
      <c r="A351" s="80"/>
    </row>
    <row r="352" spans="1:1" ht="6.75" customHeight="1" x14ac:dyDescent="0.15">
      <c r="A352" s="80"/>
    </row>
    <row r="353" spans="1:1" ht="6.75" customHeight="1" x14ac:dyDescent="0.15">
      <c r="A353" s="80"/>
    </row>
    <row r="354" spans="1:1" ht="6.75" customHeight="1" x14ac:dyDescent="0.15">
      <c r="A354" s="80"/>
    </row>
    <row r="355" spans="1:1" ht="6.75" customHeight="1" x14ac:dyDescent="0.15">
      <c r="A355" s="80"/>
    </row>
    <row r="356" spans="1:1" ht="6.75" customHeight="1" x14ac:dyDescent="0.15">
      <c r="A356" s="80"/>
    </row>
    <row r="357" spans="1:1" ht="6.75" customHeight="1" x14ac:dyDescent="0.15">
      <c r="A357" s="80"/>
    </row>
    <row r="358" spans="1:1" ht="6.75" customHeight="1" x14ac:dyDescent="0.15">
      <c r="A358" s="80"/>
    </row>
    <row r="359" spans="1:1" ht="6.75" customHeight="1" x14ac:dyDescent="0.15">
      <c r="A359" s="80"/>
    </row>
    <row r="360" spans="1:1" ht="6.75" customHeight="1" x14ac:dyDescent="0.15">
      <c r="A360" s="80"/>
    </row>
    <row r="361" spans="1:1" ht="6.75" customHeight="1" x14ac:dyDescent="0.15">
      <c r="A361" s="80"/>
    </row>
    <row r="362" spans="1:1" ht="6.75" customHeight="1" x14ac:dyDescent="0.15">
      <c r="A362" s="80"/>
    </row>
    <row r="363" spans="1:1" ht="6.75" customHeight="1" x14ac:dyDescent="0.15">
      <c r="A363" s="80"/>
    </row>
    <row r="364" spans="1:1" ht="6.75" customHeight="1" x14ac:dyDescent="0.15">
      <c r="A364" s="80"/>
    </row>
    <row r="365" spans="1:1" ht="6.75" customHeight="1" x14ac:dyDescent="0.15">
      <c r="A365" s="80"/>
    </row>
    <row r="366" spans="1:1" ht="6.75" customHeight="1" x14ac:dyDescent="0.15">
      <c r="A366" s="80"/>
    </row>
    <row r="367" spans="1:1" ht="6.75" customHeight="1" x14ac:dyDescent="0.15">
      <c r="A367" s="80"/>
    </row>
    <row r="368" spans="1:1" ht="6.75" customHeight="1" x14ac:dyDescent="0.15">
      <c r="A368" s="80"/>
    </row>
    <row r="369" spans="1:1" ht="6.75" customHeight="1" x14ac:dyDescent="0.15">
      <c r="A369" s="80"/>
    </row>
    <row r="370" spans="1:1" ht="6.75" customHeight="1" x14ac:dyDescent="0.15">
      <c r="A370" s="80"/>
    </row>
    <row r="371" spans="1:1" ht="6.75" customHeight="1" x14ac:dyDescent="0.15">
      <c r="A371" s="80"/>
    </row>
    <row r="372" spans="1:1" ht="6.75" customHeight="1" x14ac:dyDescent="0.15">
      <c r="A372" s="80"/>
    </row>
    <row r="373" spans="1:1" ht="6.75" customHeight="1" x14ac:dyDescent="0.15">
      <c r="A373" s="80"/>
    </row>
    <row r="374" spans="1:1" ht="6.75" customHeight="1" x14ac:dyDescent="0.15">
      <c r="A374" s="80"/>
    </row>
    <row r="375" spans="1:1" ht="6.75" customHeight="1" x14ac:dyDescent="0.15">
      <c r="A375" s="80"/>
    </row>
    <row r="376" spans="1:1" ht="6.75" customHeight="1" x14ac:dyDescent="0.15">
      <c r="A376" s="80"/>
    </row>
    <row r="377" spans="1:1" ht="6.75" customHeight="1" x14ac:dyDescent="0.15">
      <c r="A377" s="80"/>
    </row>
    <row r="378" spans="1:1" ht="6.75" customHeight="1" x14ac:dyDescent="0.15">
      <c r="A378" s="80"/>
    </row>
    <row r="379" spans="1:1" ht="6.75" customHeight="1" x14ac:dyDescent="0.15">
      <c r="A379" s="80"/>
    </row>
    <row r="380" spans="1:1" ht="6.75" customHeight="1" x14ac:dyDescent="0.15">
      <c r="A380" s="80"/>
    </row>
    <row r="381" spans="1:1" ht="6.75" customHeight="1" x14ac:dyDescent="0.15">
      <c r="A381" s="80"/>
    </row>
    <row r="382" spans="1:1" ht="6.75" customHeight="1" x14ac:dyDescent="0.15">
      <c r="A382" s="80"/>
    </row>
    <row r="383" spans="1:1" ht="6.75" customHeight="1" x14ac:dyDescent="0.15">
      <c r="A383" s="80"/>
    </row>
    <row r="384" spans="1:1" ht="6.75" customHeight="1" x14ac:dyDescent="0.15">
      <c r="A384" s="80"/>
    </row>
    <row r="385" spans="1:1" ht="6.75" customHeight="1" x14ac:dyDescent="0.15">
      <c r="A385" s="80"/>
    </row>
    <row r="386" spans="1:1" ht="6.75" customHeight="1" x14ac:dyDescent="0.15">
      <c r="A386" s="80"/>
    </row>
    <row r="387" spans="1:1" ht="6.75" customHeight="1" x14ac:dyDescent="0.15">
      <c r="A387" s="80"/>
    </row>
    <row r="388" spans="1:1" ht="6.75" customHeight="1" x14ac:dyDescent="0.15">
      <c r="A388" s="80"/>
    </row>
    <row r="389" spans="1:1" ht="6.75" customHeight="1" x14ac:dyDescent="0.15">
      <c r="A389" s="80"/>
    </row>
    <row r="390" spans="1:1" ht="6.75" customHeight="1" x14ac:dyDescent="0.15">
      <c r="A390" s="80"/>
    </row>
    <row r="391" spans="1:1" ht="6.75" customHeight="1" x14ac:dyDescent="0.15">
      <c r="A391" s="80"/>
    </row>
    <row r="392" spans="1:1" ht="6.75" customHeight="1" x14ac:dyDescent="0.15">
      <c r="A392" s="80"/>
    </row>
    <row r="393" spans="1:1" ht="6.75" customHeight="1" x14ac:dyDescent="0.15">
      <c r="A393" s="80"/>
    </row>
    <row r="394" spans="1:1" ht="6.75" customHeight="1" x14ac:dyDescent="0.15">
      <c r="A394" s="80"/>
    </row>
    <row r="395" spans="1:1" ht="6.75" customHeight="1" x14ac:dyDescent="0.15">
      <c r="A395" s="80"/>
    </row>
    <row r="396" spans="1:1" ht="6.75" customHeight="1" x14ac:dyDescent="0.15">
      <c r="A396" s="80"/>
    </row>
    <row r="397" spans="1:1" ht="6.75" customHeight="1" x14ac:dyDescent="0.15">
      <c r="A397" s="80"/>
    </row>
    <row r="398" spans="1:1" ht="6.75" customHeight="1" x14ac:dyDescent="0.15">
      <c r="A398" s="80"/>
    </row>
    <row r="399" spans="1:1" ht="6.75" customHeight="1" x14ac:dyDescent="0.15">
      <c r="A399" s="80"/>
    </row>
    <row r="400" spans="1:1" ht="6.75" customHeight="1" x14ac:dyDescent="0.15">
      <c r="A400" s="80"/>
    </row>
    <row r="401" spans="1:1" ht="6.75" customHeight="1" x14ac:dyDescent="0.15">
      <c r="A401" s="80"/>
    </row>
    <row r="402" spans="1:1" ht="6.75" customHeight="1" x14ac:dyDescent="0.15">
      <c r="A402" s="80"/>
    </row>
    <row r="403" spans="1:1" ht="6.75" customHeight="1" x14ac:dyDescent="0.15">
      <c r="A403" s="80"/>
    </row>
    <row r="404" spans="1:1" ht="6.75" customHeight="1" x14ac:dyDescent="0.15">
      <c r="A404" s="80"/>
    </row>
    <row r="405" spans="1:1" ht="6.75" customHeight="1" x14ac:dyDescent="0.15">
      <c r="A405" s="80"/>
    </row>
    <row r="406" spans="1:1" ht="6.75" customHeight="1" x14ac:dyDescent="0.15">
      <c r="A406" s="80"/>
    </row>
    <row r="407" spans="1:1" ht="6.75" customHeight="1" x14ac:dyDescent="0.15">
      <c r="A407" s="80"/>
    </row>
    <row r="408" spans="1:1" ht="6.75" customHeight="1" x14ac:dyDescent="0.15">
      <c r="A408" s="80"/>
    </row>
    <row r="409" spans="1:1" ht="6.75" customHeight="1" x14ac:dyDescent="0.15">
      <c r="A409" s="80"/>
    </row>
    <row r="410" spans="1:1" ht="6.75" customHeight="1" x14ac:dyDescent="0.15">
      <c r="A410" s="80"/>
    </row>
    <row r="411" spans="1:1" ht="6.75" customHeight="1" x14ac:dyDescent="0.15">
      <c r="A411" s="80"/>
    </row>
    <row r="412" spans="1:1" ht="6.75" customHeight="1" x14ac:dyDescent="0.15">
      <c r="A412" s="80"/>
    </row>
    <row r="413" spans="1:1" ht="6.75" customHeight="1" x14ac:dyDescent="0.15">
      <c r="A413" s="80"/>
    </row>
    <row r="414" spans="1:1" ht="6.75" customHeight="1" x14ac:dyDescent="0.15">
      <c r="A414" s="80"/>
    </row>
    <row r="415" spans="1:1" ht="6.75" customHeight="1" x14ac:dyDescent="0.15">
      <c r="A415" s="80"/>
    </row>
    <row r="416" spans="1:1" ht="6.75" customHeight="1" x14ac:dyDescent="0.15">
      <c r="A416" s="80"/>
    </row>
    <row r="417" spans="1:1" ht="6.75" customHeight="1" x14ac:dyDescent="0.15">
      <c r="A417" s="80"/>
    </row>
    <row r="418" spans="1:1" ht="6.75" customHeight="1" x14ac:dyDescent="0.15">
      <c r="A418" s="80"/>
    </row>
    <row r="419" spans="1:1" ht="6.75" customHeight="1" x14ac:dyDescent="0.15">
      <c r="A419" s="80"/>
    </row>
    <row r="420" spans="1:1" ht="6.75" customHeight="1" x14ac:dyDescent="0.15">
      <c r="A420" s="80"/>
    </row>
    <row r="421" spans="1:1" ht="6.75" customHeight="1" x14ac:dyDescent="0.15">
      <c r="A421" s="80"/>
    </row>
    <row r="422" spans="1:1" ht="6.75" customHeight="1" x14ac:dyDescent="0.15">
      <c r="A422" s="80"/>
    </row>
    <row r="423" spans="1:1" ht="6.75" customHeight="1" x14ac:dyDescent="0.15">
      <c r="A423" s="80"/>
    </row>
    <row r="424" spans="1:1" ht="6.75" customHeight="1" x14ac:dyDescent="0.15">
      <c r="A424" s="80"/>
    </row>
    <row r="425" spans="1:1" ht="6.75" customHeight="1" x14ac:dyDescent="0.15">
      <c r="A425" s="80"/>
    </row>
    <row r="426" spans="1:1" ht="6.75" customHeight="1" x14ac:dyDescent="0.15">
      <c r="A426" s="80"/>
    </row>
    <row r="427" spans="1:1" ht="6.75" customHeight="1" x14ac:dyDescent="0.15">
      <c r="A427" s="80"/>
    </row>
    <row r="428" spans="1:1" ht="6.75" customHeight="1" x14ac:dyDescent="0.15">
      <c r="A428" s="80"/>
    </row>
    <row r="429" spans="1:1" ht="6.75" customHeight="1" x14ac:dyDescent="0.15">
      <c r="A429" s="80"/>
    </row>
    <row r="430" spans="1:1" ht="6.75" customHeight="1" x14ac:dyDescent="0.15">
      <c r="A430" s="80"/>
    </row>
    <row r="431" spans="1:1" ht="6.75" customHeight="1" x14ac:dyDescent="0.15">
      <c r="A431" s="80"/>
    </row>
    <row r="432" spans="1:1" ht="6.75" customHeight="1" x14ac:dyDescent="0.15">
      <c r="A432" s="80"/>
    </row>
    <row r="433" spans="1:1" ht="6.75" customHeight="1" x14ac:dyDescent="0.15">
      <c r="A433" s="80"/>
    </row>
    <row r="434" spans="1:1" ht="6.75" customHeight="1" x14ac:dyDescent="0.15">
      <c r="A434" s="80"/>
    </row>
    <row r="435" spans="1:1" ht="6.75" customHeight="1" x14ac:dyDescent="0.15">
      <c r="A435" s="80"/>
    </row>
    <row r="436" spans="1:1" ht="6.75" customHeight="1" x14ac:dyDescent="0.15">
      <c r="A436" s="80"/>
    </row>
    <row r="437" spans="1:1" ht="6.75" customHeight="1" x14ac:dyDescent="0.15">
      <c r="A437" s="80"/>
    </row>
    <row r="438" spans="1:1" ht="6.75" customHeight="1" x14ac:dyDescent="0.15">
      <c r="A438" s="80"/>
    </row>
    <row r="439" spans="1:1" ht="6.75" customHeight="1" x14ac:dyDescent="0.15">
      <c r="A439" s="80"/>
    </row>
    <row r="440" spans="1:1" ht="6.75" customHeight="1" x14ac:dyDescent="0.15">
      <c r="A440" s="80"/>
    </row>
    <row r="441" spans="1:1" ht="6.75" customHeight="1" x14ac:dyDescent="0.15">
      <c r="A441" s="80"/>
    </row>
    <row r="442" spans="1:1" ht="6.75" customHeight="1" x14ac:dyDescent="0.15">
      <c r="A442" s="80"/>
    </row>
    <row r="443" spans="1:1" ht="6.75" customHeight="1" x14ac:dyDescent="0.15">
      <c r="A443" s="80"/>
    </row>
    <row r="444" spans="1:1" ht="6.75" customHeight="1" x14ac:dyDescent="0.15">
      <c r="A444" s="80"/>
    </row>
    <row r="445" spans="1:1" ht="6.75" customHeight="1" x14ac:dyDescent="0.15">
      <c r="A445" s="80"/>
    </row>
    <row r="446" spans="1:1" ht="6.75" customHeight="1" x14ac:dyDescent="0.15">
      <c r="A446" s="80"/>
    </row>
    <row r="447" spans="1:1" ht="6.75" customHeight="1" x14ac:dyDescent="0.15">
      <c r="A447" s="80"/>
    </row>
    <row r="448" spans="1:1" ht="6.75" customHeight="1" x14ac:dyDescent="0.15">
      <c r="A448" s="80"/>
    </row>
    <row r="449" spans="1:1" ht="6.75" customHeight="1" x14ac:dyDescent="0.15">
      <c r="A449" s="80"/>
    </row>
    <row r="450" spans="1:1" ht="6.75" customHeight="1" x14ac:dyDescent="0.15">
      <c r="A450" s="80"/>
    </row>
    <row r="451" spans="1:1" ht="6.75" customHeight="1" x14ac:dyDescent="0.15">
      <c r="A451" s="80"/>
    </row>
    <row r="452" spans="1:1" ht="6.75" customHeight="1" x14ac:dyDescent="0.15">
      <c r="A452" s="80"/>
    </row>
    <row r="453" spans="1:1" ht="6.75" customHeight="1" x14ac:dyDescent="0.15">
      <c r="A453" s="80"/>
    </row>
    <row r="454" spans="1:1" ht="6.75" customHeight="1" x14ac:dyDescent="0.15">
      <c r="A454" s="80"/>
    </row>
    <row r="455" spans="1:1" ht="6.75" customHeight="1" x14ac:dyDescent="0.15">
      <c r="A455" s="80"/>
    </row>
    <row r="456" spans="1:1" ht="6.75" customHeight="1" x14ac:dyDescent="0.15">
      <c r="A456" s="80"/>
    </row>
    <row r="457" spans="1:1" ht="6.75" customHeight="1" x14ac:dyDescent="0.15">
      <c r="A457" s="80"/>
    </row>
    <row r="458" spans="1:1" ht="6.75" customHeight="1" x14ac:dyDescent="0.15">
      <c r="A458" s="80"/>
    </row>
    <row r="459" spans="1:1" ht="6.75" customHeight="1" x14ac:dyDescent="0.15">
      <c r="A459" s="80"/>
    </row>
    <row r="460" spans="1:1" ht="6.75" customHeight="1" x14ac:dyDescent="0.15">
      <c r="A460" s="80"/>
    </row>
    <row r="461" spans="1:1" ht="6.75" customHeight="1" x14ac:dyDescent="0.15">
      <c r="A461" s="80"/>
    </row>
    <row r="462" spans="1:1" ht="6.75" customHeight="1" x14ac:dyDescent="0.15">
      <c r="A462" s="80"/>
    </row>
    <row r="463" spans="1:1" ht="6.75" customHeight="1" x14ac:dyDescent="0.15">
      <c r="A463" s="80"/>
    </row>
    <row r="464" spans="1:1" ht="6.75" customHeight="1" x14ac:dyDescent="0.15">
      <c r="A464" s="80"/>
    </row>
    <row r="465" spans="1:1" ht="6.75" customHeight="1" x14ac:dyDescent="0.15">
      <c r="A465" s="80"/>
    </row>
    <row r="466" spans="1:1" ht="6.75" customHeight="1" x14ac:dyDescent="0.15">
      <c r="A466" s="80"/>
    </row>
    <row r="467" spans="1:1" ht="6.75" customHeight="1" x14ac:dyDescent="0.15">
      <c r="A467" s="80"/>
    </row>
    <row r="468" spans="1:1" ht="6.75" customHeight="1" x14ac:dyDescent="0.15">
      <c r="A468" s="80"/>
    </row>
    <row r="469" spans="1:1" ht="6.75" customHeight="1" x14ac:dyDescent="0.15">
      <c r="A469" s="80"/>
    </row>
    <row r="470" spans="1:1" ht="6.75" customHeight="1" x14ac:dyDescent="0.15">
      <c r="A470" s="80"/>
    </row>
    <row r="471" spans="1:1" ht="6.75" customHeight="1" x14ac:dyDescent="0.15">
      <c r="A471" s="80"/>
    </row>
    <row r="472" spans="1:1" ht="6.75" customHeight="1" x14ac:dyDescent="0.15">
      <c r="A472" s="80"/>
    </row>
    <row r="473" spans="1:1" ht="6.75" customHeight="1" x14ac:dyDescent="0.15">
      <c r="A473" s="80"/>
    </row>
    <row r="474" spans="1:1" ht="6.75" customHeight="1" x14ac:dyDescent="0.15">
      <c r="A474" s="80"/>
    </row>
    <row r="475" spans="1:1" ht="6.75" customHeight="1" x14ac:dyDescent="0.15">
      <c r="A475" s="80"/>
    </row>
    <row r="476" spans="1:1" ht="6.75" customHeight="1" x14ac:dyDescent="0.15">
      <c r="A476" s="80"/>
    </row>
    <row r="477" spans="1:1" ht="6.75" customHeight="1" x14ac:dyDescent="0.15">
      <c r="A477" s="80"/>
    </row>
    <row r="478" spans="1:1" ht="6.75" customHeight="1" x14ac:dyDescent="0.15">
      <c r="A478" s="80"/>
    </row>
    <row r="479" spans="1:1" ht="6.75" customHeight="1" x14ac:dyDescent="0.15">
      <c r="A479" s="80"/>
    </row>
    <row r="480" spans="1:1" ht="6.75" customHeight="1" x14ac:dyDescent="0.15">
      <c r="A480" s="80"/>
    </row>
    <row r="481" spans="1:1" ht="6.75" customHeight="1" x14ac:dyDescent="0.15">
      <c r="A481" s="80"/>
    </row>
    <row r="482" spans="1:1" ht="6.75" customHeight="1" x14ac:dyDescent="0.15">
      <c r="A482" s="80"/>
    </row>
    <row r="483" spans="1:1" ht="6.75" customHeight="1" x14ac:dyDescent="0.15">
      <c r="A483" s="80"/>
    </row>
    <row r="484" spans="1:1" ht="6.75" customHeight="1" x14ac:dyDescent="0.15">
      <c r="A484" s="80"/>
    </row>
    <row r="485" spans="1:1" ht="6.75" customHeight="1" x14ac:dyDescent="0.15">
      <c r="A485" s="80"/>
    </row>
    <row r="486" spans="1:1" ht="6.75" customHeight="1" x14ac:dyDescent="0.15">
      <c r="A486" s="80"/>
    </row>
    <row r="487" spans="1:1" ht="6.75" customHeight="1" x14ac:dyDescent="0.15">
      <c r="A487" s="80"/>
    </row>
    <row r="488" spans="1:1" ht="6.75" customHeight="1" x14ac:dyDescent="0.15">
      <c r="A488" s="80"/>
    </row>
    <row r="489" spans="1:1" ht="6.75" customHeight="1" x14ac:dyDescent="0.15">
      <c r="A489" s="80"/>
    </row>
    <row r="490" spans="1:1" ht="6.75" customHeight="1" x14ac:dyDescent="0.15">
      <c r="A490" s="80"/>
    </row>
    <row r="491" spans="1:1" ht="6.75" customHeight="1" x14ac:dyDescent="0.15">
      <c r="A491" s="80"/>
    </row>
    <row r="492" spans="1:1" ht="6.75" customHeight="1" x14ac:dyDescent="0.15">
      <c r="A492" s="80"/>
    </row>
    <row r="493" spans="1:1" ht="6.75" customHeight="1" x14ac:dyDescent="0.15">
      <c r="A493" s="80"/>
    </row>
    <row r="494" spans="1:1" ht="6.75" customHeight="1" x14ac:dyDescent="0.15">
      <c r="A494" s="80"/>
    </row>
    <row r="495" spans="1:1" ht="6.75" customHeight="1" x14ac:dyDescent="0.15">
      <c r="A495" s="80"/>
    </row>
    <row r="496" spans="1:1" ht="6.75" customHeight="1" x14ac:dyDescent="0.15">
      <c r="A496" s="80"/>
    </row>
    <row r="497" spans="1:1" ht="6.75" customHeight="1" x14ac:dyDescent="0.15">
      <c r="A497" s="80"/>
    </row>
  </sheetData>
  <phoneticPr fontId="1" type="noConversion"/>
  <conditionalFormatting sqref="A1:XFD1048576">
    <cfRule type="cellIs" dxfId="0" priority="3" operator="equal">
      <formula>"null"</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ProjInfo</vt:lpstr>
      <vt:lpstr>AsClasses</vt:lpstr>
      <vt:lpstr>AsProprie</vt:lpstr>
      <vt:lpstr>AsDisjunt</vt:lpstr>
      <vt:lpstr>OsFatosIn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2023-11-06T16:50:55Z</dcterms:modified>
</cp:coreProperties>
</file>