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BIM\15965_1S\"/>
    </mc:Choice>
  </mc:AlternateContent>
  <xr:revisionPtr revIDLastSave="0" documentId="8_{2505184E-BEE3-4A4C-A897-8C93A3E50CC0}" xr6:coauthVersionLast="47" xr6:coauthVersionMax="47" xr10:uidLastSave="{00000000-0000-0000-0000-000000000000}"/>
  <bookViews>
    <workbookView xWindow="-108" yWindow="-108" windowWidth="23256" windowHeight="12720" xr2:uid="{6AA21774-678E-47D1-B8DD-6444A2CEB00E}"/>
  </bookViews>
  <sheets>
    <sheet name="Classes" sheetId="24" r:id="rId1"/>
    <sheet name="Proprie" sheetId="9" r:id="rId2"/>
    <sheet name="Disjun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" i="9" l="1"/>
  <c r="S7" i="9"/>
  <c r="V18" i="9"/>
  <c r="U18" i="9"/>
  <c r="G18" i="9"/>
  <c r="F18" i="9"/>
  <c r="C18" i="9"/>
  <c r="L3" i="24"/>
  <c r="M3" i="24"/>
  <c r="N3" i="24"/>
  <c r="O3" i="24"/>
  <c r="T3" i="24"/>
  <c r="L4" i="24"/>
  <c r="M4" i="24"/>
  <c r="N4" i="24"/>
  <c r="O4" i="24"/>
  <c r="T4" i="24"/>
  <c r="L2" i="24"/>
  <c r="M2" i="24"/>
  <c r="N2" i="24"/>
  <c r="O2" i="24"/>
  <c r="T2" i="24"/>
  <c r="P3" i="24" l="1"/>
  <c r="P4" i="24"/>
  <c r="P2" i="24"/>
  <c r="C4" i="9" l="1"/>
  <c r="C5" i="9" s="1"/>
  <c r="C3" i="9"/>
  <c r="F3" i="9" s="1"/>
  <c r="C16" i="9"/>
  <c r="C17" i="9" s="1"/>
  <c r="F17" i="9" s="1"/>
  <c r="C15" i="9"/>
  <c r="F15" i="9" s="1"/>
  <c r="C10" i="9"/>
  <c r="C11" i="9" s="1"/>
  <c r="C9" i="9"/>
  <c r="U13" i="9"/>
  <c r="G13" i="9"/>
  <c r="V13" i="9" s="1"/>
  <c r="V12" i="9"/>
  <c r="U12" i="9"/>
  <c r="G12" i="9"/>
  <c r="U11" i="9"/>
  <c r="G11" i="9"/>
  <c r="V11" i="9" s="1"/>
  <c r="U10" i="9"/>
  <c r="G10" i="9"/>
  <c r="V10" i="9" s="1"/>
  <c r="U9" i="9"/>
  <c r="T9" i="9"/>
  <c r="T10" i="9" s="1"/>
  <c r="T11" i="9" s="1"/>
  <c r="T12" i="9" s="1"/>
  <c r="T13" i="9" s="1"/>
  <c r="S9" i="9"/>
  <c r="S10" i="9" s="1"/>
  <c r="S11" i="9" s="1"/>
  <c r="S12" i="9" s="1"/>
  <c r="S13" i="9" s="1"/>
  <c r="G9" i="9"/>
  <c r="V9" i="9" s="1"/>
  <c r="F9" i="9"/>
  <c r="U8" i="9"/>
  <c r="G8" i="9"/>
  <c r="V8" i="9" s="1"/>
  <c r="F8" i="9"/>
  <c r="U17" i="9"/>
  <c r="G17" i="9"/>
  <c r="V17" i="9" s="1"/>
  <c r="T3" i="9"/>
  <c r="T4" i="9" s="1"/>
  <c r="T5" i="9" s="1"/>
  <c r="T6" i="9" s="1"/>
  <c r="T7" i="9" s="1"/>
  <c r="T15" i="9" s="1"/>
  <c r="T16" i="9" s="1"/>
  <c r="T17" i="9" s="1"/>
  <c r="T18" i="9" s="1"/>
  <c r="U16" i="9"/>
  <c r="G16" i="9"/>
  <c r="V16" i="9" s="1"/>
  <c r="U15" i="9"/>
  <c r="G15" i="9"/>
  <c r="V15" i="9" s="1"/>
  <c r="U14" i="9"/>
  <c r="G14" i="9"/>
  <c r="V14" i="9" s="1"/>
  <c r="F14" i="9"/>
  <c r="U7" i="9"/>
  <c r="G7" i="9"/>
  <c r="V7" i="9" s="1"/>
  <c r="U6" i="9"/>
  <c r="G6" i="9"/>
  <c r="V6" i="9" s="1"/>
  <c r="U5" i="9"/>
  <c r="G5" i="9"/>
  <c r="V5" i="9" s="1"/>
  <c r="U4" i="9"/>
  <c r="G4" i="9"/>
  <c r="V4" i="9" s="1"/>
  <c r="F4" i="9"/>
  <c r="U3" i="9"/>
  <c r="S3" i="9"/>
  <c r="S4" i="9" s="1"/>
  <c r="S5" i="9" s="1"/>
  <c r="S6" i="9" s="1"/>
  <c r="S14" i="9" s="1"/>
  <c r="S15" i="9" s="1"/>
  <c r="S16" i="9" s="1"/>
  <c r="S17" i="9" s="1"/>
  <c r="S18" i="9" s="1"/>
  <c r="G3" i="9"/>
  <c r="V3" i="9" s="1"/>
  <c r="U2" i="9"/>
  <c r="G2" i="9"/>
  <c r="V2" i="9" s="1"/>
  <c r="F2" i="9"/>
  <c r="C6" i="9" l="1"/>
  <c r="F5" i="9"/>
  <c r="F16" i="9"/>
  <c r="C12" i="9"/>
  <c r="F11" i="9"/>
  <c r="F10" i="9"/>
  <c r="F6" i="9" l="1"/>
  <c r="C7" i="9"/>
  <c r="F7" i="9" s="1"/>
  <c r="C13" i="9"/>
  <c r="F13" i="9" s="1"/>
  <c r="F12" i="9"/>
</calcChain>
</file>

<file path=xl/sharedStrings.xml><?xml version="1.0" encoding="utf-8"?>
<sst xmlns="http://schemas.openxmlformats.org/spreadsheetml/2006/main" count="367" uniqueCount="93">
  <si>
    <t>Anotações de ajuda Classe 3</t>
  </si>
  <si>
    <t>Anotações de ajuda Classe 4</t>
  </si>
  <si>
    <t>Anotações de ajuda Classe 1</t>
  </si>
  <si>
    <t>xsd:string</t>
  </si>
  <si>
    <t>Anotações de ajuda Classe 5</t>
  </si>
  <si>
    <t>Anotações de ajuda Classe 6</t>
  </si>
  <si>
    <t>Key</t>
  </si>
  <si>
    <t>Raiz</t>
  </si>
  <si>
    <t>Anotações de ajuda Classe 2</t>
  </si>
  <si>
    <t>null</t>
  </si>
  <si>
    <t>Anotações de ajuda Classe 7</t>
  </si>
  <si>
    <t>Norma</t>
  </si>
  <si>
    <t>EquivalentTo: Classe4 
Condições necessárias</t>
  </si>
  <si>
    <t>EquivalentTo: Classe3
Condições necessárias</t>
  </si>
  <si>
    <t>EquivalentTo: Classe2
Condições necessárias</t>
  </si>
  <si>
    <t>EquivalentTo: Raiz
Condições necessárias</t>
  </si>
  <si>
    <t>EquivalentTo: Classe5
Condições necess. e sufic.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</si>
  <si>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</si>
  <si>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</si>
  <si>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</si>
  <si>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</si>
  <si>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</si>
  <si>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</si>
  <si>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</si>
  <si>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</si>
  <si>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</si>
  <si>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</si>
  <si>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</si>
  <si>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RDC50</t>
  </si>
  <si>
    <t>1</t>
  </si>
  <si>
    <t>SuperClass 2</t>
  </si>
  <si>
    <t>SuperClass 3</t>
  </si>
  <si>
    <t>SuperClass 4</t>
  </si>
  <si>
    <t>Classe 5</t>
  </si>
  <si>
    <t>SomaSUS</t>
  </si>
  <si>
    <t>CódigoSUS</t>
  </si>
  <si>
    <t>CódigoRDC</t>
  </si>
  <si>
    <t>TemaSUS</t>
  </si>
  <si>
    <t>TemaRDC</t>
  </si>
  <si>
    <t>CódigoNBR</t>
  </si>
  <si>
    <t>TemaNBR</t>
  </si>
  <si>
    <t>NormaNBR</t>
  </si>
  <si>
    <t>Disjunta
1</t>
  </si>
  <si>
    <t>Disjunta
2</t>
  </si>
  <si>
    <t>Disjunta
3</t>
  </si>
  <si>
    <t>Disjunta
4</t>
  </si>
  <si>
    <t>Disjunta
5</t>
  </si>
  <si>
    <t>Disjunta
6</t>
  </si>
  <si>
    <t>Disjunta
7</t>
  </si>
  <si>
    <t>Disjunta
8</t>
  </si>
  <si>
    <t>Disjunta
9</t>
  </si>
  <si>
    <t>tem_código-sus</t>
  </si>
  <si>
    <t>tem_ambiente</t>
  </si>
  <si>
    <t>tem_equipamento</t>
  </si>
  <si>
    <t>tem_ufuncional</t>
  </si>
  <si>
    <t>tem_volume</t>
  </si>
  <si>
    <t>tem_setor</t>
  </si>
  <si>
    <t>tem_norma</t>
  </si>
  <si>
    <t>tem_parte</t>
  </si>
  <si>
    <t>tem_descrição</t>
  </si>
  <si>
    <t>N°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</si>
  <si>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</si>
  <si>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</si>
  <si>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</si>
  <si>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</si>
  <si>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</si>
  <si>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</si>
  <si>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</si>
  <si>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</si>
  <si>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</si>
  <si>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</si>
  <si>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</si>
  <si>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</si>
  <si>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</si>
  <si>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</si>
  <si>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</si>
  <si>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</si>
  <si>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</si>
  <si>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</si>
  <si>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</si>
  <si>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</si>
  <si>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</si>
  <si>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p_sus</t>
  </si>
  <si>
    <t>p_abnt</t>
  </si>
  <si>
    <t>Funtional</t>
  </si>
  <si>
    <t>tem_código_abnt</t>
  </si>
  <si>
    <t>p_rdc50</t>
  </si>
  <si>
    <t>tem_código-rdc50</t>
  </si>
  <si>
    <t>-</t>
  </si>
  <si>
    <t>tem_tema</t>
  </si>
  <si>
    <t>BIM</t>
  </si>
  <si>
    <t>NormaABNT</t>
  </si>
  <si>
    <t>NormaSUS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</si>
</sst>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b/>
      <sz val="6"/>
      <color theme="0"/>
      <name val="Arial Nova Cond"/>
      <family val="2"/>
    </font>
    <font>
      <i/>
      <sz val="6"/>
      <name val="Arial Nova Cond"/>
      <family val="2"/>
    </font>
    <font>
      <b/>
      <sz val="6"/>
      <color theme="1"/>
      <name val="Arial Nova Cond"/>
      <family val="2"/>
    </font>
    <font>
      <sz val="6"/>
      <color rgb="FF000000"/>
      <name val="Arial Nova Cond"/>
      <family val="2"/>
    </font>
    <font>
      <b/>
      <sz val="6"/>
      <color rgb="FF000000"/>
      <name val="Arial Nova Cond"/>
      <family val="2"/>
    </font>
    <font>
      <i/>
      <sz val="6"/>
      <color theme="2" tint="-0.499984740745262"/>
      <name val="Arial Nova Cond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rgb="FFFFEEBD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4999237037263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0" xfId="0" applyFont="1" applyAlignment="1">
      <alignment vertical="center"/>
    </xf>
    <xf numFmtId="0" fontId="2" fillId="4" borderId="1" xfId="0" applyFont="1" applyFill="1" applyBorder="1" applyAlignment="1">
      <alignment vertical="center"/>
    </xf>
    <xf numFmtId="0" fontId="8" fillId="15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8" fillId="14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2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0" borderId="0" xfId="0" applyFont="1"/>
    <xf numFmtId="0" fontId="2" fillId="3" borderId="7" xfId="0" applyFont="1" applyFill="1" applyBorder="1" applyAlignment="1">
      <alignment vertical="center"/>
    </xf>
    <xf numFmtId="0" fontId="8" fillId="10" borderId="2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9" fillId="8" borderId="4" xfId="0" applyFont="1" applyFill="1" applyBorder="1" applyAlignment="1">
      <alignment horizontal="center" vertical="center" wrapText="1"/>
    </xf>
    <xf numFmtId="0" fontId="8" fillId="10" borderId="5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vertical="center"/>
    </xf>
    <xf numFmtId="0" fontId="5" fillId="16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2" fillId="19" borderId="1" xfId="0" applyFont="1" applyFill="1" applyBorder="1" applyAlignment="1">
      <alignment vertical="center"/>
    </xf>
    <xf numFmtId="0" fontId="2" fillId="19" borderId="1" xfId="0" applyFont="1" applyFill="1" applyBorder="1" applyAlignment="1">
      <alignment horizontal="center" vertical="center"/>
    </xf>
    <xf numFmtId="0" fontId="10" fillId="19" borderId="7" xfId="0" applyFont="1" applyFill="1" applyBorder="1" applyAlignment="1">
      <alignment horizontal="center" vertical="center"/>
    </xf>
    <xf numFmtId="0" fontId="6" fillId="2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vertical="center"/>
    </xf>
    <xf numFmtId="0" fontId="2" fillId="12" borderId="6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horizontal="left" vertical="center"/>
    </xf>
  </cellXfs>
  <cellStyles count="1">
    <cellStyle name="Normal" xfId="0" builtinId="0"/>
  </cellStyles>
  <dxfs count="83">
    <dxf>
      <font>
        <b val="0"/>
        <i/>
        <strike val="0"/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5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8E0614-ECDF-481E-BB9D-A7993CCFEC4D}" name="Tabla32" displayName="Tabla32" ref="A1:T4" totalsRowShown="0" headerRowDxfId="25" dataDxfId="24" headerRowBorderDxfId="22" tableBorderDxfId="23" totalsRowBorderDxfId="21">
  <tableColumns count="20">
    <tableColumn id="1" xr3:uid="{B3759055-9776-4AA3-B4B3-794C094B4CC9}" name="1" dataDxfId="20"/>
    <tableColumn id="2" xr3:uid="{19D97CEB-4F61-4E12-A2C6-69A3E32492D4}" name="Raiz" dataDxfId="19"/>
    <tableColumn id="3" xr3:uid="{FEFE0D58-D078-45DF-9338-BC75F9B6050F}" name="SuperClass 2" dataDxfId="18"/>
    <tableColumn id="4" xr3:uid="{C7295CBC-D41E-4538-854D-CA07F4F4E138}" name="SuperClass 3" dataDxfId="17"/>
    <tableColumn id="5" xr3:uid="{080B6B80-4828-4BAF-BD3E-490DC1BE6FCB}" name="SuperClass 4" dataDxfId="16"/>
    <tableColumn id="6" xr3:uid="{CDAD8C75-F369-4516-870D-346E8C2F71AD}" name="Classe 5" dataDxfId="15"/>
    <tableColumn id="7" xr3:uid="{7B82ADB2-CB5B-43B2-A338-36EEB3813DE7}" name="EquivalentTo: Raiz_x000a_Condições necessárias" dataDxfId="14"/>
    <tableColumn id="8" xr3:uid="{FF5469F0-ED2B-499B-88E4-2F90A63AF5F6}" name="EquivalentTo: Classe2_x000a_Condições necessárias" dataDxfId="13"/>
    <tableColumn id="9" xr3:uid="{E5A48B2D-BDD3-494D-9534-39E4437B31DE}" name="EquivalentTo: Classe3_x000a_Condições necessárias" dataDxfId="12"/>
    <tableColumn id="10" xr3:uid="{731B1BFA-E2AC-4A78-915F-6666609A4CC2}" name="EquivalentTo: Classe4 _x000a_Condições necessárias" dataDxfId="11"/>
    <tableColumn id="11" xr3:uid="{E8012564-6424-4431-93B9-6F21C55D42D3}" name="EquivalentTo: Classe5_x000a_Condições necess. e sufic." dataDxfId="6"/>
    <tableColumn id="12" xr3:uid="{3777A87A-F356-496B-9AE0-49C2044A1C30}" name="Anotações de ajuda Classe 1" dataDxfId="5">
      <calculatedColumnFormula>_xlfn.CONCAT("Conceito de: ", SUBSTITUTE(B2,"1_",""))</calculatedColumnFormula>
    </tableColumn>
    <tableColumn id="13" xr3:uid="{12790528-722A-4932-A1EC-2F1A55BD4BBD}" name="Anotações de ajuda Classe 2" dataDxfId="4">
      <calculatedColumnFormula>_xlfn.CONCAT(SUBSTITUTE(C2,"_"," ")," ")</calculatedColumnFormula>
    </tableColumn>
    <tableColumn id="14" xr3:uid="{364B4143-E72A-4573-87DB-9EF9ED90BCAC}" name="Anotações de ajuda Classe 3" dataDxfId="3">
      <calculatedColumnFormula>_xlfn.CONCAT(SUBSTITUTE(D2,"_"," ")," ")</calculatedColumnFormula>
    </tableColumn>
    <tableColumn id="15" xr3:uid="{A0ECDE22-E4F0-46F6-952C-C3C1CB979E87}" name="Anotações de ajuda Classe 4" dataDxfId="1">
      <calculatedColumnFormula>_xlfn.CONCAT(SUBSTITUTE(E2,"_"," ")," ")</calculatedColumnFormula>
    </tableColumn>
    <tableColumn id="16" xr3:uid="{05AEDC9A-0FD5-49E9-A964-50892F321458}" name="Anotações de ajuda Classe 5" dataDxfId="2">
      <calculatedColumnFormula>_xlfn.CONCAT(L2," - ",M2," - ",N2," - ",O2," - ", SUBSTITUTE(F2, "_", " "))</calculatedColumnFormula>
    </tableColumn>
    <tableColumn id="17" xr3:uid="{90859968-36BB-4A91-A763-A6450DA25498}" name="Anotações de ajuda Classe 6" dataDxfId="10">
      <calculatedColumnFormula>_xlfn.CONCAT("Consultar  ",R2,"")</calculatedColumnFormula>
    </tableColumn>
    <tableColumn id="18" xr3:uid="{76EAD791-DD7D-4656-AEAE-3FA9BC3EBDAE}" name="Norma" dataDxfId="9"/>
    <tableColumn id="19" xr3:uid="{AD99683E-3F80-4DCB-8B24-D378F0AE4721}" name="Anotações de ajuda Classe 7" dataDxfId="8"/>
    <tableColumn id="20" xr3:uid="{9C9E984A-1A71-4EB8-918A-E7C17CD6FB56}" name="Key" dataDxfId="7">
      <calculatedColumnFormula>_xlfn.CONCAT("key_",A2)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A5534D-E861-437F-9B41-152E1BBB3624}" name="Tabla4" displayName="Tabla4" ref="A1:U2" totalsRowShown="0" headerRowDxfId="82" dataDxfId="80" headerRowBorderDxfId="81" tableBorderDxfId="79" totalsRowBorderDxfId="78">
  <tableColumns count="21">
    <tableColumn id="1" xr3:uid="{4F26C7F2-7D06-40CB-B848-F667194D9647}" name="1" dataDxfId="77"/>
    <tableColumn id="2" xr3:uid="{F921A453-730B-4AC8-852C-EFFDCF030CCA}" name="Disjunta_x000a_1" dataDxfId="76"/>
    <tableColumn id="3" xr3:uid="{23BEAC2C-6ADF-4C5A-B64D-4A2189CA8ACD}" name="Disjunta_x000a_2" dataDxfId="75"/>
    <tableColumn id="4" xr3:uid="{21B9136C-D0D8-484E-A2BE-E4977101D4DB}" name="Disjunta_x000a_3" dataDxfId="74"/>
    <tableColumn id="5" xr3:uid="{1A43957A-CCF1-44E5-BCCD-13F81C3A45EC}" name="Disjunta_x000a_4" dataDxfId="73"/>
    <tableColumn id="6" xr3:uid="{25855431-7914-4676-BDEF-21EDC5AEA531}" name="Disjunta_x000a_5" dataDxfId="72"/>
    <tableColumn id="7" xr3:uid="{B9C6D84B-4C90-464D-8249-79E106486DD3}" name="Disjunta_x000a_6" dataDxfId="71"/>
    <tableColumn id="8" xr3:uid="{F3E92F9C-C39B-4C1E-85C9-15118FEFA66F}" name="Disjunta_x000a_7" dataDxfId="70"/>
    <tableColumn id="9" xr3:uid="{3CC69936-B860-4ABA-AA56-15BBA0C1C3F5}" name="Disjunta_x000a_8" dataDxfId="69"/>
    <tableColumn id="10" xr3:uid="{3FB0F5C3-9FB7-46C3-8C1A-CE12E425D658}" name="Disjunta_x000a_9" dataDxfId="68"/>
    <tableColumn id="11" xr3:uid="{5D16196F-CC26-45A8-8B0C-4607A903F65A}" name="Disjunta 10" dataDxfId="67"/>
    <tableColumn id="12" xr3:uid="{41A23864-2363-4896-9F54-55AC6CFCE6CD}" name="Disjunta 11" dataDxfId="66"/>
    <tableColumn id="13" xr3:uid="{DC03A272-46F6-40A7-BA62-43D8BD6241CC}" name="Disjunta 12" dataDxfId="65"/>
    <tableColumn id="14" xr3:uid="{3C362C12-0371-4E21-9F34-4F9FCD93495D}" name="Disjunta 13" dataDxfId="64"/>
    <tableColumn id="15" xr3:uid="{07396994-8990-4C41-96A2-BAB03ABDB677}" name="Disjunta 14" dataDxfId="63"/>
    <tableColumn id="16" xr3:uid="{A03247BB-A7CD-4588-AD22-F4D4AA18275C}" name="Disjunta 15" dataDxfId="62"/>
    <tableColumn id="17" xr3:uid="{875CA327-F02E-49D1-ABB5-F3413E63868F}" name="Disjunta 16" dataDxfId="61"/>
    <tableColumn id="18" xr3:uid="{6843B603-EBBA-43D1-8F1B-214357E4C544}" name="Disjunta 17" dataDxfId="60"/>
    <tableColumn id="19" xr3:uid="{08263685-78DC-449B-9B4F-5565A721B82C}" name="Disjunta 18" dataDxfId="59"/>
    <tableColumn id="20" xr3:uid="{C3656408-6EB9-4B43-8A8E-4D686919DD2A}" name="Disjunta 19" dataDxfId="58"/>
    <tableColumn id="21" xr3:uid="{4D5BB609-CA03-4420-BBFE-E94235011FEA}" name="Disjunta 20" dataDxfId="5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1939-68E5-4BC3-8236-D740835F34B0}">
  <dimension ref="A1:T4"/>
  <sheetViews>
    <sheetView tabSelected="1" zoomScale="190" zoomScaleNormal="190" workbookViewId="0">
      <selection activeCell="C7" sqref="C7"/>
    </sheetView>
  </sheetViews>
  <sheetFormatPr defaultRowHeight="10.8" customHeight="1" x14ac:dyDescent="0.3"/>
  <cols>
    <col min="1" max="1" width="3.21875" customWidth="1"/>
    <col min="2" max="2" width="6.21875" customWidth="1"/>
    <col min="3" max="3" width="7.109375" bestFit="1" customWidth="1"/>
    <col min="4" max="4" width="6.33203125" customWidth="1"/>
    <col min="5" max="5" width="5.5546875" customWidth="1"/>
    <col min="6" max="6" width="7" customWidth="1"/>
    <col min="12" max="12" width="13" customWidth="1"/>
    <col min="16" max="16" width="50.6640625" bestFit="1" customWidth="1"/>
    <col min="17" max="19" width="7.5546875" customWidth="1"/>
    <col min="20" max="20" width="7" customWidth="1"/>
  </cols>
  <sheetData>
    <row r="1" spans="1:20" ht="42.6" customHeight="1" x14ac:dyDescent="0.3">
      <c r="A1" s="18" t="s">
        <v>29</v>
      </c>
      <c r="B1" s="19" t="s">
        <v>7</v>
      </c>
      <c r="C1" s="19" t="s">
        <v>30</v>
      </c>
      <c r="D1" s="19" t="s">
        <v>31</v>
      </c>
      <c r="E1" s="19" t="s">
        <v>32</v>
      </c>
      <c r="F1" s="19" t="s">
        <v>33</v>
      </c>
      <c r="G1" s="20" t="s">
        <v>15</v>
      </c>
      <c r="H1" s="20" t="s">
        <v>14</v>
      </c>
      <c r="I1" s="20" t="s">
        <v>13</v>
      </c>
      <c r="J1" s="20" t="s">
        <v>12</v>
      </c>
      <c r="K1" s="20" t="s">
        <v>16</v>
      </c>
      <c r="L1" s="21" t="s">
        <v>2</v>
      </c>
      <c r="M1" s="21" t="s">
        <v>8</v>
      </c>
      <c r="N1" s="21" t="s">
        <v>0</v>
      </c>
      <c r="O1" s="21" t="s">
        <v>1</v>
      </c>
      <c r="P1" s="21" t="s">
        <v>4</v>
      </c>
      <c r="Q1" s="21" t="s">
        <v>5</v>
      </c>
      <c r="R1" s="21" t="s">
        <v>11</v>
      </c>
      <c r="S1" s="21" t="s">
        <v>10</v>
      </c>
      <c r="T1" s="22" t="s">
        <v>6</v>
      </c>
    </row>
    <row r="2" spans="1:20" ht="10.8" customHeight="1" x14ac:dyDescent="0.3">
      <c r="A2" s="23">
        <v>2</v>
      </c>
      <c r="B2" s="6" t="s">
        <v>90</v>
      </c>
      <c r="C2" s="6" t="s">
        <v>91</v>
      </c>
      <c r="D2" s="4" t="s">
        <v>41</v>
      </c>
      <c r="E2" s="6" t="s">
        <v>40</v>
      </c>
      <c r="F2" s="26" t="s">
        <v>39</v>
      </c>
      <c r="G2" s="14" t="s">
        <v>9</v>
      </c>
      <c r="H2" s="17" t="s">
        <v>9</v>
      </c>
      <c r="I2" s="14" t="s">
        <v>9</v>
      </c>
      <c r="J2" s="14" t="s">
        <v>9</v>
      </c>
      <c r="K2" s="14" t="s">
        <v>9</v>
      </c>
      <c r="L2" s="46" t="str">
        <f t="shared" ref="L2:L4" si="0">_xlfn.CONCAT("Conceito de: ", SUBSTITUTE(B2,"1_",""))</f>
        <v>Conceito de: BIM</v>
      </c>
      <c r="M2" s="46" t="str">
        <f t="shared" ref="M2:M4" si="1">_xlfn.CONCAT(SUBSTITUTE(C2,"_"," ")," ")</f>
        <v xml:space="preserve">NormaABNT </v>
      </c>
      <c r="N2" s="46" t="str">
        <f t="shared" ref="N2:N4" si="2">_xlfn.CONCAT(SUBSTITUTE(D2,"_"," ")," ")</f>
        <v xml:space="preserve">NormaNBR </v>
      </c>
      <c r="O2" s="46" t="str">
        <f t="shared" ref="O2:O4" si="3">_xlfn.CONCAT(SUBSTITUTE(E2,"_"," ")," ")</f>
        <v xml:space="preserve">TemaNBR </v>
      </c>
      <c r="P2" s="24" t="str">
        <f t="shared" ref="P2:P4" si="4">_xlfn.CONCAT(L2," - ",M2," - ",N2," - ",O2," - ", SUBSTITUTE(F2, "_", " "))</f>
        <v>Conceito de: BIM - NormaABNT  - NormaNBR  - TemaNBR  - CódigoNBR</v>
      </c>
      <c r="Q2" s="25" t="s">
        <v>88</v>
      </c>
      <c r="R2" s="25" t="s">
        <v>88</v>
      </c>
      <c r="S2" s="25" t="s">
        <v>88</v>
      </c>
      <c r="T2" s="43" t="str">
        <f t="shared" ref="T2:T4" si="5">_xlfn.CONCAT("key_",A2)</f>
        <v>key_2</v>
      </c>
    </row>
    <row r="3" spans="1:20" ht="10.8" customHeight="1" x14ac:dyDescent="0.3">
      <c r="A3" s="23">
        <v>3</v>
      </c>
      <c r="B3" s="6" t="s">
        <v>90</v>
      </c>
      <c r="C3" s="6" t="s">
        <v>92</v>
      </c>
      <c r="D3" s="6" t="s">
        <v>34</v>
      </c>
      <c r="E3" s="6" t="s">
        <v>37</v>
      </c>
      <c r="F3" s="27" t="s">
        <v>35</v>
      </c>
      <c r="G3" s="14" t="s">
        <v>9</v>
      </c>
      <c r="H3" s="17" t="s">
        <v>9</v>
      </c>
      <c r="I3" s="14" t="s">
        <v>9</v>
      </c>
      <c r="J3" s="14" t="s">
        <v>9</v>
      </c>
      <c r="K3" s="14" t="s">
        <v>9</v>
      </c>
      <c r="L3" s="46" t="str">
        <f t="shared" ref="L3:L4" si="6">_xlfn.CONCAT("Conceito de: ", SUBSTITUTE(B3,"1_",""))</f>
        <v>Conceito de: BIM</v>
      </c>
      <c r="M3" s="46" t="str">
        <f t="shared" ref="M3:M4" si="7">_xlfn.CONCAT(SUBSTITUTE(C3,"_"," ")," ")</f>
        <v xml:space="preserve">NormaSUS </v>
      </c>
      <c r="N3" s="46" t="str">
        <f t="shared" ref="N3:N4" si="8">_xlfn.CONCAT(SUBSTITUTE(D3,"_"," ")," ")</f>
        <v xml:space="preserve">SomaSUS </v>
      </c>
      <c r="O3" s="46" t="str">
        <f t="shared" ref="O3:O4" si="9">_xlfn.CONCAT(SUBSTITUTE(E3,"_"," ")," ")</f>
        <v xml:space="preserve">TemaSUS </v>
      </c>
      <c r="P3" s="24" t="str">
        <f t="shared" ref="P3:P4" si="10">_xlfn.CONCAT(L3," - ",M3," - ",N3," - ",O3," - ", SUBSTITUTE(F3, "_", " "))</f>
        <v>Conceito de: BIM - NormaSUS  - SomaSUS  - TemaSUS  - CódigoSUS</v>
      </c>
      <c r="Q3" s="25" t="s">
        <v>88</v>
      </c>
      <c r="R3" s="25" t="s">
        <v>88</v>
      </c>
      <c r="S3" s="25" t="s">
        <v>88</v>
      </c>
      <c r="T3" s="43" t="str">
        <f t="shared" ref="T3:T4" si="11">_xlfn.CONCAT("key_",A3)</f>
        <v>key_3</v>
      </c>
    </row>
    <row r="4" spans="1:20" ht="10.8" customHeight="1" x14ac:dyDescent="0.3">
      <c r="A4" s="23">
        <v>4</v>
      </c>
      <c r="B4" s="6" t="s">
        <v>90</v>
      </c>
      <c r="C4" s="6" t="s">
        <v>92</v>
      </c>
      <c r="D4" s="6" t="s">
        <v>28</v>
      </c>
      <c r="E4" s="6" t="s">
        <v>38</v>
      </c>
      <c r="F4" s="4" t="s">
        <v>36</v>
      </c>
      <c r="G4" s="14" t="s">
        <v>9</v>
      </c>
      <c r="H4" s="17" t="s">
        <v>9</v>
      </c>
      <c r="I4" s="14" t="s">
        <v>9</v>
      </c>
      <c r="J4" s="14" t="s">
        <v>9</v>
      </c>
      <c r="K4" s="14" t="s">
        <v>9</v>
      </c>
      <c r="L4" s="46" t="str">
        <f t="shared" si="6"/>
        <v>Conceito de: BIM</v>
      </c>
      <c r="M4" s="46" t="str">
        <f t="shared" si="7"/>
        <v xml:space="preserve">NormaSUS </v>
      </c>
      <c r="N4" s="46" t="str">
        <f t="shared" si="8"/>
        <v xml:space="preserve">RDC50 </v>
      </c>
      <c r="O4" s="46" t="str">
        <f t="shared" si="9"/>
        <v xml:space="preserve">TemaRDC </v>
      </c>
      <c r="P4" s="24" t="str">
        <f t="shared" si="10"/>
        <v>Conceito de: BIM - NormaSUS  - RDC50  - TemaRDC  - CódigoRDC</v>
      </c>
      <c r="Q4" s="25" t="s">
        <v>88</v>
      </c>
      <c r="R4" s="25" t="s">
        <v>88</v>
      </c>
      <c r="S4" s="25" t="s">
        <v>88</v>
      </c>
      <c r="T4" s="43" t="str">
        <f t="shared" si="11"/>
        <v>key_4</v>
      </c>
    </row>
  </sheetData>
  <conditionalFormatting sqref="F1">
    <cfRule type="duplicateValues" dxfId="47" priority="11"/>
    <cfRule type="duplicateValues" dxfId="46" priority="12"/>
  </conditionalFormatting>
  <conditionalFormatting sqref="F1:F4">
    <cfRule type="duplicateValues" dxfId="45" priority="1"/>
  </conditionalFormatting>
  <conditionalFormatting sqref="F2 G1:K4">
    <cfRule type="cellIs" dxfId="44" priority="2" operator="equal">
      <formula>"null"</formula>
    </cfRule>
  </conditionalFormatting>
  <conditionalFormatting sqref="F3:F4">
    <cfRule type="duplicateValues" dxfId="43" priority="13"/>
    <cfRule type="duplicateValues" dxfId="42" priority="14"/>
    <cfRule type="duplicateValues" dxfId="41" priority="15"/>
    <cfRule type="duplicateValues" dxfId="40" priority="16"/>
    <cfRule type="duplicateValues" dxfId="39" priority="17"/>
    <cfRule type="duplicateValues" dxfId="38" priority="18"/>
    <cfRule type="duplicateValues" dxfId="37" priority="19"/>
    <cfRule type="duplicateValues" dxfId="36" priority="20"/>
    <cfRule type="duplicateValues" dxfId="35" priority="21"/>
    <cfRule type="duplicateValues" dxfId="34" priority="22"/>
  </conditionalFormatting>
  <conditionalFormatting sqref="F1">
    <cfRule type="duplicateValues" dxfId="33" priority="3"/>
    <cfRule type="duplicateValues" dxfId="32" priority="4"/>
    <cfRule type="duplicateValues" dxfId="31" priority="5"/>
    <cfRule type="duplicateValues" dxfId="30" priority="6"/>
    <cfRule type="duplicateValues" dxfId="29" priority="7"/>
    <cfRule type="duplicateValues" dxfId="28" priority="8"/>
    <cfRule type="duplicateValues" dxfId="27" priority="9"/>
    <cfRule type="duplicateValues" dxfId="26" priority="10"/>
  </conditionalFormatting>
  <pageMargins left="0.511811024" right="0.511811024" top="0.78740157499999996" bottom="0.78740157499999996" header="0.31496062000000002" footer="0.31496062000000002"/>
  <ignoredErrors>
    <ignoredError sqref="Q2:Q4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V18"/>
  <sheetViews>
    <sheetView zoomScale="190" zoomScaleNormal="190" workbookViewId="0">
      <pane ySplit="1" topLeftCell="A2" activePane="bottomLeft" state="frozen"/>
      <selection activeCell="B22" sqref="B22"/>
      <selection pane="bottomLeft" activeCell="U22" sqref="U22"/>
    </sheetView>
  </sheetViews>
  <sheetFormatPr defaultColWidth="11.109375" defaultRowHeight="9" customHeight="1" x14ac:dyDescent="0.3"/>
  <cols>
    <col min="1" max="1" width="2.21875" style="7" bestFit="1" customWidth="1"/>
    <col min="2" max="2" width="6.109375" style="8" bestFit="1" customWidth="1"/>
    <col min="3" max="3" width="6.88671875" style="8" bestFit="1" customWidth="1"/>
    <col min="4" max="4" width="10.109375" style="7" bestFit="1" customWidth="1"/>
    <col min="5" max="5" width="6.109375" style="8" bestFit="1" customWidth="1"/>
    <col min="6" max="6" width="7.21875" style="8" bestFit="1" customWidth="1"/>
    <col min="7" max="7" width="7.5546875" style="7" bestFit="1" customWidth="1"/>
    <col min="8" max="8" width="5.6640625" style="7" bestFit="1" customWidth="1"/>
    <col min="9" max="9" width="4.109375" style="7" bestFit="1" customWidth="1"/>
    <col min="10" max="10" width="6.6640625" style="7" bestFit="1" customWidth="1"/>
    <col min="11" max="11" width="5.33203125" style="7" bestFit="1" customWidth="1"/>
    <col min="12" max="12" width="5.21875" style="7" bestFit="1" customWidth="1"/>
    <col min="13" max="13" width="3.6640625" style="7" bestFit="1" customWidth="1"/>
    <col min="14" max="14" width="4.21875" style="7" bestFit="1" customWidth="1"/>
    <col min="15" max="15" width="4.88671875" style="7" bestFit="1" customWidth="1"/>
    <col min="16" max="16" width="4.77734375" style="8" bestFit="1" customWidth="1"/>
    <col min="17" max="17" width="4" style="8" bestFit="1" customWidth="1"/>
    <col min="18" max="18" width="4.33203125" style="8" bestFit="1" customWidth="1"/>
    <col min="19" max="19" width="4" style="8" bestFit="1" customWidth="1"/>
    <col min="20" max="20" width="8.33203125" style="8" bestFit="1" customWidth="1"/>
    <col min="21" max="21" width="22.6640625" style="8" bestFit="1" customWidth="1"/>
    <col min="22" max="22" width="22.77734375" style="8" bestFit="1" customWidth="1"/>
    <col min="23" max="16384" width="11.109375" style="1"/>
  </cols>
  <sheetData>
    <row r="1" spans="1:22" ht="21" customHeight="1" x14ac:dyDescent="0.3">
      <c r="A1" s="29" t="s">
        <v>60</v>
      </c>
      <c r="B1" s="29" t="s">
        <v>7</v>
      </c>
      <c r="C1" s="30" t="s">
        <v>61</v>
      </c>
      <c r="D1" s="30" t="s">
        <v>62</v>
      </c>
      <c r="E1" s="29" t="s">
        <v>7</v>
      </c>
      <c r="F1" s="30" t="s">
        <v>63</v>
      </c>
      <c r="G1" s="30" t="s">
        <v>64</v>
      </c>
      <c r="H1" s="30" t="s">
        <v>65</v>
      </c>
      <c r="I1" s="30" t="s">
        <v>66</v>
      </c>
      <c r="J1" s="30" t="s">
        <v>67</v>
      </c>
      <c r="K1" s="30" t="s">
        <v>68</v>
      </c>
      <c r="L1" s="30" t="s">
        <v>69</v>
      </c>
      <c r="M1" s="30" t="s">
        <v>70</v>
      </c>
      <c r="N1" s="30" t="s">
        <v>71</v>
      </c>
      <c r="O1" s="30" t="s">
        <v>72</v>
      </c>
      <c r="P1" s="30" t="s">
        <v>73</v>
      </c>
      <c r="Q1" s="30" t="s">
        <v>74</v>
      </c>
      <c r="R1" s="30" t="s">
        <v>75</v>
      </c>
      <c r="S1" s="30" t="s">
        <v>76</v>
      </c>
      <c r="T1" s="30" t="s">
        <v>77</v>
      </c>
      <c r="U1" s="30" t="s">
        <v>78</v>
      </c>
      <c r="V1" s="31" t="s">
        <v>79</v>
      </c>
    </row>
    <row r="2" spans="1:22" ht="9" customHeight="1" x14ac:dyDescent="0.3">
      <c r="A2" s="32">
        <v>2</v>
      </c>
      <c r="B2" s="33" t="s">
        <v>80</v>
      </c>
      <c r="C2" s="44" t="s">
        <v>82</v>
      </c>
      <c r="D2" s="3" t="s">
        <v>51</v>
      </c>
      <c r="E2" s="28" t="s">
        <v>81</v>
      </c>
      <c r="F2" s="45" t="str">
        <f t="shared" ref="F2:F16" si="0">_xlfn.CONCAT("d_",MID(C2,FIND("_",C2,1)+1,100))</f>
        <v>d_sus</v>
      </c>
      <c r="G2" s="35" t="str">
        <f t="shared" ref="G2:G16" si="1">MID(D2,FIND("_",D2,1)+1,100)</f>
        <v>código-sus</v>
      </c>
      <c r="H2" s="36" t="s">
        <v>3</v>
      </c>
      <c r="I2" s="37" t="s">
        <v>9</v>
      </c>
      <c r="J2" s="38" t="s">
        <v>84</v>
      </c>
      <c r="K2" s="38" t="s">
        <v>9</v>
      </c>
      <c r="L2" s="38" t="s">
        <v>9</v>
      </c>
      <c r="M2" s="38" t="s">
        <v>9</v>
      </c>
      <c r="N2" s="38" t="s">
        <v>9</v>
      </c>
      <c r="O2" s="38" t="s">
        <v>9</v>
      </c>
      <c r="P2" s="38" t="s">
        <v>9</v>
      </c>
      <c r="Q2" s="38" t="s">
        <v>9</v>
      </c>
      <c r="R2" s="38" t="s">
        <v>9</v>
      </c>
      <c r="S2" s="39" t="s">
        <v>90</v>
      </c>
      <c r="T2" s="40" t="s">
        <v>92</v>
      </c>
      <c r="U2" s="41" t="str">
        <f>_xlfn.CONCAT("Propriedade de objeto: ",D2)</f>
        <v>Propriedade de objeto: tem_código-sus</v>
      </c>
      <c r="V2" s="42" t="str">
        <f>_xlfn.CONCAT("Valor ",H2, " da Dataprop: ",G2)</f>
        <v>Valor xsd:string da Dataprop: código-sus</v>
      </c>
    </row>
    <row r="3" spans="1:22" ht="9" customHeight="1" x14ac:dyDescent="0.3">
      <c r="A3" s="32">
        <v>3</v>
      </c>
      <c r="B3" s="33" t="s">
        <v>80</v>
      </c>
      <c r="C3" s="34" t="str">
        <f>C2</f>
        <v>p_sus</v>
      </c>
      <c r="D3" s="3" t="s">
        <v>52</v>
      </c>
      <c r="E3" s="28" t="s">
        <v>81</v>
      </c>
      <c r="F3" s="2" t="str">
        <f t="shared" si="0"/>
        <v>d_sus</v>
      </c>
      <c r="G3" s="35" t="str">
        <f t="shared" si="1"/>
        <v>ambiente</v>
      </c>
      <c r="H3" s="36" t="s">
        <v>3</v>
      </c>
      <c r="I3" s="37" t="s">
        <v>9</v>
      </c>
      <c r="J3" s="38" t="s">
        <v>9</v>
      </c>
      <c r="K3" s="38" t="s">
        <v>9</v>
      </c>
      <c r="L3" s="38" t="s">
        <v>9</v>
      </c>
      <c r="M3" s="38" t="s">
        <v>9</v>
      </c>
      <c r="N3" s="38" t="s">
        <v>9</v>
      </c>
      <c r="O3" s="38" t="s">
        <v>9</v>
      </c>
      <c r="P3" s="38" t="s">
        <v>9</v>
      </c>
      <c r="Q3" s="38" t="s">
        <v>9</v>
      </c>
      <c r="R3" s="38" t="s">
        <v>9</v>
      </c>
      <c r="S3" s="43" t="str">
        <f>S2</f>
        <v>BIM</v>
      </c>
      <c r="T3" s="43" t="str">
        <f>T2</f>
        <v>NormaSUS</v>
      </c>
      <c r="U3" s="41" t="str">
        <f t="shared" ref="U3:U16" si="2">_xlfn.CONCAT("Propriedade de objeto: ",D3)</f>
        <v>Propriedade de objeto: tem_ambiente</v>
      </c>
      <c r="V3" s="42" t="str">
        <f t="shared" ref="V3:V16" si="3">_xlfn.CONCAT("Valor ",H3, " da Dataprop: ",G3)</f>
        <v>Valor xsd:string da Dataprop: ambiente</v>
      </c>
    </row>
    <row r="4" spans="1:22" ht="9" customHeight="1" x14ac:dyDescent="0.3">
      <c r="A4" s="32">
        <v>4</v>
      </c>
      <c r="B4" s="33" t="s">
        <v>80</v>
      </c>
      <c r="C4" s="34" t="str">
        <f t="shared" ref="C4:C7" si="4">C3</f>
        <v>p_sus</v>
      </c>
      <c r="D4" s="3" t="s">
        <v>53</v>
      </c>
      <c r="E4" s="28" t="s">
        <v>81</v>
      </c>
      <c r="F4" s="2" t="str">
        <f t="shared" si="0"/>
        <v>d_sus</v>
      </c>
      <c r="G4" s="35" t="str">
        <f t="shared" si="1"/>
        <v>equipamento</v>
      </c>
      <c r="H4" s="36" t="s">
        <v>3</v>
      </c>
      <c r="I4" s="37" t="s">
        <v>9</v>
      </c>
      <c r="J4" s="38" t="s">
        <v>9</v>
      </c>
      <c r="K4" s="38" t="s">
        <v>9</v>
      </c>
      <c r="L4" s="38" t="s">
        <v>9</v>
      </c>
      <c r="M4" s="38" t="s">
        <v>9</v>
      </c>
      <c r="N4" s="38" t="s">
        <v>9</v>
      </c>
      <c r="O4" s="38" t="s">
        <v>9</v>
      </c>
      <c r="P4" s="38" t="s">
        <v>9</v>
      </c>
      <c r="Q4" s="38" t="s">
        <v>9</v>
      </c>
      <c r="R4" s="38" t="s">
        <v>9</v>
      </c>
      <c r="S4" s="43" t="str">
        <f>S3</f>
        <v>BIM</v>
      </c>
      <c r="T4" s="43" t="str">
        <f t="shared" ref="T4:T16" si="5">T3</f>
        <v>NormaSUS</v>
      </c>
      <c r="U4" s="41" t="str">
        <f t="shared" si="2"/>
        <v>Propriedade de objeto: tem_equipamento</v>
      </c>
      <c r="V4" s="42" t="str">
        <f t="shared" si="3"/>
        <v>Valor xsd:string da Dataprop: equipamento</v>
      </c>
    </row>
    <row r="5" spans="1:22" ht="9" customHeight="1" x14ac:dyDescent="0.3">
      <c r="A5" s="32">
        <v>5</v>
      </c>
      <c r="B5" s="33" t="s">
        <v>80</v>
      </c>
      <c r="C5" s="34" t="str">
        <f t="shared" si="4"/>
        <v>p_sus</v>
      </c>
      <c r="D5" s="3" t="s">
        <v>54</v>
      </c>
      <c r="E5" s="28" t="s">
        <v>81</v>
      </c>
      <c r="F5" s="2" t="str">
        <f t="shared" si="0"/>
        <v>d_sus</v>
      </c>
      <c r="G5" s="35" t="str">
        <f t="shared" si="1"/>
        <v>ufuncional</v>
      </c>
      <c r="H5" s="36" t="s">
        <v>3</v>
      </c>
      <c r="I5" s="37" t="s">
        <v>9</v>
      </c>
      <c r="J5" s="38" t="s">
        <v>9</v>
      </c>
      <c r="K5" s="38" t="s">
        <v>9</v>
      </c>
      <c r="L5" s="38" t="s">
        <v>9</v>
      </c>
      <c r="M5" s="38" t="s">
        <v>9</v>
      </c>
      <c r="N5" s="38" t="s">
        <v>9</v>
      </c>
      <c r="O5" s="38" t="s">
        <v>9</v>
      </c>
      <c r="P5" s="38" t="s">
        <v>9</v>
      </c>
      <c r="Q5" s="38" t="s">
        <v>9</v>
      </c>
      <c r="R5" s="38" t="s">
        <v>9</v>
      </c>
      <c r="S5" s="43" t="str">
        <f t="shared" ref="S5:S18" si="6">S4</f>
        <v>BIM</v>
      </c>
      <c r="T5" s="43" t="str">
        <f t="shared" si="5"/>
        <v>NormaSUS</v>
      </c>
      <c r="U5" s="41" t="str">
        <f t="shared" si="2"/>
        <v>Propriedade de objeto: tem_ufuncional</v>
      </c>
      <c r="V5" s="42" t="str">
        <f t="shared" si="3"/>
        <v>Valor xsd:string da Dataprop: ufuncional</v>
      </c>
    </row>
    <row r="6" spans="1:22" ht="9" customHeight="1" x14ac:dyDescent="0.3">
      <c r="A6" s="32">
        <v>6</v>
      </c>
      <c r="B6" s="33" t="s">
        <v>80</v>
      </c>
      <c r="C6" s="34" t="str">
        <f t="shared" si="4"/>
        <v>p_sus</v>
      </c>
      <c r="D6" s="3" t="s">
        <v>55</v>
      </c>
      <c r="E6" s="28" t="s">
        <v>81</v>
      </c>
      <c r="F6" s="2" t="str">
        <f t="shared" si="0"/>
        <v>d_sus</v>
      </c>
      <c r="G6" s="35" t="str">
        <f t="shared" si="1"/>
        <v>volume</v>
      </c>
      <c r="H6" s="36" t="s">
        <v>3</v>
      </c>
      <c r="I6" s="37" t="s">
        <v>9</v>
      </c>
      <c r="J6" s="38" t="s">
        <v>9</v>
      </c>
      <c r="K6" s="38" t="s">
        <v>9</v>
      </c>
      <c r="L6" s="38" t="s">
        <v>9</v>
      </c>
      <c r="M6" s="38" t="s">
        <v>9</v>
      </c>
      <c r="N6" s="38" t="s">
        <v>9</v>
      </c>
      <c r="O6" s="38" t="s">
        <v>9</v>
      </c>
      <c r="P6" s="38" t="s">
        <v>9</v>
      </c>
      <c r="Q6" s="38" t="s">
        <v>9</v>
      </c>
      <c r="R6" s="38" t="s">
        <v>9</v>
      </c>
      <c r="S6" s="43" t="str">
        <f t="shared" si="6"/>
        <v>BIM</v>
      </c>
      <c r="T6" s="43" t="str">
        <f t="shared" si="5"/>
        <v>NormaSUS</v>
      </c>
      <c r="U6" s="41" t="str">
        <f t="shared" si="2"/>
        <v>Propriedade de objeto: tem_volume</v>
      </c>
      <c r="V6" s="42" t="str">
        <f t="shared" si="3"/>
        <v>Valor xsd:string da Dataprop: volume</v>
      </c>
    </row>
    <row r="7" spans="1:22" ht="9" customHeight="1" x14ac:dyDescent="0.3">
      <c r="A7" s="32">
        <v>7</v>
      </c>
      <c r="B7" s="33" t="s">
        <v>80</v>
      </c>
      <c r="C7" s="34" t="str">
        <f t="shared" si="4"/>
        <v>p_sus</v>
      </c>
      <c r="D7" s="3" t="s">
        <v>56</v>
      </c>
      <c r="E7" s="28" t="s">
        <v>81</v>
      </c>
      <c r="F7" s="2" t="str">
        <f t="shared" si="0"/>
        <v>d_sus</v>
      </c>
      <c r="G7" s="35" t="str">
        <f t="shared" si="1"/>
        <v>setor</v>
      </c>
      <c r="H7" s="36" t="s">
        <v>3</v>
      </c>
      <c r="I7" s="37" t="s">
        <v>9</v>
      </c>
      <c r="J7" s="38" t="s">
        <v>9</v>
      </c>
      <c r="K7" s="38" t="s">
        <v>9</v>
      </c>
      <c r="L7" s="38" t="s">
        <v>9</v>
      </c>
      <c r="M7" s="38" t="s">
        <v>9</v>
      </c>
      <c r="N7" s="38" t="s">
        <v>9</v>
      </c>
      <c r="O7" s="38" t="s">
        <v>9</v>
      </c>
      <c r="P7" s="38" t="s">
        <v>9</v>
      </c>
      <c r="Q7" s="38" t="s">
        <v>9</v>
      </c>
      <c r="R7" s="38" t="s">
        <v>9</v>
      </c>
      <c r="S7" s="43" t="str">
        <f>S6</f>
        <v>BIM</v>
      </c>
      <c r="T7" s="43" t="str">
        <f t="shared" si="5"/>
        <v>NormaSUS</v>
      </c>
      <c r="U7" s="41" t="str">
        <f t="shared" si="2"/>
        <v>Propriedade de objeto: tem_setor</v>
      </c>
      <c r="V7" s="42" t="str">
        <f t="shared" si="3"/>
        <v>Valor xsd:string da Dataprop: setor</v>
      </c>
    </row>
    <row r="8" spans="1:22" ht="9" customHeight="1" x14ac:dyDescent="0.3">
      <c r="A8" s="32">
        <v>8</v>
      </c>
      <c r="B8" s="33" t="s">
        <v>80</v>
      </c>
      <c r="C8" s="44" t="s">
        <v>86</v>
      </c>
      <c r="D8" s="3" t="s">
        <v>87</v>
      </c>
      <c r="E8" s="28" t="s">
        <v>81</v>
      </c>
      <c r="F8" s="45" t="str">
        <f t="shared" ref="F8:F13" si="7">_xlfn.CONCAT("d_",MID(C8,FIND("_",C8,1)+1,100))</f>
        <v>d_rdc50</v>
      </c>
      <c r="G8" s="35" t="str">
        <f t="shared" ref="G8:G13" si="8">MID(D8,FIND("_",D8,1)+1,100)</f>
        <v>código-rdc50</v>
      </c>
      <c r="H8" s="36" t="s">
        <v>3</v>
      </c>
      <c r="I8" s="37" t="s">
        <v>9</v>
      </c>
      <c r="J8" s="38" t="s">
        <v>84</v>
      </c>
      <c r="K8" s="38" t="s">
        <v>9</v>
      </c>
      <c r="L8" s="38" t="s">
        <v>9</v>
      </c>
      <c r="M8" s="38" t="s">
        <v>9</v>
      </c>
      <c r="N8" s="38" t="s">
        <v>9</v>
      </c>
      <c r="O8" s="38" t="s">
        <v>9</v>
      </c>
      <c r="P8" s="38" t="s">
        <v>9</v>
      </c>
      <c r="Q8" s="38" t="s">
        <v>9</v>
      </c>
      <c r="R8" s="38" t="s">
        <v>9</v>
      </c>
      <c r="S8" s="39" t="s">
        <v>90</v>
      </c>
      <c r="T8" s="40" t="str">
        <f>T7</f>
        <v>NormaSUS</v>
      </c>
      <c r="U8" s="41" t="str">
        <f>_xlfn.CONCAT("Propriedade de objeto: ",D8)</f>
        <v>Propriedade de objeto: tem_código-rdc50</v>
      </c>
      <c r="V8" s="42" t="str">
        <f>_xlfn.CONCAT("Valor ",H8, " da Dataprop: ",G8)</f>
        <v>Valor xsd:string da Dataprop: código-rdc50</v>
      </c>
    </row>
    <row r="9" spans="1:22" ht="9" customHeight="1" x14ac:dyDescent="0.3">
      <c r="A9" s="32">
        <v>9</v>
      </c>
      <c r="B9" s="33" t="s">
        <v>80</v>
      </c>
      <c r="C9" s="34" t="str">
        <f>C8</f>
        <v>p_rdc50</v>
      </c>
      <c r="D9" s="3" t="s">
        <v>52</v>
      </c>
      <c r="E9" s="28" t="s">
        <v>81</v>
      </c>
      <c r="F9" s="2" t="str">
        <f t="shared" si="7"/>
        <v>d_rdc50</v>
      </c>
      <c r="G9" s="35" t="str">
        <f t="shared" si="8"/>
        <v>ambiente</v>
      </c>
      <c r="H9" s="36" t="s">
        <v>3</v>
      </c>
      <c r="I9" s="37" t="s">
        <v>9</v>
      </c>
      <c r="J9" s="38" t="s">
        <v>9</v>
      </c>
      <c r="K9" s="38" t="s">
        <v>9</v>
      </c>
      <c r="L9" s="38" t="s">
        <v>9</v>
      </c>
      <c r="M9" s="38" t="s">
        <v>9</v>
      </c>
      <c r="N9" s="38" t="s">
        <v>9</v>
      </c>
      <c r="O9" s="38" t="s">
        <v>9</v>
      </c>
      <c r="P9" s="38" t="s">
        <v>9</v>
      </c>
      <c r="Q9" s="38" t="s">
        <v>9</v>
      </c>
      <c r="R9" s="38" t="s">
        <v>9</v>
      </c>
      <c r="S9" s="43" t="str">
        <f>S8</f>
        <v>BIM</v>
      </c>
      <c r="T9" s="43" t="str">
        <f>T8</f>
        <v>NormaSUS</v>
      </c>
      <c r="U9" s="41" t="str">
        <f t="shared" ref="U9:U13" si="9">_xlfn.CONCAT("Propriedade de objeto: ",D9)</f>
        <v>Propriedade de objeto: tem_ambiente</v>
      </c>
      <c r="V9" s="42" t="str">
        <f t="shared" ref="V9:V13" si="10">_xlfn.CONCAT("Valor ",H9, " da Dataprop: ",G9)</f>
        <v>Valor xsd:string da Dataprop: ambiente</v>
      </c>
    </row>
    <row r="10" spans="1:22" ht="9" customHeight="1" x14ac:dyDescent="0.3">
      <c r="A10" s="32">
        <v>10</v>
      </c>
      <c r="B10" s="33" t="s">
        <v>80</v>
      </c>
      <c r="C10" s="34" t="str">
        <f t="shared" ref="C10:C13" si="11">C9</f>
        <v>p_rdc50</v>
      </c>
      <c r="D10" s="3" t="s">
        <v>53</v>
      </c>
      <c r="E10" s="28" t="s">
        <v>81</v>
      </c>
      <c r="F10" s="2" t="str">
        <f t="shared" si="7"/>
        <v>d_rdc50</v>
      </c>
      <c r="G10" s="35" t="str">
        <f t="shared" si="8"/>
        <v>equipamento</v>
      </c>
      <c r="H10" s="36" t="s">
        <v>3</v>
      </c>
      <c r="I10" s="37" t="s">
        <v>9</v>
      </c>
      <c r="J10" s="38" t="s">
        <v>9</v>
      </c>
      <c r="K10" s="38" t="s">
        <v>9</v>
      </c>
      <c r="L10" s="38" t="s">
        <v>9</v>
      </c>
      <c r="M10" s="38" t="s">
        <v>9</v>
      </c>
      <c r="N10" s="38" t="s">
        <v>9</v>
      </c>
      <c r="O10" s="38" t="s">
        <v>9</v>
      </c>
      <c r="P10" s="38" t="s">
        <v>9</v>
      </c>
      <c r="Q10" s="38" t="s">
        <v>9</v>
      </c>
      <c r="R10" s="38" t="s">
        <v>9</v>
      </c>
      <c r="S10" s="43" t="str">
        <f>S9</f>
        <v>BIM</v>
      </c>
      <c r="T10" s="43" t="str">
        <f t="shared" ref="T10:T13" si="12">T9</f>
        <v>NormaSUS</v>
      </c>
      <c r="U10" s="41" t="str">
        <f t="shared" si="9"/>
        <v>Propriedade de objeto: tem_equipamento</v>
      </c>
      <c r="V10" s="42" t="str">
        <f t="shared" si="10"/>
        <v>Valor xsd:string da Dataprop: equipamento</v>
      </c>
    </row>
    <row r="11" spans="1:22" ht="9" customHeight="1" x14ac:dyDescent="0.3">
      <c r="A11" s="32">
        <v>11</v>
      </c>
      <c r="B11" s="33" t="s">
        <v>80</v>
      </c>
      <c r="C11" s="34" t="str">
        <f t="shared" si="11"/>
        <v>p_rdc50</v>
      </c>
      <c r="D11" s="3" t="s">
        <v>54</v>
      </c>
      <c r="E11" s="28" t="s">
        <v>81</v>
      </c>
      <c r="F11" s="2" t="str">
        <f t="shared" si="7"/>
        <v>d_rdc50</v>
      </c>
      <c r="G11" s="35" t="str">
        <f t="shared" si="8"/>
        <v>ufuncional</v>
      </c>
      <c r="H11" s="36" t="s">
        <v>3</v>
      </c>
      <c r="I11" s="37" t="s">
        <v>9</v>
      </c>
      <c r="J11" s="38" t="s">
        <v>9</v>
      </c>
      <c r="K11" s="38" t="s">
        <v>9</v>
      </c>
      <c r="L11" s="38" t="s">
        <v>9</v>
      </c>
      <c r="M11" s="38" t="s">
        <v>9</v>
      </c>
      <c r="N11" s="38" t="s">
        <v>9</v>
      </c>
      <c r="O11" s="38" t="s">
        <v>9</v>
      </c>
      <c r="P11" s="38" t="s">
        <v>9</v>
      </c>
      <c r="Q11" s="38" t="s">
        <v>9</v>
      </c>
      <c r="R11" s="38" t="s">
        <v>9</v>
      </c>
      <c r="S11" s="43" t="str">
        <f t="shared" si="6"/>
        <v>BIM</v>
      </c>
      <c r="T11" s="43" t="str">
        <f t="shared" si="12"/>
        <v>NormaSUS</v>
      </c>
      <c r="U11" s="41" t="str">
        <f t="shared" si="9"/>
        <v>Propriedade de objeto: tem_ufuncional</v>
      </c>
      <c r="V11" s="42" t="str">
        <f t="shared" si="10"/>
        <v>Valor xsd:string da Dataprop: ufuncional</v>
      </c>
    </row>
    <row r="12" spans="1:22" ht="9" customHeight="1" x14ac:dyDescent="0.3">
      <c r="A12" s="32">
        <v>12</v>
      </c>
      <c r="B12" s="33" t="s">
        <v>80</v>
      </c>
      <c r="C12" s="34" t="str">
        <f t="shared" si="11"/>
        <v>p_rdc50</v>
      </c>
      <c r="D12" s="3" t="s">
        <v>55</v>
      </c>
      <c r="E12" s="28" t="s">
        <v>81</v>
      </c>
      <c r="F12" s="2" t="str">
        <f t="shared" si="7"/>
        <v>d_rdc50</v>
      </c>
      <c r="G12" s="35" t="str">
        <f t="shared" si="8"/>
        <v>volume</v>
      </c>
      <c r="H12" s="36" t="s">
        <v>3</v>
      </c>
      <c r="I12" s="37" t="s">
        <v>9</v>
      </c>
      <c r="J12" s="38" t="s">
        <v>9</v>
      </c>
      <c r="K12" s="38" t="s">
        <v>9</v>
      </c>
      <c r="L12" s="38" t="s">
        <v>9</v>
      </c>
      <c r="M12" s="38" t="s">
        <v>9</v>
      </c>
      <c r="N12" s="38" t="s">
        <v>9</v>
      </c>
      <c r="O12" s="38" t="s">
        <v>9</v>
      </c>
      <c r="P12" s="38" t="s">
        <v>9</v>
      </c>
      <c r="Q12" s="38" t="s">
        <v>9</v>
      </c>
      <c r="R12" s="38" t="s">
        <v>9</v>
      </c>
      <c r="S12" s="43" t="str">
        <f t="shared" si="6"/>
        <v>BIM</v>
      </c>
      <c r="T12" s="43" t="str">
        <f t="shared" si="12"/>
        <v>NormaSUS</v>
      </c>
      <c r="U12" s="41" t="str">
        <f t="shared" si="9"/>
        <v>Propriedade de objeto: tem_volume</v>
      </c>
      <c r="V12" s="42" t="str">
        <f t="shared" si="10"/>
        <v>Valor xsd:string da Dataprop: volume</v>
      </c>
    </row>
    <row r="13" spans="1:22" ht="9" customHeight="1" x14ac:dyDescent="0.3">
      <c r="A13" s="32">
        <v>13</v>
      </c>
      <c r="B13" s="33" t="s">
        <v>80</v>
      </c>
      <c r="C13" s="34" t="str">
        <f t="shared" si="11"/>
        <v>p_rdc50</v>
      </c>
      <c r="D13" s="3" t="s">
        <v>56</v>
      </c>
      <c r="E13" s="28" t="s">
        <v>81</v>
      </c>
      <c r="F13" s="2" t="str">
        <f t="shared" si="7"/>
        <v>d_rdc50</v>
      </c>
      <c r="G13" s="35" t="str">
        <f t="shared" si="8"/>
        <v>setor</v>
      </c>
      <c r="H13" s="36" t="s">
        <v>3</v>
      </c>
      <c r="I13" s="37" t="s">
        <v>9</v>
      </c>
      <c r="J13" s="38" t="s">
        <v>9</v>
      </c>
      <c r="K13" s="38" t="s">
        <v>9</v>
      </c>
      <c r="L13" s="38" t="s">
        <v>9</v>
      </c>
      <c r="M13" s="38" t="s">
        <v>9</v>
      </c>
      <c r="N13" s="38" t="s">
        <v>9</v>
      </c>
      <c r="O13" s="38" t="s">
        <v>9</v>
      </c>
      <c r="P13" s="38" t="s">
        <v>9</v>
      </c>
      <c r="Q13" s="38" t="s">
        <v>9</v>
      </c>
      <c r="R13" s="38" t="s">
        <v>9</v>
      </c>
      <c r="S13" s="43" t="str">
        <f t="shared" si="6"/>
        <v>BIM</v>
      </c>
      <c r="T13" s="43" t="str">
        <f t="shared" si="12"/>
        <v>NormaSUS</v>
      </c>
      <c r="U13" s="41" t="str">
        <f t="shared" si="9"/>
        <v>Propriedade de objeto: tem_setor</v>
      </c>
      <c r="V13" s="42" t="str">
        <f t="shared" si="10"/>
        <v>Valor xsd:string da Dataprop: setor</v>
      </c>
    </row>
    <row r="14" spans="1:22" ht="9" customHeight="1" x14ac:dyDescent="0.3">
      <c r="A14" s="32">
        <v>14</v>
      </c>
      <c r="B14" s="33" t="s">
        <v>80</v>
      </c>
      <c r="C14" s="44" t="s">
        <v>83</v>
      </c>
      <c r="D14" s="5" t="s">
        <v>57</v>
      </c>
      <c r="E14" s="28" t="s">
        <v>81</v>
      </c>
      <c r="F14" s="45" t="str">
        <f t="shared" si="0"/>
        <v>d_abnt</v>
      </c>
      <c r="G14" s="35" t="str">
        <f t="shared" si="1"/>
        <v>norma</v>
      </c>
      <c r="H14" s="36" t="s">
        <v>3</v>
      </c>
      <c r="I14" s="37" t="s">
        <v>9</v>
      </c>
      <c r="J14" s="38" t="s">
        <v>9</v>
      </c>
      <c r="K14" s="38" t="s">
        <v>9</v>
      </c>
      <c r="L14" s="38" t="s">
        <v>9</v>
      </c>
      <c r="M14" s="38" t="s">
        <v>9</v>
      </c>
      <c r="N14" s="38" t="s">
        <v>9</v>
      </c>
      <c r="O14" s="38" t="s">
        <v>9</v>
      </c>
      <c r="P14" s="38" t="s">
        <v>9</v>
      </c>
      <c r="Q14" s="38" t="s">
        <v>9</v>
      </c>
      <c r="R14" s="38" t="s">
        <v>9</v>
      </c>
      <c r="S14" s="40" t="str">
        <f>S7</f>
        <v>BIM</v>
      </c>
      <c r="T14" s="40" t="s">
        <v>91</v>
      </c>
      <c r="U14" s="41" t="str">
        <f t="shared" si="2"/>
        <v>Propriedade de objeto: tem_norma</v>
      </c>
      <c r="V14" s="42" t="str">
        <f t="shared" si="3"/>
        <v>Valor xsd:string da Dataprop: norma</v>
      </c>
    </row>
    <row r="15" spans="1:22" ht="9" customHeight="1" x14ac:dyDescent="0.3">
      <c r="A15" s="32">
        <v>15</v>
      </c>
      <c r="B15" s="33" t="s">
        <v>80</v>
      </c>
      <c r="C15" s="34" t="str">
        <f>C14</f>
        <v>p_abnt</v>
      </c>
      <c r="D15" s="5" t="s">
        <v>58</v>
      </c>
      <c r="E15" s="28" t="s">
        <v>81</v>
      </c>
      <c r="F15" s="2" t="str">
        <f t="shared" si="0"/>
        <v>d_abnt</v>
      </c>
      <c r="G15" s="35" t="str">
        <f t="shared" si="1"/>
        <v>parte</v>
      </c>
      <c r="H15" s="36" t="s">
        <v>3</v>
      </c>
      <c r="I15" s="37" t="s">
        <v>9</v>
      </c>
      <c r="J15" s="38" t="s">
        <v>9</v>
      </c>
      <c r="K15" s="38" t="s">
        <v>9</v>
      </c>
      <c r="L15" s="38" t="s">
        <v>9</v>
      </c>
      <c r="M15" s="38" t="s">
        <v>9</v>
      </c>
      <c r="N15" s="38" t="s">
        <v>9</v>
      </c>
      <c r="O15" s="38" t="s">
        <v>9</v>
      </c>
      <c r="P15" s="38" t="s">
        <v>9</v>
      </c>
      <c r="Q15" s="38" t="s">
        <v>9</v>
      </c>
      <c r="R15" s="38" t="s">
        <v>9</v>
      </c>
      <c r="S15" s="43" t="str">
        <f t="shared" si="6"/>
        <v>BIM</v>
      </c>
      <c r="T15" s="43" t="str">
        <f t="shared" si="5"/>
        <v>NormaABNT</v>
      </c>
      <c r="U15" s="41" t="str">
        <f t="shared" si="2"/>
        <v>Propriedade de objeto: tem_parte</v>
      </c>
      <c r="V15" s="42" t="str">
        <f t="shared" si="3"/>
        <v>Valor xsd:string da Dataprop: parte</v>
      </c>
    </row>
    <row r="16" spans="1:22" ht="9" customHeight="1" x14ac:dyDescent="0.3">
      <c r="A16" s="32">
        <v>16</v>
      </c>
      <c r="B16" s="33" t="s">
        <v>80</v>
      </c>
      <c r="C16" s="34" t="str">
        <f t="shared" ref="C16:C18" si="13">C15</f>
        <v>p_abnt</v>
      </c>
      <c r="D16" s="5" t="s">
        <v>85</v>
      </c>
      <c r="E16" s="28" t="s">
        <v>81</v>
      </c>
      <c r="F16" s="2" t="str">
        <f t="shared" si="0"/>
        <v>d_abnt</v>
      </c>
      <c r="G16" s="35" t="str">
        <f t="shared" si="1"/>
        <v>código_abnt</v>
      </c>
      <c r="H16" s="36" t="s">
        <v>3</v>
      </c>
      <c r="I16" s="37" t="s">
        <v>9</v>
      </c>
      <c r="J16" s="38" t="s">
        <v>84</v>
      </c>
      <c r="K16" s="38" t="s">
        <v>9</v>
      </c>
      <c r="L16" s="38" t="s">
        <v>9</v>
      </c>
      <c r="M16" s="38" t="s">
        <v>9</v>
      </c>
      <c r="N16" s="38" t="s">
        <v>9</v>
      </c>
      <c r="O16" s="38" t="s">
        <v>9</v>
      </c>
      <c r="P16" s="38" t="s">
        <v>9</v>
      </c>
      <c r="Q16" s="38" t="s">
        <v>9</v>
      </c>
      <c r="R16" s="38" t="s">
        <v>9</v>
      </c>
      <c r="S16" s="43" t="str">
        <f t="shared" si="6"/>
        <v>BIM</v>
      </c>
      <c r="T16" s="43" t="str">
        <f t="shared" si="5"/>
        <v>NormaABNT</v>
      </c>
      <c r="U16" s="41" t="str">
        <f t="shared" si="2"/>
        <v>Propriedade de objeto: tem_código_abnt</v>
      </c>
      <c r="V16" s="42" t="str">
        <f t="shared" si="3"/>
        <v>Valor xsd:string da Dataprop: código_abnt</v>
      </c>
    </row>
    <row r="17" spans="1:22" ht="9" customHeight="1" x14ac:dyDescent="0.3">
      <c r="A17" s="32">
        <v>17</v>
      </c>
      <c r="B17" s="33" t="s">
        <v>80</v>
      </c>
      <c r="C17" s="34" t="str">
        <f t="shared" si="13"/>
        <v>p_abnt</v>
      </c>
      <c r="D17" s="5" t="s">
        <v>89</v>
      </c>
      <c r="E17" s="28" t="s">
        <v>81</v>
      </c>
      <c r="F17" s="2" t="str">
        <f t="shared" ref="F17" si="14">_xlfn.CONCAT("d_",MID(C17,FIND("_",C17,1)+1,100))</f>
        <v>d_abnt</v>
      </c>
      <c r="G17" s="35" t="str">
        <f t="shared" ref="G17" si="15">MID(D17,FIND("_",D17,1)+1,100)</f>
        <v>tema</v>
      </c>
      <c r="H17" s="36" t="s">
        <v>3</v>
      </c>
      <c r="I17" s="37" t="s">
        <v>9</v>
      </c>
      <c r="J17" s="38" t="s">
        <v>9</v>
      </c>
      <c r="K17" s="38" t="s">
        <v>9</v>
      </c>
      <c r="L17" s="38" t="s">
        <v>9</v>
      </c>
      <c r="M17" s="38" t="s">
        <v>9</v>
      </c>
      <c r="N17" s="38" t="s">
        <v>9</v>
      </c>
      <c r="O17" s="38" t="s">
        <v>9</v>
      </c>
      <c r="P17" s="38" t="s">
        <v>9</v>
      </c>
      <c r="Q17" s="38" t="s">
        <v>9</v>
      </c>
      <c r="R17" s="38" t="s">
        <v>9</v>
      </c>
      <c r="S17" s="43" t="str">
        <f t="shared" si="6"/>
        <v>BIM</v>
      </c>
      <c r="T17" s="43" t="str">
        <f t="shared" ref="T17:T18" si="16">T16</f>
        <v>NormaABNT</v>
      </c>
      <c r="U17" s="41" t="str">
        <f t="shared" ref="U17" si="17">_xlfn.CONCAT("Propriedade de objeto: ",D17)</f>
        <v>Propriedade de objeto: tem_tema</v>
      </c>
      <c r="V17" s="42" t="str">
        <f t="shared" ref="V17" si="18">_xlfn.CONCAT("Valor ",H17, " da Dataprop: ",G17)</f>
        <v>Valor xsd:string da Dataprop: tema</v>
      </c>
    </row>
    <row r="18" spans="1:22" ht="9" customHeight="1" x14ac:dyDescent="0.3">
      <c r="A18" s="32">
        <v>18</v>
      </c>
      <c r="B18" s="33" t="s">
        <v>80</v>
      </c>
      <c r="C18" s="34" t="str">
        <f t="shared" si="13"/>
        <v>p_abnt</v>
      </c>
      <c r="D18" s="5" t="s">
        <v>59</v>
      </c>
      <c r="E18" s="28" t="s">
        <v>81</v>
      </c>
      <c r="F18" s="2" t="str">
        <f t="shared" ref="F18" si="19">_xlfn.CONCAT("d_",MID(C18,FIND("_",C18,1)+1,100))</f>
        <v>d_abnt</v>
      </c>
      <c r="G18" s="35" t="str">
        <f t="shared" ref="G18" si="20">MID(D18,FIND("_",D18,1)+1,100)</f>
        <v>descrição</v>
      </c>
      <c r="H18" s="36" t="s">
        <v>3</v>
      </c>
      <c r="I18" s="37" t="s">
        <v>9</v>
      </c>
      <c r="J18" s="38" t="s">
        <v>9</v>
      </c>
      <c r="K18" s="38" t="s">
        <v>9</v>
      </c>
      <c r="L18" s="38" t="s">
        <v>9</v>
      </c>
      <c r="M18" s="38" t="s">
        <v>9</v>
      </c>
      <c r="N18" s="38" t="s">
        <v>9</v>
      </c>
      <c r="O18" s="38" t="s">
        <v>9</v>
      </c>
      <c r="P18" s="38" t="s">
        <v>9</v>
      </c>
      <c r="Q18" s="38" t="s">
        <v>9</v>
      </c>
      <c r="R18" s="38" t="s">
        <v>9</v>
      </c>
      <c r="S18" s="43" t="str">
        <f t="shared" si="6"/>
        <v>BIM</v>
      </c>
      <c r="T18" s="43" t="str">
        <f t="shared" si="16"/>
        <v>NormaABNT</v>
      </c>
      <c r="U18" s="41" t="str">
        <f t="shared" ref="U18" si="21">_xlfn.CONCAT("Propriedade de objeto: ",D18)</f>
        <v>Propriedade de objeto: tem_descrição</v>
      </c>
      <c r="V18" s="42" t="str">
        <f t="shared" ref="V18" si="22">_xlfn.CONCAT("Valor ",H18, " da Dataprop: ",G18)</f>
        <v>Valor xsd:string da Dataprop: descrição</v>
      </c>
    </row>
  </sheetData>
  <phoneticPr fontId="1" type="noConversion"/>
  <conditionalFormatting sqref="D1">
    <cfRule type="duplicateValues" dxfId="56" priority="5"/>
  </conditionalFormatting>
  <conditionalFormatting sqref="E2:E18">
    <cfRule type="cellIs" dxfId="55" priority="7" operator="equal">
      <formula>"null"</formula>
    </cfRule>
  </conditionalFormatting>
  <conditionalFormatting sqref="F2:H17">
    <cfRule type="cellIs" dxfId="54" priority="2" operator="equal">
      <formula>"null"</formula>
    </cfRule>
  </conditionalFormatting>
  <conditionalFormatting sqref="G1">
    <cfRule type="duplicateValues" dxfId="53" priority="6"/>
  </conditionalFormatting>
  <conditionalFormatting sqref="G19:O1048576">
    <cfRule type="cellIs" dxfId="52" priority="38" operator="equal">
      <formula>"null"</formula>
    </cfRule>
  </conditionalFormatting>
  <conditionalFormatting sqref="J1:R18 H2:H18">
    <cfRule type="cellIs" dxfId="51" priority="8" operator="equal">
      <formula>"null"</formula>
    </cfRule>
  </conditionalFormatting>
  <conditionalFormatting sqref="Q19:Q1048576">
    <cfRule type="cellIs" dxfId="50" priority="36" operator="equal">
      <formula>"null"</formula>
    </cfRule>
  </conditionalFormatting>
  <conditionalFormatting sqref="T1">
    <cfRule type="cellIs" dxfId="49" priority="4" operator="equal">
      <formula>"null"</formula>
    </cfRule>
  </conditionalFormatting>
  <conditionalFormatting sqref="F18:H18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S1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2"/>
  <sheetViews>
    <sheetView zoomScale="220" zoomScaleNormal="220" workbookViewId="0">
      <selection activeCell="D2" sqref="D2"/>
    </sheetView>
  </sheetViews>
  <sheetFormatPr defaultColWidth="5.44140625" defaultRowHeight="7.95" customHeight="1" x14ac:dyDescent="0.15"/>
  <cols>
    <col min="1" max="1" width="2.21875" style="7" customWidth="1"/>
    <col min="2" max="4" width="6" style="8" customWidth="1"/>
    <col min="5" max="10" width="4.6640625" style="8" customWidth="1"/>
    <col min="11" max="21" width="4.5546875" style="16" customWidth="1"/>
    <col min="22" max="16384" width="5.44140625" style="16"/>
  </cols>
  <sheetData>
    <row r="1" spans="1:21" s="12" customFormat="1" ht="26.25" customHeight="1" x14ac:dyDescent="0.15">
      <c r="A1" s="9" t="s">
        <v>29</v>
      </c>
      <c r="B1" s="10" t="s">
        <v>42</v>
      </c>
      <c r="C1" s="10" t="s">
        <v>43</v>
      </c>
      <c r="D1" s="10" t="s">
        <v>44</v>
      </c>
      <c r="E1" s="10" t="s">
        <v>45</v>
      </c>
      <c r="F1" s="10" t="s">
        <v>46</v>
      </c>
      <c r="G1" s="10" t="s">
        <v>47</v>
      </c>
      <c r="H1" s="10" t="s">
        <v>48</v>
      </c>
      <c r="I1" s="10" t="s">
        <v>49</v>
      </c>
      <c r="J1" s="10" t="s">
        <v>50</v>
      </c>
      <c r="K1" s="10" t="s">
        <v>17</v>
      </c>
      <c r="L1" s="10" t="s">
        <v>18</v>
      </c>
      <c r="M1" s="10" t="s">
        <v>19</v>
      </c>
      <c r="N1" s="10" t="s">
        <v>20</v>
      </c>
      <c r="O1" s="10" t="s">
        <v>21</v>
      </c>
      <c r="P1" s="10" t="s">
        <v>22</v>
      </c>
      <c r="Q1" s="10" t="s">
        <v>23</v>
      </c>
      <c r="R1" s="10" t="s">
        <v>24</v>
      </c>
      <c r="S1" s="10" t="s">
        <v>25</v>
      </c>
      <c r="T1" s="10" t="s">
        <v>26</v>
      </c>
      <c r="U1" s="11" t="s">
        <v>27</v>
      </c>
    </row>
    <row r="2" spans="1:21" ht="13.5" customHeight="1" x14ac:dyDescent="0.15">
      <c r="A2" s="13">
        <v>2</v>
      </c>
      <c r="B2" s="14" t="s">
        <v>41</v>
      </c>
      <c r="C2" s="14" t="s">
        <v>34</v>
      </c>
      <c r="D2" s="14" t="s">
        <v>28</v>
      </c>
      <c r="E2" s="14" t="s">
        <v>9</v>
      </c>
      <c r="F2" s="14" t="s">
        <v>9</v>
      </c>
      <c r="G2" s="14" t="s">
        <v>9</v>
      </c>
      <c r="H2" s="14" t="s">
        <v>9</v>
      </c>
      <c r="I2" s="14" t="s">
        <v>9</v>
      </c>
      <c r="J2" s="14" t="s">
        <v>9</v>
      </c>
      <c r="K2" s="14" t="s">
        <v>9</v>
      </c>
      <c r="L2" s="14" t="s">
        <v>9</v>
      </c>
      <c r="M2" s="14" t="s">
        <v>9</v>
      </c>
      <c r="N2" s="14" t="s">
        <v>9</v>
      </c>
      <c r="O2" s="14" t="s">
        <v>9</v>
      </c>
      <c r="P2" s="14" t="s">
        <v>9</v>
      </c>
      <c r="Q2" s="14" t="s">
        <v>9</v>
      </c>
      <c r="R2" s="14" t="s">
        <v>9</v>
      </c>
      <c r="S2" s="14" t="s">
        <v>9</v>
      </c>
      <c r="T2" s="14" t="s">
        <v>9</v>
      </c>
      <c r="U2" s="15" t="s">
        <v>9</v>
      </c>
    </row>
  </sheetData>
  <phoneticPr fontId="1" type="noConversion"/>
  <conditionalFormatting sqref="A1:XFD1048576">
    <cfRule type="cellIs" dxfId="48" priority="1" operator="equal">
      <formula>"null"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Classes</vt:lpstr>
      <vt:lpstr>Proprie</vt:lpstr>
      <vt:lpstr>Disjunt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2024-08-19T13:20:24Z</dcterms:modified>
</cp:coreProperties>
</file>