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BNT_Normas\ABNT\Onto_Projeto_HidroSanitário\"/>
    </mc:Choice>
  </mc:AlternateContent>
  <xr:revisionPtr revIDLastSave="0" documentId="13_ncr:1_{DB5A1424-D6A3-4BFE-A983-F02FCEE73215}" xr6:coauthVersionLast="47" xr6:coauthVersionMax="47" xr10:uidLastSave="{00000000-0000-0000-0000-000000000000}"/>
  <bookViews>
    <workbookView xWindow="-108" yWindow="-108" windowWidth="23256" windowHeight="12720" activeTab="1" xr2:uid="{6AA21774-678E-47D1-B8DD-6444A2CEB00E}"/>
  </bookViews>
  <sheets>
    <sheet name="Projeto" sheetId="1" r:id="rId1"/>
    <sheet name="FatosIn" sheetId="30" r:id="rId2"/>
  </sheets>
  <definedNames>
    <definedName name="_xlnm._FilterDatabase" localSheetId="1" hidden="1">FatosIn!$E$1:$E$18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59" i="30" l="1"/>
  <c r="Q58" i="30"/>
  <c r="Q57" i="30"/>
  <c r="Q56" i="30"/>
  <c r="Q55" i="30"/>
  <c r="Q54" i="30"/>
  <c r="Q53" i="30"/>
  <c r="Q52" i="30"/>
  <c r="Q51" i="30"/>
  <c r="Q50" i="30"/>
  <c r="Q49" i="30"/>
  <c r="Q48" i="30"/>
  <c r="Q47" i="30"/>
  <c r="Q46" i="30"/>
  <c r="Q45" i="30"/>
  <c r="Q44" i="30"/>
  <c r="Q43" i="30"/>
  <c r="Q42" i="30"/>
  <c r="Q41" i="30"/>
  <c r="Q40" i="30"/>
  <c r="Q39" i="30"/>
  <c r="Q38" i="30"/>
  <c r="Q37" i="30"/>
  <c r="Q36" i="30"/>
  <c r="Q35" i="30"/>
  <c r="Q34" i="30"/>
  <c r="Q33" i="30"/>
  <c r="Q32" i="30"/>
  <c r="Q31" i="30"/>
  <c r="Q30" i="30"/>
  <c r="Q29" i="30"/>
  <c r="Q28" i="30"/>
  <c r="Q27" i="30"/>
  <c r="Q26" i="30"/>
  <c r="Q25" i="30"/>
  <c r="Q24" i="30"/>
  <c r="Q23" i="30"/>
  <c r="Q22" i="30"/>
  <c r="Q21" i="30"/>
  <c r="Q20" i="30"/>
  <c r="Q19" i="30"/>
  <c r="W59" i="30"/>
  <c r="W58" i="30"/>
  <c r="W57" i="30"/>
  <c r="W56" i="30"/>
  <c r="W55" i="30"/>
  <c r="W54" i="30"/>
  <c r="W53" i="30"/>
  <c r="W52" i="30"/>
  <c r="W51" i="30"/>
  <c r="W50" i="30"/>
  <c r="W49" i="30"/>
  <c r="W48" i="30"/>
  <c r="W47" i="30"/>
  <c r="W46" i="30"/>
  <c r="W45" i="30"/>
  <c r="W44" i="30"/>
  <c r="W43" i="30"/>
  <c r="W42" i="30"/>
  <c r="W41" i="30"/>
  <c r="W40" i="30"/>
  <c r="W39" i="30"/>
  <c r="W38" i="30"/>
  <c r="W37" i="30"/>
  <c r="W36" i="30"/>
  <c r="W35" i="30"/>
  <c r="W34" i="30"/>
  <c r="W33" i="30"/>
  <c r="W32" i="30"/>
  <c r="W31" i="30"/>
  <c r="W30" i="30"/>
  <c r="W29" i="30"/>
  <c r="W28" i="30"/>
  <c r="W27" i="30"/>
  <c r="W26" i="30"/>
  <c r="W25" i="30"/>
  <c r="W24" i="30"/>
  <c r="W23" i="30"/>
  <c r="W22" i="30"/>
  <c r="W21" i="30"/>
  <c r="W20" i="30"/>
  <c r="W19" i="30"/>
  <c r="W6" i="30" l="1"/>
  <c r="W4" i="30"/>
  <c r="W14" i="30"/>
  <c r="W12" i="30"/>
  <c r="W11" i="30" l="1"/>
  <c r="W2" i="30"/>
  <c r="W5" i="30" l="1"/>
  <c r="W7" i="30"/>
  <c r="W8" i="30"/>
  <c r="W9" i="30"/>
  <c r="W10" i="30"/>
  <c r="W13" i="30"/>
  <c r="W15" i="30"/>
  <c r="W16" i="30"/>
  <c r="W17" i="30"/>
  <c r="W18" i="30"/>
  <c r="W3" i="30"/>
  <c r="B17" i="1" l="1"/>
  <c r="B6" i="1" l="1"/>
  <c r="B5" i="1"/>
</calcChain>
</file>

<file path=xl/sharedStrings.xml><?xml version="1.0" encoding="utf-8"?>
<sst xmlns="http://schemas.openxmlformats.org/spreadsheetml/2006/main" count="1232" uniqueCount="150">
  <si>
    <t>Escopo</t>
  </si>
  <si>
    <t>Edição</t>
  </si>
  <si>
    <t>ISBN</t>
  </si>
  <si>
    <t>Valor</t>
  </si>
  <si>
    <t>Chave</t>
  </si>
  <si>
    <t>PrefixoOntologia</t>
  </si>
  <si>
    <t>TemaOntologia</t>
  </si>
  <si>
    <t>URI</t>
  </si>
  <si>
    <t>https://jlmenegotto.wixsite.com/jlmenegotto-bim#</t>
  </si>
  <si>
    <t>Autor</t>
  </si>
  <si>
    <t>RaizProp</t>
  </si>
  <si>
    <t>RaizClass</t>
  </si>
  <si>
    <t>RaizData</t>
  </si>
  <si>
    <t>null</t>
  </si>
  <si>
    <t>OST_PipeFitting</t>
  </si>
  <si>
    <t>OST_PipeInsulations</t>
  </si>
  <si>
    <t>OST_PipeSegments</t>
  </si>
  <si>
    <t>OST_PlumbingEquipment</t>
  </si>
  <si>
    <t>ifcDiscreteAccessory</t>
  </si>
  <si>
    <t>ifcPipeFitting</t>
  </si>
  <si>
    <t>ifcPipeSegment</t>
  </si>
  <si>
    <t>ifcPump</t>
  </si>
  <si>
    <t>ifcSanitaryTerminaI</t>
  </si>
  <si>
    <t>ifcTank</t>
  </si>
  <si>
    <t>ifcVaIve</t>
  </si>
  <si>
    <t>ifcWasteTerminal</t>
  </si>
  <si>
    <t>OST_PipeAccessory</t>
  </si>
  <si>
    <t>Observações</t>
  </si>
  <si>
    <t>Referência.Norma_1</t>
  </si>
  <si>
    <t>Referência.Norma_2</t>
  </si>
  <si>
    <t>Referência.Norma_3</t>
  </si>
  <si>
    <t>Numero.Norma</t>
  </si>
  <si>
    <t>José Luis Menegotto - Escola Politécnica da UFRJ</t>
  </si>
  <si>
    <t>OST_FlexPipeCurves</t>
  </si>
  <si>
    <t>OST_PlumbingFixtures</t>
  </si>
  <si>
    <t>Data.Hora</t>
  </si>
  <si>
    <t>Indivíduo</t>
  </si>
  <si>
    <t>Classe</t>
  </si>
  <si>
    <t>Fato</t>
  </si>
  <si>
    <t>BIM.</t>
  </si>
  <si>
    <t>-</t>
  </si>
  <si>
    <t>Advertência_1</t>
  </si>
  <si>
    <t>descrição</t>
  </si>
  <si>
    <t>AguaFria</t>
  </si>
  <si>
    <t>AguaQuente</t>
  </si>
  <si>
    <t>EsgotoPrimário</t>
  </si>
  <si>
    <t>EsgotoSecundário</t>
  </si>
  <si>
    <t>Objetos.BIM.de.Instalações.HidroSanitárias</t>
  </si>
  <si>
    <t>Objetos BIM de Instalações HidroSanitárias</t>
  </si>
  <si>
    <t>é.categoria</t>
  </si>
  <si>
    <t>Revit.Acessório</t>
  </si>
  <si>
    <t>ifc.Conexão</t>
  </si>
  <si>
    <t>Revit.Conexão</t>
  </si>
  <si>
    <t>ifc.Acessório</t>
  </si>
  <si>
    <t>ifc.Tubo</t>
  </si>
  <si>
    <t>ifc.Bomba</t>
  </si>
  <si>
    <t>ifc.Armazenador</t>
  </si>
  <si>
    <t>ifc.VaIvula</t>
  </si>
  <si>
    <t>ifc.Terminal.Desague</t>
  </si>
  <si>
    <t>ifc.TerminaI.Esgoto</t>
  </si>
  <si>
    <t>Revit.TuboFlex</t>
  </si>
  <si>
    <t>Revit.Isolante</t>
  </si>
  <si>
    <t>Revit.Tubo</t>
  </si>
  <si>
    <t>Revit.Equipamento</t>
  </si>
  <si>
    <t>Revit.Dispositivo</t>
  </si>
  <si>
    <t>hsa:</t>
  </si>
  <si>
    <t>ESGS.ID.910109</t>
  </si>
  <si>
    <t>ESGS.ID.910110</t>
  </si>
  <si>
    <t>ESGS.ID.910111</t>
  </si>
  <si>
    <t>ESGS.ID.910112</t>
  </si>
  <si>
    <t>ESGS.ID.910113</t>
  </si>
  <si>
    <t>ESGS.ID.910114</t>
  </si>
  <si>
    <t>tem.sistema</t>
  </si>
  <si>
    <t>tema</t>
  </si>
  <si>
    <t>IfcDistributionSystem</t>
  </si>
  <si>
    <t>ifc.Sistema</t>
  </si>
  <si>
    <t>Revit.Sistema</t>
  </si>
  <si>
    <t>Sistema.Hidro</t>
  </si>
  <si>
    <t>OST_PipingSystem</t>
  </si>
  <si>
    <t>Prédio</t>
  </si>
  <si>
    <t>Predio_P0000001</t>
  </si>
  <si>
    <t>SIS.Hidro.ID.100000</t>
  </si>
  <si>
    <t>SIS.AF.ID.200000</t>
  </si>
  <si>
    <t>SIS.AQ.ID.200100</t>
  </si>
  <si>
    <t>SIS.EGP.ID.300100</t>
  </si>
  <si>
    <t>SIS.EGS.ID.300200</t>
  </si>
  <si>
    <t>SIS.VEN.ID.300300</t>
  </si>
  <si>
    <t>VentilaçãoEsgoto</t>
  </si>
  <si>
    <t>AF01.ID.100108</t>
  </si>
  <si>
    <t>AF01.ID.100109</t>
  </si>
  <si>
    <t>AF01.ID.100110</t>
  </si>
  <si>
    <t>AF01.ID.100111</t>
  </si>
  <si>
    <t>AF01.ID.100112</t>
  </si>
  <si>
    <t>AF01.ID.100113</t>
  </si>
  <si>
    <t>AF01.ID.100114</t>
  </si>
  <si>
    <t>AQ01.ID.200108</t>
  </si>
  <si>
    <t>AQ01.ID.200109</t>
  </si>
  <si>
    <t>AQ01.ID.200110</t>
  </si>
  <si>
    <t>AQ01.ID.200111</t>
  </si>
  <si>
    <t>AQ01.ID.200112</t>
  </si>
  <si>
    <t>AQ01.ID.200113</t>
  </si>
  <si>
    <t>AQ01.ID.200114</t>
  </si>
  <si>
    <t>ESGP01.ID.900108</t>
  </si>
  <si>
    <t>ESGP01.ID.900109</t>
  </si>
  <si>
    <t>ESGP01.ID.900110</t>
  </si>
  <si>
    <t>ESGP01.ID.900111</t>
  </si>
  <si>
    <t>ESGP01.ID.900112</t>
  </si>
  <si>
    <t>ESGP01.ID.900113</t>
  </si>
  <si>
    <t>ESGP01.ID.900114</t>
  </si>
  <si>
    <t>ESGS01.ID.910108</t>
  </si>
  <si>
    <t>VENT01.ID.920100</t>
  </si>
  <si>
    <t>VENT01.ID.920101</t>
  </si>
  <si>
    <t>VENT01.ID.920102</t>
  </si>
  <si>
    <t>VENT01.ID.920103</t>
  </si>
  <si>
    <t>VENT01.ID.920104</t>
  </si>
  <si>
    <t>VENT01.ID.920105</t>
  </si>
  <si>
    <t>VENT01.ID.920106</t>
  </si>
  <si>
    <t>tipo</t>
  </si>
  <si>
    <t>"Tubo_afr_flex"</t>
  </si>
  <si>
    <t>"Tub_afr_cnx01"</t>
  </si>
  <si>
    <t>"Tub_afr"</t>
  </si>
  <si>
    <t>"Tub_afr_ace01"</t>
  </si>
  <si>
    <t>"Tub_afr_isol01"</t>
  </si>
  <si>
    <t>"Tub_afr_equip01"</t>
  </si>
  <si>
    <t>"Tub_afr_dispo01"</t>
  </si>
  <si>
    <t>"Tub_aqu"</t>
  </si>
  <si>
    <t>"Tub_aqu_flex"</t>
  </si>
  <si>
    <t>"Tub_aqu_cnx01"</t>
  </si>
  <si>
    <t>"Tub_aqu_ace01"</t>
  </si>
  <si>
    <t>"Tub_aqu_isol01"</t>
  </si>
  <si>
    <t>"Tub_aqu_equip01"</t>
  </si>
  <si>
    <t>"Tub_aqu_dispo01"</t>
  </si>
  <si>
    <t>"Tub_esgp"</t>
  </si>
  <si>
    <t>"Tub_esgs"</t>
  </si>
  <si>
    <t>"Tub_vent_flex"</t>
  </si>
  <si>
    <t>"Tub_vent_cnx01"</t>
  </si>
  <si>
    <t>"Tub_vent_ace01"</t>
  </si>
  <si>
    <t>"Tub_vent_Isol01"</t>
  </si>
  <si>
    <t>"Tub_vent_equip01"</t>
  </si>
  <si>
    <t>"Tub_vent_dispo01"</t>
  </si>
  <si>
    <t>"Tub_esgs_dispo01"</t>
  </si>
  <si>
    <t>"Tub_esgs_equip01"</t>
  </si>
  <si>
    <t>"Tub_esgs_isol01"</t>
  </si>
  <si>
    <t>"Tub_esgs_aces01"</t>
  </si>
  <si>
    <t>"Tub_esgs_cnx01"</t>
  </si>
  <si>
    <t>"Tub_esgp_cnx01"</t>
  </si>
  <si>
    <t>"Tub_esgp_aces01"</t>
  </si>
  <si>
    <t>"Tub_esgp_isol01"</t>
  </si>
  <si>
    <t>"Tub_esgp_equip01"</t>
  </si>
  <si>
    <t>"Tub_esgp_dispo01"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</si>
</sst>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6"/>
      <color theme="1"/>
      <name val="Arial Nova Cond"/>
      <family val="2"/>
    </font>
    <font>
      <sz val="8"/>
      <name val="Calibri"/>
      <family val="2"/>
      <scheme val="minor"/>
    </font>
    <font>
      <sz val="8"/>
      <color theme="1"/>
      <name val="Arial Nova Cond"/>
      <family val="2"/>
    </font>
    <font>
      <b/>
      <sz val="6"/>
      <color theme="1"/>
      <name val="Arial Nova Cond"/>
      <family val="2"/>
    </font>
    <font>
      <sz val="6"/>
      <color theme="1"/>
      <name val="Arial Nova Cond"/>
      <family val="2"/>
    </font>
    <font>
      <b/>
      <sz val="6"/>
      <color rgb="FF000000"/>
      <name val="Arial Nova Cond"/>
      <family val="2"/>
    </font>
    <font>
      <sz val="6"/>
      <color rgb="FF000000"/>
      <name val="Arial Nova Cond"/>
      <family val="2"/>
    </font>
    <font>
      <sz val="6"/>
      <name val="Arial Nova Cond"/>
      <family val="2"/>
    </font>
    <font>
      <i/>
      <sz val="6"/>
      <name val="Arial Nova Cond"/>
      <family val="2"/>
    </font>
    <font>
      <b/>
      <i/>
      <sz val="6"/>
      <color theme="1"/>
      <name val="Arial Nova Cond"/>
      <family val="2"/>
    </font>
  </fonts>
  <fills count="12">
    <fill>
      <patternFill patternType="none"/>
    </fill>
    <fill>
      <patternFill patternType="gray125"/>
    </fill>
    <fill>
      <patternFill patternType="solid">
        <fgColor rgb="FFAEAAAA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2" borderId="1" xfId="0" applyFont="1" applyFill="1" applyBorder="1" applyAlignment="1">
      <alignment vertical="center"/>
    </xf>
    <xf numFmtId="0" fontId="7" fillId="3" borderId="1" xfId="0" applyFont="1" applyFill="1" applyBorder="1" applyAlignment="1">
      <alignment vertical="center"/>
    </xf>
    <xf numFmtId="0" fontId="5" fillId="0" borderId="1" xfId="0" applyFont="1" applyBorder="1" applyAlignment="1">
      <alignment vertical="center"/>
    </xf>
    <xf numFmtId="0" fontId="4" fillId="8" borderId="1" xfId="0" applyFont="1" applyFill="1" applyBorder="1" applyAlignment="1">
      <alignment horizontal="left" vertical="center"/>
    </xf>
    <xf numFmtId="0" fontId="4" fillId="8" borderId="1" xfId="0" applyFont="1" applyFill="1" applyBorder="1" applyAlignment="1">
      <alignment vertical="center"/>
    </xf>
    <xf numFmtId="0" fontId="5" fillId="9" borderId="1" xfId="0" applyFont="1" applyFill="1" applyBorder="1" applyAlignment="1">
      <alignment vertical="center"/>
    </xf>
    <xf numFmtId="0" fontId="8" fillId="6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vertical="center"/>
    </xf>
    <xf numFmtId="0" fontId="1" fillId="7" borderId="1" xfId="0" applyFont="1" applyFill="1" applyBorder="1" applyAlignment="1">
      <alignment vertical="center"/>
    </xf>
    <xf numFmtId="22" fontId="1" fillId="0" borderId="1" xfId="0" applyNumberFormat="1" applyFont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1" fillId="8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8" fillId="10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8" fillId="10" borderId="1" xfId="0" applyFont="1" applyFill="1" applyBorder="1" applyAlignment="1">
      <alignment vertical="center" wrapText="1"/>
    </xf>
    <xf numFmtId="0" fontId="8" fillId="10" borderId="1" xfId="0" applyFont="1" applyFill="1" applyBorder="1" applyAlignment="1">
      <alignment vertical="center"/>
    </xf>
    <xf numFmtId="0" fontId="8" fillId="7" borderId="1" xfId="0" applyFont="1" applyFill="1" applyBorder="1" applyAlignment="1">
      <alignment vertical="center" wrapText="1"/>
    </xf>
    <xf numFmtId="0" fontId="9" fillId="11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left" vertical="center"/>
    </xf>
    <xf numFmtId="0" fontId="8" fillId="10" borderId="1" xfId="0" applyFont="1" applyFill="1" applyBorder="1" applyAlignment="1">
      <alignment horizontal="center" vertical="center" wrapText="1"/>
    </xf>
    <xf numFmtId="0" fontId="8" fillId="11" borderId="1" xfId="0" applyFont="1" applyFill="1" applyBorder="1" applyAlignment="1">
      <alignment horizontal="center" vertical="center"/>
    </xf>
  </cellXfs>
  <cellStyles count="1">
    <cellStyle name="Normal" xfId="0" builtinId="0"/>
  </cellStyles>
  <dxfs count="83"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</dxfs>
  <tableStyles count="0" defaultTableStyle="TableStyleMedium2" defaultPivotStyle="PivotStyleLight16"/>
  <colors>
    <mruColors>
      <color rgb="FFFFCC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70C5E-084A-4E8A-943C-C001891657D7}">
  <dimension ref="A1:B19"/>
  <sheetViews>
    <sheetView zoomScale="190" zoomScaleNormal="190" workbookViewId="0">
      <selection activeCell="B17" sqref="B17"/>
    </sheetView>
  </sheetViews>
  <sheetFormatPr defaultColWidth="56.5546875" defaultRowHeight="9.75" customHeight="1" x14ac:dyDescent="0.3"/>
  <cols>
    <col min="1" max="1" width="11.44140625" style="1" bestFit="1" customWidth="1"/>
    <col min="2" max="2" width="26.6640625" style="1" bestFit="1" customWidth="1"/>
    <col min="3" max="16384" width="56.5546875" style="1"/>
  </cols>
  <sheetData>
    <row r="1" spans="1:2" ht="12.6" customHeight="1" x14ac:dyDescent="0.3">
      <c r="A1" s="3" t="s">
        <v>4</v>
      </c>
      <c r="B1" s="3" t="s">
        <v>3</v>
      </c>
    </row>
    <row r="2" spans="1:2" ht="9.75" customHeight="1" x14ac:dyDescent="0.3">
      <c r="A2" s="4" t="s">
        <v>5</v>
      </c>
      <c r="B2" s="4" t="s">
        <v>65</v>
      </c>
    </row>
    <row r="3" spans="1:2" ht="9.75" customHeight="1" x14ac:dyDescent="0.3">
      <c r="A3" s="4" t="s">
        <v>6</v>
      </c>
      <c r="B3" s="4" t="s">
        <v>47</v>
      </c>
    </row>
    <row r="4" spans="1:2" ht="9.75" customHeight="1" x14ac:dyDescent="0.3">
      <c r="A4" s="5" t="s">
        <v>11</v>
      </c>
      <c r="B4" s="10" t="s">
        <v>39</v>
      </c>
    </row>
    <row r="5" spans="1:2" ht="9.75" customHeight="1" x14ac:dyDescent="0.3">
      <c r="A5" s="5" t="s">
        <v>10</v>
      </c>
      <c r="B5" s="5" t="str">
        <f>_xlfn.CONCAT(B4,"Prop")</f>
        <v>BIM.Prop</v>
      </c>
    </row>
    <row r="6" spans="1:2" ht="9.75" customHeight="1" x14ac:dyDescent="0.3">
      <c r="A6" s="5" t="s">
        <v>12</v>
      </c>
      <c r="B6" s="5" t="str">
        <f>_xlfn.CONCAT(B4,"Data")</f>
        <v>BIM.Data</v>
      </c>
    </row>
    <row r="7" spans="1:2" ht="9.75" customHeight="1" x14ac:dyDescent="0.3">
      <c r="A7" s="5" t="s">
        <v>7</v>
      </c>
      <c r="B7" s="5" t="s">
        <v>8</v>
      </c>
    </row>
    <row r="8" spans="1:2" ht="9.75" customHeight="1" x14ac:dyDescent="0.3">
      <c r="A8" s="5" t="s">
        <v>9</v>
      </c>
      <c r="B8" s="5" t="s">
        <v>32</v>
      </c>
    </row>
    <row r="9" spans="1:2" ht="9.75" customHeight="1" x14ac:dyDescent="0.3">
      <c r="A9" s="5" t="s">
        <v>31</v>
      </c>
      <c r="B9" s="10" t="s">
        <v>40</v>
      </c>
    </row>
    <row r="10" spans="1:2" ht="9.75" customHeight="1" x14ac:dyDescent="0.3">
      <c r="A10" s="5" t="s">
        <v>1</v>
      </c>
      <c r="B10" s="10" t="s">
        <v>40</v>
      </c>
    </row>
    <row r="11" spans="1:2" ht="9.75" customHeight="1" x14ac:dyDescent="0.3">
      <c r="A11" s="5" t="s">
        <v>2</v>
      </c>
      <c r="B11" s="10" t="s">
        <v>40</v>
      </c>
    </row>
    <row r="12" spans="1:2" ht="9.75" customHeight="1" x14ac:dyDescent="0.3">
      <c r="A12" s="5" t="s">
        <v>0</v>
      </c>
      <c r="B12" s="10" t="s">
        <v>48</v>
      </c>
    </row>
    <row r="13" spans="1:2" ht="9.75" customHeight="1" x14ac:dyDescent="0.3">
      <c r="A13" s="5" t="s">
        <v>28</v>
      </c>
      <c r="B13" s="10" t="s">
        <v>40</v>
      </c>
    </row>
    <row r="14" spans="1:2" ht="9.75" customHeight="1" x14ac:dyDescent="0.3">
      <c r="A14" s="5" t="s">
        <v>29</v>
      </c>
      <c r="B14" s="10" t="s">
        <v>40</v>
      </c>
    </row>
    <row r="15" spans="1:2" ht="9.75" customHeight="1" x14ac:dyDescent="0.3">
      <c r="A15" s="5" t="s">
        <v>30</v>
      </c>
      <c r="B15" s="10" t="s">
        <v>40</v>
      </c>
    </row>
    <row r="16" spans="1:2" ht="9.75" customHeight="1" x14ac:dyDescent="0.3">
      <c r="A16" s="5" t="s">
        <v>27</v>
      </c>
      <c r="B16" s="10" t="s">
        <v>40</v>
      </c>
    </row>
    <row r="17" spans="1:2" ht="9.75" customHeight="1" x14ac:dyDescent="0.3">
      <c r="A17" s="10" t="s">
        <v>35</v>
      </c>
      <c r="B17" s="12">
        <f ca="1">NOW()</f>
        <v>45383.313896874999</v>
      </c>
    </row>
    <row r="18" spans="1:2" ht="9.75" customHeight="1" x14ac:dyDescent="0.3">
      <c r="A18" s="10" t="s">
        <v>41</v>
      </c>
      <c r="B18" s="12" t="s">
        <v>40</v>
      </c>
    </row>
    <row r="19" spans="1:2" ht="9.75" customHeight="1" x14ac:dyDescent="0.3">
      <c r="A19" s="10" t="s">
        <v>79</v>
      </c>
      <c r="B19" s="12" t="s">
        <v>80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98C55-DAEF-4EAA-9319-93A02A868795}">
  <dimension ref="A1:W59"/>
  <sheetViews>
    <sheetView tabSelected="1" topLeftCell="G1" zoomScale="220" zoomScaleNormal="220" workbookViewId="0">
      <pane ySplit="1" topLeftCell="A2" activePane="bottomLeft" state="frozen"/>
      <selection pane="bottomLeft" activeCell="N25" sqref="N25"/>
    </sheetView>
  </sheetViews>
  <sheetFormatPr defaultColWidth="9.109375" defaultRowHeight="7.5" customHeight="1" x14ac:dyDescent="0.3"/>
  <cols>
    <col min="1" max="1" width="2.5546875" style="2" customWidth="1"/>
    <col min="2" max="2" width="11.6640625" style="2" bestFit="1" customWidth="1"/>
    <col min="3" max="3" width="13.109375" style="13" bestFit="1" customWidth="1"/>
    <col min="4" max="4" width="7.33203125" style="18" bestFit="1" customWidth="1"/>
    <col min="5" max="5" width="11.109375" style="2" customWidth="1"/>
    <col min="6" max="6" width="5.44140625" style="18" bestFit="1" customWidth="1"/>
    <col min="7" max="7" width="4.88671875" style="18" bestFit="1" customWidth="1"/>
    <col min="8" max="8" width="8.109375" style="18" bestFit="1" customWidth="1"/>
    <col min="9" max="9" width="11.88671875" style="18" bestFit="1" customWidth="1"/>
    <col min="10" max="10" width="3.88671875" style="13" bestFit="1" customWidth="1"/>
    <col min="11" max="11" width="3.88671875" style="18" bestFit="1" customWidth="1"/>
    <col min="12" max="12" width="3.6640625" style="18" bestFit="1" customWidth="1"/>
    <col min="13" max="13" width="4.88671875" style="18" bestFit="1" customWidth="1"/>
    <col min="14" max="14" width="5.44140625" style="18" customWidth="1"/>
    <col min="15" max="15" width="11.6640625" style="13" bestFit="1" customWidth="1"/>
    <col min="16" max="16" width="3.88671875" style="18" bestFit="1" customWidth="1"/>
    <col min="17" max="17" width="11.33203125" style="18" bestFit="1" customWidth="1"/>
    <col min="18" max="21" width="3.88671875" style="18" bestFit="1" customWidth="1"/>
    <col min="22" max="22" width="6" style="20" bestFit="1" customWidth="1"/>
    <col min="23" max="23" width="45.109375" style="2" bestFit="1" customWidth="1"/>
    <col min="24" max="24" width="17.109375" style="2" customWidth="1"/>
    <col min="25" max="16384" width="9.109375" style="2"/>
  </cols>
  <sheetData>
    <row r="1" spans="1:23" ht="17.399999999999999" customHeight="1" x14ac:dyDescent="0.3">
      <c r="A1" s="14">
        <v>1</v>
      </c>
      <c r="B1" s="6" t="s">
        <v>36</v>
      </c>
      <c r="C1" s="6" t="s">
        <v>37</v>
      </c>
      <c r="D1" s="15" t="s">
        <v>38</v>
      </c>
      <c r="E1" s="7" t="s">
        <v>3</v>
      </c>
      <c r="F1" s="15" t="s">
        <v>38</v>
      </c>
      <c r="G1" s="15" t="s">
        <v>3</v>
      </c>
      <c r="H1" s="15" t="s">
        <v>38</v>
      </c>
      <c r="I1" s="15" t="s">
        <v>3</v>
      </c>
      <c r="J1" s="6"/>
      <c r="K1" s="15"/>
      <c r="L1" s="15" t="s">
        <v>38</v>
      </c>
      <c r="M1" s="15" t="s">
        <v>3</v>
      </c>
      <c r="N1" s="15" t="s">
        <v>38</v>
      </c>
      <c r="O1" s="15" t="s">
        <v>3</v>
      </c>
      <c r="P1" s="15" t="s">
        <v>38</v>
      </c>
      <c r="Q1" s="15" t="s">
        <v>3</v>
      </c>
      <c r="R1" s="15" t="s">
        <v>38</v>
      </c>
      <c r="S1" s="15" t="s">
        <v>3</v>
      </c>
      <c r="T1" s="15" t="s">
        <v>38</v>
      </c>
      <c r="U1" s="15" t="s">
        <v>3</v>
      </c>
      <c r="V1" s="15" t="s">
        <v>38</v>
      </c>
      <c r="W1" s="15" t="s">
        <v>3</v>
      </c>
    </row>
    <row r="2" spans="1:23" ht="7.5" customHeight="1" x14ac:dyDescent="0.3">
      <c r="A2" s="14">
        <v>2</v>
      </c>
      <c r="B2" s="9" t="s">
        <v>75</v>
      </c>
      <c r="C2" s="23" t="s">
        <v>74</v>
      </c>
      <c r="D2" s="16" t="s">
        <v>13</v>
      </c>
      <c r="E2" s="22" t="s">
        <v>13</v>
      </c>
      <c r="F2" s="16" t="s">
        <v>13</v>
      </c>
      <c r="G2" s="17" t="s">
        <v>13</v>
      </c>
      <c r="H2" s="16" t="s">
        <v>13</v>
      </c>
      <c r="I2" s="17" t="s">
        <v>13</v>
      </c>
      <c r="J2" s="16" t="s">
        <v>13</v>
      </c>
      <c r="K2" s="17" t="s">
        <v>13</v>
      </c>
      <c r="L2" s="16" t="s">
        <v>13</v>
      </c>
      <c r="M2" s="17" t="s">
        <v>13</v>
      </c>
      <c r="N2" s="24" t="s">
        <v>13</v>
      </c>
      <c r="O2" s="25" t="s">
        <v>13</v>
      </c>
      <c r="P2" s="24" t="s">
        <v>13</v>
      </c>
      <c r="Q2" s="19" t="s">
        <v>13</v>
      </c>
      <c r="R2" s="24" t="s">
        <v>13</v>
      </c>
      <c r="S2" s="19" t="s">
        <v>13</v>
      </c>
      <c r="T2" s="24" t="s">
        <v>13</v>
      </c>
      <c r="U2" s="19" t="s">
        <v>13</v>
      </c>
      <c r="V2" s="19" t="s">
        <v>42</v>
      </c>
      <c r="W2" s="8" t="str">
        <f>_xlfn.CONCAT("""","Objeto BIM de instalação  ",C2,":   ",B2,"""")</f>
        <v>"Objeto BIM de instalação  IfcDistributionSystem:   ifc.Sistema"</v>
      </c>
    </row>
    <row r="3" spans="1:23" ht="7.5" customHeight="1" x14ac:dyDescent="0.3">
      <c r="A3" s="14">
        <v>3</v>
      </c>
      <c r="B3" s="9" t="s">
        <v>53</v>
      </c>
      <c r="C3" s="23" t="s">
        <v>18</v>
      </c>
      <c r="D3" s="16" t="s">
        <v>13</v>
      </c>
      <c r="E3" s="22" t="s">
        <v>13</v>
      </c>
      <c r="F3" s="16" t="s">
        <v>13</v>
      </c>
      <c r="G3" s="17" t="s">
        <v>13</v>
      </c>
      <c r="H3" s="16" t="s">
        <v>13</v>
      </c>
      <c r="I3" s="17" t="s">
        <v>13</v>
      </c>
      <c r="J3" s="16" t="s">
        <v>13</v>
      </c>
      <c r="K3" s="17" t="s">
        <v>13</v>
      </c>
      <c r="L3" s="16" t="s">
        <v>13</v>
      </c>
      <c r="M3" s="17" t="s">
        <v>13</v>
      </c>
      <c r="N3" s="24" t="s">
        <v>13</v>
      </c>
      <c r="O3" s="25" t="s">
        <v>13</v>
      </c>
      <c r="P3" s="24" t="s">
        <v>13</v>
      </c>
      <c r="Q3" s="19" t="s">
        <v>13</v>
      </c>
      <c r="R3" s="24" t="s">
        <v>13</v>
      </c>
      <c r="S3" s="19" t="s">
        <v>13</v>
      </c>
      <c r="T3" s="24" t="s">
        <v>13</v>
      </c>
      <c r="U3" s="19" t="s">
        <v>13</v>
      </c>
      <c r="V3" s="19" t="s">
        <v>42</v>
      </c>
      <c r="W3" s="8" t="str">
        <f>_xlfn.CONCAT("""","Objeto BIM de instalação  ",C3,":   ",B3,"""")</f>
        <v>"Objeto BIM de instalação  ifcDiscreteAccessory:   ifc.Acessório"</v>
      </c>
    </row>
    <row r="4" spans="1:23" ht="7.5" customHeight="1" x14ac:dyDescent="0.3">
      <c r="A4" s="14">
        <v>4</v>
      </c>
      <c r="B4" s="9" t="s">
        <v>54</v>
      </c>
      <c r="C4" s="23" t="s">
        <v>20</v>
      </c>
      <c r="D4" s="16" t="s">
        <v>13</v>
      </c>
      <c r="E4" s="22" t="s">
        <v>13</v>
      </c>
      <c r="F4" s="16" t="s">
        <v>13</v>
      </c>
      <c r="G4" s="17" t="s">
        <v>13</v>
      </c>
      <c r="H4" s="16" t="s">
        <v>13</v>
      </c>
      <c r="I4" s="17" t="s">
        <v>13</v>
      </c>
      <c r="J4" s="16" t="s">
        <v>13</v>
      </c>
      <c r="K4" s="17" t="s">
        <v>13</v>
      </c>
      <c r="L4" s="16" t="s">
        <v>13</v>
      </c>
      <c r="M4" s="17" t="s">
        <v>13</v>
      </c>
      <c r="N4" s="24" t="s">
        <v>13</v>
      </c>
      <c r="O4" s="25" t="s">
        <v>13</v>
      </c>
      <c r="P4" s="24" t="s">
        <v>13</v>
      </c>
      <c r="Q4" s="19" t="s">
        <v>13</v>
      </c>
      <c r="R4" s="24" t="s">
        <v>13</v>
      </c>
      <c r="S4" s="19" t="s">
        <v>13</v>
      </c>
      <c r="T4" s="24" t="s">
        <v>13</v>
      </c>
      <c r="U4" s="19" t="s">
        <v>13</v>
      </c>
      <c r="V4" s="19" t="s">
        <v>42</v>
      </c>
      <c r="W4" s="8" t="str">
        <f t="shared" ref="W4" si="0">_xlfn.CONCAT("""","Objeto BIM de instalação  ",C4,":   ",B4,"""")</f>
        <v>"Objeto BIM de instalação  ifcPipeSegment:   ifc.Tubo"</v>
      </c>
    </row>
    <row r="5" spans="1:23" ht="7.5" customHeight="1" x14ac:dyDescent="0.3">
      <c r="A5" s="14">
        <v>5</v>
      </c>
      <c r="B5" s="9" t="s">
        <v>51</v>
      </c>
      <c r="C5" s="23" t="s">
        <v>19</v>
      </c>
      <c r="D5" s="16" t="s">
        <v>13</v>
      </c>
      <c r="E5" s="22" t="s">
        <v>13</v>
      </c>
      <c r="F5" s="16" t="s">
        <v>13</v>
      </c>
      <c r="G5" s="17" t="s">
        <v>13</v>
      </c>
      <c r="H5" s="16" t="s">
        <v>13</v>
      </c>
      <c r="I5" s="17" t="s">
        <v>13</v>
      </c>
      <c r="J5" s="16" t="s">
        <v>13</v>
      </c>
      <c r="K5" s="17" t="s">
        <v>13</v>
      </c>
      <c r="L5" s="16" t="s">
        <v>13</v>
      </c>
      <c r="M5" s="17" t="s">
        <v>13</v>
      </c>
      <c r="N5" s="24" t="s">
        <v>13</v>
      </c>
      <c r="O5" s="25" t="s">
        <v>13</v>
      </c>
      <c r="P5" s="24" t="s">
        <v>13</v>
      </c>
      <c r="Q5" s="19" t="s">
        <v>13</v>
      </c>
      <c r="R5" s="24" t="s">
        <v>13</v>
      </c>
      <c r="S5" s="19" t="s">
        <v>13</v>
      </c>
      <c r="T5" s="24" t="s">
        <v>13</v>
      </c>
      <c r="U5" s="19" t="s">
        <v>13</v>
      </c>
      <c r="V5" s="19" t="s">
        <v>42</v>
      </c>
      <c r="W5" s="8" t="str">
        <f t="shared" ref="W5:W18" si="1">_xlfn.CONCAT("""","Objeto BIM de instalação  ",C5,":   ",B5,"""")</f>
        <v>"Objeto BIM de instalação  ifcPipeFitting:   ifc.Conexão"</v>
      </c>
    </row>
    <row r="6" spans="1:23" ht="7.5" customHeight="1" x14ac:dyDescent="0.3">
      <c r="A6" s="14">
        <v>6</v>
      </c>
      <c r="B6" s="9" t="s">
        <v>57</v>
      </c>
      <c r="C6" s="23" t="s">
        <v>24</v>
      </c>
      <c r="D6" s="16" t="s">
        <v>13</v>
      </c>
      <c r="E6" s="22" t="s">
        <v>13</v>
      </c>
      <c r="F6" s="16" t="s">
        <v>13</v>
      </c>
      <c r="G6" s="17" t="s">
        <v>13</v>
      </c>
      <c r="H6" s="16" t="s">
        <v>13</v>
      </c>
      <c r="I6" s="17" t="s">
        <v>13</v>
      </c>
      <c r="J6" s="16" t="s">
        <v>13</v>
      </c>
      <c r="K6" s="17" t="s">
        <v>13</v>
      </c>
      <c r="L6" s="16" t="s">
        <v>13</v>
      </c>
      <c r="M6" s="17" t="s">
        <v>13</v>
      </c>
      <c r="N6" s="24" t="s">
        <v>13</v>
      </c>
      <c r="O6" s="25" t="s">
        <v>13</v>
      </c>
      <c r="P6" s="24" t="s">
        <v>13</v>
      </c>
      <c r="Q6" s="19" t="s">
        <v>13</v>
      </c>
      <c r="R6" s="24" t="s">
        <v>13</v>
      </c>
      <c r="S6" s="19" t="s">
        <v>13</v>
      </c>
      <c r="T6" s="24" t="s">
        <v>13</v>
      </c>
      <c r="U6" s="19" t="s">
        <v>13</v>
      </c>
      <c r="V6" s="19" t="s">
        <v>42</v>
      </c>
      <c r="W6" s="8" t="str">
        <f t="shared" ref="W6" si="2">_xlfn.CONCAT("""","Objeto BIM de instalação  ",C6,":   ",B6,"""")</f>
        <v>"Objeto BIM de instalação  ifcVaIve:   ifc.VaIvula"</v>
      </c>
    </row>
    <row r="7" spans="1:23" ht="7.5" customHeight="1" x14ac:dyDescent="0.3">
      <c r="A7" s="14">
        <v>7</v>
      </c>
      <c r="B7" s="9" t="s">
        <v>55</v>
      </c>
      <c r="C7" s="23" t="s">
        <v>21</v>
      </c>
      <c r="D7" s="16" t="s">
        <v>13</v>
      </c>
      <c r="E7" s="22" t="s">
        <v>13</v>
      </c>
      <c r="F7" s="16" t="s">
        <v>13</v>
      </c>
      <c r="G7" s="17" t="s">
        <v>13</v>
      </c>
      <c r="H7" s="16" t="s">
        <v>13</v>
      </c>
      <c r="I7" s="17" t="s">
        <v>13</v>
      </c>
      <c r="J7" s="16" t="s">
        <v>13</v>
      </c>
      <c r="K7" s="17" t="s">
        <v>13</v>
      </c>
      <c r="L7" s="16" t="s">
        <v>13</v>
      </c>
      <c r="M7" s="17" t="s">
        <v>13</v>
      </c>
      <c r="N7" s="24" t="s">
        <v>13</v>
      </c>
      <c r="O7" s="25" t="s">
        <v>13</v>
      </c>
      <c r="P7" s="24" t="s">
        <v>13</v>
      </c>
      <c r="Q7" s="19" t="s">
        <v>13</v>
      </c>
      <c r="R7" s="24" t="s">
        <v>13</v>
      </c>
      <c r="S7" s="19" t="s">
        <v>13</v>
      </c>
      <c r="T7" s="24" t="s">
        <v>13</v>
      </c>
      <c r="U7" s="19" t="s">
        <v>13</v>
      </c>
      <c r="V7" s="19" t="s">
        <v>42</v>
      </c>
      <c r="W7" s="8" t="str">
        <f t="shared" si="1"/>
        <v>"Objeto BIM de instalação  ifcPump:   ifc.Bomba"</v>
      </c>
    </row>
    <row r="8" spans="1:23" ht="7.2" customHeight="1" x14ac:dyDescent="0.3">
      <c r="A8" s="14">
        <v>8</v>
      </c>
      <c r="B8" s="9" t="s">
        <v>59</v>
      </c>
      <c r="C8" s="23" t="s">
        <v>22</v>
      </c>
      <c r="D8" s="16" t="s">
        <v>13</v>
      </c>
      <c r="E8" s="22" t="s">
        <v>13</v>
      </c>
      <c r="F8" s="16" t="s">
        <v>13</v>
      </c>
      <c r="G8" s="17" t="s">
        <v>13</v>
      </c>
      <c r="H8" s="16" t="s">
        <v>13</v>
      </c>
      <c r="I8" s="17" t="s">
        <v>13</v>
      </c>
      <c r="J8" s="16" t="s">
        <v>13</v>
      </c>
      <c r="K8" s="17" t="s">
        <v>13</v>
      </c>
      <c r="L8" s="16" t="s">
        <v>13</v>
      </c>
      <c r="M8" s="17" t="s">
        <v>13</v>
      </c>
      <c r="N8" s="24" t="s">
        <v>13</v>
      </c>
      <c r="O8" s="25" t="s">
        <v>13</v>
      </c>
      <c r="P8" s="24" t="s">
        <v>13</v>
      </c>
      <c r="Q8" s="19" t="s">
        <v>13</v>
      </c>
      <c r="R8" s="24" t="s">
        <v>13</v>
      </c>
      <c r="S8" s="19" t="s">
        <v>13</v>
      </c>
      <c r="T8" s="24" t="s">
        <v>13</v>
      </c>
      <c r="U8" s="19" t="s">
        <v>13</v>
      </c>
      <c r="V8" s="19" t="s">
        <v>42</v>
      </c>
      <c r="W8" s="8" t="str">
        <f t="shared" si="1"/>
        <v>"Objeto BIM de instalação  ifcSanitaryTerminaI:   ifc.TerminaI.Esgoto"</v>
      </c>
    </row>
    <row r="9" spans="1:23" ht="7.5" customHeight="1" x14ac:dyDescent="0.3">
      <c r="A9" s="14">
        <v>9</v>
      </c>
      <c r="B9" s="9" t="s">
        <v>56</v>
      </c>
      <c r="C9" s="23" t="s">
        <v>23</v>
      </c>
      <c r="D9" s="16" t="s">
        <v>13</v>
      </c>
      <c r="E9" s="22" t="s">
        <v>13</v>
      </c>
      <c r="F9" s="16" t="s">
        <v>13</v>
      </c>
      <c r="G9" s="17" t="s">
        <v>13</v>
      </c>
      <c r="H9" s="16" t="s">
        <v>13</v>
      </c>
      <c r="I9" s="17" t="s">
        <v>13</v>
      </c>
      <c r="J9" s="16" t="s">
        <v>13</v>
      </c>
      <c r="K9" s="17" t="s">
        <v>13</v>
      </c>
      <c r="L9" s="16" t="s">
        <v>13</v>
      </c>
      <c r="M9" s="17" t="s">
        <v>13</v>
      </c>
      <c r="N9" s="24" t="s">
        <v>13</v>
      </c>
      <c r="O9" s="25" t="s">
        <v>13</v>
      </c>
      <c r="P9" s="24" t="s">
        <v>13</v>
      </c>
      <c r="Q9" s="19" t="s">
        <v>13</v>
      </c>
      <c r="R9" s="24" t="s">
        <v>13</v>
      </c>
      <c r="S9" s="19" t="s">
        <v>13</v>
      </c>
      <c r="T9" s="24" t="s">
        <v>13</v>
      </c>
      <c r="U9" s="19" t="s">
        <v>13</v>
      </c>
      <c r="V9" s="19" t="s">
        <v>42</v>
      </c>
      <c r="W9" s="8" t="str">
        <f t="shared" si="1"/>
        <v>"Objeto BIM de instalação  ifcTank:   ifc.Armazenador"</v>
      </c>
    </row>
    <row r="10" spans="1:23" ht="7.5" customHeight="1" x14ac:dyDescent="0.3">
      <c r="A10" s="14">
        <v>10</v>
      </c>
      <c r="B10" s="9" t="s">
        <v>58</v>
      </c>
      <c r="C10" s="23" t="s">
        <v>25</v>
      </c>
      <c r="D10" s="16" t="s">
        <v>13</v>
      </c>
      <c r="E10" s="22" t="s">
        <v>13</v>
      </c>
      <c r="F10" s="16" t="s">
        <v>13</v>
      </c>
      <c r="G10" s="17" t="s">
        <v>13</v>
      </c>
      <c r="H10" s="16" t="s">
        <v>13</v>
      </c>
      <c r="I10" s="17" t="s">
        <v>13</v>
      </c>
      <c r="J10" s="16" t="s">
        <v>13</v>
      </c>
      <c r="K10" s="17" t="s">
        <v>13</v>
      </c>
      <c r="L10" s="16" t="s">
        <v>13</v>
      </c>
      <c r="M10" s="17" t="s">
        <v>13</v>
      </c>
      <c r="N10" s="24" t="s">
        <v>13</v>
      </c>
      <c r="O10" s="25" t="s">
        <v>13</v>
      </c>
      <c r="P10" s="24" t="s">
        <v>13</v>
      </c>
      <c r="Q10" s="19" t="s">
        <v>13</v>
      </c>
      <c r="R10" s="24" t="s">
        <v>13</v>
      </c>
      <c r="S10" s="19" t="s">
        <v>13</v>
      </c>
      <c r="T10" s="24" t="s">
        <v>13</v>
      </c>
      <c r="U10" s="19" t="s">
        <v>13</v>
      </c>
      <c r="V10" s="19" t="s">
        <v>42</v>
      </c>
      <c r="W10" s="8" t="str">
        <f t="shared" si="1"/>
        <v>"Objeto BIM de instalação  ifcWasteTerminal:   ifc.Terminal.Desague"</v>
      </c>
    </row>
    <row r="11" spans="1:23" ht="7.5" customHeight="1" x14ac:dyDescent="0.3">
      <c r="A11" s="14">
        <v>11</v>
      </c>
      <c r="B11" s="9" t="s">
        <v>76</v>
      </c>
      <c r="C11" s="23" t="s">
        <v>78</v>
      </c>
      <c r="D11" s="16" t="s">
        <v>13</v>
      </c>
      <c r="E11" s="22" t="s">
        <v>13</v>
      </c>
      <c r="F11" s="16" t="s">
        <v>13</v>
      </c>
      <c r="G11" s="17" t="s">
        <v>13</v>
      </c>
      <c r="H11" s="16" t="s">
        <v>13</v>
      </c>
      <c r="I11" s="17" t="s">
        <v>13</v>
      </c>
      <c r="J11" s="16" t="s">
        <v>13</v>
      </c>
      <c r="K11" s="17" t="s">
        <v>13</v>
      </c>
      <c r="L11" s="16" t="s">
        <v>13</v>
      </c>
      <c r="M11" s="17" t="s">
        <v>13</v>
      </c>
      <c r="N11" s="24" t="s">
        <v>13</v>
      </c>
      <c r="O11" s="25" t="s">
        <v>13</v>
      </c>
      <c r="P11" s="24" t="s">
        <v>13</v>
      </c>
      <c r="Q11" s="19" t="s">
        <v>13</v>
      </c>
      <c r="R11" s="24" t="s">
        <v>13</v>
      </c>
      <c r="S11" s="19" t="s">
        <v>13</v>
      </c>
      <c r="T11" s="24" t="s">
        <v>13</v>
      </c>
      <c r="U11" s="19" t="s">
        <v>13</v>
      </c>
      <c r="V11" s="19" t="s">
        <v>42</v>
      </c>
      <c r="W11" s="8" t="str">
        <f t="shared" ref="W11:W12" si="3">_xlfn.CONCAT("""","Objeto BIM de instalação  ",C11,":   ",B11,"""")</f>
        <v>"Objeto BIM de instalação  OST_PipingSystem:   Revit.Sistema"</v>
      </c>
    </row>
    <row r="12" spans="1:23" ht="7.5" customHeight="1" x14ac:dyDescent="0.3">
      <c r="A12" s="14">
        <v>12</v>
      </c>
      <c r="B12" s="9" t="s">
        <v>62</v>
      </c>
      <c r="C12" s="23" t="s">
        <v>16</v>
      </c>
      <c r="D12" s="16" t="s">
        <v>13</v>
      </c>
      <c r="E12" s="22" t="s">
        <v>13</v>
      </c>
      <c r="F12" s="16" t="s">
        <v>13</v>
      </c>
      <c r="G12" s="17" t="s">
        <v>13</v>
      </c>
      <c r="H12" s="16" t="s">
        <v>13</v>
      </c>
      <c r="I12" s="17" t="s">
        <v>13</v>
      </c>
      <c r="J12" s="16" t="s">
        <v>13</v>
      </c>
      <c r="K12" s="17" t="s">
        <v>13</v>
      </c>
      <c r="L12" s="16" t="s">
        <v>13</v>
      </c>
      <c r="M12" s="17" t="s">
        <v>13</v>
      </c>
      <c r="N12" s="24" t="s">
        <v>13</v>
      </c>
      <c r="O12" s="25" t="s">
        <v>13</v>
      </c>
      <c r="P12" s="24" t="s">
        <v>13</v>
      </c>
      <c r="Q12" s="19" t="s">
        <v>13</v>
      </c>
      <c r="R12" s="24" t="s">
        <v>13</v>
      </c>
      <c r="S12" s="19" t="s">
        <v>13</v>
      </c>
      <c r="T12" s="24" t="s">
        <v>13</v>
      </c>
      <c r="U12" s="19" t="s">
        <v>13</v>
      </c>
      <c r="V12" s="19" t="s">
        <v>42</v>
      </c>
      <c r="W12" s="8" t="str">
        <f t="shared" si="3"/>
        <v>"Objeto BIM de instalação  OST_PipeSegments:   Revit.Tubo"</v>
      </c>
    </row>
    <row r="13" spans="1:23" ht="7.5" customHeight="1" x14ac:dyDescent="0.3">
      <c r="A13" s="14">
        <v>13</v>
      </c>
      <c r="B13" s="9" t="s">
        <v>60</v>
      </c>
      <c r="C13" s="23" t="s">
        <v>33</v>
      </c>
      <c r="D13" s="16" t="s">
        <v>13</v>
      </c>
      <c r="E13" s="22" t="s">
        <v>13</v>
      </c>
      <c r="F13" s="16" t="s">
        <v>13</v>
      </c>
      <c r="G13" s="17" t="s">
        <v>13</v>
      </c>
      <c r="H13" s="16" t="s">
        <v>13</v>
      </c>
      <c r="I13" s="17" t="s">
        <v>13</v>
      </c>
      <c r="J13" s="16" t="s">
        <v>13</v>
      </c>
      <c r="K13" s="17" t="s">
        <v>13</v>
      </c>
      <c r="L13" s="16" t="s">
        <v>13</v>
      </c>
      <c r="M13" s="17" t="s">
        <v>13</v>
      </c>
      <c r="N13" s="24" t="s">
        <v>13</v>
      </c>
      <c r="O13" s="25" t="s">
        <v>13</v>
      </c>
      <c r="P13" s="24" t="s">
        <v>13</v>
      </c>
      <c r="Q13" s="19" t="s">
        <v>13</v>
      </c>
      <c r="R13" s="24" t="s">
        <v>13</v>
      </c>
      <c r="S13" s="19" t="s">
        <v>13</v>
      </c>
      <c r="T13" s="24" t="s">
        <v>13</v>
      </c>
      <c r="U13" s="19" t="s">
        <v>13</v>
      </c>
      <c r="V13" s="19" t="s">
        <v>42</v>
      </c>
      <c r="W13" s="8" t="str">
        <f t="shared" si="1"/>
        <v>"Objeto BIM de instalação  OST_FlexPipeCurves:   Revit.TuboFlex"</v>
      </c>
    </row>
    <row r="14" spans="1:23" ht="7.5" customHeight="1" x14ac:dyDescent="0.3">
      <c r="A14" s="14">
        <v>14</v>
      </c>
      <c r="B14" s="9" t="s">
        <v>52</v>
      </c>
      <c r="C14" s="23" t="s">
        <v>14</v>
      </c>
      <c r="D14" s="16" t="s">
        <v>13</v>
      </c>
      <c r="E14" s="22" t="s">
        <v>13</v>
      </c>
      <c r="F14" s="16" t="s">
        <v>13</v>
      </c>
      <c r="G14" s="17" t="s">
        <v>13</v>
      </c>
      <c r="H14" s="16" t="s">
        <v>13</v>
      </c>
      <c r="I14" s="17" t="s">
        <v>13</v>
      </c>
      <c r="J14" s="16" t="s">
        <v>13</v>
      </c>
      <c r="K14" s="17" t="s">
        <v>13</v>
      </c>
      <c r="L14" s="16" t="s">
        <v>13</v>
      </c>
      <c r="M14" s="17" t="s">
        <v>13</v>
      </c>
      <c r="N14" s="24" t="s">
        <v>13</v>
      </c>
      <c r="O14" s="25" t="s">
        <v>13</v>
      </c>
      <c r="P14" s="24" t="s">
        <v>13</v>
      </c>
      <c r="Q14" s="19" t="s">
        <v>13</v>
      </c>
      <c r="R14" s="24" t="s">
        <v>13</v>
      </c>
      <c r="S14" s="19" t="s">
        <v>13</v>
      </c>
      <c r="T14" s="24" t="s">
        <v>13</v>
      </c>
      <c r="U14" s="19" t="s">
        <v>13</v>
      </c>
      <c r="V14" s="19" t="s">
        <v>42</v>
      </c>
      <c r="W14" s="8" t="str">
        <f t="shared" ref="W14" si="4">_xlfn.CONCAT("""","Objeto BIM de instalação  ",C14,":   ",B14,"""")</f>
        <v>"Objeto BIM de instalação  OST_PipeFitting:   Revit.Conexão"</v>
      </c>
    </row>
    <row r="15" spans="1:23" ht="7.5" customHeight="1" x14ac:dyDescent="0.3">
      <c r="A15" s="14">
        <v>15</v>
      </c>
      <c r="B15" s="9" t="s">
        <v>50</v>
      </c>
      <c r="C15" s="23" t="s">
        <v>26</v>
      </c>
      <c r="D15" s="16" t="s">
        <v>13</v>
      </c>
      <c r="E15" s="22" t="s">
        <v>13</v>
      </c>
      <c r="F15" s="16" t="s">
        <v>13</v>
      </c>
      <c r="G15" s="17" t="s">
        <v>13</v>
      </c>
      <c r="H15" s="16" t="s">
        <v>13</v>
      </c>
      <c r="I15" s="17" t="s">
        <v>13</v>
      </c>
      <c r="J15" s="16" t="s">
        <v>13</v>
      </c>
      <c r="K15" s="17" t="s">
        <v>13</v>
      </c>
      <c r="L15" s="16" t="s">
        <v>13</v>
      </c>
      <c r="M15" s="17" t="s">
        <v>13</v>
      </c>
      <c r="N15" s="24" t="s">
        <v>13</v>
      </c>
      <c r="O15" s="25" t="s">
        <v>13</v>
      </c>
      <c r="P15" s="24" t="s">
        <v>13</v>
      </c>
      <c r="Q15" s="19" t="s">
        <v>13</v>
      </c>
      <c r="R15" s="24" t="s">
        <v>13</v>
      </c>
      <c r="S15" s="19" t="s">
        <v>13</v>
      </c>
      <c r="T15" s="24" t="s">
        <v>13</v>
      </c>
      <c r="U15" s="19" t="s">
        <v>13</v>
      </c>
      <c r="V15" s="19" t="s">
        <v>42</v>
      </c>
      <c r="W15" s="8" t="str">
        <f t="shared" si="1"/>
        <v>"Objeto BIM de instalação  OST_PipeAccessory:   Revit.Acessório"</v>
      </c>
    </row>
    <row r="16" spans="1:23" ht="7.5" customHeight="1" x14ac:dyDescent="0.3">
      <c r="A16" s="14">
        <v>16</v>
      </c>
      <c r="B16" s="9" t="s">
        <v>61</v>
      </c>
      <c r="C16" s="23" t="s">
        <v>15</v>
      </c>
      <c r="D16" s="16" t="s">
        <v>13</v>
      </c>
      <c r="E16" s="22" t="s">
        <v>13</v>
      </c>
      <c r="F16" s="16" t="s">
        <v>13</v>
      </c>
      <c r="G16" s="17" t="s">
        <v>13</v>
      </c>
      <c r="H16" s="16" t="s">
        <v>13</v>
      </c>
      <c r="I16" s="17" t="s">
        <v>13</v>
      </c>
      <c r="J16" s="16" t="s">
        <v>13</v>
      </c>
      <c r="K16" s="17" t="s">
        <v>13</v>
      </c>
      <c r="L16" s="16" t="s">
        <v>13</v>
      </c>
      <c r="M16" s="17" t="s">
        <v>13</v>
      </c>
      <c r="N16" s="24" t="s">
        <v>13</v>
      </c>
      <c r="O16" s="25" t="s">
        <v>13</v>
      </c>
      <c r="P16" s="24" t="s">
        <v>13</v>
      </c>
      <c r="Q16" s="19" t="s">
        <v>13</v>
      </c>
      <c r="R16" s="24" t="s">
        <v>13</v>
      </c>
      <c r="S16" s="19" t="s">
        <v>13</v>
      </c>
      <c r="T16" s="24" t="s">
        <v>13</v>
      </c>
      <c r="U16" s="19" t="s">
        <v>13</v>
      </c>
      <c r="V16" s="19" t="s">
        <v>42</v>
      </c>
      <c r="W16" s="8" t="str">
        <f t="shared" si="1"/>
        <v>"Objeto BIM de instalação  OST_PipeInsulations:   Revit.Isolante"</v>
      </c>
    </row>
    <row r="17" spans="1:23" ht="7.5" customHeight="1" x14ac:dyDescent="0.3">
      <c r="A17" s="14">
        <v>17</v>
      </c>
      <c r="B17" s="9" t="s">
        <v>63</v>
      </c>
      <c r="C17" s="23" t="s">
        <v>17</v>
      </c>
      <c r="D17" s="16" t="s">
        <v>13</v>
      </c>
      <c r="E17" s="22" t="s">
        <v>13</v>
      </c>
      <c r="F17" s="16" t="s">
        <v>13</v>
      </c>
      <c r="G17" s="17" t="s">
        <v>13</v>
      </c>
      <c r="H17" s="16" t="s">
        <v>13</v>
      </c>
      <c r="I17" s="17" t="s">
        <v>13</v>
      </c>
      <c r="J17" s="16" t="s">
        <v>13</v>
      </c>
      <c r="K17" s="17" t="s">
        <v>13</v>
      </c>
      <c r="L17" s="16" t="s">
        <v>13</v>
      </c>
      <c r="M17" s="17" t="s">
        <v>13</v>
      </c>
      <c r="N17" s="24" t="s">
        <v>13</v>
      </c>
      <c r="O17" s="25" t="s">
        <v>13</v>
      </c>
      <c r="P17" s="24" t="s">
        <v>13</v>
      </c>
      <c r="Q17" s="19" t="s">
        <v>13</v>
      </c>
      <c r="R17" s="24" t="s">
        <v>13</v>
      </c>
      <c r="S17" s="19" t="s">
        <v>13</v>
      </c>
      <c r="T17" s="24" t="s">
        <v>13</v>
      </c>
      <c r="U17" s="19" t="s">
        <v>13</v>
      </c>
      <c r="V17" s="19" t="s">
        <v>42</v>
      </c>
      <c r="W17" s="8" t="str">
        <f t="shared" si="1"/>
        <v>"Objeto BIM de instalação  OST_PlumbingEquipment:   Revit.Equipamento"</v>
      </c>
    </row>
    <row r="18" spans="1:23" ht="7.5" customHeight="1" x14ac:dyDescent="0.3">
      <c r="A18" s="14">
        <v>18</v>
      </c>
      <c r="B18" s="9" t="s">
        <v>64</v>
      </c>
      <c r="C18" s="23" t="s">
        <v>34</v>
      </c>
      <c r="D18" s="16" t="s">
        <v>13</v>
      </c>
      <c r="E18" s="22" t="s">
        <v>13</v>
      </c>
      <c r="F18" s="16" t="s">
        <v>13</v>
      </c>
      <c r="G18" s="17" t="s">
        <v>13</v>
      </c>
      <c r="H18" s="16" t="s">
        <v>13</v>
      </c>
      <c r="I18" s="17" t="s">
        <v>13</v>
      </c>
      <c r="J18" s="16" t="s">
        <v>13</v>
      </c>
      <c r="K18" s="17" t="s">
        <v>13</v>
      </c>
      <c r="L18" s="16" t="s">
        <v>13</v>
      </c>
      <c r="M18" s="17" t="s">
        <v>13</v>
      </c>
      <c r="N18" s="24" t="s">
        <v>13</v>
      </c>
      <c r="O18" s="25" t="s">
        <v>13</v>
      </c>
      <c r="P18" s="24" t="s">
        <v>13</v>
      </c>
      <c r="Q18" s="19" t="s">
        <v>13</v>
      </c>
      <c r="R18" s="24" t="s">
        <v>13</v>
      </c>
      <c r="S18" s="19" t="s">
        <v>13</v>
      </c>
      <c r="T18" s="24" t="s">
        <v>13</v>
      </c>
      <c r="U18" s="19" t="s">
        <v>13</v>
      </c>
      <c r="V18" s="19" t="s">
        <v>42</v>
      </c>
      <c r="W18" s="8" t="str">
        <f t="shared" si="1"/>
        <v>"Objeto BIM de instalação  OST_PlumbingFixtures:   Revit.Dispositivo"</v>
      </c>
    </row>
    <row r="19" spans="1:23" ht="7.5" customHeight="1" x14ac:dyDescent="0.3">
      <c r="A19" s="14">
        <v>19</v>
      </c>
      <c r="B19" s="9" t="s">
        <v>81</v>
      </c>
      <c r="C19" s="11" t="s">
        <v>77</v>
      </c>
      <c r="D19" s="16" t="s">
        <v>49</v>
      </c>
      <c r="E19" s="22" t="s">
        <v>76</v>
      </c>
      <c r="F19" s="16" t="s">
        <v>13</v>
      </c>
      <c r="G19" s="17" t="s">
        <v>13</v>
      </c>
      <c r="H19" s="16" t="s">
        <v>13</v>
      </c>
      <c r="I19" s="17" t="s">
        <v>13</v>
      </c>
      <c r="J19" s="16" t="s">
        <v>13</v>
      </c>
      <c r="K19" s="17" t="s">
        <v>13</v>
      </c>
      <c r="L19" s="16" t="s">
        <v>13</v>
      </c>
      <c r="M19" s="17" t="s">
        <v>13</v>
      </c>
      <c r="N19" s="24" t="s">
        <v>13</v>
      </c>
      <c r="O19" s="25" t="s">
        <v>13</v>
      </c>
      <c r="P19" s="27" t="s">
        <v>73</v>
      </c>
      <c r="Q19" s="25" t="str">
        <f>_xlfn.CONCAT("""",E19,"""")</f>
        <v>"Revit.Sistema"</v>
      </c>
      <c r="R19" s="24" t="s">
        <v>13</v>
      </c>
      <c r="S19" s="19" t="s">
        <v>13</v>
      </c>
      <c r="T19" s="24" t="s">
        <v>13</v>
      </c>
      <c r="U19" s="19" t="s">
        <v>13</v>
      </c>
      <c r="V19" s="19" t="s">
        <v>42</v>
      </c>
      <c r="W19" s="8" t="str">
        <f>_xlfn.CONCAT("""","Sistema de instalação  ",C19,": Usa o ID do elemento  ",B19,"""")</f>
        <v>"Sistema de instalação  Sistema.Hidro: Usa o ID do elemento  SIS.Hidro.ID.100000"</v>
      </c>
    </row>
    <row r="20" spans="1:23" ht="7.5" customHeight="1" x14ac:dyDescent="0.3">
      <c r="A20" s="14">
        <v>20</v>
      </c>
      <c r="B20" s="9" t="s">
        <v>82</v>
      </c>
      <c r="C20" s="11" t="s">
        <v>77</v>
      </c>
      <c r="D20" s="16" t="s">
        <v>49</v>
      </c>
      <c r="E20" s="22" t="s">
        <v>76</v>
      </c>
      <c r="F20" s="16" t="s">
        <v>13</v>
      </c>
      <c r="G20" s="17" t="s">
        <v>13</v>
      </c>
      <c r="H20" s="16" t="s">
        <v>72</v>
      </c>
      <c r="I20" s="26" t="s">
        <v>81</v>
      </c>
      <c r="J20" s="16" t="s">
        <v>13</v>
      </c>
      <c r="K20" s="17" t="s">
        <v>13</v>
      </c>
      <c r="L20" s="16" t="s">
        <v>13</v>
      </c>
      <c r="M20" s="17" t="s">
        <v>13</v>
      </c>
      <c r="N20" s="24" t="s">
        <v>13</v>
      </c>
      <c r="O20" s="25" t="s">
        <v>13</v>
      </c>
      <c r="P20" s="27" t="s">
        <v>73</v>
      </c>
      <c r="Q20" s="25" t="str">
        <f t="shared" ref="Q20:Q59" si="5">_xlfn.CONCAT("""",E20,"""")</f>
        <v>"Revit.Sistema"</v>
      </c>
      <c r="R20" s="24" t="s">
        <v>13</v>
      </c>
      <c r="S20" s="19" t="s">
        <v>13</v>
      </c>
      <c r="T20" s="24" t="s">
        <v>13</v>
      </c>
      <c r="U20" s="19" t="s">
        <v>13</v>
      </c>
      <c r="V20" s="19" t="s">
        <v>42</v>
      </c>
      <c r="W20" s="8" t="str">
        <f t="shared" ref="W20:W24" si="6">_xlfn.CONCAT("""","Sistema de instalação  ",C20,": Usa o ID do elemento  ",B20,"""")</f>
        <v>"Sistema de instalação  Sistema.Hidro: Usa o ID do elemento  SIS.AF.ID.200000"</v>
      </c>
    </row>
    <row r="21" spans="1:23" ht="7.5" customHeight="1" x14ac:dyDescent="0.3">
      <c r="A21" s="14">
        <v>21</v>
      </c>
      <c r="B21" s="9" t="s">
        <v>83</v>
      </c>
      <c r="C21" s="11" t="s">
        <v>77</v>
      </c>
      <c r="D21" s="16" t="s">
        <v>49</v>
      </c>
      <c r="E21" s="22" t="s">
        <v>76</v>
      </c>
      <c r="F21" s="16" t="s">
        <v>13</v>
      </c>
      <c r="G21" s="17" t="s">
        <v>13</v>
      </c>
      <c r="H21" s="16" t="s">
        <v>72</v>
      </c>
      <c r="I21" s="26" t="s">
        <v>81</v>
      </c>
      <c r="J21" s="16" t="s">
        <v>13</v>
      </c>
      <c r="K21" s="17" t="s">
        <v>13</v>
      </c>
      <c r="L21" s="16" t="s">
        <v>13</v>
      </c>
      <c r="M21" s="17" t="s">
        <v>13</v>
      </c>
      <c r="N21" s="24" t="s">
        <v>13</v>
      </c>
      <c r="O21" s="25" t="s">
        <v>13</v>
      </c>
      <c r="P21" s="27" t="s">
        <v>73</v>
      </c>
      <c r="Q21" s="25" t="str">
        <f t="shared" si="5"/>
        <v>"Revit.Sistema"</v>
      </c>
      <c r="R21" s="24" t="s">
        <v>13</v>
      </c>
      <c r="S21" s="19" t="s">
        <v>13</v>
      </c>
      <c r="T21" s="24" t="s">
        <v>13</v>
      </c>
      <c r="U21" s="19" t="s">
        <v>13</v>
      </c>
      <c r="V21" s="19" t="s">
        <v>42</v>
      </c>
      <c r="W21" s="8" t="str">
        <f t="shared" si="6"/>
        <v>"Sistema de instalação  Sistema.Hidro: Usa o ID do elemento  SIS.AQ.ID.200100"</v>
      </c>
    </row>
    <row r="22" spans="1:23" ht="7.5" customHeight="1" x14ac:dyDescent="0.3">
      <c r="A22" s="14">
        <v>22</v>
      </c>
      <c r="B22" s="9" t="s">
        <v>84</v>
      </c>
      <c r="C22" s="11" t="s">
        <v>77</v>
      </c>
      <c r="D22" s="16" t="s">
        <v>49</v>
      </c>
      <c r="E22" s="22" t="s">
        <v>76</v>
      </c>
      <c r="F22" s="16" t="s">
        <v>13</v>
      </c>
      <c r="G22" s="17" t="s">
        <v>13</v>
      </c>
      <c r="H22" s="16" t="s">
        <v>72</v>
      </c>
      <c r="I22" s="26" t="s">
        <v>81</v>
      </c>
      <c r="J22" s="16" t="s">
        <v>13</v>
      </c>
      <c r="K22" s="17" t="s">
        <v>13</v>
      </c>
      <c r="L22" s="16" t="s">
        <v>13</v>
      </c>
      <c r="M22" s="17" t="s">
        <v>13</v>
      </c>
      <c r="N22" s="24" t="s">
        <v>13</v>
      </c>
      <c r="O22" s="25" t="s">
        <v>13</v>
      </c>
      <c r="P22" s="27" t="s">
        <v>73</v>
      </c>
      <c r="Q22" s="25" t="str">
        <f t="shared" si="5"/>
        <v>"Revit.Sistema"</v>
      </c>
      <c r="R22" s="24" t="s">
        <v>13</v>
      </c>
      <c r="S22" s="19" t="s">
        <v>13</v>
      </c>
      <c r="T22" s="24" t="s">
        <v>13</v>
      </c>
      <c r="U22" s="19" t="s">
        <v>13</v>
      </c>
      <c r="V22" s="19" t="s">
        <v>42</v>
      </c>
      <c r="W22" s="8" t="str">
        <f t="shared" si="6"/>
        <v>"Sistema de instalação  Sistema.Hidro: Usa o ID do elemento  SIS.EGP.ID.300100"</v>
      </c>
    </row>
    <row r="23" spans="1:23" ht="7.5" customHeight="1" x14ac:dyDescent="0.3">
      <c r="A23" s="14">
        <v>23</v>
      </c>
      <c r="B23" s="9" t="s">
        <v>85</v>
      </c>
      <c r="C23" s="11" t="s">
        <v>77</v>
      </c>
      <c r="D23" s="16" t="s">
        <v>49</v>
      </c>
      <c r="E23" s="22" t="s">
        <v>76</v>
      </c>
      <c r="F23" s="16" t="s">
        <v>13</v>
      </c>
      <c r="G23" s="17" t="s">
        <v>13</v>
      </c>
      <c r="H23" s="16" t="s">
        <v>72</v>
      </c>
      <c r="I23" s="26" t="s">
        <v>81</v>
      </c>
      <c r="J23" s="16" t="s">
        <v>13</v>
      </c>
      <c r="K23" s="17" t="s">
        <v>13</v>
      </c>
      <c r="L23" s="16" t="s">
        <v>13</v>
      </c>
      <c r="M23" s="17" t="s">
        <v>13</v>
      </c>
      <c r="N23" s="24" t="s">
        <v>13</v>
      </c>
      <c r="O23" s="25" t="s">
        <v>13</v>
      </c>
      <c r="P23" s="27" t="s">
        <v>73</v>
      </c>
      <c r="Q23" s="25" t="str">
        <f t="shared" si="5"/>
        <v>"Revit.Sistema"</v>
      </c>
      <c r="R23" s="24" t="s">
        <v>13</v>
      </c>
      <c r="S23" s="19" t="s">
        <v>13</v>
      </c>
      <c r="T23" s="24" t="s">
        <v>13</v>
      </c>
      <c r="U23" s="19" t="s">
        <v>13</v>
      </c>
      <c r="V23" s="19" t="s">
        <v>42</v>
      </c>
      <c r="W23" s="8" t="str">
        <f t="shared" si="6"/>
        <v>"Sistema de instalação  Sistema.Hidro: Usa o ID do elemento  SIS.EGS.ID.300200"</v>
      </c>
    </row>
    <row r="24" spans="1:23" ht="7.5" customHeight="1" x14ac:dyDescent="0.3">
      <c r="A24" s="14">
        <v>24</v>
      </c>
      <c r="B24" s="9" t="s">
        <v>86</v>
      </c>
      <c r="C24" s="11" t="s">
        <v>77</v>
      </c>
      <c r="D24" s="16" t="s">
        <v>49</v>
      </c>
      <c r="E24" s="22" t="s">
        <v>76</v>
      </c>
      <c r="F24" s="16" t="s">
        <v>13</v>
      </c>
      <c r="G24" s="17" t="s">
        <v>13</v>
      </c>
      <c r="H24" s="16" t="s">
        <v>72</v>
      </c>
      <c r="I24" s="26" t="s">
        <v>81</v>
      </c>
      <c r="J24" s="16" t="s">
        <v>13</v>
      </c>
      <c r="K24" s="17" t="s">
        <v>13</v>
      </c>
      <c r="L24" s="16" t="s">
        <v>13</v>
      </c>
      <c r="M24" s="17" t="s">
        <v>13</v>
      </c>
      <c r="N24" s="24" t="s">
        <v>13</v>
      </c>
      <c r="O24" s="25" t="s">
        <v>13</v>
      </c>
      <c r="P24" s="27" t="s">
        <v>73</v>
      </c>
      <c r="Q24" s="25" t="str">
        <f t="shared" si="5"/>
        <v>"Revit.Sistema"</v>
      </c>
      <c r="R24" s="24" t="s">
        <v>13</v>
      </c>
      <c r="S24" s="19" t="s">
        <v>13</v>
      </c>
      <c r="T24" s="24" t="s">
        <v>13</v>
      </c>
      <c r="U24" s="19" t="s">
        <v>13</v>
      </c>
      <c r="V24" s="19" t="s">
        <v>42</v>
      </c>
      <c r="W24" s="8" t="str">
        <f t="shared" si="6"/>
        <v>"Sistema de instalação  Sistema.Hidro: Usa o ID do elemento  SIS.VEN.ID.300300"</v>
      </c>
    </row>
    <row r="25" spans="1:23" ht="7.5" customHeight="1" x14ac:dyDescent="0.3">
      <c r="A25" s="14">
        <v>25</v>
      </c>
      <c r="B25" s="9" t="s">
        <v>88</v>
      </c>
      <c r="C25" s="11" t="s">
        <v>43</v>
      </c>
      <c r="D25" s="16" t="s">
        <v>49</v>
      </c>
      <c r="E25" s="21" t="s">
        <v>62</v>
      </c>
      <c r="F25" s="16" t="s">
        <v>13</v>
      </c>
      <c r="G25" s="17" t="s">
        <v>13</v>
      </c>
      <c r="H25" s="16" t="s">
        <v>72</v>
      </c>
      <c r="I25" s="26" t="s">
        <v>82</v>
      </c>
      <c r="J25" s="16" t="s">
        <v>13</v>
      </c>
      <c r="K25" s="17" t="s">
        <v>13</v>
      </c>
      <c r="L25" s="16" t="s">
        <v>13</v>
      </c>
      <c r="M25" s="17" t="s">
        <v>13</v>
      </c>
      <c r="N25" s="27" t="s">
        <v>117</v>
      </c>
      <c r="O25" s="25" t="s">
        <v>120</v>
      </c>
      <c r="P25" s="27" t="s">
        <v>73</v>
      </c>
      <c r="Q25" s="25" t="str">
        <f t="shared" si="5"/>
        <v>"Revit.Tubo"</v>
      </c>
      <c r="R25" s="24" t="s">
        <v>13</v>
      </c>
      <c r="S25" s="19" t="s">
        <v>13</v>
      </c>
      <c r="T25" s="24" t="s">
        <v>13</v>
      </c>
      <c r="U25" s="19" t="s">
        <v>13</v>
      </c>
      <c r="V25" s="19" t="s">
        <v>42</v>
      </c>
      <c r="W25" s="8" t="str">
        <f>_xlfn.CONCAT("""","Traçado da instalação  ",C25,": Usa o ID do elemento  ",B25,"""")</f>
        <v>"Traçado da instalação  AguaFria: Usa o ID do elemento  AF01.ID.100108"</v>
      </c>
    </row>
    <row r="26" spans="1:23" ht="7.5" customHeight="1" x14ac:dyDescent="0.3">
      <c r="A26" s="14">
        <v>26</v>
      </c>
      <c r="B26" s="9" t="s">
        <v>89</v>
      </c>
      <c r="C26" s="11" t="s">
        <v>43</v>
      </c>
      <c r="D26" s="16" t="s">
        <v>49</v>
      </c>
      <c r="E26" s="21" t="s">
        <v>60</v>
      </c>
      <c r="F26" s="16" t="s">
        <v>13</v>
      </c>
      <c r="G26" s="17" t="s">
        <v>13</v>
      </c>
      <c r="H26" s="16" t="s">
        <v>72</v>
      </c>
      <c r="I26" s="26" t="s">
        <v>82</v>
      </c>
      <c r="J26" s="16" t="s">
        <v>13</v>
      </c>
      <c r="K26" s="17" t="s">
        <v>13</v>
      </c>
      <c r="L26" s="16" t="s">
        <v>13</v>
      </c>
      <c r="M26" s="17" t="s">
        <v>13</v>
      </c>
      <c r="N26" s="27" t="s">
        <v>117</v>
      </c>
      <c r="O26" s="25" t="s">
        <v>118</v>
      </c>
      <c r="P26" s="27" t="s">
        <v>73</v>
      </c>
      <c r="Q26" s="25" t="str">
        <f t="shared" si="5"/>
        <v>"Revit.TuboFlex"</v>
      </c>
      <c r="R26" s="24" t="s">
        <v>13</v>
      </c>
      <c r="S26" s="19" t="s">
        <v>13</v>
      </c>
      <c r="T26" s="24" t="s">
        <v>13</v>
      </c>
      <c r="U26" s="19" t="s">
        <v>13</v>
      </c>
      <c r="V26" s="19" t="s">
        <v>42</v>
      </c>
      <c r="W26" s="8" t="str">
        <f t="shared" ref="W26:W59" si="7">_xlfn.CONCAT("""","Traçado da instalação  ",C26,": Usa o ID do elemento  ",B26,"""")</f>
        <v>"Traçado da instalação  AguaFria: Usa o ID do elemento  AF01.ID.100109"</v>
      </c>
    </row>
    <row r="27" spans="1:23" ht="7.5" customHeight="1" x14ac:dyDescent="0.3">
      <c r="A27" s="14">
        <v>27</v>
      </c>
      <c r="B27" s="9" t="s">
        <v>90</v>
      </c>
      <c r="C27" s="11" t="s">
        <v>43</v>
      </c>
      <c r="D27" s="16" t="s">
        <v>49</v>
      </c>
      <c r="E27" s="21" t="s">
        <v>52</v>
      </c>
      <c r="F27" s="16" t="s">
        <v>13</v>
      </c>
      <c r="G27" s="17" t="s">
        <v>13</v>
      </c>
      <c r="H27" s="16" t="s">
        <v>72</v>
      </c>
      <c r="I27" s="26" t="s">
        <v>82</v>
      </c>
      <c r="J27" s="16" t="s">
        <v>13</v>
      </c>
      <c r="K27" s="17" t="s">
        <v>13</v>
      </c>
      <c r="L27" s="16" t="s">
        <v>13</v>
      </c>
      <c r="M27" s="17" t="s">
        <v>13</v>
      </c>
      <c r="N27" s="27" t="s">
        <v>117</v>
      </c>
      <c r="O27" s="25" t="s">
        <v>119</v>
      </c>
      <c r="P27" s="27" t="s">
        <v>73</v>
      </c>
      <c r="Q27" s="25" t="str">
        <f t="shared" si="5"/>
        <v>"Revit.Conexão"</v>
      </c>
      <c r="R27" s="24" t="s">
        <v>13</v>
      </c>
      <c r="S27" s="19" t="s">
        <v>13</v>
      </c>
      <c r="T27" s="24" t="s">
        <v>13</v>
      </c>
      <c r="U27" s="19" t="s">
        <v>13</v>
      </c>
      <c r="V27" s="19" t="s">
        <v>42</v>
      </c>
      <c r="W27" s="8" t="str">
        <f t="shared" si="7"/>
        <v>"Traçado da instalação  AguaFria: Usa o ID do elemento  AF01.ID.100110"</v>
      </c>
    </row>
    <row r="28" spans="1:23" ht="7.5" customHeight="1" x14ac:dyDescent="0.3">
      <c r="A28" s="14">
        <v>28</v>
      </c>
      <c r="B28" s="9" t="s">
        <v>91</v>
      </c>
      <c r="C28" s="11" t="s">
        <v>43</v>
      </c>
      <c r="D28" s="16" t="s">
        <v>49</v>
      </c>
      <c r="E28" s="21" t="s">
        <v>50</v>
      </c>
      <c r="F28" s="16" t="s">
        <v>13</v>
      </c>
      <c r="G28" s="17" t="s">
        <v>13</v>
      </c>
      <c r="H28" s="16" t="s">
        <v>72</v>
      </c>
      <c r="I28" s="26" t="s">
        <v>82</v>
      </c>
      <c r="J28" s="16" t="s">
        <v>13</v>
      </c>
      <c r="K28" s="17" t="s">
        <v>13</v>
      </c>
      <c r="L28" s="16" t="s">
        <v>13</v>
      </c>
      <c r="M28" s="17" t="s">
        <v>13</v>
      </c>
      <c r="N28" s="27" t="s">
        <v>117</v>
      </c>
      <c r="O28" s="25" t="s">
        <v>121</v>
      </c>
      <c r="P28" s="27" t="s">
        <v>73</v>
      </c>
      <c r="Q28" s="25" t="str">
        <f t="shared" si="5"/>
        <v>"Revit.Acessório"</v>
      </c>
      <c r="R28" s="24" t="s">
        <v>13</v>
      </c>
      <c r="S28" s="19" t="s">
        <v>13</v>
      </c>
      <c r="T28" s="24" t="s">
        <v>13</v>
      </c>
      <c r="U28" s="19" t="s">
        <v>13</v>
      </c>
      <c r="V28" s="19" t="s">
        <v>42</v>
      </c>
      <c r="W28" s="8" t="str">
        <f t="shared" si="7"/>
        <v>"Traçado da instalação  AguaFria: Usa o ID do elemento  AF01.ID.100111"</v>
      </c>
    </row>
    <row r="29" spans="1:23" ht="7.5" customHeight="1" x14ac:dyDescent="0.3">
      <c r="A29" s="14">
        <v>29</v>
      </c>
      <c r="B29" s="9" t="s">
        <v>92</v>
      </c>
      <c r="C29" s="11" t="s">
        <v>43</v>
      </c>
      <c r="D29" s="16" t="s">
        <v>49</v>
      </c>
      <c r="E29" s="21" t="s">
        <v>61</v>
      </c>
      <c r="F29" s="16" t="s">
        <v>13</v>
      </c>
      <c r="G29" s="17" t="s">
        <v>13</v>
      </c>
      <c r="H29" s="16" t="s">
        <v>72</v>
      </c>
      <c r="I29" s="26" t="s">
        <v>82</v>
      </c>
      <c r="J29" s="16" t="s">
        <v>13</v>
      </c>
      <c r="K29" s="17" t="s">
        <v>13</v>
      </c>
      <c r="L29" s="16" t="s">
        <v>13</v>
      </c>
      <c r="M29" s="17" t="s">
        <v>13</v>
      </c>
      <c r="N29" s="27" t="s">
        <v>117</v>
      </c>
      <c r="O29" s="25" t="s">
        <v>122</v>
      </c>
      <c r="P29" s="27" t="s">
        <v>73</v>
      </c>
      <c r="Q29" s="25" t="str">
        <f t="shared" si="5"/>
        <v>"Revit.Isolante"</v>
      </c>
      <c r="R29" s="24" t="s">
        <v>13</v>
      </c>
      <c r="S29" s="19" t="s">
        <v>13</v>
      </c>
      <c r="T29" s="24" t="s">
        <v>13</v>
      </c>
      <c r="U29" s="19" t="s">
        <v>13</v>
      </c>
      <c r="V29" s="19" t="s">
        <v>42</v>
      </c>
      <c r="W29" s="8" t="str">
        <f t="shared" si="7"/>
        <v>"Traçado da instalação  AguaFria: Usa o ID do elemento  AF01.ID.100112"</v>
      </c>
    </row>
    <row r="30" spans="1:23" ht="7.5" customHeight="1" x14ac:dyDescent="0.3">
      <c r="A30" s="14">
        <v>30</v>
      </c>
      <c r="B30" s="9" t="s">
        <v>93</v>
      </c>
      <c r="C30" s="11" t="s">
        <v>43</v>
      </c>
      <c r="D30" s="16" t="s">
        <v>49</v>
      </c>
      <c r="E30" s="21" t="s">
        <v>63</v>
      </c>
      <c r="F30" s="16" t="s">
        <v>13</v>
      </c>
      <c r="G30" s="17" t="s">
        <v>13</v>
      </c>
      <c r="H30" s="16" t="s">
        <v>72</v>
      </c>
      <c r="I30" s="26" t="s">
        <v>82</v>
      </c>
      <c r="J30" s="16" t="s">
        <v>13</v>
      </c>
      <c r="K30" s="17" t="s">
        <v>13</v>
      </c>
      <c r="L30" s="16" t="s">
        <v>13</v>
      </c>
      <c r="M30" s="17" t="s">
        <v>13</v>
      </c>
      <c r="N30" s="27" t="s">
        <v>117</v>
      </c>
      <c r="O30" s="25" t="s">
        <v>123</v>
      </c>
      <c r="P30" s="27" t="s">
        <v>73</v>
      </c>
      <c r="Q30" s="25" t="str">
        <f t="shared" si="5"/>
        <v>"Revit.Equipamento"</v>
      </c>
      <c r="R30" s="24" t="s">
        <v>13</v>
      </c>
      <c r="S30" s="19" t="s">
        <v>13</v>
      </c>
      <c r="T30" s="24" t="s">
        <v>13</v>
      </c>
      <c r="U30" s="19" t="s">
        <v>13</v>
      </c>
      <c r="V30" s="19" t="s">
        <v>42</v>
      </c>
      <c r="W30" s="8" t="str">
        <f t="shared" si="7"/>
        <v>"Traçado da instalação  AguaFria: Usa o ID do elemento  AF01.ID.100113"</v>
      </c>
    </row>
    <row r="31" spans="1:23" ht="7.5" customHeight="1" x14ac:dyDescent="0.3">
      <c r="A31" s="14">
        <v>31</v>
      </c>
      <c r="B31" s="9" t="s">
        <v>94</v>
      </c>
      <c r="C31" s="11" t="s">
        <v>43</v>
      </c>
      <c r="D31" s="16" t="s">
        <v>49</v>
      </c>
      <c r="E31" s="21" t="s">
        <v>64</v>
      </c>
      <c r="F31" s="16" t="s">
        <v>13</v>
      </c>
      <c r="G31" s="17" t="s">
        <v>13</v>
      </c>
      <c r="H31" s="16" t="s">
        <v>72</v>
      </c>
      <c r="I31" s="26" t="s">
        <v>82</v>
      </c>
      <c r="J31" s="16" t="s">
        <v>13</v>
      </c>
      <c r="K31" s="17" t="s">
        <v>13</v>
      </c>
      <c r="L31" s="16" t="s">
        <v>13</v>
      </c>
      <c r="M31" s="17" t="s">
        <v>13</v>
      </c>
      <c r="N31" s="27" t="s">
        <v>117</v>
      </c>
      <c r="O31" s="25" t="s">
        <v>124</v>
      </c>
      <c r="P31" s="27" t="s">
        <v>73</v>
      </c>
      <c r="Q31" s="25" t="str">
        <f t="shared" si="5"/>
        <v>"Revit.Dispositivo"</v>
      </c>
      <c r="R31" s="24" t="s">
        <v>13</v>
      </c>
      <c r="S31" s="19" t="s">
        <v>13</v>
      </c>
      <c r="T31" s="24" t="s">
        <v>13</v>
      </c>
      <c r="U31" s="19" t="s">
        <v>13</v>
      </c>
      <c r="V31" s="19" t="s">
        <v>42</v>
      </c>
      <c r="W31" s="8" t="str">
        <f t="shared" si="7"/>
        <v>"Traçado da instalação  AguaFria: Usa o ID do elemento  AF01.ID.100114"</v>
      </c>
    </row>
    <row r="32" spans="1:23" ht="7.5" customHeight="1" x14ac:dyDescent="0.3">
      <c r="A32" s="14">
        <v>32</v>
      </c>
      <c r="B32" s="9" t="s">
        <v>95</v>
      </c>
      <c r="C32" s="11" t="s">
        <v>44</v>
      </c>
      <c r="D32" s="16" t="s">
        <v>49</v>
      </c>
      <c r="E32" s="21" t="s">
        <v>62</v>
      </c>
      <c r="F32" s="16" t="s">
        <v>13</v>
      </c>
      <c r="G32" s="17" t="s">
        <v>13</v>
      </c>
      <c r="H32" s="16" t="s">
        <v>72</v>
      </c>
      <c r="I32" s="26" t="s">
        <v>83</v>
      </c>
      <c r="J32" s="16" t="s">
        <v>13</v>
      </c>
      <c r="K32" s="17" t="s">
        <v>13</v>
      </c>
      <c r="L32" s="16" t="s">
        <v>13</v>
      </c>
      <c r="M32" s="17" t="s">
        <v>13</v>
      </c>
      <c r="N32" s="27" t="s">
        <v>117</v>
      </c>
      <c r="O32" s="25" t="s">
        <v>125</v>
      </c>
      <c r="P32" s="27" t="s">
        <v>73</v>
      </c>
      <c r="Q32" s="25" t="str">
        <f t="shared" si="5"/>
        <v>"Revit.Tubo"</v>
      </c>
      <c r="R32" s="24" t="s">
        <v>13</v>
      </c>
      <c r="S32" s="19" t="s">
        <v>13</v>
      </c>
      <c r="T32" s="24" t="s">
        <v>13</v>
      </c>
      <c r="U32" s="19" t="s">
        <v>13</v>
      </c>
      <c r="V32" s="19" t="s">
        <v>42</v>
      </c>
      <c r="W32" s="8" t="str">
        <f t="shared" si="7"/>
        <v>"Traçado da instalação  AguaQuente: Usa o ID do elemento  AQ01.ID.200108"</v>
      </c>
    </row>
    <row r="33" spans="1:23" ht="7.5" customHeight="1" x14ac:dyDescent="0.3">
      <c r="A33" s="14">
        <v>33</v>
      </c>
      <c r="B33" s="9" t="s">
        <v>96</v>
      </c>
      <c r="C33" s="11" t="s">
        <v>44</v>
      </c>
      <c r="D33" s="16" t="s">
        <v>49</v>
      </c>
      <c r="E33" s="21" t="s">
        <v>60</v>
      </c>
      <c r="F33" s="16" t="s">
        <v>13</v>
      </c>
      <c r="G33" s="17" t="s">
        <v>13</v>
      </c>
      <c r="H33" s="16" t="s">
        <v>72</v>
      </c>
      <c r="I33" s="26" t="s">
        <v>83</v>
      </c>
      <c r="J33" s="16" t="s">
        <v>13</v>
      </c>
      <c r="K33" s="17" t="s">
        <v>13</v>
      </c>
      <c r="L33" s="16" t="s">
        <v>13</v>
      </c>
      <c r="M33" s="17" t="s">
        <v>13</v>
      </c>
      <c r="N33" s="27" t="s">
        <v>117</v>
      </c>
      <c r="O33" s="25" t="s">
        <v>126</v>
      </c>
      <c r="P33" s="27" t="s">
        <v>73</v>
      </c>
      <c r="Q33" s="25" t="str">
        <f t="shared" si="5"/>
        <v>"Revit.TuboFlex"</v>
      </c>
      <c r="R33" s="24" t="s">
        <v>13</v>
      </c>
      <c r="S33" s="19" t="s">
        <v>13</v>
      </c>
      <c r="T33" s="24" t="s">
        <v>13</v>
      </c>
      <c r="U33" s="19" t="s">
        <v>13</v>
      </c>
      <c r="V33" s="19" t="s">
        <v>42</v>
      </c>
      <c r="W33" s="8" t="str">
        <f t="shared" si="7"/>
        <v>"Traçado da instalação  AguaQuente: Usa o ID do elemento  AQ01.ID.200109"</v>
      </c>
    </row>
    <row r="34" spans="1:23" ht="7.5" customHeight="1" x14ac:dyDescent="0.3">
      <c r="A34" s="14">
        <v>34</v>
      </c>
      <c r="B34" s="9" t="s">
        <v>97</v>
      </c>
      <c r="C34" s="11" t="s">
        <v>44</v>
      </c>
      <c r="D34" s="16" t="s">
        <v>49</v>
      </c>
      <c r="E34" s="21" t="s">
        <v>52</v>
      </c>
      <c r="F34" s="16" t="s">
        <v>13</v>
      </c>
      <c r="G34" s="17" t="s">
        <v>13</v>
      </c>
      <c r="H34" s="16" t="s">
        <v>72</v>
      </c>
      <c r="I34" s="26" t="s">
        <v>83</v>
      </c>
      <c r="J34" s="16" t="s">
        <v>13</v>
      </c>
      <c r="K34" s="17" t="s">
        <v>13</v>
      </c>
      <c r="L34" s="16" t="s">
        <v>13</v>
      </c>
      <c r="M34" s="17" t="s">
        <v>13</v>
      </c>
      <c r="N34" s="27" t="s">
        <v>117</v>
      </c>
      <c r="O34" s="25" t="s">
        <v>127</v>
      </c>
      <c r="P34" s="27" t="s">
        <v>73</v>
      </c>
      <c r="Q34" s="25" t="str">
        <f t="shared" si="5"/>
        <v>"Revit.Conexão"</v>
      </c>
      <c r="R34" s="24" t="s">
        <v>13</v>
      </c>
      <c r="S34" s="19" t="s">
        <v>13</v>
      </c>
      <c r="T34" s="24" t="s">
        <v>13</v>
      </c>
      <c r="U34" s="19" t="s">
        <v>13</v>
      </c>
      <c r="V34" s="19" t="s">
        <v>42</v>
      </c>
      <c r="W34" s="8" t="str">
        <f t="shared" si="7"/>
        <v>"Traçado da instalação  AguaQuente: Usa o ID do elemento  AQ01.ID.200110"</v>
      </c>
    </row>
    <row r="35" spans="1:23" ht="7.5" customHeight="1" x14ac:dyDescent="0.3">
      <c r="A35" s="14">
        <v>35</v>
      </c>
      <c r="B35" s="9" t="s">
        <v>98</v>
      </c>
      <c r="C35" s="11" t="s">
        <v>44</v>
      </c>
      <c r="D35" s="16" t="s">
        <v>49</v>
      </c>
      <c r="E35" s="21" t="s">
        <v>50</v>
      </c>
      <c r="F35" s="16" t="s">
        <v>13</v>
      </c>
      <c r="G35" s="17" t="s">
        <v>13</v>
      </c>
      <c r="H35" s="16" t="s">
        <v>72</v>
      </c>
      <c r="I35" s="26" t="s">
        <v>83</v>
      </c>
      <c r="J35" s="16" t="s">
        <v>13</v>
      </c>
      <c r="K35" s="17" t="s">
        <v>13</v>
      </c>
      <c r="L35" s="16" t="s">
        <v>13</v>
      </c>
      <c r="M35" s="17" t="s">
        <v>13</v>
      </c>
      <c r="N35" s="27" t="s">
        <v>117</v>
      </c>
      <c r="O35" s="25" t="s">
        <v>128</v>
      </c>
      <c r="P35" s="27" t="s">
        <v>73</v>
      </c>
      <c r="Q35" s="25" t="str">
        <f t="shared" si="5"/>
        <v>"Revit.Acessório"</v>
      </c>
      <c r="R35" s="24" t="s">
        <v>13</v>
      </c>
      <c r="S35" s="19" t="s">
        <v>13</v>
      </c>
      <c r="T35" s="24" t="s">
        <v>13</v>
      </c>
      <c r="U35" s="19" t="s">
        <v>13</v>
      </c>
      <c r="V35" s="19" t="s">
        <v>42</v>
      </c>
      <c r="W35" s="8" t="str">
        <f t="shared" si="7"/>
        <v>"Traçado da instalação  AguaQuente: Usa o ID do elemento  AQ01.ID.200111"</v>
      </c>
    </row>
    <row r="36" spans="1:23" ht="7.5" customHeight="1" x14ac:dyDescent="0.3">
      <c r="A36" s="14">
        <v>36</v>
      </c>
      <c r="B36" s="9" t="s">
        <v>99</v>
      </c>
      <c r="C36" s="11" t="s">
        <v>44</v>
      </c>
      <c r="D36" s="16" t="s">
        <v>49</v>
      </c>
      <c r="E36" s="21" t="s">
        <v>61</v>
      </c>
      <c r="F36" s="16" t="s">
        <v>13</v>
      </c>
      <c r="G36" s="17" t="s">
        <v>13</v>
      </c>
      <c r="H36" s="16" t="s">
        <v>72</v>
      </c>
      <c r="I36" s="26" t="s">
        <v>83</v>
      </c>
      <c r="J36" s="16" t="s">
        <v>13</v>
      </c>
      <c r="K36" s="17" t="s">
        <v>13</v>
      </c>
      <c r="L36" s="16" t="s">
        <v>13</v>
      </c>
      <c r="M36" s="17" t="s">
        <v>13</v>
      </c>
      <c r="N36" s="27" t="s">
        <v>117</v>
      </c>
      <c r="O36" s="25" t="s">
        <v>129</v>
      </c>
      <c r="P36" s="27" t="s">
        <v>73</v>
      </c>
      <c r="Q36" s="25" t="str">
        <f t="shared" si="5"/>
        <v>"Revit.Isolante"</v>
      </c>
      <c r="R36" s="24" t="s">
        <v>13</v>
      </c>
      <c r="S36" s="19" t="s">
        <v>13</v>
      </c>
      <c r="T36" s="24" t="s">
        <v>13</v>
      </c>
      <c r="U36" s="19" t="s">
        <v>13</v>
      </c>
      <c r="V36" s="19" t="s">
        <v>42</v>
      </c>
      <c r="W36" s="8" t="str">
        <f t="shared" si="7"/>
        <v>"Traçado da instalação  AguaQuente: Usa o ID do elemento  AQ01.ID.200112"</v>
      </c>
    </row>
    <row r="37" spans="1:23" ht="7.5" customHeight="1" x14ac:dyDescent="0.3">
      <c r="A37" s="14">
        <v>37</v>
      </c>
      <c r="B37" s="9" t="s">
        <v>100</v>
      </c>
      <c r="C37" s="11" t="s">
        <v>44</v>
      </c>
      <c r="D37" s="16" t="s">
        <v>49</v>
      </c>
      <c r="E37" s="21" t="s">
        <v>63</v>
      </c>
      <c r="F37" s="16" t="s">
        <v>13</v>
      </c>
      <c r="G37" s="17" t="s">
        <v>13</v>
      </c>
      <c r="H37" s="16" t="s">
        <v>72</v>
      </c>
      <c r="I37" s="26" t="s">
        <v>83</v>
      </c>
      <c r="J37" s="16" t="s">
        <v>13</v>
      </c>
      <c r="K37" s="17" t="s">
        <v>13</v>
      </c>
      <c r="L37" s="16" t="s">
        <v>13</v>
      </c>
      <c r="M37" s="17" t="s">
        <v>13</v>
      </c>
      <c r="N37" s="27" t="s">
        <v>117</v>
      </c>
      <c r="O37" s="25" t="s">
        <v>130</v>
      </c>
      <c r="P37" s="27" t="s">
        <v>73</v>
      </c>
      <c r="Q37" s="25" t="str">
        <f t="shared" si="5"/>
        <v>"Revit.Equipamento"</v>
      </c>
      <c r="R37" s="24" t="s">
        <v>13</v>
      </c>
      <c r="S37" s="19" t="s">
        <v>13</v>
      </c>
      <c r="T37" s="24" t="s">
        <v>13</v>
      </c>
      <c r="U37" s="19" t="s">
        <v>13</v>
      </c>
      <c r="V37" s="19" t="s">
        <v>42</v>
      </c>
      <c r="W37" s="8" t="str">
        <f t="shared" si="7"/>
        <v>"Traçado da instalação  AguaQuente: Usa o ID do elemento  AQ01.ID.200113"</v>
      </c>
    </row>
    <row r="38" spans="1:23" ht="7.5" customHeight="1" x14ac:dyDescent="0.3">
      <c r="A38" s="14">
        <v>38</v>
      </c>
      <c r="B38" s="9" t="s">
        <v>101</v>
      </c>
      <c r="C38" s="11" t="s">
        <v>44</v>
      </c>
      <c r="D38" s="16" t="s">
        <v>49</v>
      </c>
      <c r="E38" s="21" t="s">
        <v>64</v>
      </c>
      <c r="F38" s="16" t="s">
        <v>13</v>
      </c>
      <c r="G38" s="17" t="s">
        <v>13</v>
      </c>
      <c r="H38" s="16" t="s">
        <v>72</v>
      </c>
      <c r="I38" s="26" t="s">
        <v>83</v>
      </c>
      <c r="J38" s="16" t="s">
        <v>13</v>
      </c>
      <c r="K38" s="17" t="s">
        <v>13</v>
      </c>
      <c r="L38" s="16" t="s">
        <v>13</v>
      </c>
      <c r="M38" s="17" t="s">
        <v>13</v>
      </c>
      <c r="N38" s="27" t="s">
        <v>117</v>
      </c>
      <c r="O38" s="25" t="s">
        <v>131</v>
      </c>
      <c r="P38" s="27" t="s">
        <v>73</v>
      </c>
      <c r="Q38" s="25" t="str">
        <f t="shared" si="5"/>
        <v>"Revit.Dispositivo"</v>
      </c>
      <c r="R38" s="24" t="s">
        <v>13</v>
      </c>
      <c r="S38" s="19" t="s">
        <v>13</v>
      </c>
      <c r="T38" s="24" t="s">
        <v>13</v>
      </c>
      <c r="U38" s="19" t="s">
        <v>13</v>
      </c>
      <c r="V38" s="19" t="s">
        <v>42</v>
      </c>
      <c r="W38" s="8" t="str">
        <f t="shared" si="7"/>
        <v>"Traçado da instalação  AguaQuente: Usa o ID do elemento  AQ01.ID.200114"</v>
      </c>
    </row>
    <row r="39" spans="1:23" ht="7.5" customHeight="1" x14ac:dyDescent="0.3">
      <c r="A39" s="14">
        <v>39</v>
      </c>
      <c r="B39" s="9" t="s">
        <v>102</v>
      </c>
      <c r="C39" s="11" t="s">
        <v>45</v>
      </c>
      <c r="D39" s="16" t="s">
        <v>49</v>
      </c>
      <c r="E39" s="21" t="s">
        <v>62</v>
      </c>
      <c r="F39" s="16" t="s">
        <v>13</v>
      </c>
      <c r="G39" s="17" t="s">
        <v>13</v>
      </c>
      <c r="H39" s="16" t="s">
        <v>72</v>
      </c>
      <c r="I39" s="26" t="s">
        <v>84</v>
      </c>
      <c r="J39" s="16" t="s">
        <v>13</v>
      </c>
      <c r="K39" s="17" t="s">
        <v>13</v>
      </c>
      <c r="L39" s="16" t="s">
        <v>13</v>
      </c>
      <c r="M39" s="17" t="s">
        <v>13</v>
      </c>
      <c r="N39" s="27" t="s">
        <v>117</v>
      </c>
      <c r="O39" s="25" t="s">
        <v>132</v>
      </c>
      <c r="P39" s="27" t="s">
        <v>73</v>
      </c>
      <c r="Q39" s="25" t="str">
        <f t="shared" si="5"/>
        <v>"Revit.Tubo"</v>
      </c>
      <c r="R39" s="24" t="s">
        <v>13</v>
      </c>
      <c r="S39" s="19" t="s">
        <v>13</v>
      </c>
      <c r="T39" s="24" t="s">
        <v>13</v>
      </c>
      <c r="U39" s="19" t="s">
        <v>13</v>
      </c>
      <c r="V39" s="19" t="s">
        <v>42</v>
      </c>
      <c r="W39" s="8" t="str">
        <f t="shared" si="7"/>
        <v>"Traçado da instalação  EsgotoPrimário: Usa o ID do elemento  ESGP01.ID.900108"</v>
      </c>
    </row>
    <row r="40" spans="1:23" ht="7.5" customHeight="1" x14ac:dyDescent="0.3">
      <c r="A40" s="14">
        <v>40</v>
      </c>
      <c r="B40" s="9" t="s">
        <v>103</v>
      </c>
      <c r="C40" s="11" t="s">
        <v>45</v>
      </c>
      <c r="D40" s="16" t="s">
        <v>49</v>
      </c>
      <c r="E40" s="21" t="s">
        <v>60</v>
      </c>
      <c r="F40" s="16" t="s">
        <v>13</v>
      </c>
      <c r="G40" s="17" t="s">
        <v>13</v>
      </c>
      <c r="H40" s="16" t="s">
        <v>72</v>
      </c>
      <c r="I40" s="26" t="s">
        <v>84</v>
      </c>
      <c r="J40" s="16" t="s">
        <v>13</v>
      </c>
      <c r="K40" s="17" t="s">
        <v>13</v>
      </c>
      <c r="L40" s="16" t="s">
        <v>13</v>
      </c>
      <c r="M40" s="17" t="s">
        <v>13</v>
      </c>
      <c r="N40" s="27" t="s">
        <v>117</v>
      </c>
      <c r="O40" s="25" t="s">
        <v>132</v>
      </c>
      <c r="P40" s="27" t="s">
        <v>73</v>
      </c>
      <c r="Q40" s="25" t="str">
        <f t="shared" si="5"/>
        <v>"Revit.TuboFlex"</v>
      </c>
      <c r="R40" s="24" t="s">
        <v>13</v>
      </c>
      <c r="S40" s="19" t="s">
        <v>13</v>
      </c>
      <c r="T40" s="24" t="s">
        <v>13</v>
      </c>
      <c r="U40" s="19" t="s">
        <v>13</v>
      </c>
      <c r="V40" s="19" t="s">
        <v>42</v>
      </c>
      <c r="W40" s="8" t="str">
        <f t="shared" si="7"/>
        <v>"Traçado da instalação  EsgotoPrimário: Usa o ID do elemento  ESGP01.ID.900109"</v>
      </c>
    </row>
    <row r="41" spans="1:23" ht="7.5" customHeight="1" x14ac:dyDescent="0.3">
      <c r="A41" s="14">
        <v>41</v>
      </c>
      <c r="B41" s="9" t="s">
        <v>104</v>
      </c>
      <c r="C41" s="11" t="s">
        <v>45</v>
      </c>
      <c r="D41" s="16" t="s">
        <v>49</v>
      </c>
      <c r="E41" s="21" t="s">
        <v>52</v>
      </c>
      <c r="F41" s="16" t="s">
        <v>13</v>
      </c>
      <c r="G41" s="17" t="s">
        <v>13</v>
      </c>
      <c r="H41" s="16" t="s">
        <v>72</v>
      </c>
      <c r="I41" s="26" t="s">
        <v>84</v>
      </c>
      <c r="J41" s="16" t="s">
        <v>13</v>
      </c>
      <c r="K41" s="17" t="s">
        <v>13</v>
      </c>
      <c r="L41" s="16" t="s">
        <v>13</v>
      </c>
      <c r="M41" s="17" t="s">
        <v>13</v>
      </c>
      <c r="N41" s="27" t="s">
        <v>117</v>
      </c>
      <c r="O41" s="25" t="s">
        <v>145</v>
      </c>
      <c r="P41" s="27" t="s">
        <v>73</v>
      </c>
      <c r="Q41" s="25" t="str">
        <f t="shared" si="5"/>
        <v>"Revit.Conexão"</v>
      </c>
      <c r="R41" s="24" t="s">
        <v>13</v>
      </c>
      <c r="S41" s="19" t="s">
        <v>13</v>
      </c>
      <c r="T41" s="24" t="s">
        <v>13</v>
      </c>
      <c r="U41" s="19" t="s">
        <v>13</v>
      </c>
      <c r="V41" s="19" t="s">
        <v>42</v>
      </c>
      <c r="W41" s="8" t="str">
        <f t="shared" si="7"/>
        <v>"Traçado da instalação  EsgotoPrimário: Usa o ID do elemento  ESGP01.ID.900110"</v>
      </c>
    </row>
    <row r="42" spans="1:23" ht="7.5" customHeight="1" x14ac:dyDescent="0.3">
      <c r="A42" s="14">
        <v>42</v>
      </c>
      <c r="B42" s="9" t="s">
        <v>105</v>
      </c>
      <c r="C42" s="11" t="s">
        <v>45</v>
      </c>
      <c r="D42" s="16" t="s">
        <v>49</v>
      </c>
      <c r="E42" s="21" t="s">
        <v>50</v>
      </c>
      <c r="F42" s="16" t="s">
        <v>13</v>
      </c>
      <c r="G42" s="17" t="s">
        <v>13</v>
      </c>
      <c r="H42" s="16" t="s">
        <v>72</v>
      </c>
      <c r="I42" s="26" t="s">
        <v>84</v>
      </c>
      <c r="J42" s="16" t="s">
        <v>13</v>
      </c>
      <c r="K42" s="17" t="s">
        <v>13</v>
      </c>
      <c r="L42" s="16" t="s">
        <v>13</v>
      </c>
      <c r="M42" s="17" t="s">
        <v>13</v>
      </c>
      <c r="N42" s="27" t="s">
        <v>117</v>
      </c>
      <c r="O42" s="25" t="s">
        <v>146</v>
      </c>
      <c r="P42" s="27" t="s">
        <v>73</v>
      </c>
      <c r="Q42" s="25" t="str">
        <f t="shared" si="5"/>
        <v>"Revit.Acessório"</v>
      </c>
      <c r="R42" s="24" t="s">
        <v>13</v>
      </c>
      <c r="S42" s="19" t="s">
        <v>13</v>
      </c>
      <c r="T42" s="24" t="s">
        <v>13</v>
      </c>
      <c r="U42" s="19" t="s">
        <v>13</v>
      </c>
      <c r="V42" s="19" t="s">
        <v>42</v>
      </c>
      <c r="W42" s="8" t="str">
        <f t="shared" si="7"/>
        <v>"Traçado da instalação  EsgotoPrimário: Usa o ID do elemento  ESGP01.ID.900111"</v>
      </c>
    </row>
    <row r="43" spans="1:23" ht="7.5" customHeight="1" x14ac:dyDescent="0.3">
      <c r="A43" s="14">
        <v>43</v>
      </c>
      <c r="B43" s="9" t="s">
        <v>106</v>
      </c>
      <c r="C43" s="11" t="s">
        <v>45</v>
      </c>
      <c r="D43" s="16" t="s">
        <v>49</v>
      </c>
      <c r="E43" s="21" t="s">
        <v>61</v>
      </c>
      <c r="F43" s="16" t="s">
        <v>13</v>
      </c>
      <c r="G43" s="17" t="s">
        <v>13</v>
      </c>
      <c r="H43" s="16" t="s">
        <v>72</v>
      </c>
      <c r="I43" s="26" t="s">
        <v>84</v>
      </c>
      <c r="J43" s="16" t="s">
        <v>13</v>
      </c>
      <c r="K43" s="17" t="s">
        <v>13</v>
      </c>
      <c r="L43" s="16" t="s">
        <v>13</v>
      </c>
      <c r="M43" s="17" t="s">
        <v>13</v>
      </c>
      <c r="N43" s="27" t="s">
        <v>117</v>
      </c>
      <c r="O43" s="25" t="s">
        <v>147</v>
      </c>
      <c r="P43" s="27" t="s">
        <v>73</v>
      </c>
      <c r="Q43" s="25" t="str">
        <f t="shared" si="5"/>
        <v>"Revit.Isolante"</v>
      </c>
      <c r="R43" s="24" t="s">
        <v>13</v>
      </c>
      <c r="S43" s="19" t="s">
        <v>13</v>
      </c>
      <c r="T43" s="24" t="s">
        <v>13</v>
      </c>
      <c r="U43" s="19" t="s">
        <v>13</v>
      </c>
      <c r="V43" s="19" t="s">
        <v>42</v>
      </c>
      <c r="W43" s="8" t="str">
        <f t="shared" si="7"/>
        <v>"Traçado da instalação  EsgotoPrimário: Usa o ID do elemento  ESGP01.ID.900112"</v>
      </c>
    </row>
    <row r="44" spans="1:23" ht="7.5" customHeight="1" x14ac:dyDescent="0.3">
      <c r="A44" s="14">
        <v>44</v>
      </c>
      <c r="B44" s="9" t="s">
        <v>107</v>
      </c>
      <c r="C44" s="11" t="s">
        <v>45</v>
      </c>
      <c r="D44" s="16" t="s">
        <v>49</v>
      </c>
      <c r="E44" s="21" t="s">
        <v>63</v>
      </c>
      <c r="F44" s="16" t="s">
        <v>13</v>
      </c>
      <c r="G44" s="17" t="s">
        <v>13</v>
      </c>
      <c r="H44" s="16" t="s">
        <v>72</v>
      </c>
      <c r="I44" s="26" t="s">
        <v>84</v>
      </c>
      <c r="J44" s="16" t="s">
        <v>13</v>
      </c>
      <c r="K44" s="17" t="s">
        <v>13</v>
      </c>
      <c r="L44" s="16" t="s">
        <v>13</v>
      </c>
      <c r="M44" s="17" t="s">
        <v>13</v>
      </c>
      <c r="N44" s="27" t="s">
        <v>117</v>
      </c>
      <c r="O44" s="25" t="s">
        <v>148</v>
      </c>
      <c r="P44" s="27" t="s">
        <v>73</v>
      </c>
      <c r="Q44" s="25" t="str">
        <f t="shared" si="5"/>
        <v>"Revit.Equipamento"</v>
      </c>
      <c r="R44" s="24" t="s">
        <v>13</v>
      </c>
      <c r="S44" s="19" t="s">
        <v>13</v>
      </c>
      <c r="T44" s="24" t="s">
        <v>13</v>
      </c>
      <c r="U44" s="19" t="s">
        <v>13</v>
      </c>
      <c r="V44" s="19" t="s">
        <v>42</v>
      </c>
      <c r="W44" s="8" t="str">
        <f t="shared" si="7"/>
        <v>"Traçado da instalação  EsgotoPrimário: Usa o ID do elemento  ESGP01.ID.900113"</v>
      </c>
    </row>
    <row r="45" spans="1:23" ht="7.5" customHeight="1" x14ac:dyDescent="0.3">
      <c r="A45" s="14">
        <v>45</v>
      </c>
      <c r="B45" s="9" t="s">
        <v>108</v>
      </c>
      <c r="C45" s="11" t="s">
        <v>45</v>
      </c>
      <c r="D45" s="16" t="s">
        <v>49</v>
      </c>
      <c r="E45" s="21" t="s">
        <v>64</v>
      </c>
      <c r="F45" s="16" t="s">
        <v>13</v>
      </c>
      <c r="G45" s="17" t="s">
        <v>13</v>
      </c>
      <c r="H45" s="16" t="s">
        <v>72</v>
      </c>
      <c r="I45" s="26" t="s">
        <v>84</v>
      </c>
      <c r="J45" s="16" t="s">
        <v>13</v>
      </c>
      <c r="K45" s="17" t="s">
        <v>13</v>
      </c>
      <c r="L45" s="16" t="s">
        <v>13</v>
      </c>
      <c r="M45" s="17" t="s">
        <v>13</v>
      </c>
      <c r="N45" s="27" t="s">
        <v>117</v>
      </c>
      <c r="O45" s="25" t="s">
        <v>149</v>
      </c>
      <c r="P45" s="27" t="s">
        <v>73</v>
      </c>
      <c r="Q45" s="25" t="str">
        <f t="shared" si="5"/>
        <v>"Revit.Dispositivo"</v>
      </c>
      <c r="R45" s="24" t="s">
        <v>13</v>
      </c>
      <c r="S45" s="19" t="s">
        <v>13</v>
      </c>
      <c r="T45" s="24" t="s">
        <v>13</v>
      </c>
      <c r="U45" s="19" t="s">
        <v>13</v>
      </c>
      <c r="V45" s="19" t="s">
        <v>42</v>
      </c>
      <c r="W45" s="8" t="str">
        <f t="shared" si="7"/>
        <v>"Traçado da instalação  EsgotoPrimário: Usa o ID do elemento  ESGP01.ID.900114"</v>
      </c>
    </row>
    <row r="46" spans="1:23" ht="7.5" customHeight="1" x14ac:dyDescent="0.3">
      <c r="A46" s="14">
        <v>46</v>
      </c>
      <c r="B46" s="9" t="s">
        <v>109</v>
      </c>
      <c r="C46" s="11" t="s">
        <v>46</v>
      </c>
      <c r="D46" s="16" t="s">
        <v>49</v>
      </c>
      <c r="E46" s="21" t="s">
        <v>62</v>
      </c>
      <c r="F46" s="16" t="s">
        <v>13</v>
      </c>
      <c r="G46" s="17" t="s">
        <v>13</v>
      </c>
      <c r="H46" s="16" t="s">
        <v>72</v>
      </c>
      <c r="I46" s="26" t="s">
        <v>85</v>
      </c>
      <c r="J46" s="16" t="s">
        <v>13</v>
      </c>
      <c r="K46" s="17" t="s">
        <v>13</v>
      </c>
      <c r="L46" s="16" t="s">
        <v>13</v>
      </c>
      <c r="M46" s="17" t="s">
        <v>13</v>
      </c>
      <c r="N46" s="27" t="s">
        <v>117</v>
      </c>
      <c r="O46" s="25" t="s">
        <v>133</v>
      </c>
      <c r="P46" s="27" t="s">
        <v>73</v>
      </c>
      <c r="Q46" s="25" t="str">
        <f t="shared" si="5"/>
        <v>"Revit.Tubo"</v>
      </c>
      <c r="R46" s="24" t="s">
        <v>13</v>
      </c>
      <c r="S46" s="19" t="s">
        <v>13</v>
      </c>
      <c r="T46" s="24" t="s">
        <v>13</v>
      </c>
      <c r="U46" s="19" t="s">
        <v>13</v>
      </c>
      <c r="V46" s="19" t="s">
        <v>42</v>
      </c>
      <c r="W46" s="8" t="str">
        <f t="shared" si="7"/>
        <v>"Traçado da instalação  EsgotoSecundário: Usa o ID do elemento  ESGS01.ID.910108"</v>
      </c>
    </row>
    <row r="47" spans="1:23" ht="7.5" customHeight="1" x14ac:dyDescent="0.3">
      <c r="A47" s="14">
        <v>47</v>
      </c>
      <c r="B47" s="9" t="s">
        <v>66</v>
      </c>
      <c r="C47" s="11" t="s">
        <v>46</v>
      </c>
      <c r="D47" s="16" t="s">
        <v>49</v>
      </c>
      <c r="E47" s="21" t="s">
        <v>60</v>
      </c>
      <c r="F47" s="16" t="s">
        <v>13</v>
      </c>
      <c r="G47" s="17" t="s">
        <v>13</v>
      </c>
      <c r="H47" s="16" t="s">
        <v>72</v>
      </c>
      <c r="I47" s="26" t="s">
        <v>85</v>
      </c>
      <c r="J47" s="16" t="s">
        <v>13</v>
      </c>
      <c r="K47" s="17" t="s">
        <v>13</v>
      </c>
      <c r="L47" s="16" t="s">
        <v>13</v>
      </c>
      <c r="M47" s="17" t="s">
        <v>13</v>
      </c>
      <c r="N47" s="27" t="s">
        <v>117</v>
      </c>
      <c r="O47" s="25" t="s">
        <v>133</v>
      </c>
      <c r="P47" s="27" t="s">
        <v>73</v>
      </c>
      <c r="Q47" s="25" t="str">
        <f t="shared" si="5"/>
        <v>"Revit.TuboFlex"</v>
      </c>
      <c r="R47" s="24" t="s">
        <v>13</v>
      </c>
      <c r="S47" s="19" t="s">
        <v>13</v>
      </c>
      <c r="T47" s="24" t="s">
        <v>13</v>
      </c>
      <c r="U47" s="19" t="s">
        <v>13</v>
      </c>
      <c r="V47" s="19" t="s">
        <v>42</v>
      </c>
      <c r="W47" s="8" t="str">
        <f t="shared" si="7"/>
        <v>"Traçado da instalação  EsgotoSecundário: Usa o ID do elemento  ESGS.ID.910109"</v>
      </c>
    </row>
    <row r="48" spans="1:23" ht="7.5" customHeight="1" x14ac:dyDescent="0.3">
      <c r="A48" s="14">
        <v>48</v>
      </c>
      <c r="B48" s="9" t="s">
        <v>67</v>
      </c>
      <c r="C48" s="11" t="s">
        <v>46</v>
      </c>
      <c r="D48" s="16" t="s">
        <v>49</v>
      </c>
      <c r="E48" s="21" t="s">
        <v>52</v>
      </c>
      <c r="F48" s="16" t="s">
        <v>13</v>
      </c>
      <c r="G48" s="17" t="s">
        <v>13</v>
      </c>
      <c r="H48" s="16" t="s">
        <v>72</v>
      </c>
      <c r="I48" s="26" t="s">
        <v>85</v>
      </c>
      <c r="J48" s="16" t="s">
        <v>13</v>
      </c>
      <c r="K48" s="17" t="s">
        <v>13</v>
      </c>
      <c r="L48" s="16" t="s">
        <v>13</v>
      </c>
      <c r="M48" s="17" t="s">
        <v>13</v>
      </c>
      <c r="N48" s="27" t="s">
        <v>117</v>
      </c>
      <c r="O48" s="25" t="s">
        <v>144</v>
      </c>
      <c r="P48" s="27" t="s">
        <v>73</v>
      </c>
      <c r="Q48" s="25" t="str">
        <f t="shared" si="5"/>
        <v>"Revit.Conexão"</v>
      </c>
      <c r="R48" s="24" t="s">
        <v>13</v>
      </c>
      <c r="S48" s="19" t="s">
        <v>13</v>
      </c>
      <c r="T48" s="24" t="s">
        <v>13</v>
      </c>
      <c r="U48" s="19" t="s">
        <v>13</v>
      </c>
      <c r="V48" s="19" t="s">
        <v>42</v>
      </c>
      <c r="W48" s="8" t="str">
        <f t="shared" si="7"/>
        <v>"Traçado da instalação  EsgotoSecundário: Usa o ID do elemento  ESGS.ID.910110"</v>
      </c>
    </row>
    <row r="49" spans="1:23" ht="7.5" customHeight="1" x14ac:dyDescent="0.3">
      <c r="A49" s="14">
        <v>49</v>
      </c>
      <c r="B49" s="9" t="s">
        <v>68</v>
      </c>
      <c r="C49" s="11" t="s">
        <v>46</v>
      </c>
      <c r="D49" s="16" t="s">
        <v>49</v>
      </c>
      <c r="E49" s="21" t="s">
        <v>50</v>
      </c>
      <c r="F49" s="16" t="s">
        <v>13</v>
      </c>
      <c r="G49" s="17" t="s">
        <v>13</v>
      </c>
      <c r="H49" s="16" t="s">
        <v>72</v>
      </c>
      <c r="I49" s="26" t="s">
        <v>85</v>
      </c>
      <c r="J49" s="16" t="s">
        <v>13</v>
      </c>
      <c r="K49" s="17" t="s">
        <v>13</v>
      </c>
      <c r="L49" s="16" t="s">
        <v>13</v>
      </c>
      <c r="M49" s="17" t="s">
        <v>13</v>
      </c>
      <c r="N49" s="27" t="s">
        <v>117</v>
      </c>
      <c r="O49" s="25" t="s">
        <v>143</v>
      </c>
      <c r="P49" s="27" t="s">
        <v>73</v>
      </c>
      <c r="Q49" s="25" t="str">
        <f t="shared" si="5"/>
        <v>"Revit.Acessório"</v>
      </c>
      <c r="R49" s="24" t="s">
        <v>13</v>
      </c>
      <c r="S49" s="19" t="s">
        <v>13</v>
      </c>
      <c r="T49" s="24" t="s">
        <v>13</v>
      </c>
      <c r="U49" s="19" t="s">
        <v>13</v>
      </c>
      <c r="V49" s="19" t="s">
        <v>42</v>
      </c>
      <c r="W49" s="8" t="str">
        <f t="shared" si="7"/>
        <v>"Traçado da instalação  EsgotoSecundário: Usa o ID do elemento  ESGS.ID.910111"</v>
      </c>
    </row>
    <row r="50" spans="1:23" ht="7.5" customHeight="1" x14ac:dyDescent="0.3">
      <c r="A50" s="14">
        <v>50</v>
      </c>
      <c r="B50" s="9" t="s">
        <v>69</v>
      </c>
      <c r="C50" s="11" t="s">
        <v>46</v>
      </c>
      <c r="D50" s="16" t="s">
        <v>49</v>
      </c>
      <c r="E50" s="21" t="s">
        <v>61</v>
      </c>
      <c r="F50" s="16" t="s">
        <v>13</v>
      </c>
      <c r="G50" s="17" t="s">
        <v>13</v>
      </c>
      <c r="H50" s="16" t="s">
        <v>72</v>
      </c>
      <c r="I50" s="26" t="s">
        <v>85</v>
      </c>
      <c r="J50" s="16" t="s">
        <v>13</v>
      </c>
      <c r="K50" s="17" t="s">
        <v>13</v>
      </c>
      <c r="L50" s="16" t="s">
        <v>13</v>
      </c>
      <c r="M50" s="17" t="s">
        <v>13</v>
      </c>
      <c r="N50" s="27" t="s">
        <v>117</v>
      </c>
      <c r="O50" s="25" t="s">
        <v>142</v>
      </c>
      <c r="P50" s="27" t="s">
        <v>73</v>
      </c>
      <c r="Q50" s="25" t="str">
        <f t="shared" si="5"/>
        <v>"Revit.Isolante"</v>
      </c>
      <c r="R50" s="24" t="s">
        <v>13</v>
      </c>
      <c r="S50" s="19" t="s">
        <v>13</v>
      </c>
      <c r="T50" s="24" t="s">
        <v>13</v>
      </c>
      <c r="U50" s="19" t="s">
        <v>13</v>
      </c>
      <c r="V50" s="19" t="s">
        <v>42</v>
      </c>
      <c r="W50" s="8" t="str">
        <f t="shared" si="7"/>
        <v>"Traçado da instalação  EsgotoSecundário: Usa o ID do elemento  ESGS.ID.910112"</v>
      </c>
    </row>
    <row r="51" spans="1:23" ht="7.5" customHeight="1" x14ac:dyDescent="0.3">
      <c r="A51" s="14">
        <v>51</v>
      </c>
      <c r="B51" s="9" t="s">
        <v>70</v>
      </c>
      <c r="C51" s="11" t="s">
        <v>46</v>
      </c>
      <c r="D51" s="16" t="s">
        <v>49</v>
      </c>
      <c r="E51" s="21" t="s">
        <v>63</v>
      </c>
      <c r="F51" s="16" t="s">
        <v>13</v>
      </c>
      <c r="G51" s="17" t="s">
        <v>13</v>
      </c>
      <c r="H51" s="16" t="s">
        <v>72</v>
      </c>
      <c r="I51" s="26" t="s">
        <v>85</v>
      </c>
      <c r="J51" s="16" t="s">
        <v>13</v>
      </c>
      <c r="K51" s="17" t="s">
        <v>13</v>
      </c>
      <c r="L51" s="16" t="s">
        <v>13</v>
      </c>
      <c r="M51" s="17" t="s">
        <v>13</v>
      </c>
      <c r="N51" s="27" t="s">
        <v>117</v>
      </c>
      <c r="O51" s="25" t="s">
        <v>141</v>
      </c>
      <c r="P51" s="27" t="s">
        <v>73</v>
      </c>
      <c r="Q51" s="25" t="str">
        <f t="shared" si="5"/>
        <v>"Revit.Equipamento"</v>
      </c>
      <c r="R51" s="24" t="s">
        <v>13</v>
      </c>
      <c r="S51" s="19" t="s">
        <v>13</v>
      </c>
      <c r="T51" s="24" t="s">
        <v>13</v>
      </c>
      <c r="U51" s="19" t="s">
        <v>13</v>
      </c>
      <c r="V51" s="19" t="s">
        <v>42</v>
      </c>
      <c r="W51" s="8" t="str">
        <f t="shared" si="7"/>
        <v>"Traçado da instalação  EsgotoSecundário: Usa o ID do elemento  ESGS.ID.910113"</v>
      </c>
    </row>
    <row r="52" spans="1:23" ht="7.5" customHeight="1" x14ac:dyDescent="0.3">
      <c r="A52" s="14">
        <v>52</v>
      </c>
      <c r="B52" s="9" t="s">
        <v>71</v>
      </c>
      <c r="C52" s="11" t="s">
        <v>46</v>
      </c>
      <c r="D52" s="16" t="s">
        <v>49</v>
      </c>
      <c r="E52" s="21" t="s">
        <v>64</v>
      </c>
      <c r="F52" s="16" t="s">
        <v>13</v>
      </c>
      <c r="G52" s="17" t="s">
        <v>13</v>
      </c>
      <c r="H52" s="16" t="s">
        <v>72</v>
      </c>
      <c r="I52" s="26" t="s">
        <v>85</v>
      </c>
      <c r="J52" s="16" t="s">
        <v>13</v>
      </c>
      <c r="K52" s="17" t="s">
        <v>13</v>
      </c>
      <c r="L52" s="16" t="s">
        <v>13</v>
      </c>
      <c r="M52" s="17" t="s">
        <v>13</v>
      </c>
      <c r="N52" s="27" t="s">
        <v>117</v>
      </c>
      <c r="O52" s="25" t="s">
        <v>140</v>
      </c>
      <c r="P52" s="27" t="s">
        <v>73</v>
      </c>
      <c r="Q52" s="25" t="str">
        <f t="shared" si="5"/>
        <v>"Revit.Dispositivo"</v>
      </c>
      <c r="R52" s="24" t="s">
        <v>13</v>
      </c>
      <c r="S52" s="19" t="s">
        <v>13</v>
      </c>
      <c r="T52" s="24" t="s">
        <v>13</v>
      </c>
      <c r="U52" s="19" t="s">
        <v>13</v>
      </c>
      <c r="V52" s="19" t="s">
        <v>42</v>
      </c>
      <c r="W52" s="8" t="str">
        <f t="shared" si="7"/>
        <v>"Traçado da instalação  EsgotoSecundário: Usa o ID do elemento  ESGS.ID.910114"</v>
      </c>
    </row>
    <row r="53" spans="1:23" ht="7.5" customHeight="1" x14ac:dyDescent="0.3">
      <c r="A53" s="14">
        <v>53</v>
      </c>
      <c r="B53" s="9" t="s">
        <v>110</v>
      </c>
      <c r="C53" s="11" t="s">
        <v>87</v>
      </c>
      <c r="D53" s="16" t="s">
        <v>49</v>
      </c>
      <c r="E53" s="21" t="s">
        <v>62</v>
      </c>
      <c r="F53" s="16" t="s">
        <v>13</v>
      </c>
      <c r="G53" s="17" t="s">
        <v>13</v>
      </c>
      <c r="H53" s="16" t="s">
        <v>72</v>
      </c>
      <c r="I53" s="26" t="s">
        <v>86</v>
      </c>
      <c r="J53" s="16" t="s">
        <v>13</v>
      </c>
      <c r="K53" s="17" t="s">
        <v>13</v>
      </c>
      <c r="L53" s="16" t="s">
        <v>13</v>
      </c>
      <c r="M53" s="17" t="s">
        <v>13</v>
      </c>
      <c r="N53" s="27" t="s">
        <v>117</v>
      </c>
      <c r="O53" s="25" t="s">
        <v>133</v>
      </c>
      <c r="P53" s="27" t="s">
        <v>73</v>
      </c>
      <c r="Q53" s="25" t="str">
        <f t="shared" si="5"/>
        <v>"Revit.Tubo"</v>
      </c>
      <c r="R53" s="24" t="s">
        <v>13</v>
      </c>
      <c r="S53" s="19" t="s">
        <v>13</v>
      </c>
      <c r="T53" s="24" t="s">
        <v>13</v>
      </c>
      <c r="U53" s="19" t="s">
        <v>13</v>
      </c>
      <c r="V53" s="19" t="s">
        <v>42</v>
      </c>
      <c r="W53" s="8" t="str">
        <f t="shared" si="7"/>
        <v>"Traçado da instalação  VentilaçãoEsgoto: Usa o ID do elemento  VENT01.ID.920100"</v>
      </c>
    </row>
    <row r="54" spans="1:23" ht="7.5" customHeight="1" x14ac:dyDescent="0.3">
      <c r="A54" s="14">
        <v>54</v>
      </c>
      <c r="B54" s="9" t="s">
        <v>111</v>
      </c>
      <c r="C54" s="11" t="s">
        <v>87</v>
      </c>
      <c r="D54" s="16" t="s">
        <v>49</v>
      </c>
      <c r="E54" s="21" t="s">
        <v>60</v>
      </c>
      <c r="F54" s="16" t="s">
        <v>13</v>
      </c>
      <c r="G54" s="17" t="s">
        <v>13</v>
      </c>
      <c r="H54" s="16" t="s">
        <v>72</v>
      </c>
      <c r="I54" s="26" t="s">
        <v>86</v>
      </c>
      <c r="J54" s="16" t="s">
        <v>13</v>
      </c>
      <c r="K54" s="17" t="s">
        <v>13</v>
      </c>
      <c r="L54" s="16" t="s">
        <v>13</v>
      </c>
      <c r="M54" s="17" t="s">
        <v>13</v>
      </c>
      <c r="N54" s="27" t="s">
        <v>117</v>
      </c>
      <c r="O54" s="25" t="s">
        <v>134</v>
      </c>
      <c r="P54" s="27" t="s">
        <v>73</v>
      </c>
      <c r="Q54" s="25" t="str">
        <f t="shared" si="5"/>
        <v>"Revit.TuboFlex"</v>
      </c>
      <c r="R54" s="24" t="s">
        <v>13</v>
      </c>
      <c r="S54" s="19" t="s">
        <v>13</v>
      </c>
      <c r="T54" s="24" t="s">
        <v>13</v>
      </c>
      <c r="U54" s="19" t="s">
        <v>13</v>
      </c>
      <c r="V54" s="19" t="s">
        <v>42</v>
      </c>
      <c r="W54" s="8" t="str">
        <f t="shared" si="7"/>
        <v>"Traçado da instalação  VentilaçãoEsgoto: Usa o ID do elemento  VENT01.ID.920101"</v>
      </c>
    </row>
    <row r="55" spans="1:23" ht="7.5" customHeight="1" x14ac:dyDescent="0.3">
      <c r="A55" s="14">
        <v>55</v>
      </c>
      <c r="B55" s="9" t="s">
        <v>112</v>
      </c>
      <c r="C55" s="11" t="s">
        <v>87</v>
      </c>
      <c r="D55" s="16" t="s">
        <v>49</v>
      </c>
      <c r="E55" s="21" t="s">
        <v>52</v>
      </c>
      <c r="F55" s="16" t="s">
        <v>13</v>
      </c>
      <c r="G55" s="17" t="s">
        <v>13</v>
      </c>
      <c r="H55" s="16" t="s">
        <v>72</v>
      </c>
      <c r="I55" s="26" t="s">
        <v>86</v>
      </c>
      <c r="J55" s="16" t="s">
        <v>13</v>
      </c>
      <c r="K55" s="17" t="s">
        <v>13</v>
      </c>
      <c r="L55" s="16" t="s">
        <v>13</v>
      </c>
      <c r="M55" s="17" t="s">
        <v>13</v>
      </c>
      <c r="N55" s="27" t="s">
        <v>117</v>
      </c>
      <c r="O55" s="25" t="s">
        <v>135</v>
      </c>
      <c r="P55" s="27" t="s">
        <v>73</v>
      </c>
      <c r="Q55" s="25" t="str">
        <f t="shared" si="5"/>
        <v>"Revit.Conexão"</v>
      </c>
      <c r="R55" s="24" t="s">
        <v>13</v>
      </c>
      <c r="S55" s="19" t="s">
        <v>13</v>
      </c>
      <c r="T55" s="24" t="s">
        <v>13</v>
      </c>
      <c r="U55" s="19" t="s">
        <v>13</v>
      </c>
      <c r="V55" s="19" t="s">
        <v>42</v>
      </c>
      <c r="W55" s="8" t="str">
        <f t="shared" si="7"/>
        <v>"Traçado da instalação  VentilaçãoEsgoto: Usa o ID do elemento  VENT01.ID.920102"</v>
      </c>
    </row>
    <row r="56" spans="1:23" ht="7.5" customHeight="1" x14ac:dyDescent="0.3">
      <c r="A56" s="14">
        <v>56</v>
      </c>
      <c r="B56" s="9" t="s">
        <v>113</v>
      </c>
      <c r="C56" s="11" t="s">
        <v>87</v>
      </c>
      <c r="D56" s="16" t="s">
        <v>49</v>
      </c>
      <c r="E56" s="21" t="s">
        <v>50</v>
      </c>
      <c r="F56" s="16" t="s">
        <v>13</v>
      </c>
      <c r="G56" s="17" t="s">
        <v>13</v>
      </c>
      <c r="H56" s="16" t="s">
        <v>72</v>
      </c>
      <c r="I56" s="26" t="s">
        <v>86</v>
      </c>
      <c r="J56" s="16" t="s">
        <v>13</v>
      </c>
      <c r="K56" s="17" t="s">
        <v>13</v>
      </c>
      <c r="L56" s="16" t="s">
        <v>13</v>
      </c>
      <c r="M56" s="17" t="s">
        <v>13</v>
      </c>
      <c r="N56" s="27" t="s">
        <v>117</v>
      </c>
      <c r="O56" s="25" t="s">
        <v>136</v>
      </c>
      <c r="P56" s="27" t="s">
        <v>73</v>
      </c>
      <c r="Q56" s="25" t="str">
        <f t="shared" si="5"/>
        <v>"Revit.Acessório"</v>
      </c>
      <c r="R56" s="24" t="s">
        <v>13</v>
      </c>
      <c r="S56" s="19" t="s">
        <v>13</v>
      </c>
      <c r="T56" s="24" t="s">
        <v>13</v>
      </c>
      <c r="U56" s="19" t="s">
        <v>13</v>
      </c>
      <c r="V56" s="19" t="s">
        <v>42</v>
      </c>
      <c r="W56" s="8" t="str">
        <f t="shared" si="7"/>
        <v>"Traçado da instalação  VentilaçãoEsgoto: Usa o ID do elemento  VENT01.ID.920103"</v>
      </c>
    </row>
    <row r="57" spans="1:23" ht="7.5" customHeight="1" x14ac:dyDescent="0.3">
      <c r="A57" s="14">
        <v>57</v>
      </c>
      <c r="B57" s="9" t="s">
        <v>114</v>
      </c>
      <c r="C57" s="11" t="s">
        <v>87</v>
      </c>
      <c r="D57" s="16" t="s">
        <v>49</v>
      </c>
      <c r="E57" s="21" t="s">
        <v>61</v>
      </c>
      <c r="F57" s="16" t="s">
        <v>13</v>
      </c>
      <c r="G57" s="17" t="s">
        <v>13</v>
      </c>
      <c r="H57" s="16" t="s">
        <v>72</v>
      </c>
      <c r="I57" s="26" t="s">
        <v>86</v>
      </c>
      <c r="J57" s="16" t="s">
        <v>13</v>
      </c>
      <c r="K57" s="17" t="s">
        <v>13</v>
      </c>
      <c r="L57" s="16" t="s">
        <v>13</v>
      </c>
      <c r="M57" s="17" t="s">
        <v>13</v>
      </c>
      <c r="N57" s="27" t="s">
        <v>117</v>
      </c>
      <c r="O57" s="25" t="s">
        <v>137</v>
      </c>
      <c r="P57" s="27" t="s">
        <v>73</v>
      </c>
      <c r="Q57" s="25" t="str">
        <f t="shared" si="5"/>
        <v>"Revit.Isolante"</v>
      </c>
      <c r="R57" s="24" t="s">
        <v>13</v>
      </c>
      <c r="S57" s="19" t="s">
        <v>13</v>
      </c>
      <c r="T57" s="24" t="s">
        <v>13</v>
      </c>
      <c r="U57" s="19" t="s">
        <v>13</v>
      </c>
      <c r="V57" s="19" t="s">
        <v>42</v>
      </c>
      <c r="W57" s="8" t="str">
        <f t="shared" si="7"/>
        <v>"Traçado da instalação  VentilaçãoEsgoto: Usa o ID do elemento  VENT01.ID.920104"</v>
      </c>
    </row>
    <row r="58" spans="1:23" ht="7.5" customHeight="1" x14ac:dyDescent="0.3">
      <c r="A58" s="14">
        <v>58</v>
      </c>
      <c r="B58" s="9" t="s">
        <v>115</v>
      </c>
      <c r="C58" s="11" t="s">
        <v>87</v>
      </c>
      <c r="D58" s="16" t="s">
        <v>49</v>
      </c>
      <c r="E58" s="21" t="s">
        <v>63</v>
      </c>
      <c r="F58" s="16" t="s">
        <v>13</v>
      </c>
      <c r="G58" s="17" t="s">
        <v>13</v>
      </c>
      <c r="H58" s="16" t="s">
        <v>72</v>
      </c>
      <c r="I58" s="26" t="s">
        <v>86</v>
      </c>
      <c r="J58" s="16" t="s">
        <v>13</v>
      </c>
      <c r="K58" s="17" t="s">
        <v>13</v>
      </c>
      <c r="L58" s="16" t="s">
        <v>13</v>
      </c>
      <c r="M58" s="17" t="s">
        <v>13</v>
      </c>
      <c r="N58" s="27" t="s">
        <v>117</v>
      </c>
      <c r="O58" s="25" t="s">
        <v>138</v>
      </c>
      <c r="P58" s="27" t="s">
        <v>73</v>
      </c>
      <c r="Q58" s="25" t="str">
        <f t="shared" si="5"/>
        <v>"Revit.Equipamento"</v>
      </c>
      <c r="R58" s="24" t="s">
        <v>13</v>
      </c>
      <c r="S58" s="19" t="s">
        <v>13</v>
      </c>
      <c r="T58" s="24" t="s">
        <v>13</v>
      </c>
      <c r="U58" s="19" t="s">
        <v>13</v>
      </c>
      <c r="V58" s="19" t="s">
        <v>42</v>
      </c>
      <c r="W58" s="8" t="str">
        <f t="shared" si="7"/>
        <v>"Traçado da instalação  VentilaçãoEsgoto: Usa o ID do elemento  VENT01.ID.920105"</v>
      </c>
    </row>
    <row r="59" spans="1:23" ht="7.5" customHeight="1" x14ac:dyDescent="0.3">
      <c r="A59" s="14">
        <v>59</v>
      </c>
      <c r="B59" s="9" t="s">
        <v>116</v>
      </c>
      <c r="C59" s="11" t="s">
        <v>87</v>
      </c>
      <c r="D59" s="16" t="s">
        <v>49</v>
      </c>
      <c r="E59" s="21" t="s">
        <v>64</v>
      </c>
      <c r="F59" s="16" t="s">
        <v>13</v>
      </c>
      <c r="G59" s="17" t="s">
        <v>13</v>
      </c>
      <c r="H59" s="16" t="s">
        <v>72</v>
      </c>
      <c r="I59" s="26" t="s">
        <v>86</v>
      </c>
      <c r="J59" s="16" t="s">
        <v>13</v>
      </c>
      <c r="K59" s="17" t="s">
        <v>13</v>
      </c>
      <c r="L59" s="16" t="s">
        <v>13</v>
      </c>
      <c r="M59" s="17" t="s">
        <v>13</v>
      </c>
      <c r="N59" s="27" t="s">
        <v>117</v>
      </c>
      <c r="O59" s="25" t="s">
        <v>139</v>
      </c>
      <c r="P59" s="27" t="s">
        <v>73</v>
      </c>
      <c r="Q59" s="25" t="str">
        <f t="shared" si="5"/>
        <v>"Revit.Dispositivo"</v>
      </c>
      <c r="R59" s="24" t="s">
        <v>13</v>
      </c>
      <c r="S59" s="19" t="s">
        <v>13</v>
      </c>
      <c r="T59" s="24" t="s">
        <v>13</v>
      </c>
      <c r="U59" s="19" t="s">
        <v>13</v>
      </c>
      <c r="V59" s="19" t="s">
        <v>42</v>
      </c>
      <c r="W59" s="8" t="str">
        <f t="shared" si="7"/>
        <v>"Traçado da instalação  VentilaçãoEsgoto: Usa o ID do elemento  VENT01.ID.920106"</v>
      </c>
    </row>
  </sheetData>
  <sortState xmlns:xlrd2="http://schemas.microsoft.com/office/spreadsheetml/2017/richdata2" ref="A3:W18">
    <sortCondition ref="B1:B18"/>
  </sortState>
  <phoneticPr fontId="2" type="noConversion"/>
  <conditionalFormatting sqref="A2:A59 D20:D1048576 F25:H59 J20:M59 Q20:XFD59">
    <cfRule type="cellIs" dxfId="82" priority="81" operator="equal">
      <formula>"null"</formula>
    </cfRule>
  </conditionalFormatting>
  <conditionalFormatting sqref="A1:B1 D1 X1:XFD1 A60:B1048576 F60:F1048576 X60:XFD1048576">
    <cfRule type="cellIs" dxfId="81" priority="512" operator="equal">
      <formula>"null"</formula>
    </cfRule>
  </conditionalFormatting>
  <conditionalFormatting sqref="B2:B18">
    <cfRule type="duplicateValues" dxfId="80" priority="4596"/>
    <cfRule type="duplicateValues" dxfId="79" priority="4595"/>
    <cfRule type="duplicateValues" dxfId="78" priority="4594"/>
    <cfRule type="duplicateValues" dxfId="77" priority="4592"/>
    <cfRule type="duplicateValues" dxfId="76" priority="4593"/>
  </conditionalFormatting>
  <conditionalFormatting sqref="B4:B18">
    <cfRule type="duplicateValues" dxfId="75" priority="4602"/>
  </conditionalFormatting>
  <conditionalFormatting sqref="B19">
    <cfRule type="duplicateValues" dxfId="74" priority="101"/>
    <cfRule type="duplicateValues" dxfId="73" priority="102"/>
    <cfRule type="duplicateValues" dxfId="72" priority="96"/>
    <cfRule type="duplicateValues" dxfId="71" priority="97"/>
    <cfRule type="duplicateValues" dxfId="70" priority="98"/>
    <cfRule type="duplicateValues" dxfId="69" priority="99"/>
    <cfRule type="duplicateValues" dxfId="68" priority="100"/>
  </conditionalFormatting>
  <conditionalFormatting sqref="B20:B24">
    <cfRule type="duplicateValues" dxfId="67" priority="78"/>
    <cfRule type="duplicateValues" dxfId="66" priority="77"/>
    <cfRule type="duplicateValues" dxfId="65" priority="76"/>
    <cfRule type="duplicateValues" dxfId="64" priority="75"/>
    <cfRule type="duplicateValues" dxfId="63" priority="74"/>
    <cfRule type="duplicateValues" dxfId="62" priority="79"/>
    <cfRule type="duplicateValues" dxfId="61" priority="80"/>
  </conditionalFormatting>
  <conditionalFormatting sqref="B25:B59">
    <cfRule type="duplicateValues" dxfId="60" priority="87"/>
    <cfRule type="duplicateValues" dxfId="59" priority="86"/>
    <cfRule type="duplicateValues" dxfId="58" priority="85"/>
    <cfRule type="duplicateValues" dxfId="57" priority="84"/>
    <cfRule type="duplicateValues" dxfId="56" priority="83"/>
    <cfRule type="duplicateValues" dxfId="55" priority="88"/>
    <cfRule type="duplicateValues" dxfId="54" priority="82"/>
  </conditionalFormatting>
  <conditionalFormatting sqref="B33:B38 B26:B31">
    <cfRule type="duplicateValues" dxfId="53" priority="72"/>
  </conditionalFormatting>
  <conditionalFormatting sqref="B60:B1048576 B1">
    <cfRule type="duplicateValues" dxfId="52" priority="4172"/>
  </conditionalFormatting>
  <conditionalFormatting sqref="B2:C2">
    <cfRule type="duplicateValues" dxfId="51" priority="200"/>
    <cfRule type="duplicateValues" dxfId="50" priority="201"/>
  </conditionalFormatting>
  <conditionalFormatting sqref="B3:C3">
    <cfRule type="duplicateValues" dxfId="49" priority="501"/>
    <cfRule type="duplicateValues" dxfId="48" priority="500"/>
  </conditionalFormatting>
  <conditionalFormatting sqref="C2:C18">
    <cfRule type="duplicateValues" dxfId="47" priority="4604"/>
    <cfRule type="duplicateValues" dxfId="46" priority="4605"/>
    <cfRule type="duplicateValues" dxfId="45" priority="4606"/>
    <cfRule type="duplicateValues" dxfId="44" priority="4607"/>
    <cfRule type="duplicateValues" dxfId="43" priority="4608"/>
  </conditionalFormatting>
  <conditionalFormatting sqref="C4:C18">
    <cfRule type="duplicateValues" dxfId="42" priority="4614"/>
  </conditionalFormatting>
  <conditionalFormatting sqref="D2:XFD18 D19:M19 P19:XFD19 N19:O59 P20:P59">
    <cfRule type="cellIs" dxfId="41" priority="95" operator="equal">
      <formula>"null"</formula>
    </cfRule>
  </conditionalFormatting>
  <conditionalFormatting sqref="E25:E31">
    <cfRule type="duplicateValues" dxfId="40" priority="89"/>
    <cfRule type="duplicateValues" dxfId="39" priority="94"/>
    <cfRule type="duplicateValues" dxfId="38" priority="90"/>
    <cfRule type="duplicateValues" dxfId="37" priority="91"/>
    <cfRule type="duplicateValues" dxfId="36" priority="92"/>
    <cfRule type="duplicateValues" dxfId="35" priority="93"/>
  </conditionalFormatting>
  <conditionalFormatting sqref="E32:E38">
    <cfRule type="duplicateValues" dxfId="34" priority="71"/>
    <cfRule type="duplicateValues" dxfId="33" priority="70"/>
    <cfRule type="duplicateValues" dxfId="32" priority="69"/>
    <cfRule type="duplicateValues" dxfId="31" priority="68"/>
    <cfRule type="duplicateValues" dxfId="30" priority="67"/>
    <cfRule type="duplicateValues" dxfId="29" priority="66"/>
  </conditionalFormatting>
  <conditionalFormatting sqref="E39:E45">
    <cfRule type="duplicateValues" dxfId="28" priority="61"/>
    <cfRule type="duplicateValues" dxfId="27" priority="63"/>
    <cfRule type="duplicateValues" dxfId="26" priority="65"/>
    <cfRule type="duplicateValues" dxfId="25" priority="64"/>
    <cfRule type="duplicateValues" dxfId="24" priority="60"/>
    <cfRule type="duplicateValues" dxfId="23" priority="62"/>
  </conditionalFormatting>
  <conditionalFormatting sqref="E46:E52">
    <cfRule type="duplicateValues" dxfId="22" priority="55"/>
    <cfRule type="duplicateValues" dxfId="21" priority="54"/>
    <cfRule type="duplicateValues" dxfId="20" priority="59"/>
    <cfRule type="duplicateValues" dxfId="19" priority="58"/>
    <cfRule type="duplicateValues" dxfId="18" priority="57"/>
    <cfRule type="duplicateValues" dxfId="17" priority="56"/>
  </conditionalFormatting>
  <conditionalFormatting sqref="E53:E59">
    <cfRule type="duplicateValues" dxfId="16" priority="53"/>
    <cfRule type="duplicateValues" dxfId="15" priority="52"/>
    <cfRule type="duplicateValues" dxfId="14" priority="51"/>
    <cfRule type="duplicateValues" dxfId="13" priority="50"/>
    <cfRule type="duplicateValues" dxfId="12" priority="49"/>
    <cfRule type="duplicateValues" dxfId="11" priority="48"/>
  </conditionalFormatting>
  <conditionalFormatting sqref="E20:H24">
    <cfRule type="cellIs" dxfId="10" priority="73" operator="equal">
      <formula>"null"</formula>
    </cfRule>
  </conditionalFormatting>
  <conditionalFormatting sqref="F1">
    <cfRule type="cellIs" dxfId="9" priority="510" operator="equal">
      <formula>"null"</formula>
    </cfRule>
  </conditionalFormatting>
  <conditionalFormatting sqref="H1">
    <cfRule type="cellIs" dxfId="8" priority="254" operator="equal">
      <formula>"null"</formula>
    </cfRule>
  </conditionalFormatting>
  <conditionalFormatting sqref="H60:I1048576">
    <cfRule type="cellIs" dxfId="7" priority="253" operator="equal">
      <formula>"null"</formula>
    </cfRule>
  </conditionalFormatting>
  <conditionalFormatting sqref="L1">
    <cfRule type="cellIs" dxfId="6" priority="509" operator="equal">
      <formula>"null"</formula>
    </cfRule>
  </conditionalFormatting>
  <conditionalFormatting sqref="L60:V1048576">
    <cfRule type="cellIs" dxfId="5" priority="256" operator="equal">
      <formula>"null"</formula>
    </cfRule>
  </conditionalFormatting>
  <conditionalFormatting sqref="N1">
    <cfRule type="cellIs" dxfId="4" priority="5" operator="equal">
      <formula>"null"</formula>
    </cfRule>
  </conditionalFormatting>
  <conditionalFormatting sqref="P1">
    <cfRule type="cellIs" dxfId="3" priority="4" operator="equal">
      <formula>"null"</formula>
    </cfRule>
  </conditionalFormatting>
  <conditionalFormatting sqref="R1">
    <cfRule type="cellIs" dxfId="2" priority="3" operator="equal">
      <formula>"null"</formula>
    </cfRule>
  </conditionalFormatting>
  <conditionalFormatting sqref="T1">
    <cfRule type="cellIs" dxfId="1" priority="2" operator="equal">
      <formula>"null"</formula>
    </cfRule>
  </conditionalFormatting>
  <conditionalFormatting sqref="V1">
    <cfRule type="cellIs" dxfId="0" priority="1" operator="equal">
      <formula>"null"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k n Z Q V w 5 c V O K j A A A A 9 g A A A B I A H A B D b 2 5 m a W c v U G F j a 2 F n Z S 5 4 b W w g o h g A K K A U A A A A A A A A A A A A A A A A A A A A A A A A A A A A h Y + 9 D o I w G E V f h X S n f y 6 G f J T B u E l i Q m J c m 1 K h A Y q h x f J u D j 6 S r y B G U T f H e + 4 Z 7 r 1 f b 5 B N X R t d 9 O B M b 1 P E M E W R t q o v j a 1 S N P p T v E a Z g L 1 U j a x 0 N M v W J Z M r U 1 R 7 f 0 4 I C S H g s M L 9 U B F O K S P H f F e o W n c S f W T z X 4 6 N d V 5 a p Z G A w 2 u M 4 J h x h j n l m A J Z I O T G f o W 5 p 8 / 2 B 8 J m b P 0 4 a K F d v C 2 A L B H I + 4 N 4 A F B L A w Q U A A I A C A C S d l B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n Z Q V y i K R 7 g O A A A A E Q A A A B M A H A B G b 3 J t d W x h c y 9 T Z W N 0 a W 9 u M S 5 t I K I Y A C i g F A A A A A A A A A A A A A A A A A A A A A A A A A A A A C t O T S 7 J z M 9 T C I b Q h t Y A U E s B A i 0 A F A A C A A g A k n Z Q V w 5 c V O K j A A A A 9 g A A A B I A A A A A A A A A A A A A A A A A A A A A A E N v b m Z p Z y 9 Q Y W N r Y W d l L n h t b F B L A Q I t A B Q A A g A I A J J 2 U F c P y u m r p A A A A O k A A A A T A A A A A A A A A A A A A A A A A O 8 A A A B b Q 2 9 u d G V u d F 9 U e X B l c 1 0 u e G 1 s U E s B A i 0 A F A A C A A g A k n Z Q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P X J R i 3 j C R 1 P p / / W G V E Y v G 0 A A A A A A g A A A A A A E G Y A A A A B A A A g A A A A A a 9 C y l Y g E N I y V R q H / H o N i x m C Q Y 1 r e p O 6 M E q 8 I j P n w Q c A A A A A D o A A A A A C A A A g A A A A Q P q j n p 5 O / w 9 q J q k p 2 s o Q J X / C F V M c S q T n d Q 4 c i 2 V y H 3 1 Q A A A A 9 G O p o 7 l M v G g m d e t V v h 5 8 C / K U I B 3 t 5 S W + n S p t D 0 p o 2 Z Z Z O S c + k M y g I g 5 o X 7 + R d G n 9 D q M n t v l U J 1 5 n D B p x F u 1 p + U E 6 F F X t y U C / J 6 B 9 s n 1 H m Q V A A A A A V u w s v 4 b d a N g Z r 1 u 6 y 8 d R o C 6 X A C g / 3 E E Y f e Q R s K y W n Z e f 1 T 8 p 0 O J l w C O A u / b Q H Q 8 o 8 J t 7 u b / B + L m + U L f 6 c K 6 b 4 w = = < / D a t a M a s h u p > 
</file>

<file path=customXml/itemProps1.xml><?xml version="1.0" encoding="utf-8"?>
<ds:datastoreItem xmlns:ds="http://schemas.openxmlformats.org/officeDocument/2006/customXml" ds:itemID="{8C1DA16A-FA7F-4C2B-A774-AE96AE54DD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Projeto</vt:lpstr>
      <vt:lpstr>FatosIn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Luis Menegotto</dc:creator>
  <cp:lastModifiedBy>José Luis Menegotto</cp:lastModifiedBy>
  <dcterms:created xsi:type="dcterms:W3CDTF">2023-10-05T15:04:02Z</dcterms:created>
  <dcterms:modified xsi:type="dcterms:W3CDTF">2024-04-01T10:33:58Z</dcterms:modified>
</cp:coreProperties>
</file>