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E97CC00E-B8CE-44A5-8066-1F80E2E6E94A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2" i="31" l="1"/>
  <c r="V52" i="31"/>
  <c r="U52" i="31"/>
  <c r="T52" i="31"/>
  <c r="S52" i="31"/>
  <c r="O52" i="31"/>
  <c r="N52" i="31"/>
  <c r="M52" i="31"/>
  <c r="L52" i="31"/>
  <c r="W25" i="31"/>
  <c r="V25" i="31"/>
  <c r="U25" i="31"/>
  <c r="T25" i="31"/>
  <c r="S25" i="31"/>
  <c r="O25" i="31"/>
  <c r="N25" i="31"/>
  <c r="M25" i="31"/>
  <c r="L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8" i="31"/>
  <c r="W9" i="31"/>
  <c r="W10" i="31"/>
  <c r="W11" i="31"/>
  <c r="W12" i="31"/>
  <c r="W13" i="31"/>
  <c r="W2" i="31"/>
  <c r="W3" i="31"/>
  <c r="W4" i="31"/>
  <c r="W5" i="31"/>
  <c r="W6" i="31"/>
  <c r="W7" i="31"/>
  <c r="W15" i="31"/>
  <c r="W16" i="31"/>
  <c r="W17" i="31"/>
  <c r="W18" i="31"/>
  <c r="W19" i="31"/>
  <c r="W20" i="31"/>
  <c r="W21" i="31"/>
  <c r="W43" i="31"/>
  <c r="W44" i="31"/>
  <c r="W45" i="31"/>
  <c r="W46" i="31"/>
  <c r="W22" i="31"/>
  <c r="W23" i="31"/>
  <c r="W24" i="31"/>
  <c r="W49" i="31"/>
  <c r="W50" i="31"/>
  <c r="W51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47" i="31"/>
  <c r="W48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U11" i="31"/>
  <c r="T11" i="31"/>
  <c r="S11" i="31"/>
  <c r="O11" i="31"/>
  <c r="N11" i="31"/>
  <c r="M11" i="31"/>
  <c r="L11" i="31"/>
  <c r="U10" i="31"/>
  <c r="T10" i="31"/>
  <c r="S10" i="31"/>
  <c r="O10" i="31"/>
  <c r="N10" i="31"/>
  <c r="M10" i="31"/>
  <c r="L10" i="31"/>
  <c r="U9" i="31"/>
  <c r="T9" i="31"/>
  <c r="S9" i="31"/>
  <c r="O9" i="31"/>
  <c r="N9" i="31"/>
  <c r="M9" i="31"/>
  <c r="L9" i="31"/>
  <c r="U13" i="31"/>
  <c r="T13" i="31"/>
  <c r="S13" i="31"/>
  <c r="O13" i="31"/>
  <c r="N13" i="31"/>
  <c r="M13" i="31"/>
  <c r="L13" i="31"/>
  <c r="U12" i="31"/>
  <c r="T12" i="31"/>
  <c r="S12" i="31"/>
  <c r="O12" i="31"/>
  <c r="N12" i="31"/>
  <c r="M12" i="31"/>
  <c r="L12" i="31"/>
  <c r="U8" i="31"/>
  <c r="T8" i="31"/>
  <c r="S8" i="31"/>
  <c r="O8" i="31"/>
  <c r="N8" i="31"/>
  <c r="M8" i="31"/>
  <c r="L8" i="31"/>
  <c r="V23" i="31"/>
  <c r="U23" i="31"/>
  <c r="T23" i="31"/>
  <c r="S23" i="31"/>
  <c r="O23" i="31"/>
  <c r="N23" i="31"/>
  <c r="M23" i="31"/>
  <c r="L23" i="31"/>
  <c r="V70" i="31"/>
  <c r="U70" i="31"/>
  <c r="T70" i="31"/>
  <c r="S70" i="31"/>
  <c r="O70" i="31"/>
  <c r="N70" i="31"/>
  <c r="M70" i="31"/>
  <c r="L70" i="31"/>
  <c r="V72" i="31"/>
  <c r="U72" i="31"/>
  <c r="T72" i="31"/>
  <c r="S72" i="31"/>
  <c r="O72" i="31"/>
  <c r="N72" i="31"/>
  <c r="M72" i="31"/>
  <c r="L72" i="31"/>
  <c r="V74" i="31"/>
  <c r="U74" i="31"/>
  <c r="T74" i="31"/>
  <c r="S74" i="31"/>
  <c r="O74" i="31"/>
  <c r="N74" i="31"/>
  <c r="M74" i="31"/>
  <c r="L74" i="31"/>
  <c r="V73" i="31"/>
  <c r="U73" i="31"/>
  <c r="T73" i="31"/>
  <c r="S73" i="31"/>
  <c r="O73" i="31"/>
  <c r="N73" i="31"/>
  <c r="M73" i="31"/>
  <c r="L73" i="31"/>
  <c r="V46" i="31"/>
  <c r="U46" i="31"/>
  <c r="T46" i="31"/>
  <c r="S46" i="31"/>
  <c r="O46" i="31"/>
  <c r="N46" i="31"/>
  <c r="M46" i="31"/>
  <c r="L46" i="31"/>
  <c r="V45" i="31"/>
  <c r="U45" i="31"/>
  <c r="T45" i="31"/>
  <c r="S45" i="31"/>
  <c r="O45" i="31"/>
  <c r="N45" i="31"/>
  <c r="M45" i="31"/>
  <c r="L45" i="31"/>
  <c r="V19" i="31"/>
  <c r="U19" i="31"/>
  <c r="T19" i="31"/>
  <c r="S19" i="31"/>
  <c r="O19" i="31"/>
  <c r="N19" i="31"/>
  <c r="M19" i="31"/>
  <c r="L19" i="31"/>
  <c r="V58" i="31"/>
  <c r="U58" i="31"/>
  <c r="T58" i="31"/>
  <c r="S58" i="31"/>
  <c r="O58" i="31"/>
  <c r="N58" i="31"/>
  <c r="M58" i="31"/>
  <c r="L58" i="31"/>
  <c r="O4" i="30"/>
  <c r="O5" i="30"/>
  <c r="O6" i="30"/>
  <c r="O7" i="30"/>
  <c r="O8" i="30"/>
  <c r="O9" i="30"/>
  <c r="O10" i="30"/>
  <c r="O11" i="30"/>
  <c r="O12" i="30"/>
  <c r="O13" i="30"/>
  <c r="O14" i="30"/>
  <c r="O3" i="30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6" i="31"/>
  <c r="T36" i="31"/>
  <c r="S36" i="31"/>
  <c r="O36" i="31"/>
  <c r="N36" i="31"/>
  <c r="M36" i="31"/>
  <c r="L36" i="31"/>
  <c r="W13" i="30"/>
  <c r="W15" i="30" l="1"/>
  <c r="W7" i="30"/>
  <c r="W8" i="30"/>
  <c r="W9" i="30"/>
  <c r="W10" i="30"/>
  <c r="W11" i="30"/>
  <c r="W12" i="30"/>
  <c r="W14" i="30"/>
  <c r="V80" i="31"/>
  <c r="U80" i="31"/>
  <c r="T80" i="31"/>
  <c r="S80" i="31"/>
  <c r="O80" i="31"/>
  <c r="N80" i="31"/>
  <c r="M80" i="31"/>
  <c r="L80" i="31"/>
  <c r="V76" i="31"/>
  <c r="U76" i="31"/>
  <c r="T76" i="31"/>
  <c r="S76" i="31"/>
  <c r="O76" i="31"/>
  <c r="N76" i="31"/>
  <c r="M76" i="31"/>
  <c r="L76" i="31"/>
  <c r="V44" i="31"/>
  <c r="U44" i="31"/>
  <c r="T44" i="31"/>
  <c r="S44" i="31"/>
  <c r="O44" i="31"/>
  <c r="N44" i="31"/>
  <c r="M44" i="31"/>
  <c r="L44" i="31"/>
  <c r="O26" i="31"/>
  <c r="O27" i="31"/>
  <c r="O28" i="31"/>
  <c r="O29" i="31"/>
  <c r="O30" i="31"/>
  <c r="O31" i="31"/>
  <c r="O32" i="31"/>
  <c r="O33" i="31"/>
  <c r="O34" i="31"/>
  <c r="O35" i="31"/>
  <c r="O39" i="31"/>
  <c r="O40" i="31"/>
  <c r="O41" i="31"/>
  <c r="O42" i="31"/>
  <c r="O49" i="31"/>
  <c r="O50" i="31"/>
  <c r="O51" i="31"/>
  <c r="O22" i="31"/>
  <c r="O53" i="31"/>
  <c r="O54" i="31"/>
  <c r="O55" i="31"/>
  <c r="O56" i="31"/>
  <c r="O57" i="31"/>
  <c r="O24" i="31"/>
  <c r="O59" i="31"/>
  <c r="O60" i="31"/>
  <c r="O61" i="31"/>
  <c r="O62" i="31"/>
  <c r="O63" i="31"/>
  <c r="O64" i="31"/>
  <c r="O65" i="31"/>
  <c r="O15" i="31"/>
  <c r="O2" i="31"/>
  <c r="O3" i="31"/>
  <c r="O4" i="31"/>
  <c r="O5" i="31"/>
  <c r="O6" i="31"/>
  <c r="O7" i="31"/>
  <c r="O16" i="31"/>
  <c r="O17" i="31"/>
  <c r="O18" i="31"/>
  <c r="O20" i="31"/>
  <c r="O21" i="31"/>
  <c r="O66" i="31"/>
  <c r="O47" i="31"/>
  <c r="O48" i="31"/>
  <c r="O67" i="31"/>
  <c r="O68" i="31"/>
  <c r="O69" i="31"/>
  <c r="O43" i="31"/>
  <c r="O71" i="31"/>
  <c r="O75" i="31"/>
  <c r="O77" i="31"/>
  <c r="O78" i="31"/>
  <c r="O79" i="31"/>
  <c r="N26" i="31"/>
  <c r="N27" i="31"/>
  <c r="N28" i="31"/>
  <c r="N29" i="31"/>
  <c r="N30" i="31"/>
  <c r="N31" i="31"/>
  <c r="N32" i="31"/>
  <c r="N33" i="31"/>
  <c r="N34" i="31"/>
  <c r="N35" i="31"/>
  <c r="N39" i="31"/>
  <c r="N40" i="31"/>
  <c r="N41" i="31"/>
  <c r="N42" i="31"/>
  <c r="N49" i="31"/>
  <c r="N50" i="31"/>
  <c r="N51" i="31"/>
  <c r="N22" i="31"/>
  <c r="N53" i="31"/>
  <c r="N54" i="31"/>
  <c r="N55" i="31"/>
  <c r="N56" i="31"/>
  <c r="N57" i="31"/>
  <c r="N24" i="31"/>
  <c r="N59" i="31"/>
  <c r="N60" i="31"/>
  <c r="N61" i="31"/>
  <c r="N62" i="31"/>
  <c r="N63" i="31"/>
  <c r="N64" i="31"/>
  <c r="N65" i="31"/>
  <c r="N15" i="31"/>
  <c r="N2" i="31"/>
  <c r="N3" i="31"/>
  <c r="N4" i="31"/>
  <c r="N5" i="31"/>
  <c r="N6" i="31"/>
  <c r="N7" i="31"/>
  <c r="N16" i="31"/>
  <c r="N17" i="31"/>
  <c r="N18" i="31"/>
  <c r="N20" i="31"/>
  <c r="N21" i="31"/>
  <c r="N66" i="31"/>
  <c r="N47" i="31"/>
  <c r="N48" i="31"/>
  <c r="N67" i="31"/>
  <c r="N68" i="31"/>
  <c r="N69" i="31"/>
  <c r="N43" i="31"/>
  <c r="N71" i="31"/>
  <c r="N75" i="31"/>
  <c r="N77" i="31"/>
  <c r="N78" i="31"/>
  <c r="N79" i="31"/>
  <c r="M26" i="31"/>
  <c r="M27" i="31"/>
  <c r="M28" i="31"/>
  <c r="M29" i="31"/>
  <c r="M30" i="31"/>
  <c r="M31" i="31"/>
  <c r="M32" i="31"/>
  <c r="M33" i="31"/>
  <c r="M34" i="31"/>
  <c r="M35" i="31"/>
  <c r="M39" i="31"/>
  <c r="M40" i="31"/>
  <c r="M41" i="31"/>
  <c r="M42" i="31"/>
  <c r="M49" i="31"/>
  <c r="M50" i="31"/>
  <c r="M51" i="31"/>
  <c r="M22" i="31"/>
  <c r="M53" i="31"/>
  <c r="M54" i="31"/>
  <c r="M55" i="31"/>
  <c r="M56" i="31"/>
  <c r="M57" i="31"/>
  <c r="M24" i="31"/>
  <c r="M59" i="31"/>
  <c r="M60" i="31"/>
  <c r="M61" i="31"/>
  <c r="M62" i="31"/>
  <c r="M63" i="31"/>
  <c r="M64" i="31"/>
  <c r="M65" i="31"/>
  <c r="M15" i="31"/>
  <c r="M2" i="31"/>
  <c r="M3" i="31"/>
  <c r="M4" i="31"/>
  <c r="M5" i="31"/>
  <c r="M6" i="31"/>
  <c r="M7" i="31"/>
  <c r="M16" i="31"/>
  <c r="M17" i="31"/>
  <c r="M18" i="31"/>
  <c r="M20" i="31"/>
  <c r="M21" i="31"/>
  <c r="M66" i="31"/>
  <c r="M47" i="31"/>
  <c r="M48" i="31"/>
  <c r="M67" i="31"/>
  <c r="M68" i="31"/>
  <c r="M69" i="31"/>
  <c r="M43" i="31"/>
  <c r="M71" i="31"/>
  <c r="M75" i="31"/>
  <c r="M77" i="31"/>
  <c r="M78" i="31"/>
  <c r="M79" i="31"/>
  <c r="L27" i="31"/>
  <c r="L28" i="31"/>
  <c r="L29" i="31"/>
  <c r="L30" i="31"/>
  <c r="L31" i="31"/>
  <c r="L32" i="31"/>
  <c r="L33" i="31"/>
  <c r="L34" i="31"/>
  <c r="L35" i="31"/>
  <c r="L39" i="31"/>
  <c r="L40" i="31"/>
  <c r="L41" i="31"/>
  <c r="L42" i="31"/>
  <c r="L49" i="31"/>
  <c r="L50" i="31"/>
  <c r="L51" i="31"/>
  <c r="L22" i="31"/>
  <c r="L53" i="31"/>
  <c r="L54" i="31"/>
  <c r="L55" i="31"/>
  <c r="L56" i="31"/>
  <c r="L57" i="31"/>
  <c r="L24" i="31"/>
  <c r="L59" i="31"/>
  <c r="L60" i="31"/>
  <c r="L61" i="31"/>
  <c r="L62" i="31"/>
  <c r="L63" i="31"/>
  <c r="L64" i="31"/>
  <c r="L65" i="31"/>
  <c r="L15" i="31"/>
  <c r="L2" i="31"/>
  <c r="L3" i="31"/>
  <c r="L4" i="31"/>
  <c r="L5" i="31"/>
  <c r="L6" i="31"/>
  <c r="L7" i="31"/>
  <c r="L16" i="31"/>
  <c r="L17" i="31"/>
  <c r="L18" i="31"/>
  <c r="L20" i="31"/>
  <c r="L21" i="31"/>
  <c r="L66" i="31"/>
  <c r="L47" i="31"/>
  <c r="L48" i="31"/>
  <c r="L67" i="31"/>
  <c r="L68" i="31"/>
  <c r="L69" i="31"/>
  <c r="L43" i="31"/>
  <c r="L71" i="31"/>
  <c r="L75" i="31"/>
  <c r="L77" i="31"/>
  <c r="L78" i="31"/>
  <c r="L79" i="31"/>
  <c r="V79" i="31"/>
  <c r="U79" i="31"/>
  <c r="T79" i="31"/>
  <c r="S79" i="31"/>
  <c r="V78" i="31"/>
  <c r="U78" i="31"/>
  <c r="T78" i="31"/>
  <c r="S78" i="31"/>
  <c r="V77" i="31"/>
  <c r="U77" i="31"/>
  <c r="T77" i="31"/>
  <c r="S77" i="31"/>
  <c r="V75" i="31"/>
  <c r="U75" i="31"/>
  <c r="T75" i="31"/>
  <c r="S75" i="31"/>
  <c r="V71" i="31"/>
  <c r="U71" i="31"/>
  <c r="T71" i="31"/>
  <c r="S71" i="31"/>
  <c r="V43" i="31"/>
  <c r="U43" i="31"/>
  <c r="T43" i="31"/>
  <c r="S43" i="31"/>
  <c r="V69" i="31"/>
  <c r="U69" i="31"/>
  <c r="T69" i="31"/>
  <c r="S69" i="31"/>
  <c r="V68" i="31"/>
  <c r="U68" i="31"/>
  <c r="T68" i="31"/>
  <c r="S68" i="31"/>
  <c r="V67" i="31"/>
  <c r="U67" i="31"/>
  <c r="T67" i="31"/>
  <c r="S67" i="31"/>
  <c r="V48" i="31"/>
  <c r="U48" i="31"/>
  <c r="T48" i="31"/>
  <c r="S48" i="31"/>
  <c r="V47" i="31"/>
  <c r="U47" i="31"/>
  <c r="T47" i="31"/>
  <c r="S47" i="31"/>
  <c r="V66" i="31"/>
  <c r="U66" i="31"/>
  <c r="T66" i="31"/>
  <c r="S66" i="31"/>
  <c r="V21" i="31"/>
  <c r="U21" i="31"/>
  <c r="T21" i="31"/>
  <c r="S21" i="31"/>
  <c r="V20" i="31"/>
  <c r="U20" i="31"/>
  <c r="T20" i="31"/>
  <c r="S20" i="31"/>
  <c r="V18" i="31"/>
  <c r="U18" i="31"/>
  <c r="T18" i="31"/>
  <c r="S18" i="31"/>
  <c r="V17" i="31"/>
  <c r="U17" i="31"/>
  <c r="T17" i="31"/>
  <c r="S17" i="31"/>
  <c r="V16" i="31"/>
  <c r="U16" i="31"/>
  <c r="T16" i="31"/>
  <c r="S16" i="31"/>
  <c r="V7" i="31"/>
  <c r="U7" i="31"/>
  <c r="T7" i="31"/>
  <c r="S7" i="31"/>
  <c r="V6" i="31"/>
  <c r="U6" i="31"/>
  <c r="T6" i="31"/>
  <c r="S6" i="31"/>
  <c r="V5" i="31"/>
  <c r="U5" i="31"/>
  <c r="T5" i="31"/>
  <c r="S5" i="31"/>
  <c r="V4" i="31"/>
  <c r="U4" i="31"/>
  <c r="T4" i="31"/>
  <c r="S4" i="31"/>
  <c r="V3" i="31"/>
  <c r="U3" i="31"/>
  <c r="T3" i="31"/>
  <c r="S3" i="31"/>
  <c r="V2" i="31"/>
  <c r="U2" i="31"/>
  <c r="T2" i="31"/>
  <c r="S2" i="31"/>
  <c r="V15" i="31"/>
  <c r="U15" i="31"/>
  <c r="T15" i="31"/>
  <c r="S15" i="31"/>
  <c r="V65" i="31"/>
  <c r="U65" i="31"/>
  <c r="T65" i="31"/>
  <c r="S65" i="31"/>
  <c r="V64" i="31"/>
  <c r="U64" i="31"/>
  <c r="T64" i="31"/>
  <c r="S64" i="31"/>
  <c r="V63" i="31"/>
  <c r="U63" i="31"/>
  <c r="T63" i="31"/>
  <c r="S63" i="31"/>
  <c r="V62" i="31"/>
  <c r="U62" i="31"/>
  <c r="T62" i="31"/>
  <c r="S62" i="31"/>
  <c r="V61" i="31"/>
  <c r="U61" i="31"/>
  <c r="T61" i="31"/>
  <c r="S61" i="31"/>
  <c r="V60" i="31"/>
  <c r="U60" i="31"/>
  <c r="T60" i="31"/>
  <c r="S60" i="31"/>
  <c r="V59" i="31"/>
  <c r="U59" i="31"/>
  <c r="T59" i="31"/>
  <c r="S59" i="31"/>
  <c r="V24" i="31"/>
  <c r="U24" i="31"/>
  <c r="T24" i="31"/>
  <c r="S24" i="31"/>
  <c r="V57" i="31"/>
  <c r="U57" i="31"/>
  <c r="T57" i="31"/>
  <c r="S57" i="31"/>
  <c r="V56" i="31"/>
  <c r="U56" i="31"/>
  <c r="T56" i="31"/>
  <c r="S56" i="31"/>
  <c r="V55" i="31"/>
  <c r="U55" i="31"/>
  <c r="T55" i="31"/>
  <c r="S55" i="31"/>
  <c r="V54" i="31"/>
  <c r="U54" i="31"/>
  <c r="T54" i="31"/>
  <c r="S54" i="31"/>
  <c r="V53" i="31"/>
  <c r="U53" i="31"/>
  <c r="T53" i="31"/>
  <c r="S53" i="31"/>
  <c r="V22" i="31"/>
  <c r="U22" i="31"/>
  <c r="T22" i="31"/>
  <c r="S22" i="31"/>
  <c r="V51" i="31"/>
  <c r="U51" i="31"/>
  <c r="T51" i="31"/>
  <c r="S51" i="31"/>
  <c r="V50" i="31"/>
  <c r="U50" i="31"/>
  <c r="T50" i="31"/>
  <c r="S50" i="31"/>
  <c r="V49" i="31"/>
  <c r="U49" i="31"/>
  <c r="T49" i="31"/>
  <c r="S49" i="31"/>
  <c r="W14" i="31" l="1"/>
  <c r="U14" i="31"/>
  <c r="T14" i="31"/>
  <c r="S14" i="31"/>
  <c r="O14" i="31"/>
  <c r="N14" i="31"/>
  <c r="M14" i="31"/>
  <c r="L14" i="31"/>
  <c r="W4" i="30" l="1"/>
  <c r="W5" i="30"/>
  <c r="W6" i="30"/>
  <c r="U41" i="31"/>
  <c r="T41" i="31"/>
  <c r="S41" i="31"/>
  <c r="U42" i="31"/>
  <c r="T42" i="31"/>
  <c r="S42" i="31"/>
  <c r="U40" i="31"/>
  <c r="T40" i="31"/>
  <c r="S40" i="31"/>
  <c r="U39" i="31"/>
  <c r="T39" i="31"/>
  <c r="S39" i="31"/>
  <c r="U35" i="31"/>
  <c r="T35" i="31"/>
  <c r="S35" i="31"/>
  <c r="U34" i="31"/>
  <c r="T34" i="31"/>
  <c r="S34" i="31"/>
  <c r="U33" i="31"/>
  <c r="T33" i="31"/>
  <c r="S33" i="31"/>
  <c r="U32" i="31"/>
  <c r="T32" i="31"/>
  <c r="S32" i="31"/>
  <c r="U31" i="31"/>
  <c r="T31" i="31"/>
  <c r="S31" i="31"/>
  <c r="U30" i="31"/>
  <c r="T30" i="31"/>
  <c r="S30" i="31"/>
  <c r="U29" i="31"/>
  <c r="T29" i="31"/>
  <c r="S29" i="31"/>
  <c r="U28" i="31"/>
  <c r="T28" i="31"/>
  <c r="S28" i="31"/>
  <c r="U27" i="31"/>
  <c r="T27" i="31"/>
  <c r="S27" i="31"/>
  <c r="U26" i="31"/>
  <c r="T26" i="31"/>
  <c r="S26" i="31"/>
  <c r="L26" i="31"/>
  <c r="B18" i="26" l="1"/>
  <c r="B6" i="26" l="1"/>
  <c r="B5" i="26"/>
</calcChain>
</file>

<file path=xl/sharedStrings.xml><?xml version="1.0" encoding="utf-8"?>
<sst xmlns="http://schemas.openxmlformats.org/spreadsheetml/2006/main" count="1966" uniqueCount="392">
  <si>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</si>
  <si>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</si>
  <si>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</si>
  <si>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</si>
  <si>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</si>
  <si>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</si>
  <si>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</si>
  <si>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</si>
  <si>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</si>
  <si>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</si>
  <si>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</si>
  <si>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</si>
  <si>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</si>
  <si>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</si>
  <si>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</si>
  <si>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</si>
  <si>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</si>
  <si>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</si>
  <si>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</si>
  <si>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</si>
  <si>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</si>
  <si>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</si>
  <si>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</si>
  <si>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</si>
  <si>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</si>
  <si>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</si>
  <si>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</si>
  <si>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</si>
  <si>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</si>
  <si>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</si>
  <si>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</si>
  <si>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</si>
  <si>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</si>
  <si>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</si>
  <si>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</si>
  <si>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</si>
  <si>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</si>
  <si>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</si>
  <si>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</si>
  <si>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</si>
  <si>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</si>
  <si>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</si>
  <si>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</si>
  <si>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</si>
  <si>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</si>
  <si>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</si>
  <si>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</si>
  <si>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</si>
  <si>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</si>
  <si>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</si>
  <si>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</si>
  <si>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</si>
  <si>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</si>
  <si>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</si>
  <si>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</si>
  <si>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</si>
  <si>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</si>
  <si>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</si>
  <si>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</si>
  <si>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</si>
  <si>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</si>
  <si>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</si>
  <si>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</si>
  <si>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</si>
  <si>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</si>
  <si>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</si>
  <si>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</si>
  <si>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</si>
  <si>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</si>
  <si>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</si>
  <si>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</si>
  <si>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</si>
  <si>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</si>
  <si>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</si>
  <si>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</si>
  <si>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</si>
  <si>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</si>
  <si>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</si>
  <si>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</si>
  <si>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</si>
  <si>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</si>
  <si>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</si>
  <si>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</si>
  <si>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</si>
  <si>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</si>
  <si>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</si>
  <si>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</si>
  <si>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</si>
  <si>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</si>
  <si>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</si>
  <si>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</si>
  <si>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</si>
  <si>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</si>
  <si>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</si>
  <si>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</si>
  <si>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</si>
  <si>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</si>
  <si>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</si>
  <si>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</si>
  <si>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</si>
  <si>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</si>
  <si>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</si>
  <si>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</si>
  <si>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</si>
  <si>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</si>
  <si>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</si>
  <si>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</si>
  <si>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</si>
  <si>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</si>
  <si>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</si>
  <si>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Navio de apoio.</t>
  </si>
  <si>
    <t>Portuária</t>
  </si>
  <si>
    <t>Rebocador</t>
  </si>
  <si>
    <t>nome</t>
  </si>
  <si>
    <t>eslora</t>
  </si>
  <si>
    <t>calado</t>
  </si>
  <si>
    <t>manga</t>
  </si>
  <si>
    <t>"200"</t>
  </si>
  <si>
    <t>"10"</t>
  </si>
  <si>
    <t>"25"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</si>
  <si>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</si>
  <si>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</si>
  <si>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</si>
  <si>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</si>
  <si>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</si>
  <si>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</si>
  <si>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Super.Petroleiro</t>
  </si>
  <si>
    <t>Interc.Petroleiro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</si>
  <si>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</si>
  <si>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</si>
  <si>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</si>
  <si>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</si>
  <si>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</si>
  <si>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Estrutura longitudinal que protege uma área costeira, porto, bacia ou estuário das ondas.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</si>
  <si>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</si>
  <si>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</si>
  <si>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</si>
  <si>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</si>
  <si>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Estrutura de atracação, que se estende para o mar geralmente perpendicular à costa.</t>
  </si>
  <si>
    <t>Subconjunto de instalações para a função de lançamento ou recuperação de navios.</t>
  </si>
  <si>
    <t>Subconjunto de instalações com a função principal de proteção ou defesa de uma área costeira ou de inundação.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</si>
  <si>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</si>
  <si>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</si>
  <si>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Instalação para a amarração de embarcações acompanhada de carga e descarga de carga ou passagem.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</si>
  <si>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</si>
  <si>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</si>
  <si>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</si>
  <si>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</si>
  <si>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</si>
  <si>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</si>
  <si>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</si>
  <si>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Poste curto e grosso no convés de um navio ou no cais, ao qual a corda do navio pode ser presa.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</si>
  <si>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</si>
  <si>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</si>
  <si>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</si>
  <si>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</si>
  <si>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</si>
  <si>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</si>
  <si>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</si>
  <si>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</si>
  <si>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vertical que representa a parte acima da linha d'água média definida dentro da área do sítio.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</si>
  <si>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</si>
  <si>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</si>
  <si>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vertical que representa a parte abaixo da linha d'água média definida dentro da área do sítio.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</si>
  <si>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</si>
  <si>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</si>
  <si>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vertical que representa a elevação do peitoril e do nível do piso.</t>
  </si>
  <si>
    <t>Parte espacial vertical que representa a superfície de trabalho de elevação do cais para a colocação.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</si>
  <si>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</si>
  <si>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</si>
  <si>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</si>
  <si>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Parte espacial longitudinal de uma hidrovia ou instalação portuária que forma a estrutura de orientação e assistência.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</si>
  <si>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</si>
  <si>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</si>
  <si>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lateral ou regional que forma a área que contém medidas de proteção para erosão.</t>
  </si>
  <si>
    <t>Parte espacial da região que representa uma área livre usada para a transferência e movimentação de embarcações.</t>
  </si>
  <si>
    <t>Parte espacial da região que forma uma subdivisão de instalação com a finalidade de armazenar carga.</t>
  </si>
  <si>
    <t>Fundeadouro</t>
  </si>
  <si>
    <t>Câmara</t>
  </si>
  <si>
    <t>Núcleo</t>
  </si>
  <si>
    <t>Fabricação</t>
  </si>
  <si>
    <t>Proteção</t>
  </si>
  <si>
    <t>Barlavento</t>
  </si>
  <si>
    <t>Sotavento</t>
  </si>
  <si>
    <t>Atracadouro</t>
  </si>
  <si>
    <t>Nível.Batente</t>
  </si>
  <si>
    <t>Nível.Borda</t>
  </si>
  <si>
    <t>Crista</t>
  </si>
  <si>
    <t>Linha.Maré.Alta</t>
  </si>
  <si>
    <t>Linha.Maré.Baixa</t>
  </si>
  <si>
    <t>Parte espacial da estrutura que é protegida do vento predominante.</t>
  </si>
  <si>
    <t>Parte espacial da estrutura que está no lado exposto ao vento predominante.</t>
  </si>
  <si>
    <t>Transbordo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</si>
  <si>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</si>
  <si>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</si>
  <si>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</si>
  <si>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</si>
  <si>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</si>
  <si>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</si>
  <si>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</si>
  <si>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</si>
  <si>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</si>
  <si>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</si>
  <si>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</si>
  <si>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</si>
  <si>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</si>
  <si>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Doca.Fluturante</t>
  </si>
  <si>
    <t>Hidroelevador</t>
  </si>
  <si>
    <t>Cais</t>
  </si>
  <si>
    <t>Elevador.de.Navio</t>
  </si>
  <si>
    <t>Estaleiro</t>
  </si>
  <si>
    <t>Dispositivo.Magnético</t>
  </si>
  <si>
    <t>Dispositivo.Tensor</t>
  </si>
  <si>
    <t>Dispositivo.Vácuo</t>
  </si>
  <si>
    <t>Farol</t>
  </si>
  <si>
    <t>Bóia</t>
  </si>
  <si>
    <t>Defesa.Costeira</t>
  </si>
  <si>
    <t>Eclusa.para.Navio</t>
  </si>
  <si>
    <t>Rampa.Lançamento</t>
  </si>
  <si>
    <t>Revestimento.Contenção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</si>
  <si>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</si>
  <si>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</si>
  <si>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</si>
  <si>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</si>
  <si>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</si>
  <si>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</si>
  <si>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</si>
  <si>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</si>
  <si>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</si>
  <si>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PETRO</t>
  </si>
  <si>
    <t>CARGA</t>
  </si>
  <si>
    <t>HANDY</t>
  </si>
  <si>
    <t>SUPRA</t>
  </si>
  <si>
    <t>CAPE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</si>
  <si>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</si>
  <si>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</si>
  <si>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</si>
  <si>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</si>
  <si>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</si>
  <si>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</si>
  <si>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</si>
  <si>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</si>
  <si>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</si>
  <si>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</si>
  <si>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</si>
  <si>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REBOC</t>
  </si>
  <si>
    <t>HAMAX</t>
  </si>
  <si>
    <t>PAMAX</t>
  </si>
  <si>
    <t>NEOPA</t>
  </si>
  <si>
    <t>AFMAX</t>
  </si>
  <si>
    <t>SUMAX</t>
  </si>
  <si>
    <t>CRUZE</t>
  </si>
  <si>
    <t>Cruzeiro</t>
  </si>
  <si>
    <t>Militar</t>
  </si>
  <si>
    <t>Científico</t>
  </si>
  <si>
    <t>Navio turístico tipo cruzeiro de passageiros.</t>
  </si>
  <si>
    <t>Navio militar.</t>
  </si>
  <si>
    <t>Navio de funcionalidade científica.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</si>
  <si>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</si>
  <si>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</si>
  <si>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</si>
  <si>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</si>
  <si>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</si>
  <si>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</si>
  <si>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</si>
  <si>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</si>
  <si>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</si>
  <si>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</si>
  <si>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</si>
  <si>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"Navio tipo Cruzeiro."</t>
  </si>
  <si>
    <t>"Representa o Porto de Rio de Janeiro."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</si>
  <si>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</si>
  <si>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</si>
  <si>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</si>
  <si>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</si>
  <si>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</si>
  <si>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</si>
  <si>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"Navio tipo petroleiro."</t>
  </si>
  <si>
    <t>"Navio tipo de cargas."</t>
  </si>
  <si>
    <t>"Embarcação tipo Rebocador."</t>
  </si>
  <si>
    <t>"Navio tipo Handysize."</t>
  </si>
  <si>
    <t>"Navio tipo Handymax."</t>
  </si>
  <si>
    <t>"Porto do Rio de Janeiro."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</si>
  <si>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</si>
  <si>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</si>
  <si>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</si>
  <si>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</si>
  <si>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</si>
  <si>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</si>
  <si>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</si>
  <si>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Buque de apoyo.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</si>
  <si>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</si>
  <si>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</si>
  <si>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</si>
  <si>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</si>
  <si>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</si>
  <si>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</si>
  <si>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</si>
  <si>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</si>
  <si>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</si>
  <si>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Buque militar.</t>
  </si>
  <si>
    <t>Nave de funcionalidad científica.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</si>
  <si>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</si>
  <si>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</si>
  <si>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</si>
  <si>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</si>
  <si>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</si>
  <si>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Una estructura longitudinal que protege una zona costera, puerto, dársena o estuario de las olas.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</si>
  <si>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</si>
  <si>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</si>
  <si>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</si>
  <si>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</si>
  <si>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Una estructura de amarre, que se extiende hacia el mar generalmente perpendicular a la orilla.</t>
  </si>
  <si>
    <t>Subconjunto de instalaciones para la función de botadura o recuperación del buque.</t>
  </si>
  <si>
    <t>Un subconjunto de instalaciones con la función principal de proteger o defender un área costera o de inundación.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</si>
  <si>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</si>
  <si>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</si>
  <si>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</si>
  <si>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Instalación para el amarre de buques acompañada de carga y descarga de carga o paso.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</si>
  <si>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</si>
  <si>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</si>
  <si>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</si>
  <si>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</si>
  <si>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</si>
  <si>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</si>
  <si>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</si>
  <si>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Poste corto y grueso en la cubierta o muelle de un barco, al que se puede sujetar la cuerda del barco.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</si>
  <si>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</si>
  <si>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</si>
  <si>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</si>
  <si>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</si>
  <si>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</si>
  <si>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</si>
  <si>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</si>
  <si>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vertical que representa la parte por encima de la línea de flotación media definida dentro del área del emplazamiento.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</si>
  <si>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</si>
  <si>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</si>
  <si>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vertical que representa la parte por debajo de la línea de flotación media definida dentro del área del emplazamiento.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</si>
  <si>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</si>
  <si>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</si>
  <si>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Parte espacial vertical que representa la elevación del alféizar y el nivel del suelo.</t>
  </si>
  <si>
    <t>Parte espacial vertical que representa la superficie de trabajo de elevación del muelle para su colocación.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</si>
  <si>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</si>
  <si>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</si>
  <si>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</si>
  <si>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</si>
  <si>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</si>
  <si>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</si>
  <si>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</si>
  <si>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lateral o regional que forma el área que contiene medidas de protección contra la erosión.</t>
  </si>
  <si>
    <t>Parte espacial de la región que representa un área libre utilizada para la transferencia y el movimiento de buques.</t>
  </si>
  <si>
    <t>Parte espacial de la región que forma una subdivisión de la instalación con el propósito de almacenar carga.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</si>
  <si>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</si>
  <si>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</si>
  <si>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</si>
  <si>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longitudinal de una hidrovia o instalación portuária que forma la estrutura de orientação de navegación.</t>
  </si>
  <si>
    <t>Parte espacial de la estructura que está del lado expuesto al viento predominante.</t>
  </si>
  <si>
    <t>Linha.Flotação.Superior</t>
  </si>
  <si>
    <t>Linha.Flotação.Inferior</t>
  </si>
  <si>
    <t>Zona.Aquática</t>
  </si>
  <si>
    <t>Bóia.de.Navegação</t>
  </si>
  <si>
    <t>Recuperação.Lançamento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</si>
  <si>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</si>
  <si>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</si>
  <si>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</si>
  <si>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</si>
  <si>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</si>
  <si>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</si>
  <si>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</si>
  <si>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</si>
  <si>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</si>
  <si>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ferry para trasnportar pasajeros.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</si>
  <si>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</si>
  <si>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</si>
  <si>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</si>
  <si>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</si>
  <si>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</si>
  <si>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</si>
  <si>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</si>
  <si>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ferry para trasnportar passageiros.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</si>
  <si>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</si>
  <si>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</si>
  <si>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</si>
  <si>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</si>
  <si>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</si>
  <si>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</si>
  <si>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</si>
  <si>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Porto.Nivel</t>
  </si>
  <si>
    <t>Parte espacial vertical que representa a elevação da linha d'água na maré alta.</t>
  </si>
  <si>
    <t>Parte espacial vertical que representa a elevação da linha d'água na maré baixa.</t>
  </si>
  <si>
    <t>Parte espacial vertical que representa la elevación de la línea de flotación en pleamar.</t>
  </si>
  <si>
    <t>Parte espacial vertical que representa la elevación de la línea de flotación en bajamar.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</si>
</sst>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0" activePane="bottomLeft" state="frozen"/>
      <selection activeCell="C18" sqref="C18"/>
      <selection pane="bottomLeft" activeCell="B22" sqref="B22"/>
    </sheetView>
  </sheetViews>
  <sheetFormatPr defaultColWidth="3.33203125" defaultRowHeight="9.75" customHeight="1" x14ac:dyDescent="0.3"/>
  <cols>
    <col min="1" max="1" width="9.6640625" style="12" customWidth="1"/>
    <col min="2" max="2" width="68.109375" style="12" bestFit="1" customWidth="1"/>
    <col min="3" max="16384" width="3.33203125" style="12"/>
  </cols>
  <sheetData>
    <row r="1" spans="1:2" ht="49.5" customHeight="1" x14ac:dyDescent="0.3">
      <c r="A1" s="13" t="s">
        <v>51</v>
      </c>
      <c r="B1" s="13" t="s">
        <v>50</v>
      </c>
    </row>
    <row r="2" spans="1:2" ht="8.25" customHeight="1" x14ac:dyDescent="0.3">
      <c r="A2" s="14" t="s">
        <v>60</v>
      </c>
      <c r="B2" s="14" t="s">
        <v>78</v>
      </c>
    </row>
    <row r="3" spans="1:2" ht="8.25" customHeight="1" x14ac:dyDescent="0.3">
      <c r="A3" s="14" t="s">
        <v>61</v>
      </c>
      <c r="B3" s="15" t="s">
        <v>199</v>
      </c>
    </row>
    <row r="4" spans="1:2" ht="8.25" customHeight="1" x14ac:dyDescent="0.3">
      <c r="A4" s="14" t="s">
        <v>52</v>
      </c>
      <c r="B4" s="14" t="s">
        <v>62</v>
      </c>
    </row>
    <row r="5" spans="1:2" ht="8.25" customHeight="1" x14ac:dyDescent="0.3">
      <c r="A5" s="14" t="s">
        <v>53</v>
      </c>
      <c r="B5" s="14" t="str">
        <f>_xlfn.CONCAT(B4,"Prop")</f>
        <v>BIMProp</v>
      </c>
    </row>
    <row r="6" spans="1:2" ht="8.25" customHeight="1" x14ac:dyDescent="0.3">
      <c r="A6" s="14" t="s">
        <v>54</v>
      </c>
      <c r="B6" s="14" t="str">
        <f>_xlfn.CONCAT(B4,"Data")</f>
        <v>BIMData</v>
      </c>
    </row>
    <row r="7" spans="1:2" ht="8.25" customHeight="1" x14ac:dyDescent="0.3">
      <c r="A7" s="14" t="s">
        <v>55</v>
      </c>
      <c r="B7" s="14" t="s">
        <v>63</v>
      </c>
    </row>
    <row r="8" spans="1:2" ht="8.25" customHeight="1" x14ac:dyDescent="0.3">
      <c r="A8" s="14" t="s">
        <v>56</v>
      </c>
      <c r="B8" s="14" t="s">
        <v>64</v>
      </c>
    </row>
    <row r="9" spans="1:2" ht="8.25" customHeight="1" x14ac:dyDescent="0.3">
      <c r="A9" s="14" t="s">
        <v>65</v>
      </c>
      <c r="B9" s="14" t="s">
        <v>66</v>
      </c>
    </row>
    <row r="10" spans="1:2" ht="8.25" customHeight="1" x14ac:dyDescent="0.3">
      <c r="A10" s="14" t="s">
        <v>67</v>
      </c>
      <c r="B10" s="14" t="s">
        <v>38</v>
      </c>
    </row>
    <row r="11" spans="1:2" ht="8.25" customHeight="1" x14ac:dyDescent="0.3">
      <c r="A11" s="14" t="s">
        <v>57</v>
      </c>
      <c r="B11" s="14" t="s">
        <v>38</v>
      </c>
    </row>
    <row r="12" spans="1:2" ht="8.25" customHeight="1" x14ac:dyDescent="0.3">
      <c r="A12" s="14" t="s">
        <v>58</v>
      </c>
      <c r="B12" s="14" t="s">
        <v>38</v>
      </c>
    </row>
    <row r="13" spans="1:2" ht="8.25" customHeight="1" x14ac:dyDescent="0.3">
      <c r="A13" s="14" t="s">
        <v>68</v>
      </c>
      <c r="B13" s="14" t="s">
        <v>38</v>
      </c>
    </row>
    <row r="14" spans="1:2" ht="8.25" customHeight="1" x14ac:dyDescent="0.3">
      <c r="A14" s="14" t="s">
        <v>69</v>
      </c>
      <c r="B14" s="14" t="s">
        <v>38</v>
      </c>
    </row>
    <row r="15" spans="1:2" ht="8.25" customHeight="1" x14ac:dyDescent="0.3">
      <c r="A15" s="14" t="s">
        <v>70</v>
      </c>
      <c r="B15" s="14" t="s">
        <v>38</v>
      </c>
    </row>
    <row r="16" spans="1:2" ht="8.25" customHeight="1" x14ac:dyDescent="0.3">
      <c r="A16" s="14" t="s">
        <v>71</v>
      </c>
      <c r="B16" s="14" t="s">
        <v>38</v>
      </c>
    </row>
    <row r="17" spans="1:2" ht="8.25" customHeight="1" x14ac:dyDescent="0.3">
      <c r="A17" s="14" t="s">
        <v>59</v>
      </c>
      <c r="B17" s="16" t="s">
        <v>97</v>
      </c>
    </row>
    <row r="18" spans="1:2" ht="8.25" customHeight="1" x14ac:dyDescent="0.3">
      <c r="A18" s="14" t="s">
        <v>72</v>
      </c>
      <c r="B18" s="17">
        <f ca="1">NOW()</f>
        <v>45916.536318055558</v>
      </c>
    </row>
    <row r="19" spans="1:2" ht="8.25" customHeight="1" x14ac:dyDescent="0.3">
      <c r="A19" s="14" t="s">
        <v>73</v>
      </c>
      <c r="B19" s="14" t="s">
        <v>38</v>
      </c>
    </row>
    <row r="20" spans="1:2" ht="8.25" customHeight="1" x14ac:dyDescent="0.3">
      <c r="A20" s="14" t="s">
        <v>74</v>
      </c>
      <c r="B20" s="14" t="s">
        <v>38</v>
      </c>
    </row>
    <row r="21" spans="1:2" ht="8.25" customHeight="1" x14ac:dyDescent="0.3">
      <c r="A21" s="14" t="s">
        <v>75</v>
      </c>
      <c r="B21" s="14" t="s">
        <v>38</v>
      </c>
    </row>
    <row r="22" spans="1:2" ht="8.25" customHeight="1" x14ac:dyDescent="0.3">
      <c r="A22" s="16" t="s">
        <v>76</v>
      </c>
      <c r="B22" s="18" t="s">
        <v>197</v>
      </c>
    </row>
    <row r="23" spans="1:2" ht="8.25" customHeight="1" x14ac:dyDescent="0.3">
      <c r="A23" s="16" t="s">
        <v>77</v>
      </c>
      <c r="B23" s="18" t="s">
        <v>198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80"/>
  <sheetViews>
    <sheetView tabSelected="1" topLeftCell="P1" zoomScale="205" zoomScaleNormal="205" workbookViewId="0">
      <pane ySplit="1" topLeftCell="A40" activePane="bottomLeft" state="frozen"/>
      <selection pane="bottomLeft" activeCell="Q45" sqref="Q45"/>
    </sheetView>
  </sheetViews>
  <sheetFormatPr defaultColWidth="9.109375" defaultRowHeight="14.4" x14ac:dyDescent="0.3"/>
  <cols>
    <col min="1" max="1" width="2.88671875" customWidth="1"/>
    <col min="2" max="2" width="4.21875" customWidth="1"/>
    <col min="3" max="3" width="7" customWidth="1"/>
    <col min="4" max="4" width="6.109375" customWidth="1"/>
    <col min="5" max="5" width="7.33203125" bestFit="1" customWidth="1"/>
    <col min="6" max="6" width="12.88671875" customWidth="1"/>
    <col min="7" max="11" width="7" style="43" customWidth="1"/>
    <col min="12" max="12" width="7.5546875" bestFit="1" customWidth="1"/>
    <col min="13" max="13" width="5" bestFit="1" customWidth="1"/>
    <col min="14" max="14" width="9.77734375" bestFit="1" customWidth="1"/>
    <col min="15" max="15" width="16.33203125" bestFit="1" customWidth="1"/>
    <col min="16" max="16" width="62.44140625" customWidth="1"/>
    <col min="17" max="17" width="56.88671875" customWidth="1"/>
    <col min="18" max="18" width="5.21875" customWidth="1"/>
    <col min="19" max="19" width="7.5546875" customWidth="1"/>
    <col min="20" max="20" width="5.6640625" customWidth="1"/>
    <col min="21" max="21" width="9.88671875" bestFit="1" customWidth="1"/>
    <col min="22" max="22" width="6.21875" bestFit="1" customWidth="1"/>
    <col min="23" max="23" width="7.33203125" bestFit="1" customWidth="1"/>
  </cols>
  <sheetData>
    <row r="1" spans="1:23" ht="55.5" customHeight="1" x14ac:dyDescent="0.3">
      <c r="A1" s="20" t="s">
        <v>79</v>
      </c>
      <c r="B1" s="21" t="s">
        <v>83</v>
      </c>
      <c r="C1" s="21" t="s">
        <v>84</v>
      </c>
      <c r="D1" s="21" t="s">
        <v>85</v>
      </c>
      <c r="E1" s="21" t="s">
        <v>86</v>
      </c>
      <c r="F1" s="21" t="s">
        <v>87</v>
      </c>
      <c r="G1" s="57" t="s">
        <v>39</v>
      </c>
      <c r="H1" s="57" t="s">
        <v>40</v>
      </c>
      <c r="I1" s="57" t="s">
        <v>41</v>
      </c>
      <c r="J1" s="57" t="s">
        <v>42</v>
      </c>
      <c r="K1" s="57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88</v>
      </c>
      <c r="Q1" s="22" t="s">
        <v>89</v>
      </c>
      <c r="R1" s="42" t="s">
        <v>90</v>
      </c>
      <c r="S1" s="22" t="s">
        <v>80</v>
      </c>
      <c r="T1" s="22" t="s">
        <v>91</v>
      </c>
      <c r="U1" s="24" t="s">
        <v>82</v>
      </c>
      <c r="V1" s="22" t="s">
        <v>81</v>
      </c>
      <c r="W1" s="23" t="s">
        <v>0</v>
      </c>
    </row>
    <row r="2" spans="1:23" ht="7.2" customHeight="1" x14ac:dyDescent="0.3">
      <c r="A2" s="49">
        <v>26</v>
      </c>
      <c r="B2" s="61" t="s">
        <v>94</v>
      </c>
      <c r="C2" s="62" t="s">
        <v>130</v>
      </c>
      <c r="D2" s="61" t="s">
        <v>111</v>
      </c>
      <c r="E2" s="61" t="s">
        <v>382</v>
      </c>
      <c r="F2" s="63" t="s">
        <v>222</v>
      </c>
      <c r="G2" s="50" t="s">
        <v>1</v>
      </c>
      <c r="H2" s="50" t="s">
        <v>1</v>
      </c>
      <c r="I2" s="50" t="s">
        <v>1</v>
      </c>
      <c r="J2" s="50" t="s">
        <v>1</v>
      </c>
      <c r="K2" s="50" t="s">
        <v>1</v>
      </c>
      <c r="L2" s="56" t="str">
        <f>_xlfn.CONCAT(C2)</f>
        <v>Infraestrutura</v>
      </c>
      <c r="M2" s="51" t="str">
        <f>CONCATENATE("", D2)</f>
        <v>Portuária</v>
      </c>
      <c r="N2" s="51" t="str">
        <f>(SUBSTITUTE(SUBSTITUTE(CONCATENATE("",E2),"."," ")," De "," de "))</f>
        <v>Amarração</v>
      </c>
      <c r="O2" s="52" t="str">
        <f>F2</f>
        <v>Dispositivo.Amarração</v>
      </c>
      <c r="P2" s="52" t="s">
        <v>150</v>
      </c>
      <c r="Q2" s="56" t="s">
        <v>325</v>
      </c>
      <c r="R2" s="53" t="s">
        <v>1</v>
      </c>
      <c r="S2" s="54" t="str">
        <f>SUBSTITUTE(C2, "_", " ")</f>
        <v>Infraestrutura</v>
      </c>
      <c r="T2" s="54" t="str">
        <f>SUBSTITUTE(D2, "_", " ")</f>
        <v>Portuária</v>
      </c>
      <c r="U2" s="54" t="str">
        <f>SUBSTITUTE(E2, "_", " ")</f>
        <v>Amarração</v>
      </c>
      <c r="V2" s="54" t="str">
        <f>SUBSTITUTE(C2, "_", " ")</f>
        <v>Infraestrutura</v>
      </c>
      <c r="W2" s="27" t="str">
        <f>CONCATENATE("Key-Porto-",A2)</f>
        <v>Key-Porto-26</v>
      </c>
    </row>
    <row r="3" spans="1:23" ht="6.6" customHeight="1" x14ac:dyDescent="0.3">
      <c r="A3" s="49">
        <v>27</v>
      </c>
      <c r="B3" s="61" t="s">
        <v>94</v>
      </c>
      <c r="C3" s="62" t="s">
        <v>130</v>
      </c>
      <c r="D3" s="61" t="s">
        <v>111</v>
      </c>
      <c r="E3" s="71" t="s">
        <v>382</v>
      </c>
      <c r="F3" s="73" t="s">
        <v>221</v>
      </c>
      <c r="G3" s="75" t="s">
        <v>1</v>
      </c>
      <c r="H3" s="75" t="s">
        <v>1</v>
      </c>
      <c r="I3" s="75" t="s">
        <v>1</v>
      </c>
      <c r="J3" s="50" t="s">
        <v>1</v>
      </c>
      <c r="K3" s="50" t="s">
        <v>1</v>
      </c>
      <c r="L3" s="55" t="str">
        <f>_xlfn.CONCAT(C3)</f>
        <v>Infraestrutura</v>
      </c>
      <c r="M3" s="51" t="str">
        <f>CONCATENATE("", D3)</f>
        <v>Portuária</v>
      </c>
      <c r="N3" s="51" t="str">
        <f>(SUBSTITUTE(SUBSTITUTE(CONCATENATE("",E3),"."," ")," De "," de "))</f>
        <v>Amarração</v>
      </c>
      <c r="O3" s="52" t="str">
        <f>F3</f>
        <v>Cabeço.Amarração</v>
      </c>
      <c r="P3" s="52" t="s">
        <v>151</v>
      </c>
      <c r="Q3" s="55" t="s">
        <v>326</v>
      </c>
      <c r="R3" s="53" t="s">
        <v>1</v>
      </c>
      <c r="S3" s="54" t="str">
        <f>SUBSTITUTE(C3, "_", " ")</f>
        <v>Infraestrutura</v>
      </c>
      <c r="T3" s="54" t="str">
        <f>SUBSTITUTE(D3, "_", " ")</f>
        <v>Portuária</v>
      </c>
      <c r="U3" s="54" t="str">
        <f>SUBSTITUTE(E3, "_", " ")</f>
        <v>Amarração</v>
      </c>
      <c r="V3" s="54" t="str">
        <f>SUBSTITUTE(C3, "_", " ")</f>
        <v>Infraestrutura</v>
      </c>
      <c r="W3" s="27" t="str">
        <f>CONCATENATE("Key-Porto-",A3)</f>
        <v>Key-Porto-27</v>
      </c>
    </row>
    <row r="4" spans="1:23" ht="6.6" customHeight="1" x14ac:dyDescent="0.3">
      <c r="A4" s="49">
        <v>28</v>
      </c>
      <c r="B4" s="61" t="s">
        <v>94</v>
      </c>
      <c r="C4" s="62" t="s">
        <v>130</v>
      </c>
      <c r="D4" s="61" t="s">
        <v>111</v>
      </c>
      <c r="E4" s="71" t="s">
        <v>382</v>
      </c>
      <c r="F4" s="73" t="s">
        <v>212</v>
      </c>
      <c r="G4" s="75" t="s">
        <v>1</v>
      </c>
      <c r="H4" s="75" t="s">
        <v>1</v>
      </c>
      <c r="I4" s="75" t="s">
        <v>1</v>
      </c>
      <c r="J4" s="50" t="s">
        <v>1</v>
      </c>
      <c r="K4" s="50" t="s">
        <v>1</v>
      </c>
      <c r="L4" s="55" t="str">
        <f>_xlfn.CONCAT(C4)</f>
        <v>Infraestrutura</v>
      </c>
      <c r="M4" s="51" t="str">
        <f>CONCATENATE("", D4)</f>
        <v>Portuária</v>
      </c>
      <c r="N4" s="51" t="str">
        <f>(SUBSTITUTE(SUBSTITUTE(CONCATENATE("",E4),"."," ")," De "," de "))</f>
        <v>Amarração</v>
      </c>
      <c r="O4" s="52" t="str">
        <f>F4</f>
        <v>Dispositivo.Tensor</v>
      </c>
      <c r="P4" s="69" t="s">
        <v>152</v>
      </c>
      <c r="Q4" s="55" t="s">
        <v>327</v>
      </c>
      <c r="R4" s="53" t="s">
        <v>1</v>
      </c>
      <c r="S4" s="54" t="str">
        <f>SUBSTITUTE(C4, "_", " ")</f>
        <v>Infraestrutura</v>
      </c>
      <c r="T4" s="54" t="str">
        <f>SUBSTITUTE(D4, "_", " ")</f>
        <v>Portuária</v>
      </c>
      <c r="U4" s="54" t="str">
        <f>SUBSTITUTE(E4, "_", " ")</f>
        <v>Amarração</v>
      </c>
      <c r="V4" s="54" t="str">
        <f>SUBSTITUTE(C4, "_", " ")</f>
        <v>Infraestrutura</v>
      </c>
      <c r="W4" s="27" t="str">
        <f>CONCATENATE("Key-Porto-",A4)</f>
        <v>Key-Porto-28</v>
      </c>
    </row>
    <row r="5" spans="1:23" ht="6.6" customHeight="1" x14ac:dyDescent="0.3">
      <c r="A5" s="49">
        <v>29</v>
      </c>
      <c r="B5" s="61" t="s">
        <v>94</v>
      </c>
      <c r="C5" s="62" t="s">
        <v>130</v>
      </c>
      <c r="D5" s="61" t="s">
        <v>111</v>
      </c>
      <c r="E5" s="71" t="s">
        <v>382</v>
      </c>
      <c r="F5" s="73" t="s">
        <v>211</v>
      </c>
      <c r="G5" s="75" t="s">
        <v>1</v>
      </c>
      <c r="H5" s="75" t="s">
        <v>1</v>
      </c>
      <c r="I5" s="75" t="s">
        <v>1</v>
      </c>
      <c r="J5" s="50" t="s">
        <v>1</v>
      </c>
      <c r="K5" s="50" t="s">
        <v>1</v>
      </c>
      <c r="L5" s="55" t="str">
        <f>_xlfn.CONCAT(C5)</f>
        <v>Infraestrutura</v>
      </c>
      <c r="M5" s="51" t="str">
        <f>CONCATENATE("", D5)</f>
        <v>Portuária</v>
      </c>
      <c r="N5" s="51" t="str">
        <f>(SUBSTITUTE(SUBSTITUTE(CONCATENATE("",E5),"."," ")," De "," de "))</f>
        <v>Amarração</v>
      </c>
      <c r="O5" s="52" t="str">
        <f>F5</f>
        <v>Dispositivo.Magnético</v>
      </c>
      <c r="P5" s="69" t="s">
        <v>153</v>
      </c>
      <c r="Q5" s="55" t="s">
        <v>328</v>
      </c>
      <c r="R5" s="53" t="s">
        <v>1</v>
      </c>
      <c r="S5" s="54" t="str">
        <f>SUBSTITUTE(C5, "_", " ")</f>
        <v>Infraestrutura</v>
      </c>
      <c r="T5" s="54" t="str">
        <f>SUBSTITUTE(D5, "_", " ")</f>
        <v>Portuária</v>
      </c>
      <c r="U5" s="54" t="str">
        <f>SUBSTITUTE(E5, "_", " ")</f>
        <v>Amarração</v>
      </c>
      <c r="V5" s="54" t="str">
        <f>SUBSTITUTE(C5, "_", " ")</f>
        <v>Infraestrutura</v>
      </c>
      <c r="W5" s="27" t="str">
        <f>CONCATENATE("Key-Porto-",A5)</f>
        <v>Key-Porto-29</v>
      </c>
    </row>
    <row r="6" spans="1:23" ht="6.6" customHeight="1" x14ac:dyDescent="0.3">
      <c r="A6" s="49">
        <v>30</v>
      </c>
      <c r="B6" s="61" t="s">
        <v>94</v>
      </c>
      <c r="C6" s="62" t="s">
        <v>130</v>
      </c>
      <c r="D6" s="61" t="s">
        <v>111</v>
      </c>
      <c r="E6" s="71" t="s">
        <v>382</v>
      </c>
      <c r="F6" s="73" t="s">
        <v>226</v>
      </c>
      <c r="G6" s="75" t="s">
        <v>1</v>
      </c>
      <c r="H6" s="75" t="s">
        <v>1</v>
      </c>
      <c r="I6" s="75" t="s">
        <v>1</v>
      </c>
      <c r="J6" s="50" t="s">
        <v>1</v>
      </c>
      <c r="K6" s="50" t="s">
        <v>1</v>
      </c>
      <c r="L6" s="55" t="str">
        <f>_xlfn.CONCAT(C6)</f>
        <v>Infraestrutura</v>
      </c>
      <c r="M6" s="51" t="str">
        <f>CONCATENATE("", D6)</f>
        <v>Portuária</v>
      </c>
      <c r="N6" s="51" t="str">
        <f>(SUBSTITUTE(SUBSTITUTE(CONCATENATE("",E6),"."," ")," De "," de "))</f>
        <v>Amarração</v>
      </c>
      <c r="O6" s="52" t="str">
        <f>F6</f>
        <v>Guincho.Amarração</v>
      </c>
      <c r="P6" s="52" t="s">
        <v>154</v>
      </c>
      <c r="Q6" s="55" t="s">
        <v>329</v>
      </c>
      <c r="R6" s="53" t="s">
        <v>1</v>
      </c>
      <c r="S6" s="54" t="str">
        <f>SUBSTITUTE(C6, "_", " ")</f>
        <v>Infraestrutura</v>
      </c>
      <c r="T6" s="54" t="str">
        <f>SUBSTITUTE(D6, "_", " ")</f>
        <v>Portuária</v>
      </c>
      <c r="U6" s="54" t="str">
        <f>SUBSTITUTE(E6, "_", " ")</f>
        <v>Amarração</v>
      </c>
      <c r="V6" s="54" t="str">
        <f>SUBSTITUTE(C6, "_", " ")</f>
        <v>Infraestrutura</v>
      </c>
      <c r="W6" s="27" t="str">
        <f>CONCATENATE("Key-Porto-",A6)</f>
        <v>Key-Porto-30</v>
      </c>
    </row>
    <row r="7" spans="1:23" ht="6.6" customHeight="1" x14ac:dyDescent="0.3">
      <c r="A7" s="49">
        <v>31</v>
      </c>
      <c r="B7" s="61" t="s">
        <v>94</v>
      </c>
      <c r="C7" s="62" t="s">
        <v>130</v>
      </c>
      <c r="D7" s="61" t="s">
        <v>111</v>
      </c>
      <c r="E7" s="71" t="s">
        <v>382</v>
      </c>
      <c r="F7" s="73" t="s">
        <v>213</v>
      </c>
      <c r="G7" s="75" t="s">
        <v>1</v>
      </c>
      <c r="H7" s="75" t="s">
        <v>1</v>
      </c>
      <c r="I7" s="75" t="s">
        <v>1</v>
      </c>
      <c r="J7" s="50" t="s">
        <v>1</v>
      </c>
      <c r="K7" s="50" t="s">
        <v>1</v>
      </c>
      <c r="L7" s="55" t="str">
        <f>_xlfn.CONCAT(C7)</f>
        <v>Infraestrutura</v>
      </c>
      <c r="M7" s="51" t="str">
        <f>CONCATENATE("", D7)</f>
        <v>Portuária</v>
      </c>
      <c r="N7" s="51" t="str">
        <f>(SUBSTITUTE(SUBSTITUTE(CONCATENATE("",E7),"."," ")," De "," de "))</f>
        <v>Amarração</v>
      </c>
      <c r="O7" s="52" t="str">
        <f>F7</f>
        <v>Dispositivo.Vácuo</v>
      </c>
      <c r="P7" s="52" t="s">
        <v>155</v>
      </c>
      <c r="Q7" s="55" t="s">
        <v>330</v>
      </c>
      <c r="R7" s="53" t="s">
        <v>1</v>
      </c>
      <c r="S7" s="54" t="str">
        <f>SUBSTITUTE(C7, "_", " ")</f>
        <v>Infraestrutura</v>
      </c>
      <c r="T7" s="54" t="str">
        <f>SUBSTITUTE(D7, "_", " ")</f>
        <v>Portuária</v>
      </c>
      <c r="U7" s="54" t="str">
        <f>SUBSTITUTE(E7, "_", " ")</f>
        <v>Amarração</v>
      </c>
      <c r="V7" s="54" t="str">
        <f>SUBSTITUTE(C7, "_", " ")</f>
        <v>Infraestrutura</v>
      </c>
      <c r="W7" s="27" t="str">
        <f>CONCATENATE("Key-Porto-",A7)</f>
        <v>Key-Porto-31</v>
      </c>
    </row>
    <row r="8" spans="1:23" ht="6.6" customHeight="1" x14ac:dyDescent="0.3">
      <c r="A8" s="49">
        <v>20</v>
      </c>
      <c r="B8" s="61" t="s">
        <v>94</v>
      </c>
      <c r="C8" s="62" t="s">
        <v>130</v>
      </c>
      <c r="D8" s="61" t="s">
        <v>111</v>
      </c>
      <c r="E8" s="26" t="s">
        <v>363</v>
      </c>
      <c r="F8" s="25" t="s">
        <v>366</v>
      </c>
      <c r="G8" s="58" t="s">
        <v>1</v>
      </c>
      <c r="H8" s="58" t="s">
        <v>1</v>
      </c>
      <c r="I8" s="58" t="s">
        <v>1</v>
      </c>
      <c r="J8" s="59" t="s">
        <v>1</v>
      </c>
      <c r="K8" s="59" t="s">
        <v>1</v>
      </c>
      <c r="L8" s="55" t="str">
        <f>_xlfn.CONCAT(C8)</f>
        <v>Infraestrutura</v>
      </c>
      <c r="M8" s="51" t="str">
        <f>CONCATENATE("", D8)</f>
        <v>Portuária</v>
      </c>
      <c r="N8" s="51" t="str">
        <f>(SUBSTITUTE(SUBSTITUTE(CONCATENATE("",E8),"."," ")," De "," de "))</f>
        <v>Embarcação</v>
      </c>
      <c r="O8" s="52" t="str">
        <f>F8</f>
        <v>Ferry</v>
      </c>
      <c r="P8" s="56" t="s">
        <v>379</v>
      </c>
      <c r="Q8" s="55" t="s">
        <v>371</v>
      </c>
      <c r="R8" s="53" t="s">
        <v>1</v>
      </c>
      <c r="S8" s="54" t="str">
        <f>SUBSTITUTE(C8, "_", " ")</f>
        <v>Infraestrutura</v>
      </c>
      <c r="T8" s="54" t="str">
        <f>SUBSTITUTE(D8, "_", " ")</f>
        <v>Portuária</v>
      </c>
      <c r="U8" s="51" t="str">
        <f>SUBSTITUTE(E8, "_", " ")</f>
        <v>Embarcação</v>
      </c>
      <c r="V8" s="52" t="s">
        <v>111</v>
      </c>
      <c r="W8" s="27" t="str">
        <f>CONCATENATE("Key-Porto-",A8)</f>
        <v>Key-Porto-20</v>
      </c>
    </row>
    <row r="9" spans="1:23" ht="6.6" customHeight="1" x14ac:dyDescent="0.3">
      <c r="A9" s="49">
        <v>21</v>
      </c>
      <c r="B9" s="61" t="s">
        <v>94</v>
      </c>
      <c r="C9" s="62" t="s">
        <v>130</v>
      </c>
      <c r="D9" s="61" t="s">
        <v>111</v>
      </c>
      <c r="E9" s="26" t="s">
        <v>363</v>
      </c>
      <c r="F9" s="25" t="s">
        <v>364</v>
      </c>
      <c r="G9" s="58" t="s">
        <v>1</v>
      </c>
      <c r="H9" s="58" t="s">
        <v>1</v>
      </c>
      <c r="I9" s="58" t="s">
        <v>1</v>
      </c>
      <c r="J9" s="59" t="s">
        <v>1</v>
      </c>
      <c r="K9" s="59" t="s">
        <v>1</v>
      </c>
      <c r="L9" s="55" t="str">
        <f>_xlfn.CONCAT(C9)</f>
        <v>Infraestrutura</v>
      </c>
      <c r="M9" s="51" t="str">
        <f>CONCATENATE("", D9)</f>
        <v>Portuária</v>
      </c>
      <c r="N9" s="51" t="str">
        <f>(SUBSTITUTE(SUBSTITUTE(CONCATENATE("",E9),"."," ")," De "," de "))</f>
        <v>Embarcação</v>
      </c>
      <c r="O9" s="52" t="str">
        <f>F9</f>
        <v>Lancha</v>
      </c>
      <c r="P9" s="56" t="s">
        <v>380</v>
      </c>
      <c r="Q9" s="55" t="s">
        <v>372</v>
      </c>
      <c r="R9" s="53" t="s">
        <v>1</v>
      </c>
      <c r="S9" s="54" t="str">
        <f>SUBSTITUTE(C9, "_", " ")</f>
        <v>Infraestrutura</v>
      </c>
      <c r="T9" s="54" t="str">
        <f>SUBSTITUTE(D9, "_", " ")</f>
        <v>Portuária</v>
      </c>
      <c r="U9" s="51" t="str">
        <f>SUBSTITUTE(E9, "_", " ")</f>
        <v>Embarcação</v>
      </c>
      <c r="V9" s="52" t="s">
        <v>111</v>
      </c>
      <c r="W9" s="27" t="str">
        <f>CONCATENATE("Key-Porto-",A9)</f>
        <v>Key-Porto-21</v>
      </c>
    </row>
    <row r="10" spans="1:23" ht="6.6" customHeight="1" x14ac:dyDescent="0.3">
      <c r="A10" s="49">
        <v>22</v>
      </c>
      <c r="B10" s="61" t="s">
        <v>94</v>
      </c>
      <c r="C10" s="62" t="s">
        <v>130</v>
      </c>
      <c r="D10" s="61" t="s">
        <v>111</v>
      </c>
      <c r="E10" s="26" t="s">
        <v>363</v>
      </c>
      <c r="F10" s="25" t="s">
        <v>367</v>
      </c>
      <c r="G10" s="58" t="s">
        <v>1</v>
      </c>
      <c r="H10" s="58" t="s">
        <v>1</v>
      </c>
      <c r="I10" s="58" t="s">
        <v>1</v>
      </c>
      <c r="J10" s="59" t="s">
        <v>1</v>
      </c>
      <c r="K10" s="59" t="s">
        <v>1</v>
      </c>
      <c r="L10" s="55" t="str">
        <f>_xlfn.CONCAT(C10)</f>
        <v>Infraestrutura</v>
      </c>
      <c r="M10" s="51" t="str">
        <f>CONCATENATE("", D10)</f>
        <v>Portuária</v>
      </c>
      <c r="N10" s="51" t="str">
        <f>(SUBSTITUTE(SUBSTITUTE(CONCATENATE("",E10),"."," ")," De "," de "))</f>
        <v>Embarcação</v>
      </c>
      <c r="O10" s="52" t="str">
        <f>F10</f>
        <v>Bote</v>
      </c>
      <c r="P10" s="56" t="s">
        <v>368</v>
      </c>
      <c r="Q10" s="55" t="s">
        <v>370</v>
      </c>
      <c r="R10" s="53" t="s">
        <v>1</v>
      </c>
      <c r="S10" s="54" t="str">
        <f>SUBSTITUTE(C10, "_", " ")</f>
        <v>Infraestrutura</v>
      </c>
      <c r="T10" s="54" t="str">
        <f>SUBSTITUTE(D10, "_", " ")</f>
        <v>Portuária</v>
      </c>
      <c r="U10" s="51" t="str">
        <f>SUBSTITUTE(E10, "_", " ")</f>
        <v>Embarcação</v>
      </c>
      <c r="V10" s="52" t="s">
        <v>111</v>
      </c>
      <c r="W10" s="27" t="str">
        <f>CONCATENATE("Key-Porto-",A10)</f>
        <v>Key-Porto-22</v>
      </c>
    </row>
    <row r="11" spans="1:23" ht="6.6" customHeight="1" x14ac:dyDescent="0.3">
      <c r="A11" s="49">
        <v>23</v>
      </c>
      <c r="B11" s="61" t="s">
        <v>94</v>
      </c>
      <c r="C11" s="62" t="s">
        <v>130</v>
      </c>
      <c r="D11" s="61" t="s">
        <v>111</v>
      </c>
      <c r="E11" s="26" t="s">
        <v>363</v>
      </c>
      <c r="F11" s="25" t="s">
        <v>377</v>
      </c>
      <c r="G11" s="58" t="s">
        <v>1</v>
      </c>
      <c r="H11" s="58" t="s">
        <v>1</v>
      </c>
      <c r="I11" s="58" t="s">
        <v>1</v>
      </c>
      <c r="J11" s="59" t="s">
        <v>1</v>
      </c>
      <c r="K11" s="59" t="s">
        <v>1</v>
      </c>
      <c r="L11" s="55" t="str">
        <f>_xlfn.CONCAT(C11)</f>
        <v>Infraestrutura</v>
      </c>
      <c r="M11" s="51" t="str">
        <f>CONCATENATE("", D11)</f>
        <v>Portuária</v>
      </c>
      <c r="N11" s="51" t="str">
        <f>(SUBSTITUTE(SUBSTITUTE(CONCATENATE("",E11),"."," ")," De "," de "))</f>
        <v>Embarcação</v>
      </c>
      <c r="O11" s="52" t="str">
        <f>F11</f>
        <v>Iate</v>
      </c>
      <c r="P11" s="56" t="s">
        <v>378</v>
      </c>
      <c r="Q11" s="55" t="s">
        <v>381</v>
      </c>
      <c r="R11" s="53" t="s">
        <v>1</v>
      </c>
      <c r="S11" s="54" t="str">
        <f>SUBSTITUTE(C11, "_", " ")</f>
        <v>Infraestrutura</v>
      </c>
      <c r="T11" s="54" t="str">
        <f>SUBSTITUTE(D11, "_", " ")</f>
        <v>Portuária</v>
      </c>
      <c r="U11" s="51" t="str">
        <f>SUBSTITUTE(E11, "_", " ")</f>
        <v>Embarcação</v>
      </c>
      <c r="V11" s="52" t="s">
        <v>111</v>
      </c>
      <c r="W11" s="27" t="str">
        <f>CONCATENATE("Key-Porto-",A11)</f>
        <v>Key-Porto-23</v>
      </c>
    </row>
    <row r="12" spans="1:23" ht="6.6" customHeight="1" x14ac:dyDescent="0.3">
      <c r="A12" s="49">
        <v>24</v>
      </c>
      <c r="B12" s="61" t="s">
        <v>94</v>
      </c>
      <c r="C12" s="62" t="s">
        <v>130</v>
      </c>
      <c r="D12" s="61" t="s">
        <v>111</v>
      </c>
      <c r="E12" s="26" t="s">
        <v>363</v>
      </c>
      <c r="F12" s="25" t="s">
        <v>374</v>
      </c>
      <c r="G12" s="58" t="s">
        <v>1</v>
      </c>
      <c r="H12" s="58" t="s">
        <v>1</v>
      </c>
      <c r="I12" s="58" t="s">
        <v>1</v>
      </c>
      <c r="J12" s="59" t="s">
        <v>1</v>
      </c>
      <c r="K12" s="59" t="s">
        <v>1</v>
      </c>
      <c r="L12" s="55" t="str">
        <f>_xlfn.CONCAT(C12)</f>
        <v>Infraestrutura</v>
      </c>
      <c r="M12" s="51" t="str">
        <f>CONCATENATE("", D12)</f>
        <v>Portuária</v>
      </c>
      <c r="N12" s="51" t="str">
        <f>(SUBSTITUTE(SUBSTITUTE(CONCATENATE("",E12),"."," ")," De "," de "))</f>
        <v>Embarcação</v>
      </c>
      <c r="O12" s="52" t="str">
        <f>F12</f>
        <v>Catamarã</v>
      </c>
      <c r="P12" s="56" t="s">
        <v>375</v>
      </c>
      <c r="Q12" s="55" t="s">
        <v>376</v>
      </c>
      <c r="R12" s="53" t="s">
        <v>1</v>
      </c>
      <c r="S12" s="54" t="str">
        <f>SUBSTITUTE(C12, "_", " ")</f>
        <v>Infraestrutura</v>
      </c>
      <c r="T12" s="54" t="str">
        <f>SUBSTITUTE(D12, "_", " ")</f>
        <v>Portuária</v>
      </c>
      <c r="U12" s="51" t="str">
        <f>SUBSTITUTE(E12, "_", " ")</f>
        <v>Embarcação</v>
      </c>
      <c r="V12" s="52" t="s">
        <v>111</v>
      </c>
      <c r="W12" s="27" t="str">
        <f>CONCATENATE("Key-Porto-",A12)</f>
        <v>Key-Porto-24</v>
      </c>
    </row>
    <row r="13" spans="1:23" ht="6.6" customHeight="1" x14ac:dyDescent="0.3">
      <c r="A13" s="49">
        <v>25</v>
      </c>
      <c r="B13" s="61" t="s">
        <v>94</v>
      </c>
      <c r="C13" s="62" t="s">
        <v>130</v>
      </c>
      <c r="D13" s="61" t="s">
        <v>111</v>
      </c>
      <c r="E13" s="26" t="s">
        <v>363</v>
      </c>
      <c r="F13" s="25" t="s">
        <v>365</v>
      </c>
      <c r="G13" s="58" t="s">
        <v>1</v>
      </c>
      <c r="H13" s="58" t="s">
        <v>1</v>
      </c>
      <c r="I13" s="58" t="s">
        <v>1</v>
      </c>
      <c r="J13" s="59" t="s">
        <v>1</v>
      </c>
      <c r="K13" s="59" t="s">
        <v>1</v>
      </c>
      <c r="L13" s="55" t="str">
        <f>_xlfn.CONCAT(C13)</f>
        <v>Infraestrutura</v>
      </c>
      <c r="M13" s="51" t="str">
        <f>CONCATENATE("", D13)</f>
        <v>Portuária</v>
      </c>
      <c r="N13" s="51" t="str">
        <f>(SUBSTITUTE(SUBSTITUTE(CONCATENATE("",E13),"."," ")," De "," de "))</f>
        <v>Embarcação</v>
      </c>
      <c r="O13" s="52" t="str">
        <f>F13</f>
        <v>Veleiro</v>
      </c>
      <c r="P13" s="56" t="s">
        <v>369</v>
      </c>
      <c r="Q13" s="55" t="s">
        <v>373</v>
      </c>
      <c r="R13" s="53" t="s">
        <v>1</v>
      </c>
      <c r="S13" s="54" t="str">
        <f>SUBSTITUTE(C13, "_", " ")</f>
        <v>Infraestrutura</v>
      </c>
      <c r="T13" s="54" t="str">
        <f>SUBSTITUTE(D13, "_", " ")</f>
        <v>Portuária</v>
      </c>
      <c r="U13" s="51" t="str">
        <f>SUBSTITUTE(E13, "_", " ")</f>
        <v>Embarcação</v>
      </c>
      <c r="V13" s="52" t="s">
        <v>111</v>
      </c>
      <c r="W13" s="27" t="str">
        <f>CONCATENATE("Key-Porto-",A13)</f>
        <v>Key-Porto-25</v>
      </c>
    </row>
    <row r="14" spans="1:23" ht="6.6" customHeight="1" x14ac:dyDescent="0.3">
      <c r="A14" s="49">
        <v>2</v>
      </c>
      <c r="B14" s="61" t="s">
        <v>94</v>
      </c>
      <c r="C14" s="62" t="s">
        <v>120</v>
      </c>
      <c r="D14" s="61" t="s">
        <v>121</v>
      </c>
      <c r="E14" s="71" t="s">
        <v>122</v>
      </c>
      <c r="F14" s="73" t="s">
        <v>123</v>
      </c>
      <c r="G14" s="75" t="s">
        <v>1</v>
      </c>
      <c r="H14" s="75" t="s">
        <v>1</v>
      </c>
      <c r="I14" s="75" t="s">
        <v>1</v>
      </c>
      <c r="J14" s="50" t="s">
        <v>1</v>
      </c>
      <c r="K14" s="50" t="s">
        <v>1</v>
      </c>
      <c r="L14" s="76" t="str">
        <f>CONCATENATE("", C14)</f>
        <v>Gestão</v>
      </c>
      <c r="M14" s="51" t="str">
        <f>CONCATENATE("", D14)</f>
        <v>Produzido</v>
      </c>
      <c r="N14" s="51" t="str">
        <f>(SUBSTITUTE(SUBSTITUTE(CONCATENATE("",E14),"."," ")," De "," de "))</f>
        <v>Informação</v>
      </c>
      <c r="O14" s="52" t="str">
        <f>F14</f>
        <v>Contêiner</v>
      </c>
      <c r="P14" s="52" t="s">
        <v>124</v>
      </c>
      <c r="Q14" s="69" t="s">
        <v>125</v>
      </c>
      <c r="R14" s="53" t="s">
        <v>1</v>
      </c>
      <c r="S14" s="54" t="str">
        <f>SUBSTITUTE(C14, ".", " ")</f>
        <v>Gestão</v>
      </c>
      <c r="T14" s="54" t="str">
        <f>SUBSTITUTE(D14, ".", " ")</f>
        <v>Produzido</v>
      </c>
      <c r="U14" s="54" t="str">
        <f>SUBSTITUTE(E14, ".", " ")</f>
        <v>Informação</v>
      </c>
      <c r="V14" s="54" t="s">
        <v>120</v>
      </c>
      <c r="W14" s="27" t="str">
        <f>CONCATENATE("Key-Porto-",A14)</f>
        <v>Key-Porto-2</v>
      </c>
    </row>
    <row r="15" spans="1:23" ht="6.6" customHeight="1" x14ac:dyDescent="0.3">
      <c r="A15" s="49">
        <v>32</v>
      </c>
      <c r="B15" s="61" t="s">
        <v>94</v>
      </c>
      <c r="C15" s="62" t="s">
        <v>130</v>
      </c>
      <c r="D15" s="61" t="s">
        <v>111</v>
      </c>
      <c r="E15" s="71" t="s">
        <v>383</v>
      </c>
      <c r="F15" s="73" t="s">
        <v>220</v>
      </c>
      <c r="G15" s="75" t="s">
        <v>1</v>
      </c>
      <c r="H15" s="75" t="s">
        <v>1</v>
      </c>
      <c r="I15" s="75" t="s">
        <v>1</v>
      </c>
      <c r="J15" s="50" t="s">
        <v>1</v>
      </c>
      <c r="K15" s="50" t="s">
        <v>1</v>
      </c>
      <c r="L15" s="55" t="str">
        <f>_xlfn.CONCAT(C15)</f>
        <v>Infraestrutura</v>
      </c>
      <c r="M15" s="51" t="str">
        <f>CONCATENATE("", D15)</f>
        <v>Portuária</v>
      </c>
      <c r="N15" s="51" t="str">
        <f>(SUBSTITUTE(SUBSTITUTE(CONCATENATE("",E15),"."," ")," De "," de "))</f>
        <v>Navegação</v>
      </c>
      <c r="O15" s="52" t="str">
        <f>F15</f>
        <v>Elevador.Navio.Via.Navegável</v>
      </c>
      <c r="P15" s="52" t="s">
        <v>146</v>
      </c>
      <c r="Q15" s="55" t="s">
        <v>321</v>
      </c>
      <c r="R15" s="53" t="s">
        <v>1</v>
      </c>
      <c r="S15" s="54" t="str">
        <f>SUBSTITUTE(C15, "_", " ")</f>
        <v>Infraestrutura</v>
      </c>
      <c r="T15" s="54" t="str">
        <f>SUBSTITUTE(D15, "_", " ")</f>
        <v>Portuária</v>
      </c>
      <c r="U15" s="54" t="str">
        <f>SUBSTITUTE(E15, "_", " ")</f>
        <v>Navegação</v>
      </c>
      <c r="V15" s="54" t="str">
        <f>SUBSTITUTE(C15, "_", " ")</f>
        <v>Infraestrutura</v>
      </c>
      <c r="W15" s="27" t="str">
        <f>CONCATENATE("Key-Porto-",A15)</f>
        <v>Key-Porto-32</v>
      </c>
    </row>
    <row r="16" spans="1:23" ht="6.6" customHeight="1" x14ac:dyDescent="0.3">
      <c r="A16" s="49">
        <v>33</v>
      </c>
      <c r="B16" s="61" t="s">
        <v>94</v>
      </c>
      <c r="C16" s="62" t="s">
        <v>130</v>
      </c>
      <c r="D16" s="61" t="s">
        <v>111</v>
      </c>
      <c r="E16" s="71" t="s">
        <v>383</v>
      </c>
      <c r="F16" s="73" t="s">
        <v>284</v>
      </c>
      <c r="G16" s="75" t="s">
        <v>1</v>
      </c>
      <c r="H16" s="75" t="s">
        <v>1</v>
      </c>
      <c r="I16" s="75" t="s">
        <v>1</v>
      </c>
      <c r="J16" s="50" t="s">
        <v>1</v>
      </c>
      <c r="K16" s="50" t="s">
        <v>1</v>
      </c>
      <c r="L16" s="55" t="str">
        <f>_xlfn.CONCAT(C16)</f>
        <v>Infraestrutura</v>
      </c>
      <c r="M16" s="51" t="str">
        <f>CONCATENATE("", D16)</f>
        <v>Portuária</v>
      </c>
      <c r="N16" s="51" t="str">
        <f>(SUBSTITUTE(SUBSTITUTE(CONCATENATE("",E16),"."," ")," De "," de "))</f>
        <v>Navegação</v>
      </c>
      <c r="O16" s="52" t="str">
        <f>F16</f>
        <v>Elemento.de.Navegação</v>
      </c>
      <c r="P16" s="52" t="s">
        <v>156</v>
      </c>
      <c r="Q16" s="55" t="s">
        <v>331</v>
      </c>
      <c r="R16" s="53" t="s">
        <v>1</v>
      </c>
      <c r="S16" s="54" t="str">
        <f>SUBSTITUTE(C16, "_", " ")</f>
        <v>Infraestrutura</v>
      </c>
      <c r="T16" s="54" t="str">
        <f>SUBSTITUTE(D16, "_", " ")</f>
        <v>Portuária</v>
      </c>
      <c r="U16" s="54" t="str">
        <f>SUBSTITUTE(E16, "_", " ")</f>
        <v>Navegação</v>
      </c>
      <c r="V16" s="54" t="str">
        <f>SUBSTITUTE(C16, "_", " ")</f>
        <v>Infraestrutura</v>
      </c>
      <c r="W16" s="27" t="str">
        <f>CONCATENATE("Key-Porto-",A16)</f>
        <v>Key-Porto-33</v>
      </c>
    </row>
    <row r="17" spans="1:23" ht="6.6" customHeight="1" x14ac:dyDescent="0.3">
      <c r="A17" s="49">
        <v>34</v>
      </c>
      <c r="B17" s="61" t="s">
        <v>94</v>
      </c>
      <c r="C17" s="62" t="s">
        <v>130</v>
      </c>
      <c r="D17" s="61" t="s">
        <v>111</v>
      </c>
      <c r="E17" s="71" t="s">
        <v>383</v>
      </c>
      <c r="F17" s="73" t="s">
        <v>214</v>
      </c>
      <c r="G17" s="75" t="s">
        <v>1</v>
      </c>
      <c r="H17" s="75" t="s">
        <v>1</v>
      </c>
      <c r="I17" s="75" t="s">
        <v>1</v>
      </c>
      <c r="J17" s="50" t="s">
        <v>1</v>
      </c>
      <c r="K17" s="50" t="s">
        <v>1</v>
      </c>
      <c r="L17" s="55" t="str">
        <f>_xlfn.CONCAT(C17)</f>
        <v>Infraestrutura</v>
      </c>
      <c r="M17" s="51" t="str">
        <f>CONCATENATE("", D17)</f>
        <v>Portuária</v>
      </c>
      <c r="N17" s="51" t="str">
        <f>(SUBSTITUTE(SUBSTITUTE(CONCATENATE("",E17),"."," ")," De "," de "))</f>
        <v>Navegação</v>
      </c>
      <c r="O17" s="52" t="str">
        <f>F17</f>
        <v>Farol</v>
      </c>
      <c r="P17" s="52" t="s">
        <v>157</v>
      </c>
      <c r="Q17" s="55" t="s">
        <v>332</v>
      </c>
      <c r="R17" s="53" t="s">
        <v>1</v>
      </c>
      <c r="S17" s="54" t="str">
        <f>SUBSTITUTE(C17, "_", " ")</f>
        <v>Infraestrutura</v>
      </c>
      <c r="T17" s="54" t="str">
        <f>SUBSTITUTE(D17, "_", " ")</f>
        <v>Portuária</v>
      </c>
      <c r="U17" s="54" t="str">
        <f>SUBSTITUTE(E17, "_", " ")</f>
        <v>Navegação</v>
      </c>
      <c r="V17" s="54" t="str">
        <f>SUBSTITUTE(C17, "_", " ")</f>
        <v>Infraestrutura</v>
      </c>
      <c r="W17" s="27" t="str">
        <f>CONCATENATE("Key-Porto-",A17)</f>
        <v>Key-Porto-34</v>
      </c>
    </row>
    <row r="18" spans="1:23" ht="6.6" customHeight="1" x14ac:dyDescent="0.3">
      <c r="A18" s="49">
        <v>35</v>
      </c>
      <c r="B18" s="61" t="s">
        <v>94</v>
      </c>
      <c r="C18" s="62" t="s">
        <v>130</v>
      </c>
      <c r="D18" s="61" t="s">
        <v>111</v>
      </c>
      <c r="E18" s="71" t="s">
        <v>383</v>
      </c>
      <c r="F18" s="73" t="s">
        <v>215</v>
      </c>
      <c r="G18" s="75" t="s">
        <v>1</v>
      </c>
      <c r="H18" s="75" t="s">
        <v>1</v>
      </c>
      <c r="I18" s="75" t="s">
        <v>1</v>
      </c>
      <c r="J18" s="50" t="s">
        <v>1</v>
      </c>
      <c r="K18" s="50" t="s">
        <v>1</v>
      </c>
      <c r="L18" s="55" t="str">
        <f>_xlfn.CONCAT(C18)</f>
        <v>Infraestrutura</v>
      </c>
      <c r="M18" s="51" t="str">
        <f>CONCATENATE("", D18)</f>
        <v>Portuária</v>
      </c>
      <c r="N18" s="51" t="str">
        <f>(SUBSTITUTE(SUBSTITUTE(CONCATENATE("",E18),"."," ")," De "," de "))</f>
        <v>Navegação</v>
      </c>
      <c r="O18" s="52" t="str">
        <f>F18</f>
        <v>Bóia</v>
      </c>
      <c r="P18" s="52" t="s">
        <v>158</v>
      </c>
      <c r="Q18" s="55" t="s">
        <v>333</v>
      </c>
      <c r="R18" s="53" t="s">
        <v>1</v>
      </c>
      <c r="S18" s="54" t="str">
        <f>SUBSTITUTE(C18, "_", " ")</f>
        <v>Infraestrutura</v>
      </c>
      <c r="T18" s="54" t="str">
        <f>SUBSTITUTE(D18, "_", " ")</f>
        <v>Portuária</v>
      </c>
      <c r="U18" s="54" t="str">
        <f>SUBSTITUTE(E18, "_", " ")</f>
        <v>Navegação</v>
      </c>
      <c r="V18" s="54" t="str">
        <f>SUBSTITUTE(C18, "_", " ")</f>
        <v>Infraestrutura</v>
      </c>
      <c r="W18" s="27" t="str">
        <f>CONCATENATE("Key-Porto-",A18)</f>
        <v>Key-Porto-35</v>
      </c>
    </row>
    <row r="19" spans="1:23" ht="6.6" customHeight="1" x14ac:dyDescent="0.3">
      <c r="A19" s="49">
        <v>36</v>
      </c>
      <c r="B19" s="61" t="s">
        <v>94</v>
      </c>
      <c r="C19" s="62" t="s">
        <v>130</v>
      </c>
      <c r="D19" s="61" t="s">
        <v>111</v>
      </c>
      <c r="E19" s="71" t="s">
        <v>383</v>
      </c>
      <c r="F19" s="74" t="s">
        <v>360</v>
      </c>
      <c r="G19" s="75" t="s">
        <v>1</v>
      </c>
      <c r="H19" s="75" t="s">
        <v>1</v>
      </c>
      <c r="I19" s="75" t="s">
        <v>1</v>
      </c>
      <c r="J19" s="50" t="s">
        <v>1</v>
      </c>
      <c r="K19" s="50" t="s">
        <v>1</v>
      </c>
      <c r="L19" s="55" t="str">
        <f>_xlfn.CONCAT(C19)</f>
        <v>Infraestrutura</v>
      </c>
      <c r="M19" s="51" t="str">
        <f>CONCATENATE("", D19)</f>
        <v>Portuária</v>
      </c>
      <c r="N19" s="51" t="str">
        <f>(SUBSTITUTE(SUBSTITUTE(CONCATENATE("",E19),"."," ")," De "," de "))</f>
        <v>Navegação</v>
      </c>
      <c r="O19" s="52" t="str">
        <f>F19</f>
        <v>Bóia.de.Navegação</v>
      </c>
      <c r="P19" s="52" t="s">
        <v>171</v>
      </c>
      <c r="Q19" s="69" t="s">
        <v>355</v>
      </c>
      <c r="R19" s="53" t="s">
        <v>1</v>
      </c>
      <c r="S19" s="54" t="str">
        <f>SUBSTITUTE(C19, "_", " ")</f>
        <v>Infraestrutura</v>
      </c>
      <c r="T19" s="54" t="str">
        <f>SUBSTITUTE(D19, "_", " ")</f>
        <v>Portuária</v>
      </c>
      <c r="U19" s="54" t="str">
        <f>SUBSTITUTE(E19, "_", " ")</f>
        <v>Navegação</v>
      </c>
      <c r="V19" s="54" t="str">
        <f>SUBSTITUTE(C19, "_", " ")</f>
        <v>Infraestrutura</v>
      </c>
      <c r="W19" s="27" t="str">
        <f>CONCATENATE("Key-Porto-",A19)</f>
        <v>Key-Porto-36</v>
      </c>
    </row>
    <row r="20" spans="1:23" ht="6.6" customHeight="1" x14ac:dyDescent="0.3">
      <c r="A20" s="49">
        <v>37</v>
      </c>
      <c r="B20" s="61" t="s">
        <v>94</v>
      </c>
      <c r="C20" s="62" t="s">
        <v>130</v>
      </c>
      <c r="D20" s="61" t="s">
        <v>111</v>
      </c>
      <c r="E20" s="71" t="s">
        <v>383</v>
      </c>
      <c r="F20" s="74" t="s">
        <v>177</v>
      </c>
      <c r="G20" s="75" t="s">
        <v>1</v>
      </c>
      <c r="H20" s="75" t="s">
        <v>1</v>
      </c>
      <c r="I20" s="75" t="s">
        <v>1</v>
      </c>
      <c r="J20" s="50" t="s">
        <v>1</v>
      </c>
      <c r="K20" s="50" t="s">
        <v>1</v>
      </c>
      <c r="L20" s="55" t="str">
        <f>_xlfn.CONCAT(C20)</f>
        <v>Infraestrutura</v>
      </c>
      <c r="M20" s="51" t="str">
        <f>CONCATENATE("", D20)</f>
        <v>Portuária</v>
      </c>
      <c r="N20" s="51" t="str">
        <f>(SUBSTITUTE(SUBSTITUTE(CONCATENATE("",E20),"."," ")," De "," de "))</f>
        <v>Navegação</v>
      </c>
      <c r="O20" s="52" t="str">
        <f>F20</f>
        <v>Fundeadouro</v>
      </c>
      <c r="P20" s="52" t="s">
        <v>161</v>
      </c>
      <c r="Q20" s="56" t="s">
        <v>335</v>
      </c>
      <c r="R20" s="53" t="s">
        <v>1</v>
      </c>
      <c r="S20" s="54" t="str">
        <f>SUBSTITUTE(C20, "_", " ")</f>
        <v>Infraestrutura</v>
      </c>
      <c r="T20" s="54" t="str">
        <f>SUBSTITUTE(D20, "_", " ")</f>
        <v>Portuária</v>
      </c>
      <c r="U20" s="54" t="str">
        <f>SUBSTITUTE(E20, "_", " ")</f>
        <v>Navegação</v>
      </c>
      <c r="V20" s="54" t="str">
        <f>SUBSTITUTE(C20, "_", " ")</f>
        <v>Infraestrutura</v>
      </c>
      <c r="W20" s="27" t="str">
        <f>CONCATENATE("Key-Porto-",A20)</f>
        <v>Key-Porto-37</v>
      </c>
    </row>
    <row r="21" spans="1:23" ht="6.6" customHeight="1" x14ac:dyDescent="0.3">
      <c r="A21" s="49">
        <v>38</v>
      </c>
      <c r="B21" s="61" t="s">
        <v>94</v>
      </c>
      <c r="C21" s="62" t="s">
        <v>130</v>
      </c>
      <c r="D21" s="61" t="s">
        <v>111</v>
      </c>
      <c r="E21" s="71" t="s">
        <v>383</v>
      </c>
      <c r="F21" s="74" t="s">
        <v>184</v>
      </c>
      <c r="G21" s="75" t="s">
        <v>1</v>
      </c>
      <c r="H21" s="75" t="s">
        <v>1</v>
      </c>
      <c r="I21" s="75" t="s">
        <v>1</v>
      </c>
      <c r="J21" s="50" t="s">
        <v>1</v>
      </c>
      <c r="K21" s="50" t="s">
        <v>1</v>
      </c>
      <c r="L21" s="55" t="str">
        <f>_xlfn.CONCAT(C21)</f>
        <v>Infraestrutura</v>
      </c>
      <c r="M21" s="51" t="str">
        <f>CONCATENATE("", D21)</f>
        <v>Portuária</v>
      </c>
      <c r="N21" s="51" t="str">
        <f>(SUBSTITUTE(SUBSTITUTE(CONCATENATE("",E21),"."," ")," De "," de "))</f>
        <v>Navegação</v>
      </c>
      <c r="O21" s="52" t="str">
        <f>F21</f>
        <v>Atracadouro</v>
      </c>
      <c r="P21" s="52" t="s">
        <v>164</v>
      </c>
      <c r="Q21" s="56" t="s">
        <v>338</v>
      </c>
      <c r="R21" s="53" t="s">
        <v>1</v>
      </c>
      <c r="S21" s="54" t="str">
        <f>SUBSTITUTE(C21, "_", " ")</f>
        <v>Infraestrutura</v>
      </c>
      <c r="T21" s="54" t="str">
        <f>SUBSTITUTE(D21, "_", " ")</f>
        <v>Portuária</v>
      </c>
      <c r="U21" s="54" t="str">
        <f>SUBSTITUTE(E21, "_", " ")</f>
        <v>Navegação</v>
      </c>
      <c r="V21" s="54" t="str">
        <f>SUBSTITUTE(C21, "_", " ")</f>
        <v>Infraestrutura</v>
      </c>
      <c r="W21" s="27" t="str">
        <f>CONCATENATE("Key-Porto-",A21)</f>
        <v>Key-Porto-38</v>
      </c>
    </row>
    <row r="22" spans="1:23" ht="6.6" customHeight="1" x14ac:dyDescent="0.3">
      <c r="A22" s="49">
        <v>43</v>
      </c>
      <c r="B22" s="61" t="s">
        <v>94</v>
      </c>
      <c r="C22" s="62" t="s">
        <v>130</v>
      </c>
      <c r="D22" s="61" t="s">
        <v>111</v>
      </c>
      <c r="E22" s="71" t="s">
        <v>383</v>
      </c>
      <c r="F22" s="73" t="s">
        <v>203</v>
      </c>
      <c r="G22" s="75" t="s">
        <v>1</v>
      </c>
      <c r="H22" s="75" t="s">
        <v>1</v>
      </c>
      <c r="I22" s="75" t="s">
        <v>1</v>
      </c>
      <c r="J22" s="50" t="s">
        <v>1</v>
      </c>
      <c r="K22" s="50" t="s">
        <v>1</v>
      </c>
      <c r="L22" s="55" t="str">
        <f>_xlfn.CONCAT(C22)</f>
        <v>Infraestrutura</v>
      </c>
      <c r="M22" s="51" t="str">
        <f>CONCATENATE("", D22)</f>
        <v>Portuária</v>
      </c>
      <c r="N22" s="51" t="str">
        <f>(SUBSTITUTE(SUBSTITUTE(CONCATENATE("",E22),"."," ")," De "," de "))</f>
        <v>Navegação</v>
      </c>
      <c r="O22" s="52" t="str">
        <f>F22</f>
        <v>Canal</v>
      </c>
      <c r="P22" s="52" t="s">
        <v>134</v>
      </c>
      <c r="Q22" s="56" t="s">
        <v>308</v>
      </c>
      <c r="R22" s="53" t="s">
        <v>1</v>
      </c>
      <c r="S22" s="54" t="str">
        <f>SUBSTITUTE(C22, "_", " ")</f>
        <v>Infraestrutura</v>
      </c>
      <c r="T22" s="54" t="str">
        <f>SUBSTITUTE(D22, "_", " ")</f>
        <v>Portuária</v>
      </c>
      <c r="U22" s="54" t="str">
        <f>SUBSTITUTE(E22, "_", " ")</f>
        <v>Navegação</v>
      </c>
      <c r="V22" s="54" t="str">
        <f>SUBSTITUTE(C22, "_", " ")</f>
        <v>Infraestrutura</v>
      </c>
      <c r="W22" s="27" t="str">
        <f>CONCATENATE("Key-Porto-",A22)</f>
        <v>Key-Porto-43</v>
      </c>
    </row>
    <row r="23" spans="1:23" ht="6.6" customHeight="1" x14ac:dyDescent="0.3">
      <c r="A23" s="49">
        <v>44</v>
      </c>
      <c r="B23" s="61" t="s">
        <v>94</v>
      </c>
      <c r="C23" s="62" t="s">
        <v>130</v>
      </c>
      <c r="D23" s="61" t="s">
        <v>111</v>
      </c>
      <c r="E23" s="71" t="s">
        <v>383</v>
      </c>
      <c r="F23" s="74" t="s">
        <v>201</v>
      </c>
      <c r="G23" s="75" t="s">
        <v>1</v>
      </c>
      <c r="H23" s="75" t="s">
        <v>1</v>
      </c>
      <c r="I23" s="75" t="s">
        <v>1</v>
      </c>
      <c r="J23" s="50" t="s">
        <v>1</v>
      </c>
      <c r="K23" s="50" t="s">
        <v>1</v>
      </c>
      <c r="L23" s="55" t="str">
        <f>_xlfn.CONCAT(C23)</f>
        <v>Infraestrutura</v>
      </c>
      <c r="M23" s="51" t="str">
        <f>CONCATENATE("", D23)</f>
        <v>Portuária</v>
      </c>
      <c r="N23" s="51" t="str">
        <f>(SUBSTITUTE(SUBSTITUTE(CONCATENATE("",E23),"."," ")," De "," de "))</f>
        <v>Navegação</v>
      </c>
      <c r="O23" s="52" t="str">
        <f>F23</f>
        <v>Canal.Acesso</v>
      </c>
      <c r="P23" s="52" t="s">
        <v>162</v>
      </c>
      <c r="Q23" s="56" t="s">
        <v>336</v>
      </c>
      <c r="R23" s="53" t="s">
        <v>1</v>
      </c>
      <c r="S23" s="54" t="str">
        <f>SUBSTITUTE(C23, "_", " ")</f>
        <v>Infraestrutura</v>
      </c>
      <c r="T23" s="54" t="str">
        <f>SUBSTITUTE(D23, "_", " ")</f>
        <v>Portuária</v>
      </c>
      <c r="U23" s="54" t="str">
        <f>SUBSTITUTE(E23, "_", " ")</f>
        <v>Navegação</v>
      </c>
      <c r="V23" s="54" t="str">
        <f>SUBSTITUTE(C23, "_", " ")</f>
        <v>Infraestrutura</v>
      </c>
      <c r="W23" s="27" t="str">
        <f>CONCATENATE("Key-Porto-",A23)</f>
        <v>Key-Porto-44</v>
      </c>
    </row>
    <row r="24" spans="1:23" ht="6.6" customHeight="1" x14ac:dyDescent="0.3">
      <c r="A24" s="49">
        <v>45</v>
      </c>
      <c r="B24" s="61" t="s">
        <v>94</v>
      </c>
      <c r="C24" s="62" t="s">
        <v>130</v>
      </c>
      <c r="D24" s="61" t="s">
        <v>111</v>
      </c>
      <c r="E24" s="71" t="s">
        <v>383</v>
      </c>
      <c r="F24" s="73" t="s">
        <v>385</v>
      </c>
      <c r="G24" s="75" t="s">
        <v>1</v>
      </c>
      <c r="H24" s="75" t="s">
        <v>1</v>
      </c>
      <c r="I24" s="75" t="s">
        <v>1</v>
      </c>
      <c r="J24" s="50" t="s">
        <v>1</v>
      </c>
      <c r="K24" s="50" t="s">
        <v>1</v>
      </c>
      <c r="L24" s="55" t="str">
        <f>_xlfn.CONCAT(C24)</f>
        <v>Infraestrutura</v>
      </c>
      <c r="M24" s="51" t="str">
        <f>CONCATENATE("", D24)</f>
        <v>Portuária</v>
      </c>
      <c r="N24" s="51" t="str">
        <f>(SUBSTITUTE(SUBSTITUTE(CONCATENATE("",E24),"."," ")," De "," de "))</f>
        <v>Navegação</v>
      </c>
      <c r="O24" s="52" t="str">
        <f>F24</f>
        <v>Canal.Navegável</v>
      </c>
      <c r="P24" s="52" t="s">
        <v>141</v>
      </c>
      <c r="Q24" s="56" t="s">
        <v>315</v>
      </c>
      <c r="R24" s="53" t="s">
        <v>1</v>
      </c>
      <c r="S24" s="54" t="str">
        <f>SUBSTITUTE(C24, "_", " ")</f>
        <v>Infraestrutura</v>
      </c>
      <c r="T24" s="54" t="str">
        <f>SUBSTITUTE(D24, "_", " ")</f>
        <v>Portuária</v>
      </c>
      <c r="U24" s="54" t="str">
        <f>SUBSTITUTE(E24, "_", " ")</f>
        <v>Navegação</v>
      </c>
      <c r="V24" s="54" t="str">
        <f>SUBSTITUTE(C24, "_", " ")</f>
        <v>Infraestrutura</v>
      </c>
      <c r="W24" s="27" t="str">
        <f>CONCATENATE("Key-Porto-",A24)</f>
        <v>Key-Porto-45</v>
      </c>
    </row>
    <row r="25" spans="1:23" ht="6.6" customHeight="1" x14ac:dyDescent="0.3">
      <c r="A25" s="49">
        <v>46</v>
      </c>
      <c r="B25" s="61" t="s">
        <v>94</v>
      </c>
      <c r="C25" s="62" t="s">
        <v>130</v>
      </c>
      <c r="D25" s="61" t="s">
        <v>111</v>
      </c>
      <c r="E25" s="71" t="s">
        <v>383</v>
      </c>
      <c r="F25" s="73" t="s">
        <v>384</v>
      </c>
      <c r="G25" s="75" t="s">
        <v>1</v>
      </c>
      <c r="H25" s="75" t="s">
        <v>1</v>
      </c>
      <c r="I25" s="75" t="s">
        <v>1</v>
      </c>
      <c r="J25" s="50" t="s">
        <v>1</v>
      </c>
      <c r="K25" s="50" t="s">
        <v>1</v>
      </c>
      <c r="L25" s="55" t="str">
        <f>_xlfn.CONCAT(C25)</f>
        <v>Infraestrutura</v>
      </c>
      <c r="M25" s="51" t="str">
        <f>CONCATENATE("", D25)</f>
        <v>Portuária</v>
      </c>
      <c r="N25" s="51" t="str">
        <f>(SUBSTITUTE(SUBSTITUTE(CONCATENATE("",E25),"."," ")," De "," de "))</f>
        <v>Navegação</v>
      </c>
      <c r="O25" s="52" t="str">
        <f>F25</f>
        <v>Via.Navegável</v>
      </c>
      <c r="P25" s="52" t="s">
        <v>149</v>
      </c>
      <c r="Q25" s="56" t="s">
        <v>324</v>
      </c>
      <c r="R25" s="53" t="s">
        <v>1</v>
      </c>
      <c r="S25" s="54" t="str">
        <f>SUBSTITUTE(C25, "_", " ")</f>
        <v>Infraestrutura</v>
      </c>
      <c r="T25" s="54" t="str">
        <f>SUBSTITUTE(D25, "_", " ")</f>
        <v>Portuária</v>
      </c>
      <c r="U25" s="54" t="str">
        <f>SUBSTITUTE(E25, "_", " ")</f>
        <v>Navegação</v>
      </c>
      <c r="V25" s="54" t="str">
        <f>SUBSTITUTE(C25, "_", " ")</f>
        <v>Infraestrutura</v>
      </c>
      <c r="W25" s="27" t="str">
        <f>CONCATENATE("Key-Porto-",A25)</f>
        <v>Key-Porto-46</v>
      </c>
    </row>
    <row r="26" spans="1:23" ht="6.6" customHeight="1" x14ac:dyDescent="0.3">
      <c r="A26" s="49">
        <v>3</v>
      </c>
      <c r="B26" s="61" t="s">
        <v>94</v>
      </c>
      <c r="C26" s="62" t="s">
        <v>130</v>
      </c>
      <c r="D26" s="61" t="s">
        <v>111</v>
      </c>
      <c r="E26" s="70" t="s">
        <v>99</v>
      </c>
      <c r="F26" s="72" t="s">
        <v>98</v>
      </c>
      <c r="G26" s="59" t="s">
        <v>1</v>
      </c>
      <c r="H26" s="59" t="s">
        <v>1</v>
      </c>
      <c r="I26" s="59" t="s">
        <v>1</v>
      </c>
      <c r="J26" s="59" t="s">
        <v>1</v>
      </c>
      <c r="K26" s="59" t="s">
        <v>1</v>
      </c>
      <c r="L26" s="55" t="str">
        <f>_xlfn.CONCAT(C26)</f>
        <v>Infraestrutura</v>
      </c>
      <c r="M26" s="51" t="str">
        <f>CONCATENATE("", D26)</f>
        <v>Portuária</v>
      </c>
      <c r="N26" s="51" t="str">
        <f>(SUBSTITUTE(SUBSTITUTE(CONCATENATE("",E26),"."," ")," De "," de "))</f>
        <v>Navio</v>
      </c>
      <c r="O26" s="52" t="str">
        <f>F26</f>
        <v>Petroleiro</v>
      </c>
      <c r="P26" s="56" t="s">
        <v>265</v>
      </c>
      <c r="Q26" s="55" t="s">
        <v>288</v>
      </c>
      <c r="R26" s="53" t="s">
        <v>1</v>
      </c>
      <c r="S26" s="54" t="str">
        <f>SUBSTITUTE(C26, "_", " ")</f>
        <v>Infraestrutura</v>
      </c>
      <c r="T26" s="54" t="str">
        <f>SUBSTITUTE(D26, "_", " ")</f>
        <v>Portuária</v>
      </c>
      <c r="U26" s="51" t="str">
        <f>SUBSTITUTE(E26, "_", " ")</f>
        <v>Navio</v>
      </c>
      <c r="V26" s="52" t="s">
        <v>111</v>
      </c>
      <c r="W26" s="27" t="str">
        <f>CONCATENATE("Key-Porto-",A26)</f>
        <v>Key-Porto-3</v>
      </c>
    </row>
    <row r="27" spans="1:23" ht="6.6" customHeight="1" x14ac:dyDescent="0.3">
      <c r="A27" s="49">
        <v>4</v>
      </c>
      <c r="B27" s="61" t="s">
        <v>94</v>
      </c>
      <c r="C27" s="62" t="s">
        <v>130</v>
      </c>
      <c r="D27" s="61" t="s">
        <v>111</v>
      </c>
      <c r="E27" s="70" t="s">
        <v>99</v>
      </c>
      <c r="F27" s="72" t="s">
        <v>362</v>
      </c>
      <c r="G27" s="59" t="s">
        <v>1</v>
      </c>
      <c r="H27" s="59" t="s">
        <v>1</v>
      </c>
      <c r="I27" s="59" t="s">
        <v>1</v>
      </c>
      <c r="J27" s="59" t="s">
        <v>1</v>
      </c>
      <c r="K27" s="59" t="s">
        <v>1</v>
      </c>
      <c r="L27" s="55" t="str">
        <f>_xlfn.CONCAT(C27)</f>
        <v>Infraestrutura</v>
      </c>
      <c r="M27" s="51" t="str">
        <f>CONCATENATE("", D27)</f>
        <v>Portuária</v>
      </c>
      <c r="N27" s="51" t="str">
        <f>(SUBSTITUTE(SUBSTITUTE(CONCATENATE("",E27),"."," ")," De "," de "))</f>
        <v>Navio</v>
      </c>
      <c r="O27" s="52" t="str">
        <f>F27</f>
        <v>Cargueiro</v>
      </c>
      <c r="P27" s="56" t="s">
        <v>264</v>
      </c>
      <c r="Q27" s="55" t="s">
        <v>289</v>
      </c>
      <c r="R27" s="53" t="s">
        <v>1</v>
      </c>
      <c r="S27" s="54" t="str">
        <f>SUBSTITUTE(C27, "_", " ")</f>
        <v>Infraestrutura</v>
      </c>
      <c r="T27" s="54" t="str">
        <f>SUBSTITUTE(D27, "_", " ")</f>
        <v>Portuária</v>
      </c>
      <c r="U27" s="51" t="str">
        <f>SUBSTITUTE(E27, "_", " ")</f>
        <v>Navio</v>
      </c>
      <c r="V27" s="52" t="s">
        <v>111</v>
      </c>
      <c r="W27" s="27" t="str">
        <f>CONCATENATE("Key-Porto-",A27)</f>
        <v>Key-Porto-4</v>
      </c>
    </row>
    <row r="28" spans="1:23" ht="6.6" customHeight="1" x14ac:dyDescent="0.3">
      <c r="A28" s="49">
        <v>5</v>
      </c>
      <c r="B28" s="61" t="s">
        <v>94</v>
      </c>
      <c r="C28" s="62" t="s">
        <v>130</v>
      </c>
      <c r="D28" s="61" t="s">
        <v>111</v>
      </c>
      <c r="E28" s="70" t="s">
        <v>99</v>
      </c>
      <c r="F28" s="72" t="s">
        <v>112</v>
      </c>
      <c r="G28" s="59" t="s">
        <v>1</v>
      </c>
      <c r="H28" s="59" t="s">
        <v>1</v>
      </c>
      <c r="I28" s="59" t="s">
        <v>1</v>
      </c>
      <c r="J28" s="59" t="s">
        <v>1</v>
      </c>
      <c r="K28" s="59" t="s">
        <v>1</v>
      </c>
      <c r="L28" s="55" t="str">
        <f>_xlfn.CONCAT(C28)</f>
        <v>Infraestrutura</v>
      </c>
      <c r="M28" s="51" t="str">
        <f>CONCATENATE("", D28)</f>
        <v>Portuária</v>
      </c>
      <c r="N28" s="51" t="str">
        <f>(SUBSTITUTE(SUBSTITUTE(CONCATENATE("",E28),"."," ")," De "," de "))</f>
        <v>Navio</v>
      </c>
      <c r="O28" s="52" t="str">
        <f>F28</f>
        <v>Rebocador</v>
      </c>
      <c r="P28" s="56" t="s">
        <v>110</v>
      </c>
      <c r="Q28" s="55" t="s">
        <v>290</v>
      </c>
      <c r="R28" s="53" t="s">
        <v>1</v>
      </c>
      <c r="S28" s="54" t="str">
        <f>SUBSTITUTE(C28, "_", " ")</f>
        <v>Infraestrutura</v>
      </c>
      <c r="T28" s="54" t="str">
        <f>SUBSTITUTE(D28, "_", " ")</f>
        <v>Portuária</v>
      </c>
      <c r="U28" s="51" t="str">
        <f>SUBSTITUTE(E28, "_", " ")</f>
        <v>Navio</v>
      </c>
      <c r="V28" s="52" t="s">
        <v>111</v>
      </c>
      <c r="W28" s="27" t="str">
        <f>CONCATENATE("Key-Porto-",A28)</f>
        <v>Key-Porto-5</v>
      </c>
    </row>
    <row r="29" spans="1:23" ht="6.6" customHeight="1" x14ac:dyDescent="0.3">
      <c r="A29" s="49">
        <v>6</v>
      </c>
      <c r="B29" s="61" t="s">
        <v>94</v>
      </c>
      <c r="C29" s="62" t="s">
        <v>130</v>
      </c>
      <c r="D29" s="61" t="s">
        <v>111</v>
      </c>
      <c r="E29" s="70" t="s">
        <v>99</v>
      </c>
      <c r="F29" s="72" t="s">
        <v>108</v>
      </c>
      <c r="G29" s="59" t="s">
        <v>1</v>
      </c>
      <c r="H29" s="59" t="s">
        <v>1</v>
      </c>
      <c r="I29" s="59" t="s">
        <v>1</v>
      </c>
      <c r="J29" s="59" t="s">
        <v>1</v>
      </c>
      <c r="K29" s="59" t="s">
        <v>1</v>
      </c>
      <c r="L29" s="55" t="str">
        <f>_xlfn.CONCAT(C29)</f>
        <v>Infraestrutura</v>
      </c>
      <c r="M29" s="51" t="str">
        <f>CONCATENATE("", D29)</f>
        <v>Portuária</v>
      </c>
      <c r="N29" s="51" t="str">
        <f>(SUBSTITUTE(SUBSTITUTE(CONCATENATE("",E29),"."," ")," De "," de "))</f>
        <v>Navio</v>
      </c>
      <c r="O29" s="52" t="str">
        <f>F29</f>
        <v>Handysize</v>
      </c>
      <c r="P29" s="56" t="s">
        <v>262</v>
      </c>
      <c r="Q29" s="55" t="s">
        <v>291</v>
      </c>
      <c r="R29" s="53" t="s">
        <v>1</v>
      </c>
      <c r="S29" s="54" t="str">
        <f>SUBSTITUTE(C29, "_", " ")</f>
        <v>Infraestrutura</v>
      </c>
      <c r="T29" s="54" t="str">
        <f>SUBSTITUTE(D29, "_", " ")</f>
        <v>Portuária</v>
      </c>
      <c r="U29" s="51" t="str">
        <f>SUBSTITUTE(E29, "_", " ")</f>
        <v>Navio</v>
      </c>
      <c r="V29" s="52" t="s">
        <v>111</v>
      </c>
      <c r="W29" s="27" t="str">
        <f>CONCATENATE("Key-Porto-",A29)</f>
        <v>Key-Porto-6</v>
      </c>
    </row>
    <row r="30" spans="1:23" ht="6.6" customHeight="1" x14ac:dyDescent="0.3">
      <c r="A30" s="49">
        <v>7</v>
      </c>
      <c r="B30" s="61" t="s">
        <v>94</v>
      </c>
      <c r="C30" s="62" t="s">
        <v>130</v>
      </c>
      <c r="D30" s="61" t="s">
        <v>111</v>
      </c>
      <c r="E30" s="70" t="s">
        <v>99</v>
      </c>
      <c r="F30" s="72" t="s">
        <v>100</v>
      </c>
      <c r="G30" s="59" t="s">
        <v>1</v>
      </c>
      <c r="H30" s="59" t="s">
        <v>1</v>
      </c>
      <c r="I30" s="59" t="s">
        <v>1</v>
      </c>
      <c r="J30" s="59" t="s">
        <v>1</v>
      </c>
      <c r="K30" s="59" t="s">
        <v>1</v>
      </c>
      <c r="L30" s="55" t="str">
        <f>_xlfn.CONCAT(C30)</f>
        <v>Infraestrutura</v>
      </c>
      <c r="M30" s="51" t="str">
        <f>CONCATENATE("", D30)</f>
        <v>Portuária</v>
      </c>
      <c r="N30" s="51" t="str">
        <f>(SUBSTITUTE(SUBSTITUTE(CONCATENATE("",E30),"."," ")," De "," de "))</f>
        <v>Navio</v>
      </c>
      <c r="O30" s="52" t="str">
        <f>F30</f>
        <v>Handymax</v>
      </c>
      <c r="P30" s="56" t="s">
        <v>263</v>
      </c>
      <c r="Q30" s="55" t="s">
        <v>292</v>
      </c>
      <c r="R30" s="53" t="s">
        <v>1</v>
      </c>
      <c r="S30" s="54" t="str">
        <f>SUBSTITUTE(C30, "_", " ")</f>
        <v>Infraestrutura</v>
      </c>
      <c r="T30" s="54" t="str">
        <f>SUBSTITUTE(D30, "_", " ")</f>
        <v>Portuária</v>
      </c>
      <c r="U30" s="51" t="str">
        <f>SUBSTITUTE(E30, "_", " ")</f>
        <v>Navio</v>
      </c>
      <c r="V30" s="52" t="s">
        <v>111</v>
      </c>
      <c r="W30" s="27" t="str">
        <f>CONCATENATE("Key-Porto-",A30)</f>
        <v>Key-Porto-7</v>
      </c>
    </row>
    <row r="31" spans="1:23" ht="6.6" customHeight="1" x14ac:dyDescent="0.3">
      <c r="A31" s="49">
        <v>8</v>
      </c>
      <c r="B31" s="61" t="s">
        <v>94</v>
      </c>
      <c r="C31" s="62" t="s">
        <v>130</v>
      </c>
      <c r="D31" s="61" t="s">
        <v>111</v>
      </c>
      <c r="E31" s="70" t="s">
        <v>99</v>
      </c>
      <c r="F31" s="72" t="s">
        <v>101</v>
      </c>
      <c r="G31" s="59" t="s">
        <v>1</v>
      </c>
      <c r="H31" s="59" t="s">
        <v>1</v>
      </c>
      <c r="I31" s="59" t="s">
        <v>1</v>
      </c>
      <c r="J31" s="59" t="s">
        <v>1</v>
      </c>
      <c r="K31" s="59" t="s">
        <v>1</v>
      </c>
      <c r="L31" s="55" t="str">
        <f>_xlfn.CONCAT(C31)</f>
        <v>Infraestrutura</v>
      </c>
      <c r="M31" s="51" t="str">
        <f>CONCATENATE("", D31)</f>
        <v>Portuária</v>
      </c>
      <c r="N31" s="51" t="str">
        <f>(SUBSTITUTE(SUBSTITUTE(CONCATENATE("",E31),"."," ")," De "," de "))</f>
        <v>Navio</v>
      </c>
      <c r="O31" s="52" t="str">
        <f>F31</f>
        <v>Supramax</v>
      </c>
      <c r="P31" s="56" t="s">
        <v>267</v>
      </c>
      <c r="Q31" s="55" t="s">
        <v>293</v>
      </c>
      <c r="R31" s="53" t="s">
        <v>1</v>
      </c>
      <c r="S31" s="54" t="str">
        <f>SUBSTITUTE(C31, "_", " ")</f>
        <v>Infraestrutura</v>
      </c>
      <c r="T31" s="54" t="str">
        <f>SUBSTITUTE(D31, "_", " ")</f>
        <v>Portuária</v>
      </c>
      <c r="U31" s="51" t="str">
        <f>SUBSTITUTE(E31, "_", " ")</f>
        <v>Navio</v>
      </c>
      <c r="V31" s="52" t="s">
        <v>111</v>
      </c>
      <c r="W31" s="27" t="str">
        <f>CONCATENATE("Key-Porto-",A31)</f>
        <v>Key-Porto-8</v>
      </c>
    </row>
    <row r="32" spans="1:23" ht="6.6" customHeight="1" x14ac:dyDescent="0.3">
      <c r="A32" s="49">
        <v>9</v>
      </c>
      <c r="B32" s="61" t="s">
        <v>94</v>
      </c>
      <c r="C32" s="62" t="s">
        <v>130</v>
      </c>
      <c r="D32" s="61" t="s">
        <v>111</v>
      </c>
      <c r="E32" s="70" t="s">
        <v>99</v>
      </c>
      <c r="F32" s="72" t="s">
        <v>102</v>
      </c>
      <c r="G32" s="59" t="s">
        <v>1</v>
      </c>
      <c r="H32" s="59" t="s">
        <v>1</v>
      </c>
      <c r="I32" s="59" t="s">
        <v>1</v>
      </c>
      <c r="J32" s="59" t="s">
        <v>1</v>
      </c>
      <c r="K32" s="59" t="s">
        <v>1</v>
      </c>
      <c r="L32" s="55" t="str">
        <f>_xlfn.CONCAT(C32)</f>
        <v>Infraestrutura</v>
      </c>
      <c r="M32" s="51" t="str">
        <f>CONCATENATE("", D32)</f>
        <v>Portuária</v>
      </c>
      <c r="N32" s="51" t="str">
        <f>(SUBSTITUTE(SUBSTITUTE(CONCATENATE("",E32),"."," ")," De "," de "))</f>
        <v>Navio</v>
      </c>
      <c r="O32" s="52" t="str">
        <f>F32</f>
        <v>Panamax</v>
      </c>
      <c r="P32" s="56" t="s">
        <v>266</v>
      </c>
      <c r="Q32" s="55" t="s">
        <v>294</v>
      </c>
      <c r="R32" s="53" t="s">
        <v>1</v>
      </c>
      <c r="S32" s="54" t="str">
        <f>SUBSTITUTE(C32, "_", " ")</f>
        <v>Infraestrutura</v>
      </c>
      <c r="T32" s="54" t="str">
        <f>SUBSTITUTE(D32, "_", " ")</f>
        <v>Portuária</v>
      </c>
      <c r="U32" s="51" t="str">
        <f>SUBSTITUTE(E32, "_", " ")</f>
        <v>Navio</v>
      </c>
      <c r="V32" s="52" t="s">
        <v>111</v>
      </c>
      <c r="W32" s="27" t="str">
        <f>CONCATENATE("Key-Porto-",A32)</f>
        <v>Key-Porto-9</v>
      </c>
    </row>
    <row r="33" spans="1:23" ht="6.6" customHeight="1" x14ac:dyDescent="0.3">
      <c r="A33" s="49">
        <v>10</v>
      </c>
      <c r="B33" s="61" t="s">
        <v>94</v>
      </c>
      <c r="C33" s="62" t="s">
        <v>130</v>
      </c>
      <c r="D33" s="61" t="s">
        <v>111</v>
      </c>
      <c r="E33" s="70" t="s">
        <v>99</v>
      </c>
      <c r="F33" s="72" t="s">
        <v>103</v>
      </c>
      <c r="G33" s="59" t="s">
        <v>1</v>
      </c>
      <c r="H33" s="59" t="s">
        <v>1</v>
      </c>
      <c r="I33" s="59" t="s">
        <v>1</v>
      </c>
      <c r="J33" s="59" t="s">
        <v>1</v>
      </c>
      <c r="K33" s="59" t="s">
        <v>1</v>
      </c>
      <c r="L33" s="55" t="str">
        <f>_xlfn.CONCAT(C33)</f>
        <v>Infraestrutura</v>
      </c>
      <c r="M33" s="51" t="str">
        <f>CONCATENATE("", D33)</f>
        <v>Portuária</v>
      </c>
      <c r="N33" s="51" t="str">
        <f>(SUBSTITUTE(SUBSTITUTE(CONCATENATE("",E33),"."," ")," De "," de "))</f>
        <v>Navio</v>
      </c>
      <c r="O33" s="52" t="str">
        <f>F33</f>
        <v>Neopanamax</v>
      </c>
      <c r="P33" s="56" t="s">
        <v>261</v>
      </c>
      <c r="Q33" s="55" t="s">
        <v>295</v>
      </c>
      <c r="R33" s="53" t="s">
        <v>1</v>
      </c>
      <c r="S33" s="54" t="str">
        <f>SUBSTITUTE(C33, "_", " ")</f>
        <v>Infraestrutura</v>
      </c>
      <c r="T33" s="54" t="str">
        <f>SUBSTITUTE(D33, "_", " ")</f>
        <v>Portuária</v>
      </c>
      <c r="U33" s="51" t="str">
        <f>SUBSTITUTE(E33, "_", " ")</f>
        <v>Navio</v>
      </c>
      <c r="V33" s="52" t="s">
        <v>111</v>
      </c>
      <c r="W33" s="27" t="str">
        <f>CONCATENATE("Key-Porto-",A33)</f>
        <v>Key-Porto-10</v>
      </c>
    </row>
    <row r="34" spans="1:23" ht="6.6" customHeight="1" x14ac:dyDescent="0.3">
      <c r="A34" s="49">
        <v>11</v>
      </c>
      <c r="B34" s="61" t="s">
        <v>94</v>
      </c>
      <c r="C34" s="62" t="s">
        <v>130</v>
      </c>
      <c r="D34" s="61" t="s">
        <v>111</v>
      </c>
      <c r="E34" s="70" t="s">
        <v>99</v>
      </c>
      <c r="F34" s="72" t="s">
        <v>104</v>
      </c>
      <c r="G34" s="59" t="s">
        <v>1</v>
      </c>
      <c r="H34" s="59" t="s">
        <v>1</v>
      </c>
      <c r="I34" s="59" t="s">
        <v>1</v>
      </c>
      <c r="J34" s="59" t="s">
        <v>1</v>
      </c>
      <c r="K34" s="59" t="s">
        <v>1</v>
      </c>
      <c r="L34" s="55" t="str">
        <f>_xlfn.CONCAT(C34)</f>
        <v>Infraestrutura</v>
      </c>
      <c r="M34" s="51" t="str">
        <f>CONCATENATE("", D34)</f>
        <v>Portuária</v>
      </c>
      <c r="N34" s="51" t="str">
        <f>(SUBSTITUTE(SUBSTITUTE(CONCATENATE("",E34),"."," ")," De "," de "))</f>
        <v>Navio</v>
      </c>
      <c r="O34" s="52" t="str">
        <f>F34</f>
        <v>Aframax</v>
      </c>
      <c r="P34" s="56" t="s">
        <v>260</v>
      </c>
      <c r="Q34" s="55" t="s">
        <v>296</v>
      </c>
      <c r="R34" s="53" t="s">
        <v>1</v>
      </c>
      <c r="S34" s="54" t="str">
        <f>SUBSTITUTE(C34, "_", " ")</f>
        <v>Infraestrutura</v>
      </c>
      <c r="T34" s="54" t="str">
        <f>SUBSTITUTE(D34, "_", " ")</f>
        <v>Portuária</v>
      </c>
      <c r="U34" s="51" t="str">
        <f>SUBSTITUTE(E34, "_", " ")</f>
        <v>Navio</v>
      </c>
      <c r="V34" s="52" t="s">
        <v>111</v>
      </c>
      <c r="W34" s="27" t="str">
        <f>CONCATENATE("Key-Porto-",A34)</f>
        <v>Key-Porto-11</v>
      </c>
    </row>
    <row r="35" spans="1:23" ht="6.6" customHeight="1" x14ac:dyDescent="0.3">
      <c r="A35" s="49">
        <v>12</v>
      </c>
      <c r="B35" s="61" t="s">
        <v>94</v>
      </c>
      <c r="C35" s="62" t="s">
        <v>130</v>
      </c>
      <c r="D35" s="61" t="s">
        <v>111</v>
      </c>
      <c r="E35" s="70" t="s">
        <v>99</v>
      </c>
      <c r="F35" s="72" t="s">
        <v>105</v>
      </c>
      <c r="G35" s="59" t="s">
        <v>1</v>
      </c>
      <c r="H35" s="59" t="s">
        <v>1</v>
      </c>
      <c r="I35" s="59" t="s">
        <v>1</v>
      </c>
      <c r="J35" s="59" t="s">
        <v>1</v>
      </c>
      <c r="K35" s="59" t="s">
        <v>1</v>
      </c>
      <c r="L35" s="55" t="str">
        <f>_xlfn.CONCAT(C35)</f>
        <v>Infraestrutura</v>
      </c>
      <c r="M35" s="51" t="str">
        <f>CONCATENATE("", D35)</f>
        <v>Portuária</v>
      </c>
      <c r="N35" s="51" t="str">
        <f>(SUBSTITUTE(SUBSTITUTE(CONCATENATE("",E35),"."," ")," De "," de "))</f>
        <v>Navio</v>
      </c>
      <c r="O35" s="52" t="str">
        <f>F35</f>
        <v>Suezmax</v>
      </c>
      <c r="P35" s="56" t="s">
        <v>259</v>
      </c>
      <c r="Q35" s="55" t="s">
        <v>297</v>
      </c>
      <c r="R35" s="53" t="s">
        <v>1</v>
      </c>
      <c r="S35" s="54" t="str">
        <f>SUBSTITUTE(C35, "_", " ")</f>
        <v>Infraestrutura</v>
      </c>
      <c r="T35" s="54" t="str">
        <f>SUBSTITUTE(D35, "_", " ")</f>
        <v>Portuária</v>
      </c>
      <c r="U35" s="51" t="str">
        <f>SUBSTITUTE(E35, "_", " ")</f>
        <v>Navio</v>
      </c>
      <c r="V35" s="52" t="s">
        <v>111</v>
      </c>
      <c r="W35" s="27" t="str">
        <f>CONCATENATE("Key-Porto-",A35)</f>
        <v>Key-Porto-12</v>
      </c>
    </row>
    <row r="36" spans="1:23" ht="6.6" customHeight="1" x14ac:dyDescent="0.3">
      <c r="A36" s="49">
        <v>13</v>
      </c>
      <c r="B36" s="61" t="s">
        <v>94</v>
      </c>
      <c r="C36" s="62" t="s">
        <v>130</v>
      </c>
      <c r="D36" s="61" t="s">
        <v>111</v>
      </c>
      <c r="E36" s="70" t="s">
        <v>99</v>
      </c>
      <c r="F36" s="72" t="s">
        <v>106</v>
      </c>
      <c r="G36" s="59" t="s">
        <v>1</v>
      </c>
      <c r="H36" s="59" t="s">
        <v>1</v>
      </c>
      <c r="I36" s="59" t="s">
        <v>1</v>
      </c>
      <c r="J36" s="59" t="s">
        <v>1</v>
      </c>
      <c r="K36" s="59" t="s">
        <v>1</v>
      </c>
      <c r="L36" s="55" t="str">
        <f>_xlfn.CONCAT(C36)</f>
        <v>Infraestrutura</v>
      </c>
      <c r="M36" s="51" t="str">
        <f>CONCATENATE("", D36)</f>
        <v>Portuária</v>
      </c>
      <c r="N36" s="51" t="str">
        <f>(SUBSTITUTE(SUBSTITUTE(CONCATENATE("",E36),"."," ")," De "," de "))</f>
        <v>Navio</v>
      </c>
      <c r="O36" s="52" t="str">
        <f>F36</f>
        <v>Capesize</v>
      </c>
      <c r="P36" s="56" t="s">
        <v>258</v>
      </c>
      <c r="Q36" s="55" t="s">
        <v>298</v>
      </c>
      <c r="R36" s="53" t="s">
        <v>1</v>
      </c>
      <c r="S36" s="54" t="str">
        <f>SUBSTITUTE(C36, "_", " ")</f>
        <v>Infraestrutura</v>
      </c>
      <c r="T36" s="54" t="str">
        <f>SUBSTITUTE(D36, "_", " ")</f>
        <v>Portuária</v>
      </c>
      <c r="U36" s="51" t="str">
        <f>SUBSTITUTE(E36, "_", " ")</f>
        <v>Navio</v>
      </c>
      <c r="V36" s="52" t="s">
        <v>111</v>
      </c>
      <c r="W36" s="27" t="str">
        <f>CONCATENATE("Key-Porto-",A36)</f>
        <v>Key-Porto-13</v>
      </c>
    </row>
    <row r="37" spans="1:23" ht="6.6" customHeight="1" x14ac:dyDescent="0.3">
      <c r="A37" s="49">
        <v>14</v>
      </c>
      <c r="B37" s="61" t="s">
        <v>94</v>
      </c>
      <c r="C37" s="62" t="s">
        <v>130</v>
      </c>
      <c r="D37" s="61" t="s">
        <v>111</v>
      </c>
      <c r="E37" s="70" t="s">
        <v>99</v>
      </c>
      <c r="F37" s="72" t="s">
        <v>252</v>
      </c>
      <c r="G37" s="59" t="s">
        <v>1</v>
      </c>
      <c r="H37" s="59" t="s">
        <v>1</v>
      </c>
      <c r="I37" s="59" t="s">
        <v>1</v>
      </c>
      <c r="J37" s="59" t="s">
        <v>1</v>
      </c>
      <c r="K37" s="59" t="s">
        <v>1</v>
      </c>
      <c r="L37" s="55" t="str">
        <f>_xlfn.CONCAT(C37)</f>
        <v>Infraestrutura</v>
      </c>
      <c r="M37" s="51" t="str">
        <f>CONCATENATE("", D37)</f>
        <v>Portuária</v>
      </c>
      <c r="N37" s="51" t="str">
        <f>(SUBSTITUTE(SUBSTITUTE(CONCATENATE("",E37),"."," ")," De "," de "))</f>
        <v>Navio</v>
      </c>
      <c r="O37" s="52" t="str">
        <f>F37</f>
        <v>Cruzeiro</v>
      </c>
      <c r="P37" s="56" t="s">
        <v>255</v>
      </c>
      <c r="Q37" s="55" t="s">
        <v>299</v>
      </c>
      <c r="R37" s="53" t="s">
        <v>1</v>
      </c>
      <c r="S37" s="54" t="str">
        <f>SUBSTITUTE(C37, "_", " ")</f>
        <v>Infraestrutura</v>
      </c>
      <c r="T37" s="54" t="str">
        <f>SUBSTITUTE(D37, "_", " ")</f>
        <v>Portuária</v>
      </c>
      <c r="U37" s="51" t="str">
        <f>SUBSTITUTE(E37, "_", " ")</f>
        <v>Navio</v>
      </c>
      <c r="V37" s="52" t="s">
        <v>111</v>
      </c>
      <c r="W37" s="27" t="str">
        <f>CONCATENATE("Key-Porto-",A37)</f>
        <v>Key-Porto-14</v>
      </c>
    </row>
    <row r="38" spans="1:23" ht="6.6" customHeight="1" x14ac:dyDescent="0.3">
      <c r="A38" s="49">
        <v>15</v>
      </c>
      <c r="B38" s="61" t="s">
        <v>94</v>
      </c>
      <c r="C38" s="62" t="s">
        <v>130</v>
      </c>
      <c r="D38" s="61" t="s">
        <v>111</v>
      </c>
      <c r="E38" s="70" t="s">
        <v>99</v>
      </c>
      <c r="F38" s="72" t="s">
        <v>253</v>
      </c>
      <c r="G38" s="59" t="s">
        <v>1</v>
      </c>
      <c r="H38" s="59" t="s">
        <v>1</v>
      </c>
      <c r="I38" s="59" t="s">
        <v>1</v>
      </c>
      <c r="J38" s="59" t="s">
        <v>1</v>
      </c>
      <c r="K38" s="59" t="s">
        <v>1</v>
      </c>
      <c r="L38" s="55" t="str">
        <f>_xlfn.CONCAT(C38)</f>
        <v>Infraestrutura</v>
      </c>
      <c r="M38" s="51" t="str">
        <f>CONCATENATE("", D38)</f>
        <v>Portuária</v>
      </c>
      <c r="N38" s="51" t="str">
        <f>(SUBSTITUTE(SUBSTITUTE(CONCATENATE("",E38),"."," ")," De "," de "))</f>
        <v>Navio</v>
      </c>
      <c r="O38" s="52" t="str">
        <f>F38</f>
        <v>Militar</v>
      </c>
      <c r="P38" s="56" t="s">
        <v>256</v>
      </c>
      <c r="Q38" s="55" t="s">
        <v>300</v>
      </c>
      <c r="R38" s="53" t="s">
        <v>1</v>
      </c>
      <c r="S38" s="54" t="str">
        <f>SUBSTITUTE(C38, "_", " ")</f>
        <v>Infraestrutura</v>
      </c>
      <c r="T38" s="54" t="str">
        <f>SUBSTITUTE(D38, "_", " ")</f>
        <v>Portuária</v>
      </c>
      <c r="U38" s="51" t="str">
        <f>SUBSTITUTE(E38, "_", " ")</f>
        <v>Navio</v>
      </c>
      <c r="V38" s="52" t="s">
        <v>111</v>
      </c>
      <c r="W38" s="27" t="str">
        <f>CONCATENATE("Key-Porto-",A38)</f>
        <v>Key-Porto-15</v>
      </c>
    </row>
    <row r="39" spans="1:23" ht="6.6" customHeight="1" x14ac:dyDescent="0.3">
      <c r="A39" s="49">
        <v>16</v>
      </c>
      <c r="B39" s="61" t="s">
        <v>94</v>
      </c>
      <c r="C39" s="62" t="s">
        <v>130</v>
      </c>
      <c r="D39" s="61" t="s">
        <v>111</v>
      </c>
      <c r="E39" s="70" t="s">
        <v>99</v>
      </c>
      <c r="F39" s="72" t="s">
        <v>254</v>
      </c>
      <c r="G39" s="59" t="s">
        <v>1</v>
      </c>
      <c r="H39" s="59" t="s">
        <v>1</v>
      </c>
      <c r="I39" s="59" t="s">
        <v>1</v>
      </c>
      <c r="J39" s="59" t="s">
        <v>1</v>
      </c>
      <c r="K39" s="59" t="s">
        <v>1</v>
      </c>
      <c r="L39" s="55" t="str">
        <f>_xlfn.CONCAT(C39)</f>
        <v>Infraestrutura</v>
      </c>
      <c r="M39" s="51" t="str">
        <f>CONCATENATE("", D39)</f>
        <v>Portuária</v>
      </c>
      <c r="N39" s="51" t="str">
        <f>(SUBSTITUTE(SUBSTITUTE(CONCATENATE("",E39),"."," ")," De "," de "))</f>
        <v>Navio</v>
      </c>
      <c r="O39" s="52" t="str">
        <f>F39</f>
        <v>Científico</v>
      </c>
      <c r="P39" s="56" t="s">
        <v>257</v>
      </c>
      <c r="Q39" s="55" t="s">
        <v>301</v>
      </c>
      <c r="R39" s="53" t="s">
        <v>1</v>
      </c>
      <c r="S39" s="54" t="str">
        <f>SUBSTITUTE(C39, "_", " ")</f>
        <v>Infraestrutura</v>
      </c>
      <c r="T39" s="54" t="str">
        <f>SUBSTITUTE(D39, "_", " ")</f>
        <v>Portuária</v>
      </c>
      <c r="U39" s="51" t="str">
        <f>SUBSTITUTE(E39, "_", " ")</f>
        <v>Navio</v>
      </c>
      <c r="V39" s="52" t="s">
        <v>111</v>
      </c>
      <c r="W39" s="27" t="str">
        <f>CONCATENATE("Key-Porto-",A39)</f>
        <v>Key-Porto-16</v>
      </c>
    </row>
    <row r="40" spans="1:23" ht="6.6" customHeight="1" x14ac:dyDescent="0.3">
      <c r="A40" s="49">
        <v>17</v>
      </c>
      <c r="B40" s="61" t="s">
        <v>94</v>
      </c>
      <c r="C40" s="62" t="s">
        <v>130</v>
      </c>
      <c r="D40" s="61" t="s">
        <v>111</v>
      </c>
      <c r="E40" s="70" t="s">
        <v>99</v>
      </c>
      <c r="F40" s="72" t="s">
        <v>127</v>
      </c>
      <c r="G40" s="59" t="s">
        <v>1</v>
      </c>
      <c r="H40" s="59" t="s">
        <v>1</v>
      </c>
      <c r="I40" s="59" t="s">
        <v>1</v>
      </c>
      <c r="J40" s="59" t="s">
        <v>1</v>
      </c>
      <c r="K40" s="59" t="s">
        <v>1</v>
      </c>
      <c r="L40" s="55" t="str">
        <f>_xlfn.CONCAT(C40)</f>
        <v>Infraestrutura</v>
      </c>
      <c r="M40" s="51" t="str">
        <f>CONCATENATE("", D40)</f>
        <v>Portuária</v>
      </c>
      <c r="N40" s="51" t="str">
        <f>(SUBSTITUTE(SUBSTITUTE(CONCATENATE("",E40),"."," ")," De "," de "))</f>
        <v>Navio</v>
      </c>
      <c r="O40" s="52" t="str">
        <f>F40</f>
        <v>Interc.Petroleiro</v>
      </c>
      <c r="P40" s="56" t="s">
        <v>128</v>
      </c>
      <c r="Q40" s="55" t="s">
        <v>302</v>
      </c>
      <c r="R40" s="53" t="s">
        <v>1</v>
      </c>
      <c r="S40" s="54" t="str">
        <f>SUBSTITUTE(C40, "_", " ")</f>
        <v>Infraestrutura</v>
      </c>
      <c r="T40" s="54" t="str">
        <f>SUBSTITUTE(D40, "_", " ")</f>
        <v>Portuária</v>
      </c>
      <c r="U40" s="51" t="str">
        <f>SUBSTITUTE(E40, "_", " ")</f>
        <v>Navio</v>
      </c>
      <c r="V40" s="52" t="s">
        <v>111</v>
      </c>
      <c r="W40" s="27" t="str">
        <f>CONCATENATE("Key-Porto-",A40)</f>
        <v>Key-Porto-17</v>
      </c>
    </row>
    <row r="41" spans="1:23" ht="6.6" customHeight="1" x14ac:dyDescent="0.3">
      <c r="A41" s="49">
        <v>18</v>
      </c>
      <c r="B41" s="61" t="s">
        <v>94</v>
      </c>
      <c r="C41" s="62" t="s">
        <v>130</v>
      </c>
      <c r="D41" s="61" t="s">
        <v>111</v>
      </c>
      <c r="E41" s="70" t="s">
        <v>99</v>
      </c>
      <c r="F41" s="72" t="s">
        <v>126</v>
      </c>
      <c r="G41" s="59" t="s">
        <v>1</v>
      </c>
      <c r="H41" s="59" t="s">
        <v>1</v>
      </c>
      <c r="I41" s="59" t="s">
        <v>1</v>
      </c>
      <c r="J41" s="59" t="s">
        <v>1</v>
      </c>
      <c r="K41" s="59" t="s">
        <v>1</v>
      </c>
      <c r="L41" s="55" t="str">
        <f>_xlfn.CONCAT(C41)</f>
        <v>Infraestrutura</v>
      </c>
      <c r="M41" s="51" t="str">
        <f>CONCATENATE("", D41)</f>
        <v>Portuária</v>
      </c>
      <c r="N41" s="51" t="str">
        <f>(SUBSTITUTE(SUBSTITUTE(CONCATENATE("",E41),"."," ")," De "," de "))</f>
        <v>Navio</v>
      </c>
      <c r="O41" s="52" t="str">
        <f>F41</f>
        <v>Super.Petroleiro</v>
      </c>
      <c r="P41" s="56" t="s">
        <v>129</v>
      </c>
      <c r="Q41" s="55" t="s">
        <v>303</v>
      </c>
      <c r="R41" s="53" t="s">
        <v>1</v>
      </c>
      <c r="S41" s="54" t="str">
        <f>SUBSTITUTE(C41, "_", " ")</f>
        <v>Infraestrutura</v>
      </c>
      <c r="T41" s="54" t="str">
        <f>SUBSTITUTE(D41, "_", " ")</f>
        <v>Portuária</v>
      </c>
      <c r="U41" s="51" t="str">
        <f>SUBSTITUTE(E41, "_", " ")</f>
        <v>Navio</v>
      </c>
      <c r="V41" s="52" t="s">
        <v>111</v>
      </c>
      <c r="W41" s="27" t="str">
        <f>CONCATENATE("Key-Porto-",A41)</f>
        <v>Key-Porto-18</v>
      </c>
    </row>
    <row r="42" spans="1:23" ht="6.6" customHeight="1" x14ac:dyDescent="0.3">
      <c r="A42" s="49">
        <v>19</v>
      </c>
      <c r="B42" s="61" t="s">
        <v>94</v>
      </c>
      <c r="C42" s="62" t="s">
        <v>130</v>
      </c>
      <c r="D42" s="61" t="s">
        <v>111</v>
      </c>
      <c r="E42" s="70" t="s">
        <v>99</v>
      </c>
      <c r="F42" s="72" t="s">
        <v>107</v>
      </c>
      <c r="G42" s="59" t="s">
        <v>1</v>
      </c>
      <c r="H42" s="59" t="s">
        <v>1</v>
      </c>
      <c r="I42" s="59" t="s">
        <v>1</v>
      </c>
      <c r="J42" s="59" t="s">
        <v>1</v>
      </c>
      <c r="K42" s="59" t="s">
        <v>1</v>
      </c>
      <c r="L42" s="55" t="str">
        <f>_xlfn.CONCAT(C42)</f>
        <v>Infraestrutura</v>
      </c>
      <c r="M42" s="51" t="str">
        <f>CONCATENATE("", D42)</f>
        <v>Portuária</v>
      </c>
      <c r="N42" s="51" t="str">
        <f>(SUBSTITUTE(SUBSTITUTE(CONCATENATE("",E42),"."," ")," De "," de "))</f>
        <v>Navio</v>
      </c>
      <c r="O42" s="52" t="str">
        <f>F42</f>
        <v>Chinamax</v>
      </c>
      <c r="P42" s="56" t="s">
        <v>109</v>
      </c>
      <c r="Q42" s="55" t="s">
        <v>304</v>
      </c>
      <c r="R42" s="53" t="s">
        <v>1</v>
      </c>
      <c r="S42" s="54" t="str">
        <f>SUBSTITUTE(C42, "_", " ")</f>
        <v>Infraestrutura</v>
      </c>
      <c r="T42" s="54" t="str">
        <f>SUBSTITUTE(D42, "_", " ")</f>
        <v>Portuária</v>
      </c>
      <c r="U42" s="51" t="str">
        <f>SUBSTITUTE(E42, "_", " ")</f>
        <v>Navio</v>
      </c>
      <c r="V42" s="52" t="s">
        <v>111</v>
      </c>
      <c r="W42" s="27" t="str">
        <f>CONCATENATE("Key-Porto-",A42)</f>
        <v>Key-Porto-19</v>
      </c>
    </row>
    <row r="43" spans="1:23" ht="6.6" customHeight="1" x14ac:dyDescent="0.3">
      <c r="A43" s="49">
        <v>39</v>
      </c>
      <c r="B43" s="61" t="s">
        <v>94</v>
      </c>
      <c r="C43" s="62" t="s">
        <v>130</v>
      </c>
      <c r="D43" s="61" t="s">
        <v>111</v>
      </c>
      <c r="E43" s="61" t="s">
        <v>387</v>
      </c>
      <c r="F43" s="60" t="s">
        <v>188</v>
      </c>
      <c r="G43" s="50" t="s">
        <v>1</v>
      </c>
      <c r="H43" s="50" t="s">
        <v>1</v>
      </c>
      <c r="I43" s="50" t="s">
        <v>1</v>
      </c>
      <c r="J43" s="50" t="s">
        <v>1</v>
      </c>
      <c r="K43" s="50" t="s">
        <v>1</v>
      </c>
      <c r="L43" s="55" t="str">
        <f>_xlfn.CONCAT(C43)</f>
        <v>Infraestrutura</v>
      </c>
      <c r="M43" s="51" t="str">
        <f>CONCATENATE("", D43)</f>
        <v>Portuária</v>
      </c>
      <c r="N43" s="51" t="str">
        <f>(SUBSTITUTE(SUBSTITUTE(CONCATENATE("",E43),"."," ")," De "," de "))</f>
        <v>Porto Nivel</v>
      </c>
      <c r="O43" s="52" t="str">
        <f>F43</f>
        <v>Linha.Maré.Alta</v>
      </c>
      <c r="P43" s="52" t="s">
        <v>388</v>
      </c>
      <c r="Q43" s="55" t="s">
        <v>390</v>
      </c>
      <c r="R43" s="53" t="s">
        <v>1</v>
      </c>
      <c r="S43" s="54" t="str">
        <f>SUBSTITUTE(C43, "_", " ")</f>
        <v>Infraestrutura</v>
      </c>
      <c r="T43" s="54" t="str">
        <f>SUBSTITUTE(D43, "_", " ")</f>
        <v>Portuária</v>
      </c>
      <c r="U43" s="54" t="str">
        <f>SUBSTITUTE(E43, "_", " ")</f>
        <v>Porto.Nivel</v>
      </c>
      <c r="V43" s="54" t="str">
        <f>SUBSTITUTE(C43, "_", " ")</f>
        <v>Infraestrutura</v>
      </c>
      <c r="W43" s="27" t="str">
        <f>CONCATENATE("Key-Porto-",A43)</f>
        <v>Key-Porto-39</v>
      </c>
    </row>
    <row r="44" spans="1:23" ht="6.6" customHeight="1" x14ac:dyDescent="0.3">
      <c r="A44" s="49">
        <v>40</v>
      </c>
      <c r="B44" s="61" t="s">
        <v>94</v>
      </c>
      <c r="C44" s="62" t="s">
        <v>130</v>
      </c>
      <c r="D44" s="61" t="s">
        <v>111</v>
      </c>
      <c r="E44" s="61" t="s">
        <v>387</v>
      </c>
      <c r="F44" s="60" t="s">
        <v>189</v>
      </c>
      <c r="G44" s="50" t="s">
        <v>1</v>
      </c>
      <c r="H44" s="50" t="s">
        <v>1</v>
      </c>
      <c r="I44" s="50" t="s">
        <v>1</v>
      </c>
      <c r="J44" s="50" t="s">
        <v>1</v>
      </c>
      <c r="K44" s="50" t="s">
        <v>1</v>
      </c>
      <c r="L44" s="55" t="str">
        <f>_xlfn.CONCAT(C44)</f>
        <v>Infraestrutura</v>
      </c>
      <c r="M44" s="51" t="str">
        <f>CONCATENATE("", D44)</f>
        <v>Portuária</v>
      </c>
      <c r="N44" s="51" t="str">
        <f>(SUBSTITUTE(SUBSTITUTE(CONCATENATE("",E44),"."," ")," De "," de "))</f>
        <v>Porto Nivel</v>
      </c>
      <c r="O44" s="52" t="str">
        <f>F44</f>
        <v>Linha.Maré.Baixa</v>
      </c>
      <c r="P44" s="52" t="s">
        <v>389</v>
      </c>
      <c r="Q44" s="55" t="s">
        <v>391</v>
      </c>
      <c r="R44" s="53" t="s">
        <v>1</v>
      </c>
      <c r="S44" s="54" t="str">
        <f>SUBSTITUTE(C44, "_", " ")</f>
        <v>Infraestrutura</v>
      </c>
      <c r="T44" s="54" t="str">
        <f>SUBSTITUTE(D44, "_", " ")</f>
        <v>Portuária</v>
      </c>
      <c r="U44" s="54" t="str">
        <f>SUBSTITUTE(E44, "_", " ")</f>
        <v>Porto.Nivel</v>
      </c>
      <c r="V44" s="54" t="str">
        <f>SUBSTITUTE(C44, "_", " ")</f>
        <v>Infraestrutura</v>
      </c>
      <c r="W44" s="27" t="str">
        <f>CONCATENATE("Key-Porto-",A44)</f>
        <v>Key-Porto-40</v>
      </c>
    </row>
    <row r="45" spans="1:23" ht="6.6" customHeight="1" x14ac:dyDescent="0.3">
      <c r="A45" s="49">
        <v>41</v>
      </c>
      <c r="B45" s="61" t="s">
        <v>94</v>
      </c>
      <c r="C45" s="62" t="s">
        <v>130</v>
      </c>
      <c r="D45" s="61" t="s">
        <v>111</v>
      </c>
      <c r="E45" s="61" t="s">
        <v>387</v>
      </c>
      <c r="F45" s="60" t="s">
        <v>357</v>
      </c>
      <c r="G45" s="50" t="s">
        <v>1</v>
      </c>
      <c r="H45" s="50" t="s">
        <v>1</v>
      </c>
      <c r="I45" s="50" t="s">
        <v>1</v>
      </c>
      <c r="J45" s="50" t="s">
        <v>1</v>
      </c>
      <c r="K45" s="50" t="s">
        <v>1</v>
      </c>
      <c r="L45" s="55" t="str">
        <f>_xlfn.CONCAT(C45)</f>
        <v>Infraestrutura</v>
      </c>
      <c r="M45" s="51" t="str">
        <f>CONCATENATE("", D45)</f>
        <v>Portuária</v>
      </c>
      <c r="N45" s="51" t="str">
        <f>(SUBSTITUTE(SUBSTITUTE(CONCATENATE("",E45),"."," ")," De "," de "))</f>
        <v>Porto Nivel</v>
      </c>
      <c r="O45" s="52" t="str">
        <f>F45</f>
        <v>Linha.Flotação.Superior</v>
      </c>
      <c r="P45" s="52" t="s">
        <v>160</v>
      </c>
      <c r="Q45" s="55" t="s">
        <v>334</v>
      </c>
      <c r="R45" s="53" t="s">
        <v>1</v>
      </c>
      <c r="S45" s="54" t="str">
        <f>SUBSTITUTE(C45, "_", " ")</f>
        <v>Infraestrutura</v>
      </c>
      <c r="T45" s="54" t="str">
        <f>SUBSTITUTE(D45, "_", " ")</f>
        <v>Portuária</v>
      </c>
      <c r="U45" s="54" t="str">
        <f>SUBSTITUTE(E45, "_", " ")</f>
        <v>Porto.Nivel</v>
      </c>
      <c r="V45" s="54" t="str">
        <f>SUBSTITUTE(C45, "_", " ")</f>
        <v>Infraestrutura</v>
      </c>
      <c r="W45" s="27" t="str">
        <f>CONCATENATE("Key-Porto-",A45)</f>
        <v>Key-Porto-41</v>
      </c>
    </row>
    <row r="46" spans="1:23" ht="6.6" customHeight="1" x14ac:dyDescent="0.3">
      <c r="A46" s="49">
        <v>42</v>
      </c>
      <c r="B46" s="61" t="s">
        <v>94</v>
      </c>
      <c r="C46" s="62" t="s">
        <v>130</v>
      </c>
      <c r="D46" s="61" t="s">
        <v>111</v>
      </c>
      <c r="E46" s="61" t="s">
        <v>387</v>
      </c>
      <c r="F46" s="60" t="s">
        <v>358</v>
      </c>
      <c r="G46" s="50" t="s">
        <v>1</v>
      </c>
      <c r="H46" s="50" t="s">
        <v>1</v>
      </c>
      <c r="I46" s="50" t="s">
        <v>1</v>
      </c>
      <c r="J46" s="50" t="s">
        <v>1</v>
      </c>
      <c r="K46" s="50" t="s">
        <v>1</v>
      </c>
      <c r="L46" s="55" t="str">
        <f>_xlfn.CONCAT(C46)</f>
        <v>Infraestrutura</v>
      </c>
      <c r="M46" s="51" t="str">
        <f>CONCATENATE("", D46)</f>
        <v>Portuária</v>
      </c>
      <c r="N46" s="51" t="str">
        <f>(SUBSTITUTE(SUBSTITUTE(CONCATENATE("",E46),"."," ")," De "," de "))</f>
        <v>Porto Nivel</v>
      </c>
      <c r="O46" s="52" t="str">
        <f>F46</f>
        <v>Linha.Flotação.Inferior</v>
      </c>
      <c r="P46" s="52" t="s">
        <v>163</v>
      </c>
      <c r="Q46" s="55" t="s">
        <v>337</v>
      </c>
      <c r="R46" s="53" t="s">
        <v>1</v>
      </c>
      <c r="S46" s="54" t="str">
        <f>SUBSTITUTE(C46, "_", " ")</f>
        <v>Infraestrutura</v>
      </c>
      <c r="T46" s="54" t="str">
        <f>SUBSTITUTE(D46, "_", " ")</f>
        <v>Portuária</v>
      </c>
      <c r="U46" s="54" t="str">
        <f>SUBSTITUTE(E46, "_", " ")</f>
        <v>Porto.Nivel</v>
      </c>
      <c r="V46" s="54" t="str">
        <f>SUBSTITUTE(C46, "_", " ")</f>
        <v>Infraestrutura</v>
      </c>
      <c r="W46" s="27" t="str">
        <f>CONCATENATE("Key-Porto-",A46)</f>
        <v>Key-Porto-42</v>
      </c>
    </row>
    <row r="47" spans="1:23" ht="6.6" customHeight="1" x14ac:dyDescent="0.3">
      <c r="A47" s="49">
        <v>65</v>
      </c>
      <c r="B47" s="61" t="s">
        <v>94</v>
      </c>
      <c r="C47" s="62" t="s">
        <v>130</v>
      </c>
      <c r="D47" s="61" t="s">
        <v>111</v>
      </c>
      <c r="E47" s="61" t="s">
        <v>387</v>
      </c>
      <c r="F47" s="60" t="s">
        <v>185</v>
      </c>
      <c r="G47" s="50" t="s">
        <v>1</v>
      </c>
      <c r="H47" s="50" t="s">
        <v>1</v>
      </c>
      <c r="I47" s="50" t="s">
        <v>1</v>
      </c>
      <c r="J47" s="50" t="s">
        <v>1</v>
      </c>
      <c r="K47" s="50" t="s">
        <v>1</v>
      </c>
      <c r="L47" s="55" t="str">
        <f>_xlfn.CONCAT(C47)</f>
        <v>Infraestrutura</v>
      </c>
      <c r="M47" s="51" t="str">
        <f>CONCATENATE("", D47)</f>
        <v>Portuária</v>
      </c>
      <c r="N47" s="51" t="str">
        <f>(SUBSTITUTE(SUBSTITUTE(CONCATENATE("",E47),"."," ")," De "," de "))</f>
        <v>Porto Nivel</v>
      </c>
      <c r="O47" s="52" t="str">
        <f>F47</f>
        <v>Nível.Batente</v>
      </c>
      <c r="P47" s="52" t="s">
        <v>166</v>
      </c>
      <c r="Q47" s="55" t="s">
        <v>340</v>
      </c>
      <c r="R47" s="53" t="s">
        <v>1</v>
      </c>
      <c r="S47" s="54" t="str">
        <f>SUBSTITUTE(C47, "_", " ")</f>
        <v>Infraestrutura</v>
      </c>
      <c r="T47" s="54" t="str">
        <f>SUBSTITUTE(D47, "_", " ")</f>
        <v>Portuária</v>
      </c>
      <c r="U47" s="54" t="str">
        <f>SUBSTITUTE(E47, "_", " ")</f>
        <v>Porto.Nivel</v>
      </c>
      <c r="V47" s="54" t="str">
        <f>SUBSTITUTE(C47, "_", " ")</f>
        <v>Infraestrutura</v>
      </c>
      <c r="W47" s="27" t="str">
        <f>CONCATENATE("Key-Porto-",A47)</f>
        <v>Key-Porto-65</v>
      </c>
    </row>
    <row r="48" spans="1:23" ht="6.6" customHeight="1" x14ac:dyDescent="0.3">
      <c r="A48" s="49">
        <v>66</v>
      </c>
      <c r="B48" s="61" t="s">
        <v>94</v>
      </c>
      <c r="C48" s="62" t="s">
        <v>130</v>
      </c>
      <c r="D48" s="61" t="s">
        <v>111</v>
      </c>
      <c r="E48" s="61" t="s">
        <v>387</v>
      </c>
      <c r="F48" s="60" t="s">
        <v>186</v>
      </c>
      <c r="G48" s="50" t="s">
        <v>1</v>
      </c>
      <c r="H48" s="50" t="s">
        <v>1</v>
      </c>
      <c r="I48" s="50" t="s">
        <v>1</v>
      </c>
      <c r="J48" s="50" t="s">
        <v>1</v>
      </c>
      <c r="K48" s="50" t="s">
        <v>1</v>
      </c>
      <c r="L48" s="55" t="str">
        <f>_xlfn.CONCAT(C48)</f>
        <v>Infraestrutura</v>
      </c>
      <c r="M48" s="51" t="str">
        <f>CONCATENATE("", D48)</f>
        <v>Portuária</v>
      </c>
      <c r="N48" s="51" t="str">
        <f>(SUBSTITUTE(SUBSTITUTE(CONCATENATE("",E48),"."," ")," De "," de "))</f>
        <v>Porto Nivel</v>
      </c>
      <c r="O48" s="52" t="str">
        <f>F48</f>
        <v>Nível.Borda</v>
      </c>
      <c r="P48" s="52" t="s">
        <v>167</v>
      </c>
      <c r="Q48" s="55" t="s">
        <v>341</v>
      </c>
      <c r="R48" s="53" t="s">
        <v>1</v>
      </c>
      <c r="S48" s="54" t="str">
        <f>SUBSTITUTE(C48, "_", " ")</f>
        <v>Infraestrutura</v>
      </c>
      <c r="T48" s="54" t="str">
        <f>SUBSTITUTE(D48, "_", " ")</f>
        <v>Portuária</v>
      </c>
      <c r="U48" s="54" t="str">
        <f>SUBSTITUTE(E48, "_", " ")</f>
        <v>Porto.Nivel</v>
      </c>
      <c r="V48" s="54" t="str">
        <f>SUBSTITUTE(C48, "_", " ")</f>
        <v>Infraestrutura</v>
      </c>
      <c r="W48" s="27" t="str">
        <f>CONCATENATE("Key-Porto-",A48)</f>
        <v>Key-Porto-66</v>
      </c>
    </row>
    <row r="49" spans="1:23" ht="6.6" customHeight="1" x14ac:dyDescent="0.3">
      <c r="A49" s="49">
        <v>47</v>
      </c>
      <c r="B49" s="61" t="s">
        <v>94</v>
      </c>
      <c r="C49" s="62" t="s">
        <v>130</v>
      </c>
      <c r="D49" s="61" t="s">
        <v>111</v>
      </c>
      <c r="E49" s="61" t="s">
        <v>159</v>
      </c>
      <c r="F49" s="63" t="s">
        <v>234</v>
      </c>
      <c r="G49" s="50" t="s">
        <v>1</v>
      </c>
      <c r="H49" s="50" t="s">
        <v>1</v>
      </c>
      <c r="I49" s="50" t="s">
        <v>1</v>
      </c>
      <c r="J49" s="50" t="s">
        <v>1</v>
      </c>
      <c r="K49" s="50" t="s">
        <v>1</v>
      </c>
      <c r="L49" s="55" t="str">
        <f>_xlfn.CONCAT(C49)</f>
        <v>Infraestrutura</v>
      </c>
      <c r="M49" s="51" t="str">
        <f>CONCATENATE("", D49)</f>
        <v>Portuária</v>
      </c>
      <c r="N49" s="51" t="str">
        <f>(SUBSTITUTE(SUBSTITUTE(CONCATENATE("",E49),"."," ")," De "," de "))</f>
        <v>Porto Parte</v>
      </c>
      <c r="O49" s="52" t="str">
        <f>F49</f>
        <v>Infra.Portuária</v>
      </c>
      <c r="P49" s="52" t="s">
        <v>131</v>
      </c>
      <c r="Q49" s="55" t="s">
        <v>305</v>
      </c>
      <c r="R49" s="53" t="s">
        <v>1</v>
      </c>
      <c r="S49" s="54" t="str">
        <f>SUBSTITUTE(C49, "_", " ")</f>
        <v>Infraestrutura</v>
      </c>
      <c r="T49" s="54" t="str">
        <f>SUBSTITUTE(D49, "_", " ")</f>
        <v>Portuária</v>
      </c>
      <c r="U49" s="54" t="str">
        <f>SUBSTITUTE(E49, "_", " ")</f>
        <v>Porto.Parte</v>
      </c>
      <c r="V49" s="54" t="str">
        <f>SUBSTITUTE(C49, "_", " ")</f>
        <v>Infraestrutura</v>
      </c>
      <c r="W49" s="27" t="str">
        <f>CONCATENATE("Key-Porto-",A49)</f>
        <v>Key-Porto-47</v>
      </c>
    </row>
    <row r="50" spans="1:23" ht="6.6" customHeight="1" x14ac:dyDescent="0.3">
      <c r="A50" s="49">
        <v>48</v>
      </c>
      <c r="B50" s="61" t="s">
        <v>94</v>
      </c>
      <c r="C50" s="62" t="s">
        <v>130</v>
      </c>
      <c r="D50" s="61" t="s">
        <v>111</v>
      </c>
      <c r="E50" s="61" t="s">
        <v>159</v>
      </c>
      <c r="F50" s="63" t="s">
        <v>205</v>
      </c>
      <c r="G50" s="50" t="s">
        <v>1</v>
      </c>
      <c r="H50" s="50" t="s">
        <v>1</v>
      </c>
      <c r="I50" s="50" t="s">
        <v>1</v>
      </c>
      <c r="J50" s="50" t="s">
        <v>1</v>
      </c>
      <c r="K50" s="50" t="s">
        <v>1</v>
      </c>
      <c r="L50" s="55" t="str">
        <f>_xlfn.CONCAT(C50)</f>
        <v>Infraestrutura</v>
      </c>
      <c r="M50" s="51" t="str">
        <f>CONCATENATE("", D50)</f>
        <v>Portuária</v>
      </c>
      <c r="N50" s="51" t="str">
        <f>(SUBSTITUTE(SUBSTITUTE(CONCATENATE("",E50),"."," ")," De "," de "))</f>
        <v>Porto Parte</v>
      </c>
      <c r="O50" s="52" t="str">
        <f>F50</f>
        <v>Praia</v>
      </c>
      <c r="P50" s="52" t="s">
        <v>132</v>
      </c>
      <c r="Q50" s="55" t="s">
        <v>306</v>
      </c>
      <c r="R50" s="53" t="s">
        <v>1</v>
      </c>
      <c r="S50" s="54" t="str">
        <f>SUBSTITUTE(C50, "_", " ")</f>
        <v>Infraestrutura</v>
      </c>
      <c r="T50" s="54" t="str">
        <f>SUBSTITUTE(D50, "_", " ")</f>
        <v>Portuária</v>
      </c>
      <c r="U50" s="54" t="str">
        <f>SUBSTITUTE(E50, "_", " ")</f>
        <v>Porto.Parte</v>
      </c>
      <c r="V50" s="54" t="str">
        <f>SUBSTITUTE(C50, "_", " ")</f>
        <v>Infraestrutura</v>
      </c>
      <c r="W50" s="27" t="str">
        <f>CONCATENATE("Key-Porto-",A50)</f>
        <v>Key-Porto-48</v>
      </c>
    </row>
    <row r="51" spans="1:23" ht="6.6" customHeight="1" x14ac:dyDescent="0.3">
      <c r="A51" s="49">
        <v>49</v>
      </c>
      <c r="B51" s="61" t="s">
        <v>94</v>
      </c>
      <c r="C51" s="62" t="s">
        <v>130</v>
      </c>
      <c r="D51" s="61" t="s">
        <v>111</v>
      </c>
      <c r="E51" s="61" t="s">
        <v>159</v>
      </c>
      <c r="F51" s="63" t="s">
        <v>386</v>
      </c>
      <c r="G51" s="50" t="s">
        <v>1</v>
      </c>
      <c r="H51" s="50" t="s">
        <v>1</v>
      </c>
      <c r="I51" s="50" t="s">
        <v>1</v>
      </c>
      <c r="J51" s="50" t="s">
        <v>1</v>
      </c>
      <c r="K51" s="50" t="s">
        <v>1</v>
      </c>
      <c r="L51" s="55" t="str">
        <f>_xlfn.CONCAT(C51)</f>
        <v>Infraestrutura</v>
      </c>
      <c r="M51" s="51" t="str">
        <f>CONCATENATE("", D51)</f>
        <v>Portuária</v>
      </c>
      <c r="N51" s="51" t="str">
        <f>(SUBSTITUTE(SUBSTITUTE(CONCATENATE("",E51),"."," ")," De "," de "))</f>
        <v>Porto Parte</v>
      </c>
      <c r="O51" s="52" t="str">
        <f>F51</f>
        <v>Quebra.Ondas</v>
      </c>
      <c r="P51" s="52" t="s">
        <v>133</v>
      </c>
      <c r="Q51" s="55" t="s">
        <v>307</v>
      </c>
      <c r="R51" s="53" t="s">
        <v>1</v>
      </c>
      <c r="S51" s="54" t="str">
        <f>SUBSTITUTE(C51, "_", " ")</f>
        <v>Infraestrutura</v>
      </c>
      <c r="T51" s="54" t="str">
        <f>SUBSTITUTE(D51, "_", " ")</f>
        <v>Portuária</v>
      </c>
      <c r="U51" s="54" t="str">
        <f>SUBSTITUTE(E51, "_", " ")</f>
        <v>Porto.Parte</v>
      </c>
      <c r="V51" s="54" t="str">
        <f>SUBSTITUTE(C51, "_", " ")</f>
        <v>Infraestrutura</v>
      </c>
      <c r="W51" s="27" t="str">
        <f>CONCATENATE("Key-Porto-",A51)</f>
        <v>Key-Porto-49</v>
      </c>
    </row>
    <row r="52" spans="1:23" ht="6.6" customHeight="1" x14ac:dyDescent="0.3">
      <c r="A52" s="49">
        <v>50</v>
      </c>
      <c r="B52" s="61" t="s">
        <v>94</v>
      </c>
      <c r="C52" s="62" t="s">
        <v>130</v>
      </c>
      <c r="D52" s="61" t="s">
        <v>111</v>
      </c>
      <c r="E52" s="61" t="s">
        <v>159</v>
      </c>
      <c r="F52" s="63" t="s">
        <v>204</v>
      </c>
      <c r="G52" s="50" t="s">
        <v>1</v>
      </c>
      <c r="H52" s="50" t="s">
        <v>1</v>
      </c>
      <c r="I52" s="50" t="s">
        <v>1</v>
      </c>
      <c r="J52" s="50" t="s">
        <v>1</v>
      </c>
      <c r="K52" s="50" t="s">
        <v>1</v>
      </c>
      <c r="L52" s="55" t="str">
        <f>_xlfn.CONCAT(C52)</f>
        <v>Infraestrutura</v>
      </c>
      <c r="M52" s="51" t="str">
        <f>CONCATENATE("", D52)</f>
        <v>Portuária</v>
      </c>
      <c r="N52" s="51" t="str">
        <f>(SUBSTITUTE(SUBSTITUTE(CONCATENATE("",E52),"."," ")," De "," de "))</f>
        <v>Porto Parte</v>
      </c>
      <c r="O52" s="52" t="str">
        <f>F52</f>
        <v>Quebra.Mar</v>
      </c>
      <c r="P52" s="52" t="s">
        <v>138</v>
      </c>
      <c r="Q52" s="55" t="s">
        <v>312</v>
      </c>
      <c r="R52" s="53" t="s">
        <v>1</v>
      </c>
      <c r="S52" s="54" t="str">
        <f>SUBSTITUTE(C52, "_", " ")</f>
        <v>Infraestrutura</v>
      </c>
      <c r="T52" s="54" t="str">
        <f>SUBSTITUTE(D52, "_", " ")</f>
        <v>Portuária</v>
      </c>
      <c r="U52" s="54" t="str">
        <f>SUBSTITUTE(E52, "_", " ")</f>
        <v>Porto.Parte</v>
      </c>
      <c r="V52" s="54" t="str">
        <f>SUBSTITUTE(C52, "_", " ")</f>
        <v>Infraestrutura</v>
      </c>
      <c r="W52" s="27" t="str">
        <f>CONCATENATE("Key-Porto-",A52)</f>
        <v>Key-Porto-50</v>
      </c>
    </row>
    <row r="53" spans="1:23" ht="6.6" customHeight="1" x14ac:dyDescent="0.3">
      <c r="A53" s="49">
        <v>51</v>
      </c>
      <c r="B53" s="61" t="s">
        <v>94</v>
      </c>
      <c r="C53" s="62" t="s">
        <v>130</v>
      </c>
      <c r="D53" s="61" t="s">
        <v>111</v>
      </c>
      <c r="E53" s="61" t="s">
        <v>159</v>
      </c>
      <c r="F53" s="63" t="s">
        <v>202</v>
      </c>
      <c r="G53" s="50" t="s">
        <v>1</v>
      </c>
      <c r="H53" s="50" t="s">
        <v>1</v>
      </c>
      <c r="I53" s="50" t="s">
        <v>1</v>
      </c>
      <c r="J53" s="50" t="s">
        <v>1</v>
      </c>
      <c r="K53" s="50" t="s">
        <v>1</v>
      </c>
      <c r="L53" s="55" t="str">
        <f>_xlfn.CONCAT(C53)</f>
        <v>Infraestrutura</v>
      </c>
      <c r="M53" s="51" t="str">
        <f>CONCATENATE("", D53)</f>
        <v>Portuária</v>
      </c>
      <c r="N53" s="51" t="str">
        <f>(SUBSTITUTE(SUBSTITUTE(CONCATENATE("",E53),"."," ")," De "," de "))</f>
        <v>Porto Parte</v>
      </c>
      <c r="O53" s="52" t="str">
        <f>F53</f>
        <v>Dique.Seco</v>
      </c>
      <c r="P53" s="52" t="s">
        <v>135</v>
      </c>
      <c r="Q53" s="55" t="s">
        <v>309</v>
      </c>
      <c r="R53" s="53" t="s">
        <v>1</v>
      </c>
      <c r="S53" s="54" t="str">
        <f>SUBSTITUTE(C53, "_", " ")</f>
        <v>Infraestrutura</v>
      </c>
      <c r="T53" s="54" t="str">
        <f>SUBSTITUTE(D53, "_", " ")</f>
        <v>Portuária</v>
      </c>
      <c r="U53" s="54" t="str">
        <f>SUBSTITUTE(E53, "_", " ")</f>
        <v>Porto.Parte</v>
      </c>
      <c r="V53" s="54" t="str">
        <f>SUBSTITUTE(C53, "_", " ")</f>
        <v>Infraestrutura</v>
      </c>
      <c r="W53" s="27" t="str">
        <f>CONCATENATE("Key-Porto-",A53)</f>
        <v>Key-Porto-51</v>
      </c>
    </row>
    <row r="54" spans="1:23" ht="6.6" customHeight="1" x14ac:dyDescent="0.3">
      <c r="A54" s="49">
        <v>52</v>
      </c>
      <c r="B54" s="61" t="s">
        <v>94</v>
      </c>
      <c r="C54" s="62" t="s">
        <v>130</v>
      </c>
      <c r="D54" s="61" t="s">
        <v>111</v>
      </c>
      <c r="E54" s="61" t="s">
        <v>159</v>
      </c>
      <c r="F54" s="63" t="s">
        <v>206</v>
      </c>
      <c r="G54" s="50" t="s">
        <v>1</v>
      </c>
      <c r="H54" s="50" t="s">
        <v>1</v>
      </c>
      <c r="I54" s="50" t="s">
        <v>1</v>
      </c>
      <c r="J54" s="50" t="s">
        <v>1</v>
      </c>
      <c r="K54" s="50" t="s">
        <v>1</v>
      </c>
      <c r="L54" s="55" t="str">
        <f>_xlfn.CONCAT(C54)</f>
        <v>Infraestrutura</v>
      </c>
      <c r="M54" s="51" t="str">
        <f>CONCATENATE("", D54)</f>
        <v>Portuária</v>
      </c>
      <c r="N54" s="51" t="str">
        <f>(SUBSTITUTE(SUBSTITUTE(CONCATENATE("",E54),"."," ")," De "," de "))</f>
        <v>Porto Parte</v>
      </c>
      <c r="O54" s="52" t="str">
        <f>F54</f>
        <v>Doca.Fluturante</v>
      </c>
      <c r="P54" s="52" t="s">
        <v>136</v>
      </c>
      <c r="Q54" s="55" t="s">
        <v>310</v>
      </c>
      <c r="R54" s="53" t="s">
        <v>1</v>
      </c>
      <c r="S54" s="54" t="str">
        <f>SUBSTITUTE(C54, "_", " ")</f>
        <v>Infraestrutura</v>
      </c>
      <c r="T54" s="54" t="str">
        <f>SUBSTITUTE(D54, "_", " ")</f>
        <v>Portuária</v>
      </c>
      <c r="U54" s="54" t="str">
        <f>SUBSTITUTE(E54, "_", " ")</f>
        <v>Porto.Parte</v>
      </c>
      <c r="V54" s="54" t="str">
        <f>SUBSTITUTE(C54, "_", " ")</f>
        <v>Infraestrutura</v>
      </c>
      <c r="W54" s="27" t="str">
        <f>CONCATENATE("Key-Porto-",A54)</f>
        <v>Key-Porto-52</v>
      </c>
    </row>
    <row r="55" spans="1:23" ht="6.6" customHeight="1" x14ac:dyDescent="0.3">
      <c r="A55" s="49">
        <v>53</v>
      </c>
      <c r="B55" s="61" t="s">
        <v>94</v>
      </c>
      <c r="C55" s="62" t="s">
        <v>130</v>
      </c>
      <c r="D55" s="61" t="s">
        <v>111</v>
      </c>
      <c r="E55" s="61" t="s">
        <v>159</v>
      </c>
      <c r="F55" s="63" t="s">
        <v>207</v>
      </c>
      <c r="G55" s="50" t="s">
        <v>1</v>
      </c>
      <c r="H55" s="50" t="s">
        <v>1</v>
      </c>
      <c r="I55" s="50" t="s">
        <v>1</v>
      </c>
      <c r="J55" s="50" t="s">
        <v>1</v>
      </c>
      <c r="K55" s="50" t="s">
        <v>1</v>
      </c>
      <c r="L55" s="55" t="str">
        <f>_xlfn.CONCAT(C55)</f>
        <v>Infraestrutura</v>
      </c>
      <c r="M55" s="51" t="str">
        <f>CONCATENATE("", D55)</f>
        <v>Portuária</v>
      </c>
      <c r="N55" s="51" t="str">
        <f>(SUBSTITUTE(SUBSTITUTE(CONCATENATE("",E55),"."," ")," De "," de "))</f>
        <v>Porto Parte</v>
      </c>
      <c r="O55" s="52" t="str">
        <f>F55</f>
        <v>Hidroelevador</v>
      </c>
      <c r="P55" s="52" t="s">
        <v>137</v>
      </c>
      <c r="Q55" s="55" t="s">
        <v>311</v>
      </c>
      <c r="R55" s="53" t="s">
        <v>1</v>
      </c>
      <c r="S55" s="54" t="str">
        <f>SUBSTITUTE(C55, "_", " ")</f>
        <v>Infraestrutura</v>
      </c>
      <c r="T55" s="54" t="str">
        <f>SUBSTITUTE(D55, "_", " ")</f>
        <v>Portuária</v>
      </c>
      <c r="U55" s="54" t="str">
        <f>SUBSTITUTE(E55, "_", " ")</f>
        <v>Porto.Parte</v>
      </c>
      <c r="V55" s="54" t="str">
        <f>SUBSTITUTE(C55, "_", " ")</f>
        <v>Infraestrutura</v>
      </c>
      <c r="W55" s="27" t="str">
        <f>CONCATENATE("Key-Porto-",A55)</f>
        <v>Key-Porto-53</v>
      </c>
    </row>
    <row r="56" spans="1:23" ht="6.6" customHeight="1" x14ac:dyDescent="0.3">
      <c r="A56" s="49">
        <v>54</v>
      </c>
      <c r="B56" s="61" t="s">
        <v>94</v>
      </c>
      <c r="C56" s="62" t="s">
        <v>130</v>
      </c>
      <c r="D56" s="61" t="s">
        <v>111</v>
      </c>
      <c r="E56" s="61" t="s">
        <v>159</v>
      </c>
      <c r="F56" s="63" t="s">
        <v>361</v>
      </c>
      <c r="G56" s="50" t="s">
        <v>1</v>
      </c>
      <c r="H56" s="50" t="s">
        <v>1</v>
      </c>
      <c r="I56" s="50" t="s">
        <v>1</v>
      </c>
      <c r="J56" s="50" t="s">
        <v>1</v>
      </c>
      <c r="K56" s="50" t="s">
        <v>1</v>
      </c>
      <c r="L56" s="55" t="str">
        <f>_xlfn.CONCAT(C56)</f>
        <v>Infraestrutura</v>
      </c>
      <c r="M56" s="51" t="str">
        <f>CONCATENATE("", D56)</f>
        <v>Portuária</v>
      </c>
      <c r="N56" s="51" t="str">
        <f>(SUBSTITUTE(SUBSTITUTE(CONCATENATE("",E56),"."," ")," De "," de "))</f>
        <v>Porto Parte</v>
      </c>
      <c r="O56" s="52" t="str">
        <f>F56</f>
        <v>Recuperação.Lançamento</v>
      </c>
      <c r="P56" s="52" t="s">
        <v>139</v>
      </c>
      <c r="Q56" s="55" t="s">
        <v>313</v>
      </c>
      <c r="R56" s="53" t="s">
        <v>1</v>
      </c>
      <c r="S56" s="54" t="str">
        <f>SUBSTITUTE(C56, "_", " ")</f>
        <v>Infraestrutura</v>
      </c>
      <c r="T56" s="54" t="str">
        <f>SUBSTITUTE(D56, "_", " ")</f>
        <v>Portuária</v>
      </c>
      <c r="U56" s="54" t="str">
        <f>SUBSTITUTE(E56, "_", " ")</f>
        <v>Porto.Parte</v>
      </c>
      <c r="V56" s="54" t="str">
        <f>SUBSTITUTE(C56, "_", " ")</f>
        <v>Infraestrutura</v>
      </c>
      <c r="W56" s="27" t="str">
        <f>CONCATENATE("Key-Porto-",A56)</f>
        <v>Key-Porto-54</v>
      </c>
    </row>
    <row r="57" spans="1:23" ht="6.6" customHeight="1" x14ac:dyDescent="0.3">
      <c r="A57" s="49">
        <v>55</v>
      </c>
      <c r="B57" s="61" t="s">
        <v>94</v>
      </c>
      <c r="C57" s="62" t="s">
        <v>130</v>
      </c>
      <c r="D57" s="61" t="s">
        <v>111</v>
      </c>
      <c r="E57" s="61" t="s">
        <v>159</v>
      </c>
      <c r="F57" s="63" t="s">
        <v>216</v>
      </c>
      <c r="G57" s="50" t="s">
        <v>1</v>
      </c>
      <c r="H57" s="50" t="s">
        <v>1</v>
      </c>
      <c r="I57" s="50" t="s">
        <v>1</v>
      </c>
      <c r="J57" s="50" t="s">
        <v>1</v>
      </c>
      <c r="K57" s="50" t="s">
        <v>1</v>
      </c>
      <c r="L57" s="55" t="str">
        <f>_xlfn.CONCAT(C57)</f>
        <v>Infraestrutura</v>
      </c>
      <c r="M57" s="51" t="str">
        <f>CONCATENATE("", D57)</f>
        <v>Portuária</v>
      </c>
      <c r="N57" s="51" t="str">
        <f>(SUBSTITUTE(SUBSTITUTE(CONCATENATE("",E57),"."," ")," De "," de "))</f>
        <v>Porto Parte</v>
      </c>
      <c r="O57" s="52" t="str">
        <f>F57</f>
        <v>Defesa.Costeira</v>
      </c>
      <c r="P57" s="52" t="s">
        <v>140</v>
      </c>
      <c r="Q57" s="55" t="s">
        <v>314</v>
      </c>
      <c r="R57" s="53" t="s">
        <v>1</v>
      </c>
      <c r="S57" s="54" t="str">
        <f>SUBSTITUTE(C57, "_", " ")</f>
        <v>Infraestrutura</v>
      </c>
      <c r="T57" s="54" t="str">
        <f>SUBSTITUTE(D57, "_", " ")</f>
        <v>Portuária</v>
      </c>
      <c r="U57" s="54" t="str">
        <f>SUBSTITUTE(E57, "_", " ")</f>
        <v>Porto.Parte</v>
      </c>
      <c r="V57" s="54" t="str">
        <f>SUBSTITUTE(C57, "_", " ")</f>
        <v>Infraestrutura</v>
      </c>
      <c r="W57" s="27" t="str">
        <f>CONCATENATE("Key-Porto-",A57)</f>
        <v>Key-Porto-55</v>
      </c>
    </row>
    <row r="58" spans="1:23" ht="6.6" customHeight="1" x14ac:dyDescent="0.3">
      <c r="A58" s="49">
        <v>56</v>
      </c>
      <c r="B58" s="61" t="s">
        <v>94</v>
      </c>
      <c r="C58" s="62" t="s">
        <v>130</v>
      </c>
      <c r="D58" s="61" t="s">
        <v>111</v>
      </c>
      <c r="E58" s="61" t="s">
        <v>159</v>
      </c>
      <c r="F58" s="63" t="s">
        <v>285</v>
      </c>
      <c r="G58" s="50" t="s">
        <v>1</v>
      </c>
      <c r="H58" s="50" t="s">
        <v>1</v>
      </c>
      <c r="I58" s="50" t="s">
        <v>1</v>
      </c>
      <c r="J58" s="50" t="s">
        <v>1</v>
      </c>
      <c r="K58" s="50" t="s">
        <v>1</v>
      </c>
      <c r="L58" s="55" t="str">
        <f>_xlfn.CONCAT(C58)</f>
        <v>Infraestrutura</v>
      </c>
      <c r="M58" s="51" t="str">
        <f>CONCATENATE("", D58)</f>
        <v>Portuária</v>
      </c>
      <c r="N58" s="51" t="str">
        <f>(SUBSTITUTE(SUBSTITUTE(CONCATENATE("",E58),"."," ")," De "," de "))</f>
        <v>Porto Parte</v>
      </c>
      <c r="O58" s="52" t="str">
        <f>F58</f>
        <v>Porto.Marítimo</v>
      </c>
      <c r="P58" s="52" t="s">
        <v>142</v>
      </c>
      <c r="Q58" s="55" t="s">
        <v>316</v>
      </c>
      <c r="R58" s="53" t="s">
        <v>1</v>
      </c>
      <c r="S58" s="54" t="str">
        <f>SUBSTITUTE(C58, "_", " ")</f>
        <v>Infraestrutura</v>
      </c>
      <c r="T58" s="54" t="str">
        <f>SUBSTITUTE(D58, "_", " ")</f>
        <v>Portuária</v>
      </c>
      <c r="U58" s="54" t="str">
        <f>SUBSTITUTE(E58, "_", " ")</f>
        <v>Porto.Parte</v>
      </c>
      <c r="V58" s="54" t="str">
        <f>SUBSTITUTE(C58, "_", " ")</f>
        <v>Infraestrutura</v>
      </c>
      <c r="W58" s="27" t="str">
        <f>CONCATENATE("Key-Porto-",A58)</f>
        <v>Key-Porto-56</v>
      </c>
    </row>
    <row r="59" spans="1:23" ht="6.6" customHeight="1" x14ac:dyDescent="0.3">
      <c r="A59" s="49">
        <v>57</v>
      </c>
      <c r="B59" s="61" t="s">
        <v>94</v>
      </c>
      <c r="C59" s="62" t="s">
        <v>130</v>
      </c>
      <c r="D59" s="61" t="s">
        <v>111</v>
      </c>
      <c r="E59" s="61" t="s">
        <v>159</v>
      </c>
      <c r="F59" s="63" t="s">
        <v>286</v>
      </c>
      <c r="G59" s="50" t="s">
        <v>1</v>
      </c>
      <c r="H59" s="50" t="s">
        <v>1</v>
      </c>
      <c r="I59" s="50" t="s">
        <v>1</v>
      </c>
      <c r="J59" s="50" t="s">
        <v>1</v>
      </c>
      <c r="K59" s="50" t="s">
        <v>1</v>
      </c>
      <c r="L59" s="55" t="str">
        <f>_xlfn.CONCAT(C59)</f>
        <v>Infraestrutura</v>
      </c>
      <c r="M59" s="51" t="str">
        <f>CONCATENATE("", D59)</f>
        <v>Portuária</v>
      </c>
      <c r="N59" s="51" t="str">
        <f>(SUBSTITUTE(SUBSTITUTE(CONCATENATE("",E59),"."," ")," De "," de "))</f>
        <v>Porto Parte</v>
      </c>
      <c r="O59" s="52" t="str">
        <f>F59</f>
        <v>Porto.Fluvial</v>
      </c>
      <c r="P59" s="52" t="s">
        <v>287</v>
      </c>
      <c r="Q59" s="55" t="s">
        <v>317</v>
      </c>
      <c r="R59" s="53" t="s">
        <v>1</v>
      </c>
      <c r="S59" s="54" t="str">
        <f>SUBSTITUTE(C59, "_", " ")</f>
        <v>Infraestrutura</v>
      </c>
      <c r="T59" s="54" t="str">
        <f>SUBSTITUTE(D59, "_", " ")</f>
        <v>Portuária</v>
      </c>
      <c r="U59" s="54" t="str">
        <f>SUBSTITUTE(E59, "_", " ")</f>
        <v>Porto.Parte</v>
      </c>
      <c r="V59" s="54" t="str">
        <f>SUBSTITUTE(C59, "_", " ")</f>
        <v>Infraestrutura</v>
      </c>
      <c r="W59" s="27" t="str">
        <f>CONCATENATE("Key-Porto-",A59)</f>
        <v>Key-Porto-57</v>
      </c>
    </row>
    <row r="60" spans="1:23" ht="6.6" customHeight="1" x14ac:dyDescent="0.3">
      <c r="A60" s="49">
        <v>58</v>
      </c>
      <c r="B60" s="61" t="s">
        <v>94</v>
      </c>
      <c r="C60" s="62" t="s">
        <v>130</v>
      </c>
      <c r="D60" s="61" t="s">
        <v>111</v>
      </c>
      <c r="E60" s="61" t="s">
        <v>159</v>
      </c>
      <c r="F60" s="63" t="s">
        <v>208</v>
      </c>
      <c r="G60" s="50" t="s">
        <v>1</v>
      </c>
      <c r="H60" s="50" t="s">
        <v>1</v>
      </c>
      <c r="I60" s="50" t="s">
        <v>1</v>
      </c>
      <c r="J60" s="50" t="s">
        <v>1</v>
      </c>
      <c r="K60" s="50" t="s">
        <v>1</v>
      </c>
      <c r="L60" s="55" t="str">
        <f>_xlfn.CONCAT(C60)</f>
        <v>Infraestrutura</v>
      </c>
      <c r="M60" s="51" t="str">
        <f>CONCATENATE("", D60)</f>
        <v>Portuária</v>
      </c>
      <c r="N60" s="51" t="str">
        <f>(SUBSTITUTE(SUBSTITUTE(CONCATENATE("",E60),"."," ")," De "," de "))</f>
        <v>Porto Parte</v>
      </c>
      <c r="O60" s="52" t="str">
        <f>F60</f>
        <v>Cais</v>
      </c>
      <c r="P60" s="52" t="s">
        <v>143</v>
      </c>
      <c r="Q60" s="55" t="s">
        <v>318</v>
      </c>
      <c r="R60" s="53" t="s">
        <v>1</v>
      </c>
      <c r="S60" s="54" t="str">
        <f>SUBSTITUTE(C60, "_", " ")</f>
        <v>Infraestrutura</v>
      </c>
      <c r="T60" s="54" t="str">
        <f>SUBSTITUTE(D60, "_", " ")</f>
        <v>Portuária</v>
      </c>
      <c r="U60" s="54" t="str">
        <f>SUBSTITUTE(E60, "_", " ")</f>
        <v>Porto.Parte</v>
      </c>
      <c r="V60" s="54" t="str">
        <f>SUBSTITUTE(C60, "_", " ")</f>
        <v>Infraestrutura</v>
      </c>
      <c r="W60" s="27" t="str">
        <f>CONCATENATE("Key-Porto-",A60)</f>
        <v>Key-Porto-58</v>
      </c>
    </row>
    <row r="61" spans="1:23" ht="6.6" customHeight="1" x14ac:dyDescent="0.3">
      <c r="A61" s="49">
        <v>59</v>
      </c>
      <c r="B61" s="61" t="s">
        <v>94</v>
      </c>
      <c r="C61" s="62" t="s">
        <v>130</v>
      </c>
      <c r="D61" s="61" t="s">
        <v>111</v>
      </c>
      <c r="E61" s="61" t="s">
        <v>159</v>
      </c>
      <c r="F61" s="63" t="s">
        <v>219</v>
      </c>
      <c r="G61" s="50" t="s">
        <v>1</v>
      </c>
      <c r="H61" s="50" t="s">
        <v>1</v>
      </c>
      <c r="I61" s="50" t="s">
        <v>1</v>
      </c>
      <c r="J61" s="50" t="s">
        <v>1</v>
      </c>
      <c r="K61" s="50" t="s">
        <v>1</v>
      </c>
      <c r="L61" s="55" t="str">
        <f>_xlfn.CONCAT(C61)</f>
        <v>Infraestrutura</v>
      </c>
      <c r="M61" s="51" t="str">
        <f>CONCATENATE("", D61)</f>
        <v>Portuária</v>
      </c>
      <c r="N61" s="51" t="str">
        <f>(SUBSTITUTE(SUBSTITUTE(CONCATENATE("",E61),"."," ")," De "," de "))</f>
        <v>Porto Parte</v>
      </c>
      <c r="O61" s="52" t="str">
        <f>F61</f>
        <v>Revestimento.Contenção</v>
      </c>
      <c r="P61" s="52" t="s">
        <v>144</v>
      </c>
      <c r="Q61" s="55" t="s">
        <v>319</v>
      </c>
      <c r="R61" s="53" t="s">
        <v>1</v>
      </c>
      <c r="S61" s="54" t="str">
        <f>SUBSTITUTE(C61, "_", " ")</f>
        <v>Infraestrutura</v>
      </c>
      <c r="T61" s="54" t="str">
        <f>SUBSTITUTE(D61, "_", " ")</f>
        <v>Portuária</v>
      </c>
      <c r="U61" s="54" t="str">
        <f>SUBSTITUTE(E61, "_", " ")</f>
        <v>Porto.Parte</v>
      </c>
      <c r="V61" s="54" t="str">
        <f>SUBSTITUTE(C61, "_", " ")</f>
        <v>Infraestrutura</v>
      </c>
      <c r="W61" s="27" t="str">
        <f>CONCATENATE("Key-Porto-",A61)</f>
        <v>Key-Porto-59</v>
      </c>
    </row>
    <row r="62" spans="1:23" ht="6.6" customHeight="1" x14ac:dyDescent="0.3">
      <c r="A62" s="49">
        <v>60</v>
      </c>
      <c r="B62" s="61" t="s">
        <v>94</v>
      </c>
      <c r="C62" s="62" t="s">
        <v>130</v>
      </c>
      <c r="D62" s="61" t="s">
        <v>111</v>
      </c>
      <c r="E62" s="61" t="s">
        <v>159</v>
      </c>
      <c r="F62" s="63" t="s">
        <v>209</v>
      </c>
      <c r="G62" s="50" t="s">
        <v>1</v>
      </c>
      <c r="H62" s="50" t="s">
        <v>1</v>
      </c>
      <c r="I62" s="50" t="s">
        <v>1</v>
      </c>
      <c r="J62" s="50" t="s">
        <v>1</v>
      </c>
      <c r="K62" s="50" t="s">
        <v>1</v>
      </c>
      <c r="L62" s="55" t="str">
        <f>_xlfn.CONCAT(C62)</f>
        <v>Infraestrutura</v>
      </c>
      <c r="M62" s="51" t="str">
        <f>CONCATENATE("", D62)</f>
        <v>Portuária</v>
      </c>
      <c r="N62" s="51" t="str">
        <f>(SUBSTITUTE(SUBSTITUTE(CONCATENATE("",E62),"."," ")," De "," de "))</f>
        <v>Porto Parte</v>
      </c>
      <c r="O62" s="52" t="str">
        <f>F62</f>
        <v>Elevador.de.Navio</v>
      </c>
      <c r="P62" s="52" t="s">
        <v>145</v>
      </c>
      <c r="Q62" s="55" t="s">
        <v>320</v>
      </c>
      <c r="R62" s="53" t="s">
        <v>1</v>
      </c>
      <c r="S62" s="54" t="str">
        <f>SUBSTITUTE(C62, "_", " ")</f>
        <v>Infraestrutura</v>
      </c>
      <c r="T62" s="54" t="str">
        <f>SUBSTITUTE(D62, "_", " ")</f>
        <v>Portuária</v>
      </c>
      <c r="U62" s="54" t="str">
        <f>SUBSTITUTE(E62, "_", " ")</f>
        <v>Porto.Parte</v>
      </c>
      <c r="V62" s="54" t="str">
        <f>SUBSTITUTE(C62, "_", " ")</f>
        <v>Infraestrutura</v>
      </c>
      <c r="W62" s="27" t="str">
        <f>CONCATENATE("Key-Porto-",A62)</f>
        <v>Key-Porto-60</v>
      </c>
    </row>
    <row r="63" spans="1:23" ht="6.6" customHeight="1" x14ac:dyDescent="0.3">
      <c r="A63" s="49">
        <v>61</v>
      </c>
      <c r="B63" s="61" t="s">
        <v>94</v>
      </c>
      <c r="C63" s="62" t="s">
        <v>130</v>
      </c>
      <c r="D63" s="61" t="s">
        <v>111</v>
      </c>
      <c r="E63" s="61" t="s">
        <v>159</v>
      </c>
      <c r="F63" s="63" t="s">
        <v>217</v>
      </c>
      <c r="G63" s="50" t="s">
        <v>1</v>
      </c>
      <c r="H63" s="50" t="s">
        <v>1</v>
      </c>
      <c r="I63" s="50" t="s">
        <v>1</v>
      </c>
      <c r="J63" s="50" t="s">
        <v>1</v>
      </c>
      <c r="K63" s="50" t="s">
        <v>1</v>
      </c>
      <c r="L63" s="55" t="str">
        <f>_xlfn.CONCAT(C63)</f>
        <v>Infraestrutura</v>
      </c>
      <c r="M63" s="51" t="str">
        <f>CONCATENATE("", D63)</f>
        <v>Portuária</v>
      </c>
      <c r="N63" s="51" t="str">
        <f>(SUBSTITUTE(SUBSTITUTE(CONCATENATE("",E63),"."," ")," De "," de "))</f>
        <v>Porto Parte</v>
      </c>
      <c r="O63" s="52" t="str">
        <f>F63</f>
        <v>Eclusa.para.Navio</v>
      </c>
      <c r="P63" s="52" t="s">
        <v>146</v>
      </c>
      <c r="Q63" s="55" t="s">
        <v>321</v>
      </c>
      <c r="R63" s="53" t="s">
        <v>1</v>
      </c>
      <c r="S63" s="54" t="str">
        <f>SUBSTITUTE(C63, "_", " ")</f>
        <v>Infraestrutura</v>
      </c>
      <c r="T63" s="54" t="str">
        <f>SUBSTITUTE(D63, "_", " ")</f>
        <v>Portuária</v>
      </c>
      <c r="U63" s="54" t="str">
        <f>SUBSTITUTE(E63, "_", " ")</f>
        <v>Porto.Parte</v>
      </c>
      <c r="V63" s="54" t="str">
        <f>SUBSTITUTE(C63, "_", " ")</f>
        <v>Infraestrutura</v>
      </c>
      <c r="W63" s="27" t="str">
        <f>CONCATENATE("Key-Porto-",A63)</f>
        <v>Key-Porto-61</v>
      </c>
    </row>
    <row r="64" spans="1:23" ht="6.6" customHeight="1" x14ac:dyDescent="0.3">
      <c r="A64" s="49">
        <v>62</v>
      </c>
      <c r="B64" s="61" t="s">
        <v>94</v>
      </c>
      <c r="C64" s="62" t="s">
        <v>130</v>
      </c>
      <c r="D64" s="61" t="s">
        <v>111</v>
      </c>
      <c r="E64" s="61" t="s">
        <v>159</v>
      </c>
      <c r="F64" s="63" t="s">
        <v>210</v>
      </c>
      <c r="G64" s="50" t="s">
        <v>1</v>
      </c>
      <c r="H64" s="50" t="s">
        <v>1</v>
      </c>
      <c r="I64" s="50" t="s">
        <v>1</v>
      </c>
      <c r="J64" s="50" t="s">
        <v>1</v>
      </c>
      <c r="K64" s="50" t="s">
        <v>1</v>
      </c>
      <c r="L64" s="55" t="str">
        <f>_xlfn.CONCAT(C64)</f>
        <v>Infraestrutura</v>
      </c>
      <c r="M64" s="51" t="str">
        <f>CONCATENATE("", D64)</f>
        <v>Portuária</v>
      </c>
      <c r="N64" s="51" t="str">
        <f>(SUBSTITUTE(SUBSTITUTE(CONCATENATE("",E64),"."," ")," De "," de "))</f>
        <v>Porto Parte</v>
      </c>
      <c r="O64" s="52" t="str">
        <f>F64</f>
        <v>Estaleiro</v>
      </c>
      <c r="P64" s="52" t="s">
        <v>147</v>
      </c>
      <c r="Q64" s="55" t="s">
        <v>322</v>
      </c>
      <c r="R64" s="53" t="s">
        <v>1</v>
      </c>
      <c r="S64" s="54" t="str">
        <f>SUBSTITUTE(C64, "_", " ")</f>
        <v>Infraestrutura</v>
      </c>
      <c r="T64" s="54" t="str">
        <f>SUBSTITUTE(D64, "_", " ")</f>
        <v>Portuária</v>
      </c>
      <c r="U64" s="54" t="str">
        <f>SUBSTITUTE(E64, "_", " ")</f>
        <v>Porto.Parte</v>
      </c>
      <c r="V64" s="54" t="str">
        <f>SUBSTITUTE(C64, "_", " ")</f>
        <v>Infraestrutura</v>
      </c>
      <c r="W64" s="27" t="str">
        <f>CONCATENATE("Key-Porto-",A64)</f>
        <v>Key-Porto-62</v>
      </c>
    </row>
    <row r="65" spans="1:23" ht="6.6" customHeight="1" x14ac:dyDescent="0.3">
      <c r="A65" s="49">
        <v>63</v>
      </c>
      <c r="B65" s="61" t="s">
        <v>94</v>
      </c>
      <c r="C65" s="62" t="s">
        <v>130</v>
      </c>
      <c r="D65" s="61" t="s">
        <v>111</v>
      </c>
      <c r="E65" s="61" t="s">
        <v>159</v>
      </c>
      <c r="F65" s="63" t="s">
        <v>218</v>
      </c>
      <c r="G65" s="50" t="s">
        <v>1</v>
      </c>
      <c r="H65" s="50" t="s">
        <v>1</v>
      </c>
      <c r="I65" s="50" t="s">
        <v>1</v>
      </c>
      <c r="J65" s="50" t="s">
        <v>1</v>
      </c>
      <c r="K65" s="50" t="s">
        <v>1</v>
      </c>
      <c r="L65" s="55" t="str">
        <f>_xlfn.CONCAT(C65)</f>
        <v>Infraestrutura</v>
      </c>
      <c r="M65" s="51" t="str">
        <f>CONCATENATE("", D65)</f>
        <v>Portuária</v>
      </c>
      <c r="N65" s="51" t="str">
        <f>(SUBSTITUTE(SUBSTITUTE(CONCATENATE("",E65),"."," ")," De "," de "))</f>
        <v>Porto Parte</v>
      </c>
      <c r="O65" s="52" t="str">
        <f>F65</f>
        <v>Rampa.Lançamento</v>
      </c>
      <c r="P65" s="52" t="s">
        <v>148</v>
      </c>
      <c r="Q65" s="56" t="s">
        <v>323</v>
      </c>
      <c r="R65" s="53" t="s">
        <v>1</v>
      </c>
      <c r="S65" s="54" t="str">
        <f>SUBSTITUTE(C65, "_", " ")</f>
        <v>Infraestrutura</v>
      </c>
      <c r="T65" s="54" t="str">
        <f>SUBSTITUTE(D65, "_", " ")</f>
        <v>Portuária</v>
      </c>
      <c r="U65" s="54" t="str">
        <f>SUBSTITUTE(E65, "_", " ")</f>
        <v>Porto.Parte</v>
      </c>
      <c r="V65" s="54" t="str">
        <f>SUBSTITUTE(C65, "_", " ")</f>
        <v>Infraestrutura</v>
      </c>
      <c r="W65" s="27" t="str">
        <f>CONCATENATE("Key-Porto-",A65)</f>
        <v>Key-Porto-63</v>
      </c>
    </row>
    <row r="66" spans="1:23" ht="6.6" customHeight="1" x14ac:dyDescent="0.3">
      <c r="A66" s="49">
        <v>64</v>
      </c>
      <c r="B66" s="61" t="s">
        <v>94</v>
      </c>
      <c r="C66" s="62" t="s">
        <v>130</v>
      </c>
      <c r="D66" s="61" t="s">
        <v>111</v>
      </c>
      <c r="E66" s="61" t="s">
        <v>159</v>
      </c>
      <c r="F66" s="60" t="s">
        <v>178</v>
      </c>
      <c r="G66" s="50" t="s">
        <v>1</v>
      </c>
      <c r="H66" s="50" t="s">
        <v>1</v>
      </c>
      <c r="I66" s="50" t="s">
        <v>1</v>
      </c>
      <c r="J66" s="50" t="s">
        <v>1</v>
      </c>
      <c r="K66" s="50" t="s">
        <v>1</v>
      </c>
      <c r="L66" s="55" t="str">
        <f>_xlfn.CONCAT(C66)</f>
        <v>Infraestrutura</v>
      </c>
      <c r="M66" s="51" t="str">
        <f>CONCATENATE("", D66)</f>
        <v>Portuária</v>
      </c>
      <c r="N66" s="51" t="str">
        <f>(SUBSTITUTE(SUBSTITUTE(CONCATENATE("",E66),"."," ")," De "," de "))</f>
        <v>Porto Parte</v>
      </c>
      <c r="O66" s="52" t="str">
        <f>F66</f>
        <v>Câmara</v>
      </c>
      <c r="P66" s="52" t="s">
        <v>165</v>
      </c>
      <c r="Q66" s="55" t="s">
        <v>339</v>
      </c>
      <c r="R66" s="53" t="s">
        <v>1</v>
      </c>
      <c r="S66" s="54" t="str">
        <f>SUBSTITUTE(C66, "_", " ")</f>
        <v>Infraestrutura</v>
      </c>
      <c r="T66" s="54" t="str">
        <f>SUBSTITUTE(D66, "_", " ")</f>
        <v>Portuária</v>
      </c>
      <c r="U66" s="54" t="str">
        <f>SUBSTITUTE(E66, "_", " ")</f>
        <v>Porto.Parte</v>
      </c>
      <c r="V66" s="54" t="str">
        <f>SUBSTITUTE(C66, "_", " ")</f>
        <v>Infraestrutura</v>
      </c>
      <c r="W66" s="27" t="str">
        <f>CONCATENATE("Key-Porto-",A66)</f>
        <v>Key-Porto-64</v>
      </c>
    </row>
    <row r="67" spans="1:23" ht="6.6" customHeight="1" x14ac:dyDescent="0.3">
      <c r="A67" s="49">
        <v>67</v>
      </c>
      <c r="B67" s="61" t="s">
        <v>94</v>
      </c>
      <c r="C67" s="62" t="s">
        <v>130</v>
      </c>
      <c r="D67" s="61" t="s">
        <v>111</v>
      </c>
      <c r="E67" s="61" t="s">
        <v>159</v>
      </c>
      <c r="F67" s="60" t="s">
        <v>179</v>
      </c>
      <c r="G67" s="50" t="s">
        <v>1</v>
      </c>
      <c r="H67" s="50" t="s">
        <v>1</v>
      </c>
      <c r="I67" s="50" t="s">
        <v>1</v>
      </c>
      <c r="J67" s="50" t="s">
        <v>1</v>
      </c>
      <c r="K67" s="50" t="s">
        <v>1</v>
      </c>
      <c r="L67" s="55" t="str">
        <f>_xlfn.CONCAT(C67)</f>
        <v>Infraestrutura</v>
      </c>
      <c r="M67" s="51" t="str">
        <f>CONCATENATE("", D67)</f>
        <v>Portuária</v>
      </c>
      <c r="N67" s="51" t="str">
        <f>(SUBSTITUTE(SUBSTITUTE(CONCATENATE("",E67),"."," ")," De "," de "))</f>
        <v>Porto Parte</v>
      </c>
      <c r="O67" s="52" t="str">
        <f>F67</f>
        <v>Núcleo</v>
      </c>
      <c r="P67" s="52" t="s">
        <v>168</v>
      </c>
      <c r="Q67" s="55" t="s">
        <v>342</v>
      </c>
      <c r="R67" s="53" t="s">
        <v>1</v>
      </c>
      <c r="S67" s="54" t="str">
        <f>SUBSTITUTE(C67, "_", " ")</f>
        <v>Infraestrutura</v>
      </c>
      <c r="T67" s="54" t="str">
        <f>SUBSTITUTE(D67, "_", " ")</f>
        <v>Portuária</v>
      </c>
      <c r="U67" s="54" t="str">
        <f>SUBSTITUTE(E67, "_", " ")</f>
        <v>Porto.Parte</v>
      </c>
      <c r="V67" s="54" t="str">
        <f>SUBSTITUTE(C67, "_", " ")</f>
        <v>Infraestrutura</v>
      </c>
      <c r="W67" s="27" t="str">
        <f>CONCATENATE("Key-Porto-",A67)</f>
        <v>Key-Porto-67</v>
      </c>
    </row>
    <row r="68" spans="1:23" ht="6.6" customHeight="1" x14ac:dyDescent="0.3">
      <c r="A68" s="49">
        <v>68</v>
      </c>
      <c r="B68" s="61" t="s">
        <v>94</v>
      </c>
      <c r="C68" s="62" t="s">
        <v>130</v>
      </c>
      <c r="D68" s="61" t="s">
        <v>111</v>
      </c>
      <c r="E68" s="61" t="s">
        <v>159</v>
      </c>
      <c r="F68" s="60" t="s">
        <v>187</v>
      </c>
      <c r="G68" s="50" t="s">
        <v>1</v>
      </c>
      <c r="H68" s="50" t="s">
        <v>1</v>
      </c>
      <c r="I68" s="50" t="s">
        <v>1</v>
      </c>
      <c r="J68" s="50" t="s">
        <v>1</v>
      </c>
      <c r="K68" s="50" t="s">
        <v>1</v>
      </c>
      <c r="L68" s="55" t="str">
        <f>_xlfn.CONCAT(C68)</f>
        <v>Infraestrutura</v>
      </c>
      <c r="M68" s="51" t="str">
        <f>CONCATENATE("", D68)</f>
        <v>Portuária</v>
      </c>
      <c r="N68" s="51" t="str">
        <f>(SUBSTITUTE(SUBSTITUTE(CONCATENATE("",E68),"."," ")," De "," de "))</f>
        <v>Porto Parte</v>
      </c>
      <c r="O68" s="52" t="str">
        <f>F68</f>
        <v>Crista</v>
      </c>
      <c r="P68" s="52" t="s">
        <v>169</v>
      </c>
      <c r="Q68" s="55" t="s">
        <v>343</v>
      </c>
      <c r="R68" s="53" t="s">
        <v>1</v>
      </c>
      <c r="S68" s="54" t="str">
        <f>SUBSTITUTE(C68, "_", " ")</f>
        <v>Infraestrutura</v>
      </c>
      <c r="T68" s="54" t="str">
        <f>SUBSTITUTE(D68, "_", " ")</f>
        <v>Portuária</v>
      </c>
      <c r="U68" s="54" t="str">
        <f>SUBSTITUTE(E68, "_", " ")</f>
        <v>Porto.Parte</v>
      </c>
      <c r="V68" s="54" t="str">
        <f>SUBSTITUTE(C68, "_", " ")</f>
        <v>Infraestrutura</v>
      </c>
      <c r="W68" s="27" t="str">
        <f>CONCATENATE("Key-Porto-",A68)</f>
        <v>Key-Porto-68</v>
      </c>
    </row>
    <row r="69" spans="1:23" ht="6.6" customHeight="1" x14ac:dyDescent="0.3">
      <c r="A69" s="49">
        <v>69</v>
      </c>
      <c r="B69" s="61" t="s">
        <v>94</v>
      </c>
      <c r="C69" s="62" t="s">
        <v>130</v>
      </c>
      <c r="D69" s="61" t="s">
        <v>111</v>
      </c>
      <c r="E69" s="61" t="s">
        <v>159</v>
      </c>
      <c r="F69" s="60" t="s">
        <v>200</v>
      </c>
      <c r="G69" s="50" t="s">
        <v>1</v>
      </c>
      <c r="H69" s="50" t="s">
        <v>1</v>
      </c>
      <c r="I69" s="50" t="s">
        <v>1</v>
      </c>
      <c r="J69" s="50" t="s">
        <v>1</v>
      </c>
      <c r="K69" s="50" t="s">
        <v>1</v>
      </c>
      <c r="L69" s="55" t="str">
        <f>_xlfn.CONCAT(C69)</f>
        <v>Infraestrutura</v>
      </c>
      <c r="M69" s="51" t="str">
        <f>CONCATENATE("", D69)</f>
        <v>Portuária</v>
      </c>
      <c r="N69" s="51" t="str">
        <f>(SUBSTITUTE(SUBSTITUTE(CONCATENATE("",E69),"."," ")," De "," de "))</f>
        <v>Porto Parte</v>
      </c>
      <c r="O69" s="52" t="str">
        <f>F69</f>
        <v>Comporta</v>
      </c>
      <c r="P69" s="52" t="s">
        <v>170</v>
      </c>
      <c r="Q69" s="55" t="s">
        <v>344</v>
      </c>
      <c r="R69" s="53" t="s">
        <v>1</v>
      </c>
      <c r="S69" s="54" t="str">
        <f>SUBSTITUTE(C69, "_", " ")</f>
        <v>Infraestrutura</v>
      </c>
      <c r="T69" s="54" t="str">
        <f>SUBSTITUTE(D69, "_", " ")</f>
        <v>Portuária</v>
      </c>
      <c r="U69" s="54" t="str">
        <f>SUBSTITUTE(E69, "_", " ")</f>
        <v>Porto.Parte</v>
      </c>
      <c r="V69" s="54" t="str">
        <f>SUBSTITUTE(C69, "_", " ")</f>
        <v>Infraestrutura</v>
      </c>
      <c r="W69" s="27" t="str">
        <f>CONCATENATE("Key-Porto-",A69)</f>
        <v>Key-Porto-69</v>
      </c>
    </row>
    <row r="70" spans="1:23" ht="6.6" customHeight="1" x14ac:dyDescent="0.3">
      <c r="A70" s="49">
        <v>70</v>
      </c>
      <c r="B70" s="61" t="s">
        <v>94</v>
      </c>
      <c r="C70" s="62" t="s">
        <v>130</v>
      </c>
      <c r="D70" s="61" t="s">
        <v>111</v>
      </c>
      <c r="E70" s="61" t="s">
        <v>159</v>
      </c>
      <c r="F70" s="60" t="s">
        <v>359</v>
      </c>
      <c r="G70" s="50" t="s">
        <v>1</v>
      </c>
      <c r="H70" s="50" t="s">
        <v>1</v>
      </c>
      <c r="I70" s="50" t="s">
        <v>1</v>
      </c>
      <c r="J70" s="50" t="s">
        <v>1</v>
      </c>
      <c r="K70" s="50" t="s">
        <v>1</v>
      </c>
      <c r="L70" s="55" t="str">
        <f>_xlfn.CONCAT(C70)</f>
        <v>Infraestrutura</v>
      </c>
      <c r="M70" s="51" t="str">
        <f>CONCATENATE("", D70)</f>
        <v>Portuária</v>
      </c>
      <c r="N70" s="51" t="str">
        <f>(SUBSTITUTE(SUBSTITUTE(CONCATENATE("",E70),"."," ")," De "," de "))</f>
        <v>Porto Parte</v>
      </c>
      <c r="O70" s="52" t="str">
        <f>F70</f>
        <v>Zona.Aquática</v>
      </c>
      <c r="P70" s="52" t="s">
        <v>194</v>
      </c>
      <c r="Q70" s="55" t="s">
        <v>353</v>
      </c>
      <c r="R70" s="53" t="s">
        <v>1</v>
      </c>
      <c r="S70" s="54" t="str">
        <f>SUBSTITUTE(C70, "_", " ")</f>
        <v>Infraestrutura</v>
      </c>
      <c r="T70" s="54" t="str">
        <f>SUBSTITUTE(D70, "_", " ")</f>
        <v>Portuária</v>
      </c>
      <c r="U70" s="54" t="str">
        <f>SUBSTITUTE(E70, "_", " ")</f>
        <v>Porto.Parte</v>
      </c>
      <c r="V70" s="54" t="str">
        <f>SUBSTITUTE(C70, "_", " ")</f>
        <v>Infraestrutura</v>
      </c>
      <c r="W70" s="27" t="str">
        <f>CONCATENATE("Key-Porto-",A70)</f>
        <v>Key-Porto-70</v>
      </c>
    </row>
    <row r="71" spans="1:23" ht="6.6" customHeight="1" x14ac:dyDescent="0.3">
      <c r="A71" s="49">
        <v>71</v>
      </c>
      <c r="B71" s="61" t="s">
        <v>94</v>
      </c>
      <c r="C71" s="62" t="s">
        <v>130</v>
      </c>
      <c r="D71" s="61" t="s">
        <v>111</v>
      </c>
      <c r="E71" s="61" t="s">
        <v>159</v>
      </c>
      <c r="F71" s="60" t="s">
        <v>196</v>
      </c>
      <c r="G71" s="50" t="s">
        <v>1</v>
      </c>
      <c r="H71" s="50" t="s">
        <v>1</v>
      </c>
      <c r="I71" s="50" t="s">
        <v>1</v>
      </c>
      <c r="J71" s="50" t="s">
        <v>1</v>
      </c>
      <c r="K71" s="50" t="s">
        <v>1</v>
      </c>
      <c r="L71" s="55" t="str">
        <f>_xlfn.CONCAT(C71)</f>
        <v>Infraestrutura</v>
      </c>
      <c r="M71" s="51" t="str">
        <f>CONCATENATE("", D71)</f>
        <v>Portuária</v>
      </c>
      <c r="N71" s="51" t="str">
        <f>(SUBSTITUTE(SUBSTITUTE(CONCATENATE("",E71),"."," ")," De "," de "))</f>
        <v>Porto Parte</v>
      </c>
      <c r="O71" s="52" t="str">
        <f>F71</f>
        <v>Zona.Terrestre</v>
      </c>
      <c r="P71" s="52" t="s">
        <v>172</v>
      </c>
      <c r="Q71" s="56" t="s">
        <v>345</v>
      </c>
      <c r="R71" s="53" t="s">
        <v>1</v>
      </c>
      <c r="S71" s="54" t="str">
        <f>SUBSTITUTE(C71, "_", " ")</f>
        <v>Infraestrutura</v>
      </c>
      <c r="T71" s="54" t="str">
        <f>SUBSTITUTE(D71, "_", " ")</f>
        <v>Portuária</v>
      </c>
      <c r="U71" s="54" t="str">
        <f>SUBSTITUTE(E71, "_", " ")</f>
        <v>Porto.Parte</v>
      </c>
      <c r="V71" s="54" t="str">
        <f>SUBSTITUTE(C71, "_", " ")</f>
        <v>Infraestrutura</v>
      </c>
      <c r="W71" s="27" t="str">
        <f>CONCATENATE("Key-Porto-",A71)</f>
        <v>Key-Porto-71</v>
      </c>
    </row>
    <row r="72" spans="1:23" ht="6.6" customHeight="1" x14ac:dyDescent="0.3">
      <c r="A72" s="49">
        <v>72</v>
      </c>
      <c r="B72" s="61" t="s">
        <v>94</v>
      </c>
      <c r="C72" s="62" t="s">
        <v>130</v>
      </c>
      <c r="D72" s="61" t="s">
        <v>111</v>
      </c>
      <c r="E72" s="61" t="s">
        <v>159</v>
      </c>
      <c r="F72" s="60" t="s">
        <v>193</v>
      </c>
      <c r="G72" s="50" t="s">
        <v>1</v>
      </c>
      <c r="H72" s="50" t="s">
        <v>1</v>
      </c>
      <c r="I72" s="50" t="s">
        <v>1</v>
      </c>
      <c r="J72" s="50" t="s">
        <v>1</v>
      </c>
      <c r="K72" s="50" t="s">
        <v>1</v>
      </c>
      <c r="L72" s="55" t="str">
        <f>_xlfn.CONCAT(C72)</f>
        <v>Infraestrutura</v>
      </c>
      <c r="M72" s="51" t="str">
        <f>CONCATENATE("", D72)</f>
        <v>Portuária</v>
      </c>
      <c r="N72" s="51" t="str">
        <f>(SUBSTITUTE(SUBSTITUTE(CONCATENATE("",E72),"."," ")," De "," de "))</f>
        <v>Porto Parte</v>
      </c>
      <c r="O72" s="52" t="str">
        <f>F72</f>
        <v>Zona.Navegável</v>
      </c>
      <c r="P72" s="52" t="s">
        <v>195</v>
      </c>
      <c r="Q72" s="55" t="s">
        <v>348</v>
      </c>
      <c r="R72" s="53" t="s">
        <v>1</v>
      </c>
      <c r="S72" s="54" t="str">
        <f>SUBSTITUTE(C72, "_", " ")</f>
        <v>Infraestrutura</v>
      </c>
      <c r="T72" s="54" t="str">
        <f>SUBSTITUTE(D72, "_", " ")</f>
        <v>Portuária</v>
      </c>
      <c r="U72" s="54" t="str">
        <f>SUBSTITUTE(E72, "_", " ")</f>
        <v>Porto.Parte</v>
      </c>
      <c r="V72" s="54" t="str">
        <f>SUBSTITUTE(C72, "_", " ")</f>
        <v>Infraestrutura</v>
      </c>
      <c r="W72" s="27" t="str">
        <f>CONCATENATE("Key-Porto-",A72)</f>
        <v>Key-Porto-72</v>
      </c>
    </row>
    <row r="73" spans="1:23" ht="6.6" customHeight="1" x14ac:dyDescent="0.3">
      <c r="A73" s="49">
        <v>73</v>
      </c>
      <c r="B73" s="61" t="s">
        <v>94</v>
      </c>
      <c r="C73" s="62" t="s">
        <v>130</v>
      </c>
      <c r="D73" s="61" t="s">
        <v>111</v>
      </c>
      <c r="E73" s="61" t="s">
        <v>159</v>
      </c>
      <c r="F73" s="60" t="s">
        <v>223</v>
      </c>
      <c r="G73" s="50" t="s">
        <v>1</v>
      </c>
      <c r="H73" s="50" t="s">
        <v>1</v>
      </c>
      <c r="I73" s="50" t="s">
        <v>1</v>
      </c>
      <c r="J73" s="50" t="s">
        <v>1</v>
      </c>
      <c r="K73" s="50" t="s">
        <v>1</v>
      </c>
      <c r="L73" s="55" t="str">
        <f>_xlfn.CONCAT(C73)</f>
        <v>Infraestrutura</v>
      </c>
      <c r="M73" s="51" t="str">
        <f>CONCATENATE("", D73)</f>
        <v>Portuária</v>
      </c>
      <c r="N73" s="51" t="str">
        <f>(SUBSTITUTE(SUBSTITUTE(CONCATENATE("",E73),"."," ")," De "," de "))</f>
        <v>Porto Parte</v>
      </c>
      <c r="O73" s="52" t="str">
        <f>F73</f>
        <v>Zona.Armazenamento</v>
      </c>
      <c r="P73" s="52" t="s">
        <v>176</v>
      </c>
      <c r="Q73" s="55" t="s">
        <v>351</v>
      </c>
      <c r="R73" s="53" t="s">
        <v>1</v>
      </c>
      <c r="S73" s="54" t="str">
        <f>SUBSTITUTE(C73, "_", " ")</f>
        <v>Infraestrutura</v>
      </c>
      <c r="T73" s="54" t="str">
        <f>SUBSTITUTE(D73, "_", " ")</f>
        <v>Portuária</v>
      </c>
      <c r="U73" s="54" t="str">
        <f>SUBSTITUTE(E73, "_", " ")</f>
        <v>Porto.Parte</v>
      </c>
      <c r="V73" s="54" t="str">
        <f>SUBSTITUTE(C73, "_", " ")</f>
        <v>Infraestrutura</v>
      </c>
      <c r="W73" s="27" t="str">
        <f>CONCATENATE("Key-Porto-",A73)</f>
        <v>Key-Porto-73</v>
      </c>
    </row>
    <row r="74" spans="1:23" ht="6.6" customHeight="1" x14ac:dyDescent="0.3">
      <c r="A74" s="49">
        <v>74</v>
      </c>
      <c r="B74" s="61" t="s">
        <v>94</v>
      </c>
      <c r="C74" s="62" t="s">
        <v>130</v>
      </c>
      <c r="D74" s="61" t="s">
        <v>111</v>
      </c>
      <c r="E74" s="61" t="s">
        <v>159</v>
      </c>
      <c r="F74" s="60" t="s">
        <v>224</v>
      </c>
      <c r="G74" s="50" t="s">
        <v>1</v>
      </c>
      <c r="H74" s="50" t="s">
        <v>1</v>
      </c>
      <c r="I74" s="50" t="s">
        <v>1</v>
      </c>
      <c r="J74" s="50" t="s">
        <v>1</v>
      </c>
      <c r="K74" s="50" t="s">
        <v>1</v>
      </c>
      <c r="L74" s="55" t="str">
        <f>_xlfn.CONCAT(C74)</f>
        <v>Infraestrutura</v>
      </c>
      <c r="M74" s="51" t="str">
        <f>CONCATENATE("", D74)</f>
        <v>Portuária</v>
      </c>
      <c r="N74" s="51" t="str">
        <f>(SUBSTITUTE(SUBSTITUTE(CONCATENATE("",E74),"."," ")," De "," de "))</f>
        <v>Porto Parte</v>
      </c>
      <c r="O74" s="52" t="str">
        <f>F74</f>
        <v>Zona.Operação</v>
      </c>
      <c r="P74" s="52" t="s">
        <v>225</v>
      </c>
      <c r="Q74" s="55" t="s">
        <v>352</v>
      </c>
      <c r="R74" s="53" t="s">
        <v>1</v>
      </c>
      <c r="S74" s="54" t="str">
        <f>SUBSTITUTE(C74, "_", " ")</f>
        <v>Infraestrutura</v>
      </c>
      <c r="T74" s="54" t="str">
        <f>SUBSTITUTE(D74, "_", " ")</f>
        <v>Portuária</v>
      </c>
      <c r="U74" s="54" t="str">
        <f>SUBSTITUTE(E74, "_", " ")</f>
        <v>Porto.Parte</v>
      </c>
      <c r="V74" s="54" t="str">
        <f>SUBSTITUTE(C74, "_", " ")</f>
        <v>Infraestrutura</v>
      </c>
      <c r="W74" s="27" t="str">
        <f>CONCATENATE("Key-Porto-",A74)</f>
        <v>Key-Porto-74</v>
      </c>
    </row>
    <row r="75" spans="1:23" ht="6.6" customHeight="1" x14ac:dyDescent="0.3">
      <c r="A75" s="49">
        <v>75</v>
      </c>
      <c r="B75" s="61" t="s">
        <v>94</v>
      </c>
      <c r="C75" s="62" t="s">
        <v>130</v>
      </c>
      <c r="D75" s="61" t="s">
        <v>111</v>
      </c>
      <c r="E75" s="61" t="s">
        <v>159</v>
      </c>
      <c r="F75" s="60" t="s">
        <v>183</v>
      </c>
      <c r="G75" s="50" t="s">
        <v>1</v>
      </c>
      <c r="H75" s="50" t="s">
        <v>1</v>
      </c>
      <c r="I75" s="50" t="s">
        <v>1</v>
      </c>
      <c r="J75" s="50" t="s">
        <v>1</v>
      </c>
      <c r="K75" s="50" t="s">
        <v>1</v>
      </c>
      <c r="L75" s="55" t="str">
        <f>_xlfn.CONCAT(C75)</f>
        <v>Infraestrutura</v>
      </c>
      <c r="M75" s="51" t="str">
        <f>CONCATENATE("", D75)</f>
        <v>Portuária</v>
      </c>
      <c r="N75" s="51" t="str">
        <f>(SUBSTITUTE(SUBSTITUTE(CONCATENATE("",E75),"."," ")," De "," de "))</f>
        <v>Porto Parte</v>
      </c>
      <c r="O75" s="52" t="str">
        <f>F75</f>
        <v>Sotavento</v>
      </c>
      <c r="P75" s="52" t="s">
        <v>190</v>
      </c>
      <c r="Q75" s="55" t="s">
        <v>346</v>
      </c>
      <c r="R75" s="53" t="s">
        <v>1</v>
      </c>
      <c r="S75" s="54" t="str">
        <f>SUBSTITUTE(C75, "_", " ")</f>
        <v>Infraestrutura</v>
      </c>
      <c r="T75" s="54" t="str">
        <f>SUBSTITUTE(D75, "_", " ")</f>
        <v>Portuária</v>
      </c>
      <c r="U75" s="54" t="str">
        <f>SUBSTITUTE(E75, "_", " ")</f>
        <v>Porto.Parte</v>
      </c>
      <c r="V75" s="54" t="str">
        <f>SUBSTITUTE(C75, "_", " ")</f>
        <v>Infraestrutura</v>
      </c>
      <c r="W75" s="27" t="str">
        <f>CONCATENATE("Key-Porto-",A75)</f>
        <v>Key-Porto-75</v>
      </c>
    </row>
    <row r="76" spans="1:23" ht="6.6" customHeight="1" x14ac:dyDescent="0.3">
      <c r="A76" s="49">
        <v>76</v>
      </c>
      <c r="B76" s="61" t="s">
        <v>94</v>
      </c>
      <c r="C76" s="62" t="s">
        <v>130</v>
      </c>
      <c r="D76" s="61" t="s">
        <v>111</v>
      </c>
      <c r="E76" s="61" t="s">
        <v>159</v>
      </c>
      <c r="F76" s="60" t="s">
        <v>182</v>
      </c>
      <c r="G76" s="50" t="s">
        <v>1</v>
      </c>
      <c r="H76" s="50" t="s">
        <v>1</v>
      </c>
      <c r="I76" s="50" t="s">
        <v>1</v>
      </c>
      <c r="J76" s="50" t="s">
        <v>1</v>
      </c>
      <c r="K76" s="50" t="s">
        <v>1</v>
      </c>
      <c r="L76" s="55" t="str">
        <f>_xlfn.CONCAT(C76)</f>
        <v>Infraestrutura</v>
      </c>
      <c r="M76" s="51" t="str">
        <f>CONCATENATE("", D76)</f>
        <v>Portuária</v>
      </c>
      <c r="N76" s="51" t="str">
        <f>(SUBSTITUTE(SUBSTITUTE(CONCATENATE("",E76),"."," ")," De "," de "))</f>
        <v>Porto Parte</v>
      </c>
      <c r="O76" s="52" t="str">
        <f>F76</f>
        <v>Barlavento</v>
      </c>
      <c r="P76" s="52" t="s">
        <v>191</v>
      </c>
      <c r="Q76" s="69" t="s">
        <v>356</v>
      </c>
      <c r="R76" s="53" t="s">
        <v>1</v>
      </c>
      <c r="S76" s="54" t="str">
        <f>SUBSTITUTE(C76, "_", " ")</f>
        <v>Infraestrutura</v>
      </c>
      <c r="T76" s="54" t="str">
        <f>SUBSTITUTE(D76, "_", " ")</f>
        <v>Portuária</v>
      </c>
      <c r="U76" s="54" t="str">
        <f>SUBSTITUTE(E76, "_", " ")</f>
        <v>Porto.Parte</v>
      </c>
      <c r="V76" s="54" t="str">
        <f>SUBSTITUTE(C76, "_", " ")</f>
        <v>Infraestrutura</v>
      </c>
      <c r="W76" s="27" t="str">
        <f>CONCATENATE("Key-Porto-",A76)</f>
        <v>Key-Porto-76</v>
      </c>
    </row>
    <row r="77" spans="1:23" ht="6.6" customHeight="1" x14ac:dyDescent="0.3">
      <c r="A77" s="49">
        <v>77</v>
      </c>
      <c r="B77" s="61" t="s">
        <v>94</v>
      </c>
      <c r="C77" s="62" t="s">
        <v>130</v>
      </c>
      <c r="D77" s="61" t="s">
        <v>111</v>
      </c>
      <c r="E77" s="61" t="s">
        <v>159</v>
      </c>
      <c r="F77" s="60" t="s">
        <v>180</v>
      </c>
      <c r="G77" s="50" t="s">
        <v>1</v>
      </c>
      <c r="H77" s="50" t="s">
        <v>1</v>
      </c>
      <c r="I77" s="50" t="s">
        <v>1</v>
      </c>
      <c r="J77" s="50" t="s">
        <v>1</v>
      </c>
      <c r="K77" s="50" t="s">
        <v>1</v>
      </c>
      <c r="L77" s="55" t="str">
        <f>_xlfn.CONCAT(C77)</f>
        <v>Infraestrutura</v>
      </c>
      <c r="M77" s="51" t="str">
        <f>CONCATENATE("", D77)</f>
        <v>Portuária</v>
      </c>
      <c r="N77" s="51" t="str">
        <f>(SUBSTITUTE(SUBSTITUTE(CONCATENATE("",E77),"."," ")," De "," de "))</f>
        <v>Porto Parte</v>
      </c>
      <c r="O77" s="52" t="str">
        <f>F77</f>
        <v>Fabricação</v>
      </c>
      <c r="P77" s="52" t="s">
        <v>173</v>
      </c>
      <c r="Q77" s="55" t="s">
        <v>347</v>
      </c>
      <c r="R77" s="53" t="s">
        <v>1</v>
      </c>
      <c r="S77" s="54" t="str">
        <f>SUBSTITUTE(C77, "_", " ")</f>
        <v>Infraestrutura</v>
      </c>
      <c r="T77" s="54" t="str">
        <f>SUBSTITUTE(D77, "_", " ")</f>
        <v>Portuária</v>
      </c>
      <c r="U77" s="54" t="str">
        <f>SUBSTITUTE(E77, "_", " ")</f>
        <v>Porto.Parte</v>
      </c>
      <c r="V77" s="54" t="str">
        <f>SUBSTITUTE(C77, "_", " ")</f>
        <v>Infraestrutura</v>
      </c>
      <c r="W77" s="27" t="str">
        <f>CONCATENATE("Key-Porto-",A77)</f>
        <v>Key-Porto-77</v>
      </c>
    </row>
    <row r="78" spans="1:23" ht="6.6" customHeight="1" x14ac:dyDescent="0.3">
      <c r="A78" s="49">
        <v>78</v>
      </c>
      <c r="B78" s="61" t="s">
        <v>94</v>
      </c>
      <c r="C78" s="62" t="s">
        <v>130</v>
      </c>
      <c r="D78" s="61" t="s">
        <v>111</v>
      </c>
      <c r="E78" s="61" t="s">
        <v>159</v>
      </c>
      <c r="F78" s="60" t="s">
        <v>181</v>
      </c>
      <c r="G78" s="50" t="s">
        <v>1</v>
      </c>
      <c r="H78" s="50" t="s">
        <v>1</v>
      </c>
      <c r="I78" s="50" t="s">
        <v>1</v>
      </c>
      <c r="J78" s="50" t="s">
        <v>1</v>
      </c>
      <c r="K78" s="50" t="s">
        <v>1</v>
      </c>
      <c r="L78" s="55" t="str">
        <f>_xlfn.CONCAT(C78)</f>
        <v>Infraestrutura</v>
      </c>
      <c r="M78" s="51" t="str">
        <f>CONCATENATE("", D78)</f>
        <v>Portuária</v>
      </c>
      <c r="N78" s="51" t="str">
        <f>(SUBSTITUTE(SUBSTITUTE(CONCATENATE("",E78),"."," ")," De "," de "))</f>
        <v>Porto Parte</v>
      </c>
      <c r="O78" s="52" t="str">
        <f>F78</f>
        <v>Proteção</v>
      </c>
      <c r="P78" s="52" t="s">
        <v>174</v>
      </c>
      <c r="Q78" s="55" t="s">
        <v>349</v>
      </c>
      <c r="R78" s="53" t="s">
        <v>1</v>
      </c>
      <c r="S78" s="54" t="str">
        <f>SUBSTITUTE(C78, "_", " ")</f>
        <v>Infraestrutura</v>
      </c>
      <c r="T78" s="54" t="str">
        <f>SUBSTITUTE(D78, "_", " ")</f>
        <v>Portuária</v>
      </c>
      <c r="U78" s="54" t="str">
        <f>SUBSTITUTE(E78, "_", " ")</f>
        <v>Porto.Parte</v>
      </c>
      <c r="V78" s="54" t="str">
        <f>SUBSTITUTE(C78, "_", " ")</f>
        <v>Infraestrutura</v>
      </c>
      <c r="W78" s="27" t="str">
        <f>CONCATENATE("Key-Porto-",A78)</f>
        <v>Key-Porto-78</v>
      </c>
    </row>
    <row r="79" spans="1:23" ht="6.6" customHeight="1" x14ac:dyDescent="0.3">
      <c r="A79" s="49">
        <v>79</v>
      </c>
      <c r="B79" s="61" t="s">
        <v>94</v>
      </c>
      <c r="C79" s="62" t="s">
        <v>130</v>
      </c>
      <c r="D79" s="61" t="s">
        <v>111</v>
      </c>
      <c r="E79" s="61" t="s">
        <v>159</v>
      </c>
      <c r="F79" s="60" t="s">
        <v>192</v>
      </c>
      <c r="G79" s="50" t="s">
        <v>1</v>
      </c>
      <c r="H79" s="50" t="s">
        <v>1</v>
      </c>
      <c r="I79" s="50" t="s">
        <v>1</v>
      </c>
      <c r="J79" s="50" t="s">
        <v>1</v>
      </c>
      <c r="K79" s="50" t="s">
        <v>1</v>
      </c>
      <c r="L79" s="55" t="str">
        <f>_xlfn.CONCAT(C79)</f>
        <v>Infraestrutura</v>
      </c>
      <c r="M79" s="51" t="str">
        <f>CONCATENATE("", D79)</f>
        <v>Portuária</v>
      </c>
      <c r="N79" s="51" t="str">
        <f>(SUBSTITUTE(SUBSTITUTE(CONCATENATE("",E79),"."," ")," De "," de "))</f>
        <v>Porto Parte</v>
      </c>
      <c r="O79" s="52" t="str">
        <f>F79</f>
        <v>Transbordo</v>
      </c>
      <c r="P79" s="52" t="s">
        <v>175</v>
      </c>
      <c r="Q79" s="55" t="s">
        <v>350</v>
      </c>
      <c r="R79" s="53" t="s">
        <v>1</v>
      </c>
      <c r="S79" s="54" t="str">
        <f>SUBSTITUTE(C79, "_", " ")</f>
        <v>Infraestrutura</v>
      </c>
      <c r="T79" s="54" t="str">
        <f>SUBSTITUTE(D79, "_", " ")</f>
        <v>Portuária</v>
      </c>
      <c r="U79" s="54" t="str">
        <f>SUBSTITUTE(E79, "_", " ")</f>
        <v>Porto.Parte</v>
      </c>
      <c r="V79" s="54" t="str">
        <f>SUBSTITUTE(C79, "_", " ")</f>
        <v>Infraestrutura</v>
      </c>
      <c r="W79" s="27" t="str">
        <f>CONCATENATE("Key-Porto-",A79)</f>
        <v>Key-Porto-79</v>
      </c>
    </row>
    <row r="80" spans="1:23" ht="6.6" customHeight="1" x14ac:dyDescent="0.3">
      <c r="A80" s="49">
        <v>80</v>
      </c>
      <c r="B80" s="61" t="s">
        <v>94</v>
      </c>
      <c r="C80" s="62" t="s">
        <v>130</v>
      </c>
      <c r="D80" s="61" t="s">
        <v>111</v>
      </c>
      <c r="E80" s="61" t="s">
        <v>159</v>
      </c>
      <c r="F80" s="63" t="s">
        <v>227</v>
      </c>
      <c r="G80" s="50" t="s">
        <v>1</v>
      </c>
      <c r="H80" s="50" t="s">
        <v>1</v>
      </c>
      <c r="I80" s="50" t="s">
        <v>1</v>
      </c>
      <c r="J80" s="50" t="s">
        <v>1</v>
      </c>
      <c r="K80" s="50" t="s">
        <v>1</v>
      </c>
      <c r="L80" s="55" t="str">
        <f>_xlfn.CONCAT(C80)</f>
        <v>Infraestrutura</v>
      </c>
      <c r="M80" s="51" t="str">
        <f>CONCATENATE("", D80)</f>
        <v>Portuária</v>
      </c>
      <c r="N80" s="51" t="str">
        <f>(SUBSTITUTE(SUBSTITUTE(CONCATENATE("",E80),"."," ")," De "," de "))</f>
        <v>Porto Parte</v>
      </c>
      <c r="O80" s="52" t="str">
        <f>F80</f>
        <v>Guindaste.de.Trilhos</v>
      </c>
      <c r="P80" s="52" t="s">
        <v>228</v>
      </c>
      <c r="Q80" s="55" t="s">
        <v>354</v>
      </c>
      <c r="R80" s="53" t="s">
        <v>1</v>
      </c>
      <c r="S80" s="54" t="str">
        <f>SUBSTITUTE(C80, "_", " ")</f>
        <v>Infraestrutura</v>
      </c>
      <c r="T80" s="54" t="str">
        <f>SUBSTITUTE(D80, "_", " ")</f>
        <v>Portuária</v>
      </c>
      <c r="U80" s="54" t="str">
        <f>SUBSTITUTE(E80, "_", " ")</f>
        <v>Porto.Parte</v>
      </c>
      <c r="V80" s="54" t="str">
        <f>SUBSTITUTE(C80, "_", " ")</f>
        <v>Infraestrutura</v>
      </c>
      <c r="W80" s="27" t="str">
        <f>CONCATENATE("Key-Porto-",A80)</f>
        <v>Key-Porto-80</v>
      </c>
    </row>
  </sheetData>
  <sortState xmlns:xlrd2="http://schemas.microsoft.com/office/spreadsheetml/2017/richdata2" ref="A2:W80">
    <sortCondition ref="E1:E80"/>
  </sortState>
  <conditionalFormatting sqref="F1 F3:F25">
    <cfRule type="duplicateValues" dxfId="14" priority="25"/>
  </conditionalFormatting>
  <conditionalFormatting sqref="F1:F1048576">
    <cfRule type="duplicateValues" dxfId="13" priority="2"/>
  </conditionalFormatting>
  <conditionalFormatting sqref="F2">
    <cfRule type="duplicateValues" dxfId="12" priority="10"/>
    <cfRule type="duplicateValues" dxfId="11" priority="11"/>
    <cfRule type="duplicateValues" dxfId="10" priority="12"/>
    <cfRule type="duplicateValues" dxfId="9" priority="13"/>
    <cfRule type="duplicateValues" dxfId="8" priority="14"/>
    <cfRule type="duplicateValues" dxfId="7" priority="15"/>
    <cfRule type="duplicateValues" dxfId="6" priority="16"/>
  </conditionalFormatting>
  <conditionalFormatting sqref="F80">
    <cfRule type="duplicateValues" dxfId="5" priority="1"/>
  </conditionalFormatting>
  <conditionalFormatting sqref="F26:F55">
    <cfRule type="duplicateValues" dxfId="0" priority="4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15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14" sqref="C14"/>
    </sheetView>
  </sheetViews>
  <sheetFormatPr defaultColWidth="9.109375" defaultRowHeight="14.4" x14ac:dyDescent="0.3"/>
  <cols>
    <col min="1" max="1" width="3.33203125" customWidth="1"/>
    <col min="2" max="2" width="10.33203125" customWidth="1"/>
    <col min="3" max="3" width="14.88671875" customWidth="1"/>
  </cols>
  <sheetData>
    <row r="1" spans="1:3" ht="49.5" customHeight="1" x14ac:dyDescent="0.3">
      <c r="A1" s="33">
        <v>1</v>
      </c>
      <c r="B1" s="34" t="s">
        <v>95</v>
      </c>
      <c r="C1" s="34" t="s">
        <v>96</v>
      </c>
    </row>
    <row r="2" spans="1:3" ht="14.55" customHeight="1" x14ac:dyDescent="0.3">
      <c r="A2" s="19">
        <v>2</v>
      </c>
      <c r="B2" s="35" t="s">
        <v>1</v>
      </c>
      <c r="C2" s="35" t="s">
        <v>1</v>
      </c>
    </row>
  </sheetData>
  <conditionalFormatting sqref="A1:A2">
    <cfRule type="cellIs" dxfId="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S18"/>
  <sheetViews>
    <sheetView zoomScale="220" zoomScaleNormal="220" workbookViewId="0">
      <pane ySplit="1" topLeftCell="A8" activePane="bottomLeft" state="frozen"/>
      <selection pane="bottomLeft" activeCell="C21" sqref="C21"/>
    </sheetView>
  </sheetViews>
  <sheetFormatPr defaultColWidth="9.109375" defaultRowHeight="6.75" customHeight="1" x14ac:dyDescent="0.3"/>
  <cols>
    <col min="1" max="1" width="2.6640625" customWidth="1"/>
    <col min="2" max="2" width="7.109375" bestFit="1" customWidth="1"/>
    <col min="3" max="3" width="8.88671875" customWidth="1"/>
    <col min="4" max="4" width="9.109375" bestFit="1" customWidth="1"/>
    <col min="5" max="5" width="7" bestFit="1" customWidth="1"/>
    <col min="6" max="6" width="3.77734375" bestFit="1" customWidth="1"/>
    <col min="7" max="7" width="3" bestFit="1" customWidth="1"/>
    <col min="8" max="8" width="3.77734375" style="43" bestFit="1" customWidth="1"/>
    <col min="9" max="9" width="3" style="43" bestFit="1" customWidth="1"/>
    <col min="10" max="10" width="3.77734375" style="43" bestFit="1" customWidth="1"/>
    <col min="11" max="11" width="3" style="43" bestFit="1" customWidth="1"/>
    <col min="12" max="12" width="5.88671875" bestFit="1" customWidth="1"/>
    <col min="13" max="13" width="33.77734375" customWidth="1"/>
    <col min="14" max="14" width="3.77734375" style="38" bestFit="1" customWidth="1"/>
    <col min="15" max="15" width="20.109375" style="39" bestFit="1" customWidth="1"/>
    <col min="16" max="16" width="4.5546875" style="38" customWidth="1"/>
    <col min="17" max="17" width="15.77734375" style="39" bestFit="1" customWidth="1"/>
    <col min="18" max="18" width="4.33203125" style="39" customWidth="1"/>
    <col min="19" max="19" width="3.6640625" style="39" customWidth="1"/>
    <col min="20" max="20" width="4.88671875" style="39" customWidth="1"/>
    <col min="21" max="21" width="3.6640625" style="39" bestFit="1" customWidth="1"/>
    <col min="22" max="22" width="4.33203125" style="39" bestFit="1" customWidth="1"/>
    <col min="23" max="23" width="3.6640625" style="39" bestFit="1" customWidth="1"/>
    <col min="24" max="24" width="3.77734375" bestFit="1" customWidth="1"/>
    <col min="25" max="25" width="3.6640625" bestFit="1" customWidth="1"/>
    <col min="26" max="26" width="3.77734375" bestFit="1" customWidth="1"/>
    <col min="27" max="27" width="3.6640625" bestFit="1" customWidth="1"/>
    <col min="28" max="28" width="3.77734375" bestFit="1" customWidth="1"/>
    <col min="29" max="29" width="3.6640625" bestFit="1" customWidth="1"/>
    <col min="30" max="30" width="3.77734375" bestFit="1" customWidth="1"/>
    <col min="31" max="31" width="3.6640625" bestFit="1" customWidth="1"/>
    <col min="32" max="32" width="3.77734375" bestFit="1" customWidth="1"/>
    <col min="33" max="33" width="3.6640625" bestFit="1" customWidth="1"/>
    <col min="34" max="34" width="3.77734375" bestFit="1" customWidth="1"/>
    <col min="35" max="35" width="3.6640625" bestFit="1" customWidth="1"/>
    <col min="36" max="36" width="3.77734375" bestFit="1" customWidth="1"/>
    <col min="37" max="37" width="3.6640625" bestFit="1" customWidth="1"/>
    <col min="38" max="38" width="3.77734375" bestFit="1" customWidth="1"/>
    <col min="39" max="39" width="3.6640625" bestFit="1" customWidth="1"/>
    <col min="40" max="40" width="3.77734375" bestFit="1" customWidth="1"/>
    <col min="41" max="41" width="3.6640625" bestFit="1" customWidth="1"/>
    <col min="42" max="42" width="3.77734375" bestFit="1" customWidth="1"/>
    <col min="43" max="43" width="3.6640625" bestFit="1" customWidth="1"/>
    <col min="44" max="44" width="3.77734375" bestFit="1" customWidth="1"/>
    <col min="45" max="45" width="3.6640625" bestFit="1" customWidth="1"/>
  </cols>
  <sheetData>
    <row r="1" spans="1:45" ht="45.75" customHeight="1" x14ac:dyDescent="0.3">
      <c r="A1" s="45" t="s">
        <v>92</v>
      </c>
      <c r="B1" s="29" t="s">
        <v>49</v>
      </c>
      <c r="C1" s="32" t="s">
        <v>49</v>
      </c>
      <c r="D1" s="29" t="s">
        <v>48</v>
      </c>
      <c r="E1" s="29" t="s">
        <v>93</v>
      </c>
      <c r="F1" s="29" t="s">
        <v>48</v>
      </c>
      <c r="G1" s="29" t="s">
        <v>93</v>
      </c>
      <c r="H1" s="46" t="s">
        <v>48</v>
      </c>
      <c r="I1" s="46" t="s">
        <v>93</v>
      </c>
      <c r="J1" s="46" t="s">
        <v>48</v>
      </c>
      <c r="K1" s="46" t="s">
        <v>93</v>
      </c>
      <c r="L1" s="32" t="s">
        <v>48</v>
      </c>
      <c r="M1" s="29" t="s">
        <v>93</v>
      </c>
      <c r="N1" s="32" t="s">
        <v>48</v>
      </c>
      <c r="O1" s="29" t="s">
        <v>93</v>
      </c>
      <c r="P1" s="32" t="s">
        <v>48</v>
      </c>
      <c r="Q1" s="29" t="s">
        <v>93</v>
      </c>
      <c r="R1" s="29" t="s">
        <v>48</v>
      </c>
      <c r="S1" s="29" t="s">
        <v>93</v>
      </c>
      <c r="T1" s="29" t="s">
        <v>48</v>
      </c>
      <c r="U1" s="29" t="s">
        <v>93</v>
      </c>
      <c r="V1" s="29" t="s">
        <v>48</v>
      </c>
      <c r="W1" s="29" t="s">
        <v>93</v>
      </c>
      <c r="X1" s="29" t="s">
        <v>48</v>
      </c>
      <c r="Y1" s="29" t="s">
        <v>93</v>
      </c>
      <c r="Z1" s="29" t="s">
        <v>48</v>
      </c>
      <c r="AA1" s="29" t="s">
        <v>93</v>
      </c>
      <c r="AB1" s="29" t="s">
        <v>48</v>
      </c>
      <c r="AC1" s="29" t="s">
        <v>93</v>
      </c>
      <c r="AD1" s="29" t="s">
        <v>48</v>
      </c>
      <c r="AE1" s="29" t="s">
        <v>93</v>
      </c>
      <c r="AF1" s="29" t="s">
        <v>48</v>
      </c>
      <c r="AG1" s="29" t="s">
        <v>93</v>
      </c>
      <c r="AH1" s="29" t="s">
        <v>48</v>
      </c>
      <c r="AI1" s="29" t="s">
        <v>93</v>
      </c>
      <c r="AJ1" s="29" t="s">
        <v>48</v>
      </c>
      <c r="AK1" s="29" t="s">
        <v>93</v>
      </c>
      <c r="AL1" s="29" t="s">
        <v>48</v>
      </c>
      <c r="AM1" s="29" t="s">
        <v>93</v>
      </c>
      <c r="AN1" s="29" t="s">
        <v>48</v>
      </c>
      <c r="AO1" s="29" t="s">
        <v>93</v>
      </c>
      <c r="AP1" s="29" t="s">
        <v>48</v>
      </c>
      <c r="AQ1" s="29" t="s">
        <v>93</v>
      </c>
      <c r="AR1" s="29" t="s">
        <v>48</v>
      </c>
      <c r="AS1" s="29" t="s">
        <v>93</v>
      </c>
    </row>
    <row r="2" spans="1:45" s="38" customFormat="1" ht="6.6" customHeight="1" x14ac:dyDescent="0.3">
      <c r="A2" s="65">
        <v>2</v>
      </c>
      <c r="B2" s="31" t="s">
        <v>111</v>
      </c>
      <c r="C2" s="25" t="s">
        <v>123</v>
      </c>
      <c r="D2" s="28" t="s">
        <v>1</v>
      </c>
      <c r="E2" s="30" t="s">
        <v>1</v>
      </c>
      <c r="F2" s="28" t="s">
        <v>1</v>
      </c>
      <c r="G2" s="30" t="s">
        <v>1</v>
      </c>
      <c r="H2" s="47" t="s">
        <v>1</v>
      </c>
      <c r="I2" s="48" t="s">
        <v>1</v>
      </c>
      <c r="J2" s="47" t="s">
        <v>1</v>
      </c>
      <c r="K2" s="48" t="s">
        <v>1</v>
      </c>
      <c r="L2" s="41" t="s">
        <v>239</v>
      </c>
      <c r="M2" s="67" t="s">
        <v>283</v>
      </c>
      <c r="N2" s="66" t="s">
        <v>1</v>
      </c>
      <c r="O2" s="68" t="s">
        <v>1</v>
      </c>
      <c r="P2" s="66" t="s">
        <v>1</v>
      </c>
      <c r="Q2" s="68" t="s">
        <v>1</v>
      </c>
      <c r="R2" s="66" t="s">
        <v>1</v>
      </c>
      <c r="S2" s="68" t="s">
        <v>1</v>
      </c>
      <c r="T2" s="66" t="s">
        <v>1</v>
      </c>
      <c r="U2" s="68" t="s">
        <v>1</v>
      </c>
      <c r="V2" s="66" t="s">
        <v>1</v>
      </c>
      <c r="W2" s="68" t="s">
        <v>1</v>
      </c>
      <c r="X2" s="66" t="s">
        <v>1</v>
      </c>
      <c r="Y2" s="68" t="s">
        <v>1</v>
      </c>
      <c r="Z2" s="66" t="s">
        <v>1</v>
      </c>
      <c r="AA2" s="68" t="s">
        <v>1</v>
      </c>
      <c r="AB2" s="66" t="s">
        <v>1</v>
      </c>
      <c r="AC2" s="68" t="s">
        <v>1</v>
      </c>
      <c r="AD2" s="66" t="s">
        <v>1</v>
      </c>
      <c r="AE2" s="68" t="s">
        <v>1</v>
      </c>
      <c r="AF2" s="66" t="s">
        <v>1</v>
      </c>
      <c r="AG2" s="68" t="s">
        <v>1</v>
      </c>
      <c r="AH2" s="66" t="s">
        <v>1</v>
      </c>
      <c r="AI2" s="68" t="s">
        <v>1</v>
      </c>
      <c r="AJ2" s="66" t="s">
        <v>1</v>
      </c>
      <c r="AK2" s="68" t="s">
        <v>1</v>
      </c>
      <c r="AL2" s="66" t="s">
        <v>1</v>
      </c>
      <c r="AM2" s="68" t="s">
        <v>1</v>
      </c>
      <c r="AN2" s="66" t="s">
        <v>1</v>
      </c>
      <c r="AO2" s="68" t="s">
        <v>1</v>
      </c>
      <c r="AP2" s="66" t="s">
        <v>1</v>
      </c>
      <c r="AQ2" s="68" t="s">
        <v>1</v>
      </c>
      <c r="AR2" s="66" t="s">
        <v>1</v>
      </c>
      <c r="AS2" s="68" t="s">
        <v>1</v>
      </c>
    </row>
    <row r="3" spans="1:45" s="38" customFormat="1" ht="6.75" customHeight="1" x14ac:dyDescent="0.3">
      <c r="A3" s="65">
        <v>3</v>
      </c>
      <c r="B3" s="31" t="s">
        <v>229</v>
      </c>
      <c r="C3" s="25" t="s">
        <v>98</v>
      </c>
      <c r="D3" s="28" t="s">
        <v>1</v>
      </c>
      <c r="E3" s="30" t="s">
        <v>1</v>
      </c>
      <c r="F3" s="28" t="s">
        <v>1</v>
      </c>
      <c r="G3" s="30" t="s">
        <v>1</v>
      </c>
      <c r="H3" s="47" t="s">
        <v>1</v>
      </c>
      <c r="I3" s="48" t="s">
        <v>1</v>
      </c>
      <c r="J3" s="47" t="s">
        <v>1</v>
      </c>
      <c r="K3" s="48" t="s">
        <v>1</v>
      </c>
      <c r="L3" s="41" t="s">
        <v>239</v>
      </c>
      <c r="M3" s="44" t="s">
        <v>277</v>
      </c>
      <c r="N3" s="41" t="s">
        <v>113</v>
      </c>
      <c r="O3" s="44" t="str">
        <f>_xlfn.CONCAT(M3)</f>
        <v>"Navio tipo petroleiro."</v>
      </c>
      <c r="P3" s="41" t="s">
        <v>243</v>
      </c>
      <c r="Q3" s="44" t="s">
        <v>268</v>
      </c>
      <c r="R3" s="41" t="s">
        <v>114</v>
      </c>
      <c r="S3" s="44" t="s">
        <v>117</v>
      </c>
      <c r="T3" s="40" t="s">
        <v>115</v>
      </c>
      <c r="U3" s="44" t="s">
        <v>118</v>
      </c>
      <c r="V3" s="40" t="s">
        <v>116</v>
      </c>
      <c r="W3" s="44" t="s">
        <v>119</v>
      </c>
      <c r="X3" s="66" t="s">
        <v>1</v>
      </c>
      <c r="Y3" s="68" t="s">
        <v>1</v>
      </c>
      <c r="Z3" s="66" t="s">
        <v>1</v>
      </c>
      <c r="AA3" s="68" t="s">
        <v>1</v>
      </c>
      <c r="AB3" s="66" t="s">
        <v>1</v>
      </c>
      <c r="AC3" s="68" t="s">
        <v>1</v>
      </c>
      <c r="AD3" s="66" t="s">
        <v>1</v>
      </c>
      <c r="AE3" s="68" t="s">
        <v>1</v>
      </c>
      <c r="AF3" s="66" t="s">
        <v>1</v>
      </c>
      <c r="AG3" s="68" t="s">
        <v>1</v>
      </c>
      <c r="AH3" s="66" t="s">
        <v>1</v>
      </c>
      <c r="AI3" s="68" t="s">
        <v>1</v>
      </c>
      <c r="AJ3" s="66" t="s">
        <v>1</v>
      </c>
      <c r="AK3" s="68" t="s">
        <v>1</v>
      </c>
      <c r="AL3" s="66" t="s">
        <v>1</v>
      </c>
      <c r="AM3" s="68" t="s">
        <v>1</v>
      </c>
      <c r="AN3" s="66" t="s">
        <v>1</v>
      </c>
      <c r="AO3" s="68" t="s">
        <v>1</v>
      </c>
      <c r="AP3" s="66" t="s">
        <v>1</v>
      </c>
      <c r="AQ3" s="68" t="s">
        <v>1</v>
      </c>
      <c r="AR3" s="66" t="s">
        <v>1</v>
      </c>
      <c r="AS3" s="68" t="s">
        <v>1</v>
      </c>
    </row>
    <row r="4" spans="1:45" ht="6.75" customHeight="1" x14ac:dyDescent="0.3">
      <c r="A4" s="65">
        <v>4</v>
      </c>
      <c r="B4" s="31" t="s">
        <v>230</v>
      </c>
      <c r="C4" s="25" t="s">
        <v>362</v>
      </c>
      <c r="D4" s="28" t="s">
        <v>1</v>
      </c>
      <c r="E4" s="30" t="s">
        <v>1</v>
      </c>
      <c r="F4" s="28" t="s">
        <v>1</v>
      </c>
      <c r="G4" s="30" t="s">
        <v>1</v>
      </c>
      <c r="H4" s="47" t="s">
        <v>1</v>
      </c>
      <c r="I4" s="48" t="s">
        <v>1</v>
      </c>
      <c r="J4" s="47" t="s">
        <v>1</v>
      </c>
      <c r="K4" s="48" t="s">
        <v>1</v>
      </c>
      <c r="L4" s="41" t="s">
        <v>239</v>
      </c>
      <c r="M4" s="44" t="s">
        <v>278</v>
      </c>
      <c r="N4" s="41" t="s">
        <v>113</v>
      </c>
      <c r="O4" s="44" t="str">
        <f t="shared" ref="O4:O14" si="0">_xlfn.CONCAT(M4)</f>
        <v>"Navio tipo de cargas."</v>
      </c>
      <c r="P4" s="41" t="s">
        <v>243</v>
      </c>
      <c r="Q4" s="44" t="s">
        <v>268</v>
      </c>
      <c r="R4" s="41" t="s">
        <v>1</v>
      </c>
      <c r="S4" s="44" t="s">
        <v>1</v>
      </c>
      <c r="T4" s="41" t="s">
        <v>1</v>
      </c>
      <c r="U4" s="44" t="s">
        <v>1</v>
      </c>
      <c r="V4" s="40" t="s">
        <v>1</v>
      </c>
      <c r="W4" s="44" t="str">
        <f t="shared" ref="W4:W6" si="1">IF(OR(V4="rgb",V4="cmy",V4="rgba",V4="cmyb"),  SUBSTITUTE(_xlfn.CONCAT("""",O4,".",Q4,".",S4,".",U4,""""), ".null",""), V4)</f>
        <v>null</v>
      </c>
      <c r="X4" s="66" t="s">
        <v>1</v>
      </c>
      <c r="Y4" s="68" t="s">
        <v>1</v>
      </c>
      <c r="Z4" s="66" t="s">
        <v>1</v>
      </c>
      <c r="AA4" s="68" t="s">
        <v>1</v>
      </c>
      <c r="AB4" s="66" t="s">
        <v>1</v>
      </c>
      <c r="AC4" s="68" t="s">
        <v>1</v>
      </c>
      <c r="AD4" s="66" t="s">
        <v>1</v>
      </c>
      <c r="AE4" s="68" t="s">
        <v>1</v>
      </c>
      <c r="AF4" s="66" t="s">
        <v>1</v>
      </c>
      <c r="AG4" s="68" t="s">
        <v>1</v>
      </c>
      <c r="AH4" s="66" t="s">
        <v>1</v>
      </c>
      <c r="AI4" s="68" t="s">
        <v>1</v>
      </c>
      <c r="AJ4" s="66" t="s">
        <v>1</v>
      </c>
      <c r="AK4" s="68" t="s">
        <v>1</v>
      </c>
      <c r="AL4" s="66" t="s">
        <v>1</v>
      </c>
      <c r="AM4" s="68" t="s">
        <v>1</v>
      </c>
      <c r="AN4" s="66" t="s">
        <v>1</v>
      </c>
      <c r="AO4" s="68" t="s">
        <v>1</v>
      </c>
      <c r="AP4" s="66" t="s">
        <v>1</v>
      </c>
      <c r="AQ4" s="68" t="s">
        <v>1</v>
      </c>
      <c r="AR4" s="66" t="s">
        <v>1</v>
      </c>
      <c r="AS4" s="68" t="s">
        <v>1</v>
      </c>
    </row>
    <row r="5" spans="1:45" ht="6.75" customHeight="1" x14ac:dyDescent="0.3">
      <c r="A5" s="65">
        <v>5</v>
      </c>
      <c r="B5" s="31" t="s">
        <v>245</v>
      </c>
      <c r="C5" s="25" t="s">
        <v>112</v>
      </c>
      <c r="D5" s="28" t="s">
        <v>1</v>
      </c>
      <c r="E5" s="30" t="s">
        <v>1</v>
      </c>
      <c r="F5" s="28" t="s">
        <v>1</v>
      </c>
      <c r="G5" s="30" t="s">
        <v>1</v>
      </c>
      <c r="H5" s="47" t="s">
        <v>1</v>
      </c>
      <c r="I5" s="48" t="s">
        <v>1</v>
      </c>
      <c r="J5" s="47" t="s">
        <v>1</v>
      </c>
      <c r="K5" s="48" t="s">
        <v>1</v>
      </c>
      <c r="L5" s="41" t="s">
        <v>239</v>
      </c>
      <c r="M5" s="44" t="s">
        <v>279</v>
      </c>
      <c r="N5" s="41" t="s">
        <v>113</v>
      </c>
      <c r="O5" s="44" t="str">
        <f t="shared" si="0"/>
        <v>"Embarcação tipo Rebocador."</v>
      </c>
      <c r="P5" s="41" t="s">
        <v>243</v>
      </c>
      <c r="Q5" s="44" t="s">
        <v>268</v>
      </c>
      <c r="R5" s="41" t="s">
        <v>1</v>
      </c>
      <c r="S5" s="44" t="s">
        <v>1</v>
      </c>
      <c r="T5" s="41" t="s">
        <v>1</v>
      </c>
      <c r="U5" s="44" t="s">
        <v>1</v>
      </c>
      <c r="V5" s="40" t="s">
        <v>1</v>
      </c>
      <c r="W5" s="44" t="str">
        <f t="shared" si="1"/>
        <v>null</v>
      </c>
      <c r="X5" s="66" t="s">
        <v>1</v>
      </c>
      <c r="Y5" s="68" t="s">
        <v>1</v>
      </c>
      <c r="Z5" s="66" t="s">
        <v>1</v>
      </c>
      <c r="AA5" s="68" t="s">
        <v>1</v>
      </c>
      <c r="AB5" s="66" t="s">
        <v>1</v>
      </c>
      <c r="AC5" s="68" t="s">
        <v>1</v>
      </c>
      <c r="AD5" s="66" t="s">
        <v>1</v>
      </c>
      <c r="AE5" s="68" t="s">
        <v>1</v>
      </c>
      <c r="AF5" s="66" t="s">
        <v>1</v>
      </c>
      <c r="AG5" s="68" t="s">
        <v>1</v>
      </c>
      <c r="AH5" s="66" t="s">
        <v>1</v>
      </c>
      <c r="AI5" s="68" t="s">
        <v>1</v>
      </c>
      <c r="AJ5" s="66" t="s">
        <v>1</v>
      </c>
      <c r="AK5" s="68" t="s">
        <v>1</v>
      </c>
      <c r="AL5" s="66" t="s">
        <v>1</v>
      </c>
      <c r="AM5" s="68" t="s">
        <v>1</v>
      </c>
      <c r="AN5" s="66" t="s">
        <v>1</v>
      </c>
      <c r="AO5" s="68" t="s">
        <v>1</v>
      </c>
      <c r="AP5" s="66" t="s">
        <v>1</v>
      </c>
      <c r="AQ5" s="68" t="s">
        <v>1</v>
      </c>
      <c r="AR5" s="66" t="s">
        <v>1</v>
      </c>
      <c r="AS5" s="68" t="s">
        <v>1</v>
      </c>
    </row>
    <row r="6" spans="1:45" ht="6.75" customHeight="1" x14ac:dyDescent="0.3">
      <c r="A6" s="65">
        <v>6</v>
      </c>
      <c r="B6" s="31" t="s">
        <v>231</v>
      </c>
      <c r="C6" s="25" t="s">
        <v>108</v>
      </c>
      <c r="D6" s="28" t="s">
        <v>1</v>
      </c>
      <c r="E6" s="30" t="s">
        <v>1</v>
      </c>
      <c r="F6" s="28" t="s">
        <v>1</v>
      </c>
      <c r="G6" s="30" t="s">
        <v>1</v>
      </c>
      <c r="H6" s="47" t="s">
        <v>1</v>
      </c>
      <c r="I6" s="48" t="s">
        <v>1</v>
      </c>
      <c r="J6" s="47" t="s">
        <v>1</v>
      </c>
      <c r="K6" s="48" t="s">
        <v>1</v>
      </c>
      <c r="L6" s="41" t="s">
        <v>239</v>
      </c>
      <c r="M6" s="44" t="s">
        <v>280</v>
      </c>
      <c r="N6" s="41" t="s">
        <v>113</v>
      </c>
      <c r="O6" s="44" t="str">
        <f t="shared" si="0"/>
        <v>"Navio tipo Handysize."</v>
      </c>
      <c r="P6" s="41" t="s">
        <v>243</v>
      </c>
      <c r="Q6" s="44" t="s">
        <v>268</v>
      </c>
      <c r="R6" s="41" t="s">
        <v>1</v>
      </c>
      <c r="S6" s="44" t="s">
        <v>1</v>
      </c>
      <c r="T6" s="41" t="s">
        <v>1</v>
      </c>
      <c r="U6" s="44" t="s">
        <v>1</v>
      </c>
      <c r="V6" s="40" t="s">
        <v>1</v>
      </c>
      <c r="W6" s="44" t="str">
        <f t="shared" si="1"/>
        <v>null</v>
      </c>
      <c r="X6" s="66" t="s">
        <v>1</v>
      </c>
      <c r="Y6" s="68" t="s">
        <v>1</v>
      </c>
      <c r="Z6" s="66" t="s">
        <v>1</v>
      </c>
      <c r="AA6" s="68" t="s">
        <v>1</v>
      </c>
      <c r="AB6" s="66" t="s">
        <v>1</v>
      </c>
      <c r="AC6" s="68" t="s">
        <v>1</v>
      </c>
      <c r="AD6" s="66" t="s">
        <v>1</v>
      </c>
      <c r="AE6" s="68" t="s">
        <v>1</v>
      </c>
      <c r="AF6" s="66" t="s">
        <v>1</v>
      </c>
      <c r="AG6" s="68" t="s">
        <v>1</v>
      </c>
      <c r="AH6" s="66" t="s">
        <v>1</v>
      </c>
      <c r="AI6" s="68" t="s">
        <v>1</v>
      </c>
      <c r="AJ6" s="66" t="s">
        <v>1</v>
      </c>
      <c r="AK6" s="68" t="s">
        <v>1</v>
      </c>
      <c r="AL6" s="66" t="s">
        <v>1</v>
      </c>
      <c r="AM6" s="68" t="s">
        <v>1</v>
      </c>
      <c r="AN6" s="66" t="s">
        <v>1</v>
      </c>
      <c r="AO6" s="68" t="s">
        <v>1</v>
      </c>
      <c r="AP6" s="66" t="s">
        <v>1</v>
      </c>
      <c r="AQ6" s="68" t="s">
        <v>1</v>
      </c>
      <c r="AR6" s="66" t="s">
        <v>1</v>
      </c>
      <c r="AS6" s="68" t="s">
        <v>1</v>
      </c>
    </row>
    <row r="7" spans="1:45" ht="6.75" customHeight="1" x14ac:dyDescent="0.3">
      <c r="A7" s="65">
        <v>7</v>
      </c>
      <c r="B7" s="31" t="s">
        <v>246</v>
      </c>
      <c r="C7" s="25" t="s">
        <v>100</v>
      </c>
      <c r="D7" s="28" t="s">
        <v>1</v>
      </c>
      <c r="E7" s="30" t="s">
        <v>1</v>
      </c>
      <c r="F7" s="28" t="s">
        <v>1</v>
      </c>
      <c r="G7" s="30" t="s">
        <v>1</v>
      </c>
      <c r="H7" s="47" t="s">
        <v>1</v>
      </c>
      <c r="I7" s="48" t="s">
        <v>1</v>
      </c>
      <c r="J7" s="47" t="s">
        <v>1</v>
      </c>
      <c r="K7" s="48" t="s">
        <v>1</v>
      </c>
      <c r="L7" s="41" t="s">
        <v>239</v>
      </c>
      <c r="M7" s="44" t="s">
        <v>281</v>
      </c>
      <c r="N7" s="41" t="s">
        <v>113</v>
      </c>
      <c r="O7" s="44" t="str">
        <f t="shared" si="0"/>
        <v>"Navio tipo Handymax."</v>
      </c>
      <c r="P7" s="41" t="s">
        <v>243</v>
      </c>
      <c r="Q7" s="44" t="s">
        <v>268</v>
      </c>
      <c r="R7" s="41" t="s">
        <v>1</v>
      </c>
      <c r="S7" s="44" t="s">
        <v>1</v>
      </c>
      <c r="T7" s="41" t="s">
        <v>1</v>
      </c>
      <c r="U7" s="44" t="s">
        <v>1</v>
      </c>
      <c r="V7" s="40" t="s">
        <v>1</v>
      </c>
      <c r="W7" s="44" t="str">
        <f t="shared" ref="W7:W14" si="2">IF(OR(V7="rgb",V7="cmy",V7="rgba",V7="cmyb"),  SUBSTITUTE(_xlfn.CONCAT("""",O7,".",Q7,".",S7,".",U7,""""), ".null",""), V7)</f>
        <v>null</v>
      </c>
      <c r="X7" s="66" t="s">
        <v>1</v>
      </c>
      <c r="Y7" s="68" t="s">
        <v>1</v>
      </c>
      <c r="Z7" s="66" t="s">
        <v>1</v>
      </c>
      <c r="AA7" s="68" t="s">
        <v>1</v>
      </c>
      <c r="AB7" s="66" t="s">
        <v>1</v>
      </c>
      <c r="AC7" s="68" t="s">
        <v>1</v>
      </c>
      <c r="AD7" s="66" t="s">
        <v>1</v>
      </c>
      <c r="AE7" s="68" t="s">
        <v>1</v>
      </c>
      <c r="AF7" s="66" t="s">
        <v>1</v>
      </c>
      <c r="AG7" s="68" t="s">
        <v>1</v>
      </c>
      <c r="AH7" s="66" t="s">
        <v>1</v>
      </c>
      <c r="AI7" s="68" t="s">
        <v>1</v>
      </c>
      <c r="AJ7" s="66" t="s">
        <v>1</v>
      </c>
      <c r="AK7" s="68" t="s">
        <v>1</v>
      </c>
      <c r="AL7" s="66" t="s">
        <v>1</v>
      </c>
      <c r="AM7" s="68" t="s">
        <v>1</v>
      </c>
      <c r="AN7" s="66" t="s">
        <v>1</v>
      </c>
      <c r="AO7" s="68" t="s">
        <v>1</v>
      </c>
      <c r="AP7" s="66" t="s">
        <v>1</v>
      </c>
      <c r="AQ7" s="68" t="s">
        <v>1</v>
      </c>
      <c r="AR7" s="66" t="s">
        <v>1</v>
      </c>
      <c r="AS7" s="68" t="s">
        <v>1</v>
      </c>
    </row>
    <row r="8" spans="1:45" ht="6.75" customHeight="1" x14ac:dyDescent="0.3">
      <c r="A8" s="65">
        <v>8</v>
      </c>
      <c r="B8" s="31" t="s">
        <v>232</v>
      </c>
      <c r="C8" s="25" t="s">
        <v>101</v>
      </c>
      <c r="D8" s="28" t="s">
        <v>1</v>
      </c>
      <c r="E8" s="30" t="s">
        <v>1</v>
      </c>
      <c r="F8" s="28" t="s">
        <v>1</v>
      </c>
      <c r="G8" s="30" t="s">
        <v>1</v>
      </c>
      <c r="H8" s="47" t="s">
        <v>1</v>
      </c>
      <c r="I8" s="48" t="s">
        <v>1</v>
      </c>
      <c r="J8" s="47" t="s">
        <v>1</v>
      </c>
      <c r="K8" s="48" t="s">
        <v>1</v>
      </c>
      <c r="L8" s="41" t="s">
        <v>239</v>
      </c>
      <c r="M8" s="44" t="s">
        <v>276</v>
      </c>
      <c r="N8" s="41" t="s">
        <v>113</v>
      </c>
      <c r="O8" s="44" t="str">
        <f t="shared" si="0"/>
        <v>"Navio tipo Supramax."</v>
      </c>
      <c r="P8" s="41" t="s">
        <v>243</v>
      </c>
      <c r="Q8" s="44" t="s">
        <v>268</v>
      </c>
      <c r="R8" s="41" t="s">
        <v>1</v>
      </c>
      <c r="S8" s="44" t="s">
        <v>1</v>
      </c>
      <c r="T8" s="41" t="s">
        <v>1</v>
      </c>
      <c r="U8" s="44" t="s">
        <v>1</v>
      </c>
      <c r="V8" s="40" t="s">
        <v>1</v>
      </c>
      <c r="W8" s="44" t="str">
        <f t="shared" si="2"/>
        <v>null</v>
      </c>
      <c r="X8" s="66" t="s">
        <v>1</v>
      </c>
      <c r="Y8" s="68" t="s">
        <v>1</v>
      </c>
      <c r="Z8" s="66" t="s">
        <v>1</v>
      </c>
      <c r="AA8" s="68" t="s">
        <v>1</v>
      </c>
      <c r="AB8" s="66" t="s">
        <v>1</v>
      </c>
      <c r="AC8" s="68" t="s">
        <v>1</v>
      </c>
      <c r="AD8" s="66" t="s">
        <v>1</v>
      </c>
      <c r="AE8" s="68" t="s">
        <v>1</v>
      </c>
      <c r="AF8" s="66" t="s">
        <v>1</v>
      </c>
      <c r="AG8" s="68" t="s">
        <v>1</v>
      </c>
      <c r="AH8" s="66" t="s">
        <v>1</v>
      </c>
      <c r="AI8" s="68" t="s">
        <v>1</v>
      </c>
      <c r="AJ8" s="66" t="s">
        <v>1</v>
      </c>
      <c r="AK8" s="68" t="s">
        <v>1</v>
      </c>
      <c r="AL8" s="66" t="s">
        <v>1</v>
      </c>
      <c r="AM8" s="68" t="s">
        <v>1</v>
      </c>
      <c r="AN8" s="66" t="s">
        <v>1</v>
      </c>
      <c r="AO8" s="68" t="s">
        <v>1</v>
      </c>
      <c r="AP8" s="66" t="s">
        <v>1</v>
      </c>
      <c r="AQ8" s="68" t="s">
        <v>1</v>
      </c>
      <c r="AR8" s="66" t="s">
        <v>1</v>
      </c>
      <c r="AS8" s="68" t="s">
        <v>1</v>
      </c>
    </row>
    <row r="9" spans="1:45" ht="6.75" customHeight="1" x14ac:dyDescent="0.3">
      <c r="A9" s="65">
        <v>9</v>
      </c>
      <c r="B9" s="31" t="s">
        <v>247</v>
      </c>
      <c r="C9" s="25" t="s">
        <v>102</v>
      </c>
      <c r="D9" s="28" t="s">
        <v>1</v>
      </c>
      <c r="E9" s="30" t="s">
        <v>1</v>
      </c>
      <c r="F9" s="28" t="s">
        <v>1</v>
      </c>
      <c r="G9" s="30" t="s">
        <v>1</v>
      </c>
      <c r="H9" s="47" t="s">
        <v>1</v>
      </c>
      <c r="I9" s="48" t="s">
        <v>1</v>
      </c>
      <c r="J9" s="47" t="s">
        <v>1</v>
      </c>
      <c r="K9" s="48" t="s">
        <v>1</v>
      </c>
      <c r="L9" s="41" t="s">
        <v>239</v>
      </c>
      <c r="M9" s="44" t="s">
        <v>275</v>
      </c>
      <c r="N9" s="41" t="s">
        <v>113</v>
      </c>
      <c r="O9" s="44" t="str">
        <f t="shared" si="0"/>
        <v>"Navio tipo Panamax."</v>
      </c>
      <c r="P9" s="41" t="s">
        <v>243</v>
      </c>
      <c r="Q9" s="44" t="s">
        <v>268</v>
      </c>
      <c r="R9" s="41" t="s">
        <v>1</v>
      </c>
      <c r="S9" s="44" t="s">
        <v>1</v>
      </c>
      <c r="T9" s="41" t="s">
        <v>1</v>
      </c>
      <c r="U9" s="44" t="s">
        <v>1</v>
      </c>
      <c r="V9" s="40" t="s">
        <v>1</v>
      </c>
      <c r="W9" s="44" t="str">
        <f t="shared" si="2"/>
        <v>null</v>
      </c>
      <c r="X9" s="66" t="s">
        <v>1</v>
      </c>
      <c r="Y9" s="68" t="s">
        <v>1</v>
      </c>
      <c r="Z9" s="66" t="s">
        <v>1</v>
      </c>
      <c r="AA9" s="68" t="s">
        <v>1</v>
      </c>
      <c r="AB9" s="66" t="s">
        <v>1</v>
      </c>
      <c r="AC9" s="68" t="s">
        <v>1</v>
      </c>
      <c r="AD9" s="66" t="s">
        <v>1</v>
      </c>
      <c r="AE9" s="68" t="s">
        <v>1</v>
      </c>
      <c r="AF9" s="66" t="s">
        <v>1</v>
      </c>
      <c r="AG9" s="68" t="s">
        <v>1</v>
      </c>
      <c r="AH9" s="66" t="s">
        <v>1</v>
      </c>
      <c r="AI9" s="68" t="s">
        <v>1</v>
      </c>
      <c r="AJ9" s="66" t="s">
        <v>1</v>
      </c>
      <c r="AK9" s="68" t="s">
        <v>1</v>
      </c>
      <c r="AL9" s="66" t="s">
        <v>1</v>
      </c>
      <c r="AM9" s="68" t="s">
        <v>1</v>
      </c>
      <c r="AN9" s="66" t="s">
        <v>1</v>
      </c>
      <c r="AO9" s="68" t="s">
        <v>1</v>
      </c>
      <c r="AP9" s="66" t="s">
        <v>1</v>
      </c>
      <c r="AQ9" s="68" t="s">
        <v>1</v>
      </c>
      <c r="AR9" s="66" t="s">
        <v>1</v>
      </c>
      <c r="AS9" s="68" t="s">
        <v>1</v>
      </c>
    </row>
    <row r="10" spans="1:45" ht="6.75" customHeight="1" x14ac:dyDescent="0.3">
      <c r="A10" s="65">
        <v>10</v>
      </c>
      <c r="B10" s="31" t="s">
        <v>248</v>
      </c>
      <c r="C10" s="25" t="s">
        <v>103</v>
      </c>
      <c r="D10" s="28" t="s">
        <v>1</v>
      </c>
      <c r="E10" s="30" t="s">
        <v>1</v>
      </c>
      <c r="F10" s="28" t="s">
        <v>1</v>
      </c>
      <c r="G10" s="30" t="s">
        <v>1</v>
      </c>
      <c r="H10" s="47" t="s">
        <v>1</v>
      </c>
      <c r="I10" s="48" t="s">
        <v>1</v>
      </c>
      <c r="J10" s="47" t="s">
        <v>1</v>
      </c>
      <c r="K10" s="48" t="s">
        <v>1</v>
      </c>
      <c r="L10" s="41" t="s">
        <v>239</v>
      </c>
      <c r="M10" s="44" t="s">
        <v>274</v>
      </c>
      <c r="N10" s="41" t="s">
        <v>113</v>
      </c>
      <c r="O10" s="44" t="str">
        <f t="shared" si="0"/>
        <v>"Navio tipo Neopanamax."</v>
      </c>
      <c r="P10" s="41" t="s">
        <v>243</v>
      </c>
      <c r="Q10" s="44" t="s">
        <v>268</v>
      </c>
      <c r="R10" s="41" t="s">
        <v>1</v>
      </c>
      <c r="S10" s="44" t="s">
        <v>1</v>
      </c>
      <c r="T10" s="41" t="s">
        <v>1</v>
      </c>
      <c r="U10" s="44" t="s">
        <v>1</v>
      </c>
      <c r="V10" s="40" t="s">
        <v>1</v>
      </c>
      <c r="W10" s="44" t="str">
        <f t="shared" si="2"/>
        <v>null</v>
      </c>
      <c r="X10" s="66" t="s">
        <v>1</v>
      </c>
      <c r="Y10" s="68" t="s">
        <v>1</v>
      </c>
      <c r="Z10" s="66" t="s">
        <v>1</v>
      </c>
      <c r="AA10" s="68" t="s">
        <v>1</v>
      </c>
      <c r="AB10" s="66" t="s">
        <v>1</v>
      </c>
      <c r="AC10" s="68" t="s">
        <v>1</v>
      </c>
      <c r="AD10" s="66" t="s">
        <v>1</v>
      </c>
      <c r="AE10" s="68" t="s">
        <v>1</v>
      </c>
      <c r="AF10" s="66" t="s">
        <v>1</v>
      </c>
      <c r="AG10" s="68" t="s">
        <v>1</v>
      </c>
      <c r="AH10" s="66" t="s">
        <v>1</v>
      </c>
      <c r="AI10" s="68" t="s">
        <v>1</v>
      </c>
      <c r="AJ10" s="66" t="s">
        <v>1</v>
      </c>
      <c r="AK10" s="68" t="s">
        <v>1</v>
      </c>
      <c r="AL10" s="66" t="s">
        <v>1</v>
      </c>
      <c r="AM10" s="68" t="s">
        <v>1</v>
      </c>
      <c r="AN10" s="66" t="s">
        <v>1</v>
      </c>
      <c r="AO10" s="68" t="s">
        <v>1</v>
      </c>
      <c r="AP10" s="66" t="s">
        <v>1</v>
      </c>
      <c r="AQ10" s="68" t="s">
        <v>1</v>
      </c>
      <c r="AR10" s="66" t="s">
        <v>1</v>
      </c>
      <c r="AS10" s="68" t="s">
        <v>1</v>
      </c>
    </row>
    <row r="11" spans="1:45" ht="6.75" customHeight="1" x14ac:dyDescent="0.3">
      <c r="A11" s="65">
        <v>11</v>
      </c>
      <c r="B11" s="31" t="s">
        <v>249</v>
      </c>
      <c r="C11" s="25" t="s">
        <v>104</v>
      </c>
      <c r="D11" s="28" t="s">
        <v>1</v>
      </c>
      <c r="E11" s="30" t="s">
        <v>1</v>
      </c>
      <c r="F11" s="28" t="s">
        <v>1</v>
      </c>
      <c r="G11" s="30" t="s">
        <v>1</v>
      </c>
      <c r="H11" s="47" t="s">
        <v>1</v>
      </c>
      <c r="I11" s="48" t="s">
        <v>1</v>
      </c>
      <c r="J11" s="47" t="s">
        <v>1</v>
      </c>
      <c r="K11" s="48" t="s">
        <v>1</v>
      </c>
      <c r="L11" s="41" t="s">
        <v>239</v>
      </c>
      <c r="M11" s="44" t="s">
        <v>272</v>
      </c>
      <c r="N11" s="41" t="s">
        <v>113</v>
      </c>
      <c r="O11" s="44" t="str">
        <f t="shared" si="0"/>
        <v>"Navio tipo Aframax."</v>
      </c>
      <c r="P11" s="41" t="s">
        <v>243</v>
      </c>
      <c r="Q11" s="44" t="s">
        <v>268</v>
      </c>
      <c r="R11" s="41" t="s">
        <v>1</v>
      </c>
      <c r="S11" s="44" t="s">
        <v>1</v>
      </c>
      <c r="T11" s="41" t="s">
        <v>1</v>
      </c>
      <c r="U11" s="44" t="s">
        <v>1</v>
      </c>
      <c r="V11" s="40" t="s">
        <v>1</v>
      </c>
      <c r="W11" s="44" t="str">
        <f t="shared" si="2"/>
        <v>null</v>
      </c>
      <c r="X11" s="66" t="s">
        <v>1</v>
      </c>
      <c r="Y11" s="68" t="s">
        <v>1</v>
      </c>
      <c r="Z11" s="66" t="s">
        <v>1</v>
      </c>
      <c r="AA11" s="68" t="s">
        <v>1</v>
      </c>
      <c r="AB11" s="66" t="s">
        <v>1</v>
      </c>
      <c r="AC11" s="68" t="s">
        <v>1</v>
      </c>
      <c r="AD11" s="66" t="s">
        <v>1</v>
      </c>
      <c r="AE11" s="68" t="s">
        <v>1</v>
      </c>
      <c r="AF11" s="66" t="s">
        <v>1</v>
      </c>
      <c r="AG11" s="68" t="s">
        <v>1</v>
      </c>
      <c r="AH11" s="66" t="s">
        <v>1</v>
      </c>
      <c r="AI11" s="68" t="s">
        <v>1</v>
      </c>
      <c r="AJ11" s="66" t="s">
        <v>1</v>
      </c>
      <c r="AK11" s="68" t="s">
        <v>1</v>
      </c>
      <c r="AL11" s="66" t="s">
        <v>1</v>
      </c>
      <c r="AM11" s="68" t="s">
        <v>1</v>
      </c>
      <c r="AN11" s="66" t="s">
        <v>1</v>
      </c>
      <c r="AO11" s="68" t="s">
        <v>1</v>
      </c>
      <c r="AP11" s="66" t="s">
        <v>1</v>
      </c>
      <c r="AQ11" s="68" t="s">
        <v>1</v>
      </c>
      <c r="AR11" s="66" t="s">
        <v>1</v>
      </c>
      <c r="AS11" s="68" t="s">
        <v>1</v>
      </c>
    </row>
    <row r="12" spans="1:45" ht="6.75" customHeight="1" x14ac:dyDescent="0.3">
      <c r="A12" s="65">
        <v>12</v>
      </c>
      <c r="B12" s="31" t="s">
        <v>250</v>
      </c>
      <c r="C12" s="25" t="s">
        <v>105</v>
      </c>
      <c r="D12" s="28" t="s">
        <v>1</v>
      </c>
      <c r="E12" s="30" t="s">
        <v>1</v>
      </c>
      <c r="F12" s="28" t="s">
        <v>1</v>
      </c>
      <c r="G12" s="30" t="s">
        <v>1</v>
      </c>
      <c r="H12" s="47" t="s">
        <v>1</v>
      </c>
      <c r="I12" s="48" t="s">
        <v>1</v>
      </c>
      <c r="J12" s="47" t="s">
        <v>1</v>
      </c>
      <c r="K12" s="48" t="s">
        <v>1</v>
      </c>
      <c r="L12" s="41" t="s">
        <v>239</v>
      </c>
      <c r="M12" s="44" t="s">
        <v>273</v>
      </c>
      <c r="N12" s="41" t="s">
        <v>113</v>
      </c>
      <c r="O12" s="44" t="str">
        <f t="shared" si="0"/>
        <v>"Navio tipo Suezmax."</v>
      </c>
      <c r="P12" s="41" t="s">
        <v>243</v>
      </c>
      <c r="Q12" s="44" t="s">
        <v>268</v>
      </c>
      <c r="R12" s="41" t="s">
        <v>1</v>
      </c>
      <c r="S12" s="44" t="s">
        <v>1</v>
      </c>
      <c r="T12" s="41" t="s">
        <v>1</v>
      </c>
      <c r="U12" s="44" t="s">
        <v>1</v>
      </c>
      <c r="V12" s="40" t="s">
        <v>1</v>
      </c>
      <c r="W12" s="44" t="str">
        <f t="shared" si="2"/>
        <v>null</v>
      </c>
      <c r="X12" s="66" t="s">
        <v>1</v>
      </c>
      <c r="Y12" s="68" t="s">
        <v>1</v>
      </c>
      <c r="Z12" s="66" t="s">
        <v>1</v>
      </c>
      <c r="AA12" s="68" t="s">
        <v>1</v>
      </c>
      <c r="AB12" s="66" t="s">
        <v>1</v>
      </c>
      <c r="AC12" s="68" t="s">
        <v>1</v>
      </c>
      <c r="AD12" s="66" t="s">
        <v>1</v>
      </c>
      <c r="AE12" s="68" t="s">
        <v>1</v>
      </c>
      <c r="AF12" s="66" t="s">
        <v>1</v>
      </c>
      <c r="AG12" s="68" t="s">
        <v>1</v>
      </c>
      <c r="AH12" s="66" t="s">
        <v>1</v>
      </c>
      <c r="AI12" s="68" t="s">
        <v>1</v>
      </c>
      <c r="AJ12" s="66" t="s">
        <v>1</v>
      </c>
      <c r="AK12" s="68" t="s">
        <v>1</v>
      </c>
      <c r="AL12" s="66" t="s">
        <v>1</v>
      </c>
      <c r="AM12" s="68" t="s">
        <v>1</v>
      </c>
      <c r="AN12" s="66" t="s">
        <v>1</v>
      </c>
      <c r="AO12" s="68" t="s">
        <v>1</v>
      </c>
      <c r="AP12" s="66" t="s">
        <v>1</v>
      </c>
      <c r="AQ12" s="68" t="s">
        <v>1</v>
      </c>
      <c r="AR12" s="66" t="s">
        <v>1</v>
      </c>
      <c r="AS12" s="68" t="s">
        <v>1</v>
      </c>
    </row>
    <row r="13" spans="1:45" ht="6.75" customHeight="1" x14ac:dyDescent="0.3">
      <c r="A13" s="65">
        <v>13</v>
      </c>
      <c r="B13" s="31" t="s">
        <v>233</v>
      </c>
      <c r="C13" s="25" t="s">
        <v>106</v>
      </c>
      <c r="D13" s="28" t="s">
        <v>1</v>
      </c>
      <c r="E13" s="30" t="s">
        <v>1</v>
      </c>
      <c r="F13" s="28" t="s">
        <v>1</v>
      </c>
      <c r="G13" s="30" t="s">
        <v>1</v>
      </c>
      <c r="H13" s="47" t="s">
        <v>1</v>
      </c>
      <c r="I13" s="48" t="s">
        <v>1</v>
      </c>
      <c r="J13" s="47" t="s">
        <v>1</v>
      </c>
      <c r="K13" s="48" t="s">
        <v>1</v>
      </c>
      <c r="L13" s="41" t="s">
        <v>239</v>
      </c>
      <c r="M13" s="44" t="s">
        <v>271</v>
      </c>
      <c r="N13" s="41" t="s">
        <v>113</v>
      </c>
      <c r="O13" s="44" t="str">
        <f t="shared" si="0"/>
        <v>"Navio tipo Capesize."</v>
      </c>
      <c r="P13" s="41" t="s">
        <v>243</v>
      </c>
      <c r="Q13" s="44" t="s">
        <v>268</v>
      </c>
      <c r="R13" s="41" t="s">
        <v>1</v>
      </c>
      <c r="S13" s="44" t="s">
        <v>1</v>
      </c>
      <c r="T13" s="41" t="s">
        <v>1</v>
      </c>
      <c r="U13" s="44" t="s">
        <v>1</v>
      </c>
      <c r="V13" s="40" t="s">
        <v>1</v>
      </c>
      <c r="W13" s="44" t="str">
        <f t="shared" ref="W13" si="3">IF(OR(V13="rgb",V13="cmy",V13="rgba",V13="cmyb"),  SUBSTITUTE(_xlfn.CONCAT("""",O13,".",Q13,".",S13,".",U13,""""), ".null",""), V13)</f>
        <v>null</v>
      </c>
      <c r="X13" s="66" t="s">
        <v>1</v>
      </c>
      <c r="Y13" s="68" t="s">
        <v>1</v>
      </c>
      <c r="Z13" s="66" t="s">
        <v>1</v>
      </c>
      <c r="AA13" s="68" t="s">
        <v>1</v>
      </c>
      <c r="AB13" s="66" t="s">
        <v>1</v>
      </c>
      <c r="AC13" s="68" t="s">
        <v>1</v>
      </c>
      <c r="AD13" s="66" t="s">
        <v>1</v>
      </c>
      <c r="AE13" s="68" t="s">
        <v>1</v>
      </c>
      <c r="AF13" s="66" t="s">
        <v>1</v>
      </c>
      <c r="AG13" s="68" t="s">
        <v>1</v>
      </c>
      <c r="AH13" s="66" t="s">
        <v>1</v>
      </c>
      <c r="AI13" s="68" t="s">
        <v>1</v>
      </c>
      <c r="AJ13" s="66" t="s">
        <v>1</v>
      </c>
      <c r="AK13" s="68" t="s">
        <v>1</v>
      </c>
      <c r="AL13" s="66" t="s">
        <v>1</v>
      </c>
      <c r="AM13" s="68" t="s">
        <v>1</v>
      </c>
      <c r="AN13" s="66" t="s">
        <v>1</v>
      </c>
      <c r="AO13" s="68" t="s">
        <v>1</v>
      </c>
      <c r="AP13" s="66" t="s">
        <v>1</v>
      </c>
      <c r="AQ13" s="68" t="s">
        <v>1</v>
      </c>
      <c r="AR13" s="66" t="s">
        <v>1</v>
      </c>
      <c r="AS13" s="68" t="s">
        <v>1</v>
      </c>
    </row>
    <row r="14" spans="1:45" ht="6.75" customHeight="1" x14ac:dyDescent="0.3">
      <c r="A14" s="65">
        <v>14</v>
      </c>
      <c r="B14" s="31" t="s">
        <v>251</v>
      </c>
      <c r="C14" s="25" t="s">
        <v>252</v>
      </c>
      <c r="D14" s="28" t="s">
        <v>1</v>
      </c>
      <c r="E14" s="30" t="s">
        <v>1</v>
      </c>
      <c r="F14" s="28" t="s">
        <v>1</v>
      </c>
      <c r="G14" s="30" t="s">
        <v>1</v>
      </c>
      <c r="H14" s="47" t="s">
        <v>1</v>
      </c>
      <c r="I14" s="48" t="s">
        <v>1</v>
      </c>
      <c r="J14" s="47" t="s">
        <v>1</v>
      </c>
      <c r="K14" s="48" t="s">
        <v>1</v>
      </c>
      <c r="L14" s="41" t="s">
        <v>239</v>
      </c>
      <c r="M14" s="44" t="s">
        <v>269</v>
      </c>
      <c r="N14" s="41" t="s">
        <v>113</v>
      </c>
      <c r="O14" s="44" t="str">
        <f t="shared" si="0"/>
        <v>"Navio tipo Cruzeiro."</v>
      </c>
      <c r="P14" s="41" t="s">
        <v>243</v>
      </c>
      <c r="Q14" s="44" t="s">
        <v>268</v>
      </c>
      <c r="R14" s="41" t="s">
        <v>1</v>
      </c>
      <c r="S14" s="44" t="s">
        <v>1</v>
      </c>
      <c r="T14" s="41" t="s">
        <v>1</v>
      </c>
      <c r="U14" s="44" t="s">
        <v>1</v>
      </c>
      <c r="V14" s="40" t="s">
        <v>1</v>
      </c>
      <c r="W14" s="44" t="str">
        <f t="shared" si="2"/>
        <v>null</v>
      </c>
      <c r="X14" s="66" t="s">
        <v>1</v>
      </c>
      <c r="Y14" s="68" t="s">
        <v>1</v>
      </c>
      <c r="Z14" s="66" t="s">
        <v>1</v>
      </c>
      <c r="AA14" s="68" t="s">
        <v>1</v>
      </c>
      <c r="AB14" s="66" t="s">
        <v>1</v>
      </c>
      <c r="AC14" s="68" t="s">
        <v>1</v>
      </c>
      <c r="AD14" s="66" t="s">
        <v>1</v>
      </c>
      <c r="AE14" s="68" t="s">
        <v>1</v>
      </c>
      <c r="AF14" s="66" t="s">
        <v>1</v>
      </c>
      <c r="AG14" s="68" t="s">
        <v>1</v>
      </c>
      <c r="AH14" s="66" t="s">
        <v>1</v>
      </c>
      <c r="AI14" s="68" t="s">
        <v>1</v>
      </c>
      <c r="AJ14" s="66" t="s">
        <v>1</v>
      </c>
      <c r="AK14" s="68" t="s">
        <v>1</v>
      </c>
      <c r="AL14" s="66" t="s">
        <v>1</v>
      </c>
      <c r="AM14" s="68" t="s">
        <v>1</v>
      </c>
      <c r="AN14" s="66" t="s">
        <v>1</v>
      </c>
      <c r="AO14" s="68" t="s">
        <v>1</v>
      </c>
      <c r="AP14" s="66" t="s">
        <v>1</v>
      </c>
      <c r="AQ14" s="68" t="s">
        <v>1</v>
      </c>
      <c r="AR14" s="66" t="s">
        <v>1</v>
      </c>
      <c r="AS14" s="68" t="s">
        <v>1</v>
      </c>
    </row>
    <row r="15" spans="1:45" ht="6.75" customHeight="1" x14ac:dyDescent="0.3">
      <c r="A15" s="65">
        <v>15</v>
      </c>
      <c r="B15" s="31" t="s">
        <v>235</v>
      </c>
      <c r="C15" s="25" t="s">
        <v>285</v>
      </c>
      <c r="D15" s="28" t="s">
        <v>1</v>
      </c>
      <c r="E15" s="30" t="s">
        <v>1</v>
      </c>
      <c r="F15" s="28" t="s">
        <v>1</v>
      </c>
      <c r="G15" s="30" t="s">
        <v>1</v>
      </c>
      <c r="H15" s="47" t="s">
        <v>1</v>
      </c>
      <c r="I15" s="48" t="s">
        <v>1</v>
      </c>
      <c r="J15" s="47" t="s">
        <v>1</v>
      </c>
      <c r="K15" s="48" t="s">
        <v>1</v>
      </c>
      <c r="L15" s="41" t="s">
        <v>239</v>
      </c>
      <c r="M15" s="44" t="s">
        <v>270</v>
      </c>
      <c r="N15" s="41" t="s">
        <v>113</v>
      </c>
      <c r="O15" s="44" t="s">
        <v>282</v>
      </c>
      <c r="P15" s="41" t="s">
        <v>1</v>
      </c>
      <c r="Q15" s="44" t="s">
        <v>1</v>
      </c>
      <c r="R15" s="41" t="s">
        <v>1</v>
      </c>
      <c r="S15" s="44" t="s">
        <v>1</v>
      </c>
      <c r="T15" s="41" t="s">
        <v>1</v>
      </c>
      <c r="U15" s="44" t="s">
        <v>1</v>
      </c>
      <c r="V15" s="40" t="s">
        <v>1</v>
      </c>
      <c r="W15" s="44" t="str">
        <f t="shared" ref="W15" si="4">IF(OR(V15="rgb",V15="cmy",V15="rgba",V15="cmyb"),  SUBSTITUTE(_xlfn.CONCAT("""",O15,".",Q15,".",S15,".",U15,""""), ".null",""), V15)</f>
        <v>null</v>
      </c>
      <c r="X15" s="66" t="s">
        <v>1</v>
      </c>
      <c r="Y15" s="68" t="s">
        <v>1</v>
      </c>
      <c r="Z15" s="66" t="s">
        <v>1</v>
      </c>
      <c r="AA15" s="68" t="s">
        <v>1</v>
      </c>
      <c r="AB15" s="66" t="s">
        <v>1</v>
      </c>
      <c r="AC15" s="68" t="s">
        <v>1</v>
      </c>
      <c r="AD15" s="66" t="s">
        <v>1</v>
      </c>
      <c r="AE15" s="68" t="s">
        <v>1</v>
      </c>
      <c r="AF15" s="66" t="s">
        <v>1</v>
      </c>
      <c r="AG15" s="68" t="s">
        <v>1</v>
      </c>
      <c r="AH15" s="66" t="s">
        <v>1</v>
      </c>
      <c r="AI15" s="68" t="s">
        <v>1</v>
      </c>
      <c r="AJ15" s="66" t="s">
        <v>1</v>
      </c>
      <c r="AK15" s="68" t="s">
        <v>1</v>
      </c>
      <c r="AL15" s="66" t="s">
        <v>1</v>
      </c>
      <c r="AM15" s="68" t="s">
        <v>1</v>
      </c>
      <c r="AN15" s="66" t="s">
        <v>1</v>
      </c>
      <c r="AO15" s="68" t="s">
        <v>1</v>
      </c>
      <c r="AP15" s="66" t="s">
        <v>1</v>
      </c>
      <c r="AQ15" s="68" t="s">
        <v>1</v>
      </c>
      <c r="AR15" s="66" t="s">
        <v>1</v>
      </c>
      <c r="AS15" s="68" t="s">
        <v>1</v>
      </c>
    </row>
    <row r="16" spans="1:45" ht="6.75" customHeight="1" x14ac:dyDescent="0.3">
      <c r="A16" s="65">
        <v>16</v>
      </c>
      <c r="B16" s="31" t="s">
        <v>236</v>
      </c>
      <c r="C16" s="25" t="s">
        <v>360</v>
      </c>
      <c r="D16" s="28" t="s">
        <v>242</v>
      </c>
      <c r="E16" s="30" t="s">
        <v>235</v>
      </c>
      <c r="F16" s="28" t="s">
        <v>1</v>
      </c>
      <c r="G16" s="30" t="s">
        <v>1</v>
      </c>
      <c r="H16" s="47" t="s">
        <v>1</v>
      </c>
      <c r="I16" s="48" t="s">
        <v>1</v>
      </c>
      <c r="J16" s="47" t="s">
        <v>1</v>
      </c>
      <c r="K16" s="48" t="s">
        <v>1</v>
      </c>
      <c r="L16" s="41" t="s">
        <v>239</v>
      </c>
      <c r="M16" s="64" t="s">
        <v>241</v>
      </c>
      <c r="N16" s="41" t="s">
        <v>1</v>
      </c>
      <c r="O16" s="44" t="s">
        <v>1</v>
      </c>
      <c r="P16" s="41" t="s">
        <v>243</v>
      </c>
      <c r="Q16" s="44" t="s">
        <v>244</v>
      </c>
      <c r="R16" s="41" t="s">
        <v>1</v>
      </c>
      <c r="S16" s="44" t="s">
        <v>1</v>
      </c>
      <c r="T16" s="41" t="s">
        <v>1</v>
      </c>
      <c r="U16" s="44" t="s">
        <v>1</v>
      </c>
      <c r="V16" s="41" t="s">
        <v>1</v>
      </c>
      <c r="W16" s="44" t="s">
        <v>1</v>
      </c>
      <c r="X16" s="66" t="s">
        <v>1</v>
      </c>
      <c r="Y16" s="68" t="s">
        <v>1</v>
      </c>
      <c r="Z16" s="66" t="s">
        <v>1</v>
      </c>
      <c r="AA16" s="68" t="s">
        <v>1</v>
      </c>
      <c r="AB16" s="66" t="s">
        <v>1</v>
      </c>
      <c r="AC16" s="68" t="s">
        <v>1</v>
      </c>
      <c r="AD16" s="66" t="s">
        <v>1</v>
      </c>
      <c r="AE16" s="68" t="s">
        <v>1</v>
      </c>
      <c r="AF16" s="66" t="s">
        <v>1</v>
      </c>
      <c r="AG16" s="68" t="s">
        <v>1</v>
      </c>
      <c r="AH16" s="66" t="s">
        <v>1</v>
      </c>
      <c r="AI16" s="68" t="s">
        <v>1</v>
      </c>
      <c r="AJ16" s="66" t="s">
        <v>1</v>
      </c>
      <c r="AK16" s="68" t="s">
        <v>1</v>
      </c>
      <c r="AL16" s="66" t="s">
        <v>1</v>
      </c>
      <c r="AM16" s="68" t="s">
        <v>1</v>
      </c>
      <c r="AN16" s="66" t="s">
        <v>1</v>
      </c>
      <c r="AO16" s="68" t="s">
        <v>1</v>
      </c>
      <c r="AP16" s="66" t="s">
        <v>1</v>
      </c>
      <c r="AQ16" s="68" t="s">
        <v>1</v>
      </c>
      <c r="AR16" s="66" t="s">
        <v>1</v>
      </c>
      <c r="AS16" s="68" t="s">
        <v>1</v>
      </c>
    </row>
    <row r="17" spans="1:45" ht="6.75" customHeight="1" x14ac:dyDescent="0.3">
      <c r="A17" s="65">
        <v>17</v>
      </c>
      <c r="B17" s="31" t="s">
        <v>237</v>
      </c>
      <c r="C17" s="25" t="s">
        <v>360</v>
      </c>
      <c r="D17" s="28" t="s">
        <v>242</v>
      </c>
      <c r="E17" s="30" t="s">
        <v>235</v>
      </c>
      <c r="F17" s="28" t="s">
        <v>1</v>
      </c>
      <c r="G17" s="30" t="s">
        <v>1</v>
      </c>
      <c r="H17" s="47" t="s">
        <v>1</v>
      </c>
      <c r="I17" s="48" t="s">
        <v>1</v>
      </c>
      <c r="J17" s="47" t="s">
        <v>1</v>
      </c>
      <c r="K17" s="48" t="s">
        <v>1</v>
      </c>
      <c r="L17" s="41" t="s">
        <v>239</v>
      </c>
      <c r="M17" s="64" t="s">
        <v>241</v>
      </c>
      <c r="N17" s="41" t="s">
        <v>1</v>
      </c>
      <c r="O17" s="44" t="s">
        <v>1</v>
      </c>
      <c r="P17" s="41" t="s">
        <v>243</v>
      </c>
      <c r="Q17" s="44" t="s">
        <v>244</v>
      </c>
      <c r="R17" s="41" t="s">
        <v>1</v>
      </c>
      <c r="S17" s="44" t="s">
        <v>1</v>
      </c>
      <c r="T17" s="41" t="s">
        <v>1</v>
      </c>
      <c r="U17" s="44" t="s">
        <v>1</v>
      </c>
      <c r="V17" s="41" t="s">
        <v>1</v>
      </c>
      <c r="W17" s="44" t="s">
        <v>1</v>
      </c>
      <c r="X17" s="66" t="s">
        <v>1</v>
      </c>
      <c r="Y17" s="68" t="s">
        <v>1</v>
      </c>
      <c r="Z17" s="66" t="s">
        <v>1</v>
      </c>
      <c r="AA17" s="68" t="s">
        <v>1</v>
      </c>
      <c r="AB17" s="66" t="s">
        <v>1</v>
      </c>
      <c r="AC17" s="68" t="s">
        <v>1</v>
      </c>
      <c r="AD17" s="66" t="s">
        <v>1</v>
      </c>
      <c r="AE17" s="68" t="s">
        <v>1</v>
      </c>
      <c r="AF17" s="66" t="s">
        <v>1</v>
      </c>
      <c r="AG17" s="68" t="s">
        <v>1</v>
      </c>
      <c r="AH17" s="66" t="s">
        <v>1</v>
      </c>
      <c r="AI17" s="68" t="s">
        <v>1</v>
      </c>
      <c r="AJ17" s="66" t="s">
        <v>1</v>
      </c>
      <c r="AK17" s="68" t="s">
        <v>1</v>
      </c>
      <c r="AL17" s="66" t="s">
        <v>1</v>
      </c>
      <c r="AM17" s="68" t="s">
        <v>1</v>
      </c>
      <c r="AN17" s="66" t="s">
        <v>1</v>
      </c>
      <c r="AO17" s="68" t="s">
        <v>1</v>
      </c>
      <c r="AP17" s="66" t="s">
        <v>1</v>
      </c>
      <c r="AQ17" s="68" t="s">
        <v>1</v>
      </c>
      <c r="AR17" s="66" t="s">
        <v>1</v>
      </c>
      <c r="AS17" s="68" t="s">
        <v>1</v>
      </c>
    </row>
    <row r="18" spans="1:45" ht="6.75" customHeight="1" x14ac:dyDescent="0.3">
      <c r="A18" s="65">
        <v>18</v>
      </c>
      <c r="B18" s="31" t="s">
        <v>238</v>
      </c>
      <c r="C18" s="25" t="s">
        <v>360</v>
      </c>
      <c r="D18" s="28" t="s">
        <v>242</v>
      </c>
      <c r="E18" s="30" t="s">
        <v>235</v>
      </c>
      <c r="F18" s="28" t="s">
        <v>1</v>
      </c>
      <c r="G18" s="30" t="s">
        <v>1</v>
      </c>
      <c r="H18" s="47" t="s">
        <v>1</v>
      </c>
      <c r="I18" s="48" t="s">
        <v>1</v>
      </c>
      <c r="J18" s="47" t="s">
        <v>1</v>
      </c>
      <c r="K18" s="48" t="s">
        <v>1</v>
      </c>
      <c r="L18" s="41" t="s">
        <v>239</v>
      </c>
      <c r="M18" s="64" t="s">
        <v>240</v>
      </c>
      <c r="N18" s="41" t="s">
        <v>1</v>
      </c>
      <c r="O18" s="44" t="s">
        <v>1</v>
      </c>
      <c r="P18" s="41" t="s">
        <v>243</v>
      </c>
      <c r="Q18" s="44" t="s">
        <v>244</v>
      </c>
      <c r="R18" s="41" t="s">
        <v>1</v>
      </c>
      <c r="S18" s="44" t="s">
        <v>1</v>
      </c>
      <c r="T18" s="41" t="s">
        <v>1</v>
      </c>
      <c r="U18" s="44" t="s">
        <v>1</v>
      </c>
      <c r="V18" s="41" t="s">
        <v>1</v>
      </c>
      <c r="W18" s="44" t="s">
        <v>1</v>
      </c>
      <c r="X18" s="66" t="s">
        <v>1</v>
      </c>
      <c r="Y18" s="68" t="s">
        <v>1</v>
      </c>
      <c r="Z18" s="66" t="s">
        <v>1</v>
      </c>
      <c r="AA18" s="68" t="s">
        <v>1</v>
      </c>
      <c r="AB18" s="66" t="s">
        <v>1</v>
      </c>
      <c r="AC18" s="68" t="s">
        <v>1</v>
      </c>
      <c r="AD18" s="66" t="s">
        <v>1</v>
      </c>
      <c r="AE18" s="68" t="s">
        <v>1</v>
      </c>
      <c r="AF18" s="66" t="s">
        <v>1</v>
      </c>
      <c r="AG18" s="68" t="s">
        <v>1</v>
      </c>
      <c r="AH18" s="66" t="s">
        <v>1</v>
      </c>
      <c r="AI18" s="68" t="s">
        <v>1</v>
      </c>
      <c r="AJ18" s="66" t="s">
        <v>1</v>
      </c>
      <c r="AK18" s="68" t="s">
        <v>1</v>
      </c>
      <c r="AL18" s="66" t="s">
        <v>1</v>
      </c>
      <c r="AM18" s="68" t="s">
        <v>1</v>
      </c>
      <c r="AN18" s="66" t="s">
        <v>1</v>
      </c>
      <c r="AO18" s="68" t="s">
        <v>1</v>
      </c>
      <c r="AP18" s="66" t="s">
        <v>1</v>
      </c>
      <c r="AQ18" s="68" t="s">
        <v>1</v>
      </c>
      <c r="AR18" s="66" t="s">
        <v>1</v>
      </c>
      <c r="AS18" s="68" t="s">
        <v>1</v>
      </c>
    </row>
  </sheetData>
  <sortState xmlns:xlrd2="http://schemas.microsoft.com/office/spreadsheetml/2017/richdata2" ref="A3:U3">
    <sortCondition ref="C1:C3"/>
  </sortState>
  <phoneticPr fontId="1" type="noConversion"/>
  <conditionalFormatting sqref="A1:B1048576 D1:XFD1048576">
    <cfRule type="cellIs" dxfId="2" priority="1" operator="equal">
      <formula>"null"</formula>
    </cfRule>
  </conditionalFormatting>
  <conditionalFormatting sqref="B1:B18">
    <cfRule type="duplicateValues" dxfId="1" priority="13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3203125" defaultRowHeight="7.8" x14ac:dyDescent="0.15"/>
  <cols>
    <col min="1" max="1" width="2.33203125" style="7" bestFit="1" customWidth="1"/>
    <col min="2" max="2" width="61.5546875" style="6" customWidth="1"/>
    <col min="3" max="16384" width="11.33203125" style="6"/>
  </cols>
  <sheetData>
    <row r="1" spans="1:2" ht="18" customHeight="1" x14ac:dyDescent="0.15">
      <c r="A1" s="8">
        <v>1</v>
      </c>
      <c r="B1" s="9" t="s">
        <v>29</v>
      </c>
    </row>
    <row r="2" spans="1:2" ht="31.2" x14ac:dyDescent="0.15">
      <c r="A2" s="8">
        <v>2</v>
      </c>
      <c r="B2" s="10" t="s">
        <v>24</v>
      </c>
    </row>
    <row r="3" spans="1:2" ht="31.2" x14ac:dyDescent="0.15">
      <c r="A3" s="8">
        <v>3</v>
      </c>
      <c r="B3" s="10" t="s">
        <v>25</v>
      </c>
    </row>
    <row r="4" spans="1:2" ht="39" x14ac:dyDescent="0.15">
      <c r="A4" s="8">
        <v>4</v>
      </c>
      <c r="B4" s="10" t="s">
        <v>26</v>
      </c>
    </row>
    <row r="5" spans="1:2" ht="86.5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2025-09-16T15:52:22Z</dcterms:modified>
</cp:coreProperties>
</file>