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4AE67DC4-6142-4328-B42E-F551E1046176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5" i="23" l="1"/>
  <c r="K154" i="23"/>
  <c r="K150" i="23"/>
  <c r="K153" i="23"/>
  <c r="K152" i="23"/>
  <c r="O581" i="9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P581" i="9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636" i="9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O637" i="9"/>
  <c r="O638" i="9" s="1"/>
  <c r="O639" i="9" s="1"/>
  <c r="O640" i="9" s="1"/>
  <c r="O641" i="9" s="1"/>
  <c r="O642" i="9" s="1"/>
  <c r="O643" i="9" s="1"/>
  <c r="O644" i="9" s="1"/>
  <c r="O645" i="9" s="1"/>
  <c r="B640" i="9"/>
  <c r="D644" i="9"/>
  <c r="D645" i="9"/>
  <c r="D642" i="9"/>
  <c r="D640" i="9"/>
  <c r="D641" i="9" s="1"/>
  <c r="D638" i="9"/>
  <c r="D636" i="9"/>
  <c r="D637" i="9" s="1"/>
  <c r="K148" i="23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F631" i="9" s="1"/>
  <c r="U628" i="9"/>
  <c r="R628" i="9"/>
  <c r="U630" i="9"/>
  <c r="R630" i="9"/>
  <c r="U629" i="9"/>
  <c r="R629" i="9"/>
  <c r="F581" i="9"/>
  <c r="B581" i="9" s="1"/>
  <c r="U581" i="9"/>
  <c r="R581" i="9"/>
  <c r="F584" i="9"/>
  <c r="U584" i="9"/>
  <c r="R584" i="9"/>
  <c r="F587" i="9"/>
  <c r="U587" i="9"/>
  <c r="R587" i="9"/>
  <c r="F590" i="9"/>
  <c r="B590" i="9" s="1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F595" i="9" s="1"/>
  <c r="U595" i="9"/>
  <c r="R595" i="9"/>
  <c r="U594" i="9"/>
  <c r="R594" i="9"/>
  <c r="U596" i="9"/>
  <c r="R596" i="9"/>
  <c r="U599" i="9"/>
  <c r="R599" i="9"/>
  <c r="F592" i="9"/>
  <c r="U592" i="9"/>
  <c r="R592" i="9"/>
  <c r="F588" i="9"/>
  <c r="B588" i="9" s="1"/>
  <c r="U588" i="9"/>
  <c r="R588" i="9"/>
  <c r="F585" i="9"/>
  <c r="U585" i="9"/>
  <c r="R585" i="9"/>
  <c r="F582" i="9"/>
  <c r="B582" i="9" s="1"/>
  <c r="U582" i="9"/>
  <c r="R582" i="9"/>
  <c r="C645" i="9"/>
  <c r="U645" i="9" s="1"/>
  <c r="T645" i="9" s="1"/>
  <c r="C644" i="9"/>
  <c r="R644" i="9" s="1"/>
  <c r="E643" i="9"/>
  <c r="E644" i="9" s="1"/>
  <c r="E645" i="9" s="1"/>
  <c r="C643" i="9"/>
  <c r="U643" i="9" s="1"/>
  <c r="T643" i="9" s="1"/>
  <c r="C642" i="9"/>
  <c r="U642" i="9" s="1"/>
  <c r="T642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E635" i="9"/>
  <c r="B635" i="9" s="1"/>
  <c r="C634" i="9"/>
  <c r="U634" i="9" s="1"/>
  <c r="T634" i="9" s="1"/>
  <c r="E633" i="9"/>
  <c r="B633" i="9"/>
  <c r="E634" i="9"/>
  <c r="E638" i="9" s="1"/>
  <c r="Q633" i="9"/>
  <c r="U562" i="9"/>
  <c r="R562" i="9"/>
  <c r="F562" i="9"/>
  <c r="B562" i="9" s="1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T365" i="9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B136" i="9" s="1"/>
  <c r="F126" i="9"/>
  <c r="C125" i="9"/>
  <c r="U125" i="9" s="1"/>
  <c r="T125" i="9" s="1"/>
  <c r="F103" i="9"/>
  <c r="F97" i="9"/>
  <c r="B97" i="9" s="1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K151" i="23"/>
  <c r="K149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E640" i="9" l="1"/>
  <c r="E636" i="9"/>
  <c r="E637" i="9" s="1"/>
  <c r="F632" i="9"/>
  <c r="B632" i="9" s="1"/>
  <c r="B631" i="9"/>
  <c r="Q581" i="9"/>
  <c r="E581" i="9"/>
  <c r="T581" i="9"/>
  <c r="E584" i="9"/>
  <c r="B587" i="9"/>
  <c r="T587" i="9"/>
  <c r="E590" i="9"/>
  <c r="F591" i="9"/>
  <c r="T590" i="9"/>
  <c r="E591" i="9"/>
  <c r="B594" i="9"/>
  <c r="F596" i="9"/>
  <c r="F599" i="9" s="1"/>
  <c r="F600" i="9" s="1"/>
  <c r="F598" i="9"/>
  <c r="B595" i="9"/>
  <c r="F597" i="9"/>
  <c r="T595" i="9"/>
  <c r="T585" i="9"/>
  <c r="T594" i="9"/>
  <c r="E585" i="9"/>
  <c r="E587" i="9" s="1"/>
  <c r="T588" i="9"/>
  <c r="B585" i="9"/>
  <c r="T582" i="9"/>
  <c r="B643" i="9"/>
  <c r="B638" i="9"/>
  <c r="E642" i="9"/>
  <c r="B642" i="9" s="1"/>
  <c r="R642" i="9"/>
  <c r="B644" i="9"/>
  <c r="R643" i="9"/>
  <c r="R645" i="9"/>
  <c r="U644" i="9"/>
  <c r="T644" i="9" s="1"/>
  <c r="U640" i="9"/>
  <c r="T640" i="9" s="1"/>
  <c r="R638" i="9"/>
  <c r="R639" i="9"/>
  <c r="R641" i="9"/>
  <c r="R637" i="9"/>
  <c r="R636" i="9"/>
  <c r="D639" i="9"/>
  <c r="D643" i="9" s="1"/>
  <c r="Q90" i="9"/>
  <c r="O91" i="9"/>
  <c r="O92" i="9" s="1"/>
  <c r="O93" i="9" s="1"/>
  <c r="O94" i="9" s="1"/>
  <c r="O95" i="9" s="1"/>
  <c r="O96" i="9" s="1"/>
  <c r="Q167" i="9"/>
  <c r="T562" i="9"/>
  <c r="R633" i="9"/>
  <c r="T556" i="9"/>
  <c r="R635" i="9"/>
  <c r="T555" i="9"/>
  <c r="B634" i="9"/>
  <c r="Q634" i="9"/>
  <c r="R634" i="9"/>
  <c r="E555" i="9"/>
  <c r="T561" i="9"/>
  <c r="E558" i="9"/>
  <c r="Q556" i="9"/>
  <c r="E560" i="9"/>
  <c r="E562" i="9" s="1"/>
  <c r="E559" i="9"/>
  <c r="E561" i="9" s="1"/>
  <c r="Q562" i="9"/>
  <c r="Q559" i="9"/>
  <c r="T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T631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O580" i="9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F372" i="9" s="1"/>
  <c r="F373" i="9" s="1"/>
  <c r="U370" i="9"/>
  <c r="T370" i="9" s="1"/>
  <c r="R370" i="9"/>
  <c r="B370" i="9"/>
  <c r="O369" i="9"/>
  <c r="E369" i="9"/>
  <c r="B369" i="9" s="1"/>
  <c r="C369" i="9"/>
  <c r="U369" i="9" s="1"/>
  <c r="T369" i="9" s="1"/>
  <c r="T368" i="9"/>
  <c r="Q368" i="9"/>
  <c r="C368" i="9"/>
  <c r="R368" i="9" s="1"/>
  <c r="B193" i="9"/>
  <c r="E193" i="9"/>
  <c r="R367" i="9"/>
  <c r="F367" i="9"/>
  <c r="T367" i="9" s="1"/>
  <c r="T366" i="9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4" i="9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7" i="9"/>
  <c r="B137" i="9" s="1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R91" i="9"/>
  <c r="U89" i="9"/>
  <c r="R89" i="9"/>
  <c r="U88" i="9"/>
  <c r="R88" i="9"/>
  <c r="P88" i="9"/>
  <c r="P89" i="9" s="1"/>
  <c r="F88" i="9"/>
  <c r="F89" i="9" s="1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R64" i="9"/>
  <c r="U62" i="9"/>
  <c r="R62" i="9"/>
  <c r="U61" i="9"/>
  <c r="R61" i="9"/>
  <c r="U59" i="9"/>
  <c r="R59" i="9"/>
  <c r="U58" i="9"/>
  <c r="R58" i="9"/>
  <c r="U57" i="9"/>
  <c r="R57" i="9"/>
  <c r="U55" i="9"/>
  <c r="R55" i="9"/>
  <c r="U54" i="9"/>
  <c r="R54" i="9"/>
  <c r="U53" i="9"/>
  <c r="R53" i="9"/>
  <c r="F53" i="9"/>
  <c r="F54" i="9" s="1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E641" i="9" l="1"/>
  <c r="B641" i="9"/>
  <c r="T632" i="9"/>
  <c r="B584" i="9"/>
  <c r="T584" i="9"/>
  <c r="B591" i="9"/>
  <c r="T591" i="9"/>
  <c r="T596" i="9"/>
  <c r="B596" i="9"/>
  <c r="F601" i="9"/>
  <c r="F605" i="9" s="1"/>
  <c r="F611" i="9" s="1"/>
  <c r="B600" i="9"/>
  <c r="T600" i="9"/>
  <c r="B598" i="9"/>
  <c r="T598" i="9"/>
  <c r="B597" i="9"/>
  <c r="T597" i="9"/>
  <c r="E592" i="9"/>
  <c r="E598" i="9" s="1"/>
  <c r="E605" i="9" s="1"/>
  <c r="E595" i="9"/>
  <c r="B593" i="9"/>
  <c r="E599" i="9"/>
  <c r="E606" i="9" s="1"/>
  <c r="B599" i="9"/>
  <c r="T599" i="9"/>
  <c r="B592" i="9"/>
  <c r="T592" i="9"/>
  <c r="B637" i="9"/>
  <c r="B636" i="9"/>
  <c r="B645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T635" i="9"/>
  <c r="Q558" i="9"/>
  <c r="B558" i="9"/>
  <c r="T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70" i="9" s="1"/>
  <c r="B69" i="9"/>
  <c r="P576" i="9"/>
  <c r="P577" i="9" s="1"/>
  <c r="P578" i="9" s="1"/>
  <c r="Q369" i="9"/>
  <c r="F84" i="9"/>
  <c r="B84" i="9" s="1"/>
  <c r="R580" i="9"/>
  <c r="B554" i="9"/>
  <c r="R67" i="9"/>
  <c r="B560" i="9"/>
  <c r="B583" i="9"/>
  <c r="B53" i="9"/>
  <c r="R563" i="9"/>
  <c r="R557" i="9"/>
  <c r="U560" i="9"/>
  <c r="T560" i="9" s="1"/>
  <c r="B577" i="9"/>
  <c r="T371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T373" i="9"/>
  <c r="B373" i="9"/>
  <c r="F374" i="9"/>
  <c r="O370" i="9"/>
  <c r="B372" i="9"/>
  <c r="T372" i="9"/>
  <c r="R120" i="9"/>
  <c r="U193" i="9"/>
  <c r="T193" i="9" s="1"/>
  <c r="R190" i="9"/>
  <c r="R187" i="9"/>
  <c r="U191" i="9"/>
  <c r="T191" i="9" s="1"/>
  <c r="T69" i="9"/>
  <c r="U188" i="9"/>
  <c r="T188" i="9" s="1"/>
  <c r="R193" i="9"/>
  <c r="B367" i="9"/>
  <c r="R26" i="9"/>
  <c r="T54" i="9"/>
  <c r="T87" i="9"/>
  <c r="R192" i="9"/>
  <c r="T53" i="9"/>
  <c r="F196" i="9"/>
  <c r="T195" i="9"/>
  <c r="B195" i="9"/>
  <c r="Q68" i="9"/>
  <c r="T168" i="9"/>
  <c r="R189" i="9"/>
  <c r="U25" i="9"/>
  <c r="T25" i="9" s="1"/>
  <c r="R39" i="9"/>
  <c r="U86" i="9"/>
  <c r="T86" i="9" s="1"/>
  <c r="T28" i="9"/>
  <c r="Q182" i="9"/>
  <c r="U186" i="9"/>
  <c r="T186" i="9" s="1"/>
  <c r="U184" i="9"/>
  <c r="T184" i="9" s="1"/>
  <c r="F98" i="9"/>
  <c r="B98" i="9" s="1"/>
  <c r="B168" i="9"/>
  <c r="R183" i="9"/>
  <c r="R182" i="9"/>
  <c r="Q119" i="9"/>
  <c r="T61" i="9"/>
  <c r="T161" i="9"/>
  <c r="T30" i="9"/>
  <c r="T32" i="9"/>
  <c r="B105" i="9"/>
  <c r="E187" i="9"/>
  <c r="E188" i="9" s="1"/>
  <c r="B188" i="9" s="1"/>
  <c r="R51" i="9"/>
  <c r="Q183" i="9"/>
  <c r="B31" i="9"/>
  <c r="T64" i="9"/>
  <c r="R105" i="9"/>
  <c r="T137" i="9"/>
  <c r="F138" i="9"/>
  <c r="B138" i="9" s="1"/>
  <c r="E183" i="9"/>
  <c r="B182" i="9"/>
  <c r="R119" i="9"/>
  <c r="B121" i="9"/>
  <c r="T121" i="9"/>
  <c r="B126" i="9"/>
  <c r="T126" i="9"/>
  <c r="B161" i="9"/>
  <c r="F177" i="9"/>
  <c r="B177" i="9" s="1"/>
  <c r="U185" i="9"/>
  <c r="T185" i="9" s="1"/>
  <c r="T136" i="9"/>
  <c r="F162" i="9"/>
  <c r="B162" i="9" s="1"/>
  <c r="R181" i="9"/>
  <c r="B120" i="9"/>
  <c r="F122" i="9"/>
  <c r="F127" i="9"/>
  <c r="R159" i="9"/>
  <c r="R160" i="9"/>
  <c r="Q161" i="9"/>
  <c r="F169" i="9"/>
  <c r="B169" i="9" s="1"/>
  <c r="T176" i="9"/>
  <c r="U181" i="9"/>
  <c r="T181" i="9" s="1"/>
  <c r="U159" i="9"/>
  <c r="T159" i="9" s="1"/>
  <c r="T22" i="9"/>
  <c r="Q87" i="9"/>
  <c r="Q88" i="9"/>
  <c r="F29" i="9"/>
  <c r="T29" i="9" s="1"/>
  <c r="T57" i="9"/>
  <c r="F65" i="9"/>
  <c r="R66" i="9"/>
  <c r="U85" i="9"/>
  <c r="T85" i="9" s="1"/>
  <c r="R19" i="9"/>
  <c r="F23" i="9"/>
  <c r="B23" i="9" s="1"/>
  <c r="Q69" i="9"/>
  <c r="U19" i="9"/>
  <c r="T19" i="9" s="1"/>
  <c r="R25" i="9"/>
  <c r="T97" i="9"/>
  <c r="T103" i="9"/>
  <c r="T37" i="9"/>
  <c r="B64" i="9"/>
  <c r="Q106" i="9"/>
  <c r="B106" i="9"/>
  <c r="T106" i="9"/>
  <c r="R104" i="9"/>
  <c r="Q105" i="9"/>
  <c r="F107" i="9"/>
  <c r="E88" i="9"/>
  <c r="E89" i="9" s="1"/>
  <c r="T89" i="9"/>
  <c r="B89" i="9"/>
  <c r="Q89" i="9"/>
  <c r="B86" i="9"/>
  <c r="B87" i="9"/>
  <c r="F92" i="9"/>
  <c r="B92" i="9" s="1"/>
  <c r="B88" i="9"/>
  <c r="T88" i="9"/>
  <c r="Q91" i="9"/>
  <c r="T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F62" i="9"/>
  <c r="F55" i="9"/>
  <c r="B57" i="9"/>
  <c r="B61" i="9"/>
  <c r="Q52" i="9"/>
  <c r="B54" i="9"/>
  <c r="R52" i="9"/>
  <c r="B52" i="9"/>
  <c r="B41" i="9"/>
  <c r="E42" i="9"/>
  <c r="R31" i="9"/>
  <c r="F33" i="9"/>
  <c r="F38" i="9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Q585" i="9" l="1"/>
  <c r="Q584" i="9"/>
  <c r="Q587" i="9"/>
  <c r="Q591" i="9"/>
  <c r="F615" i="9"/>
  <c r="F623" i="9" s="1"/>
  <c r="F614" i="9"/>
  <c r="B611" i="9"/>
  <c r="T611" i="9"/>
  <c r="B605" i="9"/>
  <c r="T605" i="9"/>
  <c r="F603" i="9"/>
  <c r="F602" i="9"/>
  <c r="B601" i="9"/>
  <c r="F604" i="9"/>
  <c r="F610" i="9" s="1"/>
  <c r="T60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71" i="9" s="1"/>
  <c r="T70" i="9"/>
  <c r="B36" i="9"/>
  <c r="E37" i="9"/>
  <c r="E38" i="9" s="1"/>
  <c r="D61" i="9"/>
  <c r="D62" i="9" s="1"/>
  <c r="D64" i="9" s="1"/>
  <c r="D65" i="9" s="1"/>
  <c r="P65" i="9"/>
  <c r="T65" i="9"/>
  <c r="B187" i="9"/>
  <c r="Q586" i="9"/>
  <c r="B589" i="9"/>
  <c r="B566" i="9"/>
  <c r="Q557" i="9"/>
  <c r="Q120" i="9"/>
  <c r="O371" i="9"/>
  <c r="Q370" i="9"/>
  <c r="T374" i="9"/>
  <c r="B374" i="9"/>
  <c r="F375" i="9"/>
  <c r="E189" i="9"/>
  <c r="E190" i="9" s="1"/>
  <c r="F99" i="9"/>
  <c r="F197" i="9"/>
  <c r="B196" i="9"/>
  <c r="T196" i="9"/>
  <c r="B29" i="9"/>
  <c r="T98" i="9"/>
  <c r="B65" i="9"/>
  <c r="F170" i="9"/>
  <c r="B170" i="9" s="1"/>
  <c r="T169" i="9"/>
  <c r="Q169" i="9"/>
  <c r="B183" i="9"/>
  <c r="E184" i="9"/>
  <c r="T177" i="9"/>
  <c r="Q177" i="9"/>
  <c r="F178" i="9"/>
  <c r="B178" i="9" s="1"/>
  <c r="T138" i="9"/>
  <c r="F139" i="9"/>
  <c r="B139" i="9" s="1"/>
  <c r="F128" i="9"/>
  <c r="T127" i="9"/>
  <c r="B127" i="9"/>
  <c r="Q162" i="9"/>
  <c r="F163" i="9"/>
  <c r="B163" i="9" s="1"/>
  <c r="T162" i="9"/>
  <c r="E122" i="9"/>
  <c r="E123" i="9" s="1"/>
  <c r="E124" i="9" s="1"/>
  <c r="F123" i="9"/>
  <c r="T122" i="9"/>
  <c r="B122" i="9"/>
  <c r="T23" i="9"/>
  <c r="F24" i="9"/>
  <c r="F108" i="9"/>
  <c r="T107" i="9"/>
  <c r="B107" i="9"/>
  <c r="Q107" i="9"/>
  <c r="O100" i="9"/>
  <c r="O101" i="9"/>
  <c r="O103" i="9" s="1"/>
  <c r="T92" i="9"/>
  <c r="Q92" i="9"/>
  <c r="F93" i="9"/>
  <c r="B93" i="9" s="1"/>
  <c r="Q98" i="9"/>
  <c r="E71" i="9"/>
  <c r="T58" i="9"/>
  <c r="B58" i="9"/>
  <c r="F59" i="9"/>
  <c r="T55" i="9"/>
  <c r="B55" i="9"/>
  <c r="B62" i="9"/>
  <c r="T62" i="9"/>
  <c r="B38" i="9"/>
  <c r="T38" i="9"/>
  <c r="F34" i="9"/>
  <c r="B33" i="9"/>
  <c r="T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590" i="9" l="1"/>
  <c r="Q594" i="9"/>
  <c r="Q588" i="9"/>
  <c r="B623" i="9"/>
  <c r="T623" i="9"/>
  <c r="E622" i="9"/>
  <c r="E619" i="9"/>
  <c r="E618" i="9"/>
  <c r="E617" i="9"/>
  <c r="F620" i="9"/>
  <c r="B614" i="9"/>
  <c r="T614" i="9"/>
  <c r="F621" i="9"/>
  <c r="B615" i="9"/>
  <c r="T615" i="9"/>
  <c r="B610" i="9"/>
  <c r="T610" i="9"/>
  <c r="E612" i="9"/>
  <c r="E609" i="9"/>
  <c r="E616" i="9" s="1"/>
  <c r="E608" i="9"/>
  <c r="E607" i="9"/>
  <c r="B604" i="9"/>
  <c r="T604" i="9"/>
  <c r="B602" i="9"/>
  <c r="T602" i="9"/>
  <c r="F606" i="9"/>
  <c r="B603" i="9"/>
  <c r="T603" i="9"/>
  <c r="Q194" i="9"/>
  <c r="O195" i="9"/>
  <c r="O196" i="9" s="1"/>
  <c r="Q103" i="9"/>
  <c r="O102" i="9"/>
  <c r="Q102" i="9" s="1"/>
  <c r="P366" i="9"/>
  <c r="P367" i="9" s="1"/>
  <c r="P365" i="9"/>
  <c r="F72" i="9"/>
  <c r="B72" i="9" s="1"/>
  <c r="Q71" i="9"/>
  <c r="B167" i="9"/>
  <c r="E169" i="9"/>
  <c r="E171" i="9" s="1"/>
  <c r="E173" i="9" s="1"/>
  <c r="T71" i="9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T99" i="9"/>
  <c r="F100" i="9"/>
  <c r="T100" i="9" s="1"/>
  <c r="Q560" i="9"/>
  <c r="B567" i="9"/>
  <c r="F376" i="9"/>
  <c r="T375" i="9"/>
  <c r="B375" i="9"/>
  <c r="O372" i="9"/>
  <c r="Q371" i="9"/>
  <c r="B189" i="9"/>
  <c r="B184" i="9"/>
  <c r="B197" i="9"/>
  <c r="F198" i="9"/>
  <c r="T197" i="9"/>
  <c r="Q185" i="9"/>
  <c r="Q184" i="9"/>
  <c r="Q121" i="9"/>
  <c r="T128" i="9"/>
  <c r="B128" i="9"/>
  <c r="F129" i="9"/>
  <c r="E191" i="9"/>
  <c r="B190" i="9"/>
  <c r="T170" i="9"/>
  <c r="Q170" i="9"/>
  <c r="F171" i="9"/>
  <c r="B171" i="9" s="1"/>
  <c r="F140" i="9"/>
  <c r="B140" i="9" s="1"/>
  <c r="T139" i="9"/>
  <c r="Q178" i="9"/>
  <c r="F179" i="9"/>
  <c r="B179" i="9" s="1"/>
  <c r="T178" i="9"/>
  <c r="F164" i="9"/>
  <c r="B164" i="9" s="1"/>
  <c r="T163" i="9"/>
  <c r="Q163" i="9"/>
  <c r="T123" i="9"/>
  <c r="B123" i="9"/>
  <c r="F124" i="9"/>
  <c r="T24" i="9"/>
  <c r="B24" i="9"/>
  <c r="T108" i="9"/>
  <c r="B108" i="9"/>
  <c r="Q108" i="9"/>
  <c r="F109" i="9"/>
  <c r="Q93" i="9"/>
  <c r="F94" i="9"/>
  <c r="B94" i="9" s="1"/>
  <c r="T93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T59" i="9"/>
  <c r="B59" i="9"/>
  <c r="F35" i="9"/>
  <c r="T34" i="9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1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589" i="9" l="1"/>
  <c r="E621" i="9"/>
  <c r="E623" i="9"/>
  <c r="B620" i="9"/>
  <c r="T620" i="9"/>
  <c r="E614" i="9"/>
  <c r="E615" i="9"/>
  <c r="B621" i="9"/>
  <c r="T621" i="9"/>
  <c r="F609" i="9"/>
  <c r="F608" i="9"/>
  <c r="F607" i="9"/>
  <c r="F612" i="9"/>
  <c r="F616" i="9" s="1"/>
  <c r="F624" i="9" s="1"/>
  <c r="B606" i="9"/>
  <c r="T606" i="9"/>
  <c r="Q638" i="9"/>
  <c r="T72" i="9"/>
  <c r="Q72" i="9"/>
  <c r="F73" i="9"/>
  <c r="B73" i="9" s="1"/>
  <c r="E175" i="9"/>
  <c r="E177" i="9" s="1"/>
  <c r="E179" i="9" s="1"/>
  <c r="E135" i="9"/>
  <c r="F101" i="9"/>
  <c r="Q101" i="9" s="1"/>
  <c r="B100" i="9"/>
  <c r="E96" i="9"/>
  <c r="Q100" i="9"/>
  <c r="B569" i="9"/>
  <c r="O373" i="9"/>
  <c r="Q372" i="9"/>
  <c r="F377" i="9"/>
  <c r="T376" i="9"/>
  <c r="B376" i="9"/>
  <c r="Q195" i="9"/>
  <c r="F199" i="9"/>
  <c r="T198" i="9"/>
  <c r="B198" i="9"/>
  <c r="O197" i="9"/>
  <c r="Q196" i="9"/>
  <c r="F141" i="9"/>
  <c r="B141" i="9" s="1"/>
  <c r="T140" i="9"/>
  <c r="T129" i="9"/>
  <c r="B129" i="9"/>
  <c r="F130" i="9"/>
  <c r="Q122" i="9"/>
  <c r="F180" i="9"/>
  <c r="B180" i="9" s="1"/>
  <c r="T179" i="9"/>
  <c r="Q179" i="9"/>
  <c r="T171" i="9"/>
  <c r="Q171" i="9"/>
  <c r="F172" i="9"/>
  <c r="B172" i="9" s="1"/>
  <c r="T164" i="9"/>
  <c r="Q164" i="9"/>
  <c r="F165" i="9"/>
  <c r="B165" i="9" s="1"/>
  <c r="T124" i="9"/>
  <c r="B124" i="9"/>
  <c r="Q186" i="9"/>
  <c r="B191" i="9"/>
  <c r="E192" i="9"/>
  <c r="B192" i="9" s="1"/>
  <c r="T109" i="9"/>
  <c r="B109" i="9"/>
  <c r="Q109" i="9"/>
  <c r="F110" i="9"/>
  <c r="F95" i="9"/>
  <c r="B95" i="9" s="1"/>
  <c r="T94" i="9"/>
  <c r="Q94" i="9"/>
  <c r="E73" i="9"/>
  <c r="E54" i="9"/>
  <c r="E55" i="9" s="1"/>
  <c r="Q56" i="9"/>
  <c r="Q54" i="9"/>
  <c r="E45" i="9"/>
  <c r="B44" i="9"/>
  <c r="T35" i="9"/>
  <c r="B35" i="9"/>
  <c r="T11" i="9"/>
  <c r="T17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Q4" i="9"/>
  <c r="F18" i="9"/>
  <c r="E5" i="9"/>
  <c r="F12" i="9"/>
  <c r="Q595" i="9" l="1"/>
  <c r="B628" i="9"/>
  <c r="T628" i="9"/>
  <c r="Q592" i="9"/>
  <c r="E625" i="9"/>
  <c r="E629" i="9" s="1"/>
  <c r="E626" i="9"/>
  <c r="E630" i="9" s="1"/>
  <c r="B624" i="9"/>
  <c r="T624" i="9"/>
  <c r="T616" i="9"/>
  <c r="F619" i="9"/>
  <c r="F618" i="9"/>
  <c r="F617" i="9"/>
  <c r="F626" i="9" s="1"/>
  <c r="F622" i="9"/>
  <c r="B616" i="9"/>
  <c r="B612" i="9"/>
  <c r="T612" i="9"/>
  <c r="B607" i="9"/>
  <c r="T607" i="9"/>
  <c r="F613" i="9"/>
  <c r="B608" i="9"/>
  <c r="T608" i="9"/>
  <c r="B609" i="9"/>
  <c r="T609" i="9"/>
  <c r="F74" i="9"/>
  <c r="B74" i="9" s="1"/>
  <c r="Q639" i="9"/>
  <c r="Q73" i="9"/>
  <c r="T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T101" i="9"/>
  <c r="B101" i="9"/>
  <c r="E57" i="9"/>
  <c r="E58" i="9" s="1"/>
  <c r="E59" i="9" s="1"/>
  <c r="E61" i="9" s="1"/>
  <c r="E62" i="9" s="1"/>
  <c r="E56" i="9"/>
  <c r="B56" i="9" s="1"/>
  <c r="B570" i="9"/>
  <c r="T377" i="9"/>
  <c r="B377" i="9"/>
  <c r="F378" i="9"/>
  <c r="O374" i="9"/>
  <c r="Q373" i="9"/>
  <c r="F200" i="9"/>
  <c r="T199" i="9"/>
  <c r="B199" i="9"/>
  <c r="O198" i="9"/>
  <c r="Q197" i="9"/>
  <c r="Q172" i="9"/>
  <c r="F173" i="9"/>
  <c r="B173" i="9" s="1"/>
  <c r="T172" i="9"/>
  <c r="F131" i="9"/>
  <c r="T130" i="9"/>
  <c r="B130" i="9"/>
  <c r="T165" i="9"/>
  <c r="Q165" i="9"/>
  <c r="F166" i="9"/>
  <c r="B166" i="9" s="1"/>
  <c r="Q187" i="9"/>
  <c r="T180" i="9"/>
  <c r="Q180" i="9"/>
  <c r="Q125" i="9"/>
  <c r="Q123" i="9"/>
  <c r="T141" i="9"/>
  <c r="F142" i="9"/>
  <c r="B142" i="9" s="1"/>
  <c r="Q110" i="9"/>
  <c r="F111" i="9"/>
  <c r="T110" i="9"/>
  <c r="B110" i="9"/>
  <c r="T95" i="9"/>
  <c r="Q95" i="9"/>
  <c r="E74" i="9"/>
  <c r="Q55" i="9"/>
  <c r="E46" i="9"/>
  <c r="B45" i="9"/>
  <c r="T12" i="9"/>
  <c r="T18" i="9"/>
  <c r="T5" i="9"/>
  <c r="Q5" i="9"/>
  <c r="B18" i="9"/>
  <c r="B12" i="9"/>
  <c r="B5" i="9"/>
  <c r="F6" i="9"/>
  <c r="E6" i="9"/>
  <c r="F13" i="9"/>
  <c r="Q596" i="9" l="1"/>
  <c r="Q600" i="9"/>
  <c r="Q593" i="9"/>
  <c r="Q597" i="9"/>
  <c r="Q605" i="9"/>
  <c r="Q598" i="9"/>
  <c r="B626" i="9"/>
  <c r="T626" i="9"/>
  <c r="Q74" i="9"/>
  <c r="T74" i="9"/>
  <c r="B619" i="9"/>
  <c r="T619" i="9"/>
  <c r="B618" i="9"/>
  <c r="T618" i="9"/>
  <c r="B622" i="9"/>
  <c r="T622" i="9"/>
  <c r="F625" i="9"/>
  <c r="B617" i="9"/>
  <c r="T617" i="9"/>
  <c r="B613" i="9"/>
  <c r="T613" i="9"/>
  <c r="F75" i="9"/>
  <c r="B75" i="9" s="1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T378" i="9"/>
  <c r="B378" i="9"/>
  <c r="F379" i="9"/>
  <c r="O199" i="9"/>
  <c r="Q198" i="9"/>
  <c r="B200" i="9"/>
  <c r="F201" i="9"/>
  <c r="T200" i="9"/>
  <c r="O126" i="9"/>
  <c r="Q124" i="9"/>
  <c r="F132" i="9"/>
  <c r="T131" i="9"/>
  <c r="B131" i="9"/>
  <c r="Q188" i="9"/>
  <c r="Q166" i="9"/>
  <c r="T166" i="9"/>
  <c r="T142" i="9"/>
  <c r="F143" i="9"/>
  <c r="B143" i="9" s="1"/>
  <c r="F174" i="9"/>
  <c r="B174" i="9" s="1"/>
  <c r="T173" i="9"/>
  <c r="Q173" i="9"/>
  <c r="F112" i="9"/>
  <c r="T111" i="9"/>
  <c r="B111" i="9"/>
  <c r="Q111" i="9"/>
  <c r="E75" i="9"/>
  <c r="Q57" i="9"/>
  <c r="B46" i="9"/>
  <c r="E47" i="9"/>
  <c r="T6" i="9"/>
  <c r="T13" i="9"/>
  <c r="B6" i="9"/>
  <c r="Q6" i="9"/>
  <c r="B13" i="9"/>
  <c r="F7" i="9"/>
  <c r="E7" i="9"/>
  <c r="F14" i="9"/>
  <c r="Q604" i="9" l="1"/>
  <c r="Q610" i="9"/>
  <c r="Q601" i="9"/>
  <c r="Q606" i="9"/>
  <c r="Q599" i="9"/>
  <c r="Q602" i="9"/>
  <c r="Q603" i="9"/>
  <c r="Q607" i="9"/>
  <c r="B625" i="9"/>
  <c r="T625" i="9"/>
  <c r="F76" i="9"/>
  <c r="B76" i="9" s="1"/>
  <c r="Q75" i="9"/>
  <c r="T75" i="9"/>
  <c r="Q640" i="9"/>
  <c r="B572" i="9"/>
  <c r="Q563" i="9"/>
  <c r="O376" i="9"/>
  <c r="Q375" i="9"/>
  <c r="F380" i="9"/>
  <c r="B379" i="9"/>
  <c r="T379" i="9"/>
  <c r="O200" i="9"/>
  <c r="Q199" i="9"/>
  <c r="T201" i="9"/>
  <c r="B201" i="9"/>
  <c r="F202" i="9"/>
  <c r="O127" i="9"/>
  <c r="Q126" i="9"/>
  <c r="T132" i="9"/>
  <c r="B132" i="9"/>
  <c r="F133" i="9"/>
  <c r="T174" i="9"/>
  <c r="Q174" i="9"/>
  <c r="F144" i="9"/>
  <c r="B144" i="9" s="1"/>
  <c r="T143" i="9"/>
  <c r="Q189" i="9"/>
  <c r="T112" i="9"/>
  <c r="B112" i="9"/>
  <c r="Q112" i="9"/>
  <c r="F113" i="9"/>
  <c r="E76" i="9"/>
  <c r="Q76" i="9"/>
  <c r="Q60" i="9"/>
  <c r="Q58" i="9"/>
  <c r="E48" i="9"/>
  <c r="B47" i="9"/>
  <c r="T14" i="9"/>
  <c r="T7" i="9"/>
  <c r="B7" i="9"/>
  <c r="Q7" i="9"/>
  <c r="B14" i="9"/>
  <c r="F8" i="9"/>
  <c r="E8" i="9"/>
  <c r="E9" i="9" s="1"/>
  <c r="B629" i="9" l="1"/>
  <c r="T629" i="9"/>
  <c r="B630" i="9"/>
  <c r="T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T76" i="9"/>
  <c r="F77" i="9"/>
  <c r="B77" i="9" s="1"/>
  <c r="B9" i="9"/>
  <c r="E10" i="9"/>
  <c r="B574" i="9"/>
  <c r="B573" i="9"/>
  <c r="Q631" i="9"/>
  <c r="Q564" i="9"/>
  <c r="O565" i="9"/>
  <c r="F381" i="9"/>
  <c r="T380" i="9"/>
  <c r="B380" i="9"/>
  <c r="O377" i="9"/>
  <c r="Q376" i="9"/>
  <c r="T202" i="9"/>
  <c r="B202" i="9"/>
  <c r="F203" i="9"/>
  <c r="O201" i="9"/>
  <c r="Q200" i="9"/>
  <c r="T133" i="9"/>
  <c r="B133" i="9"/>
  <c r="F134" i="9"/>
  <c r="Q190" i="9"/>
  <c r="O128" i="9"/>
  <c r="Q127" i="9"/>
  <c r="F145" i="9"/>
  <c r="B145" i="9" s="1"/>
  <c r="T144" i="9"/>
  <c r="T113" i="9"/>
  <c r="B113" i="9"/>
  <c r="Q113" i="9"/>
  <c r="F114" i="9"/>
  <c r="E77" i="9"/>
  <c r="Q59" i="9"/>
  <c r="E49" i="9"/>
  <c r="B48" i="9"/>
  <c r="T8" i="9"/>
  <c r="B8" i="9"/>
  <c r="Q624" i="9" l="1"/>
  <c r="Q628" i="9"/>
  <c r="Q626" i="9"/>
  <c r="Q614" i="9"/>
  <c r="Q77" i="9"/>
  <c r="T77" i="9"/>
  <c r="F78" i="9"/>
  <c r="B78" i="9" s="1"/>
  <c r="Q641" i="9"/>
  <c r="Q632" i="9"/>
  <c r="Q8" i="9"/>
  <c r="Q9" i="9"/>
  <c r="O566" i="9"/>
  <c r="O567" i="9" s="1"/>
  <c r="Q565" i="9"/>
  <c r="O378" i="9"/>
  <c r="Q377" i="9"/>
  <c r="T381" i="9"/>
  <c r="B381" i="9"/>
  <c r="F382" i="9"/>
  <c r="F204" i="9"/>
  <c r="B203" i="9"/>
  <c r="T203" i="9"/>
  <c r="O202" i="9"/>
  <c r="Q201" i="9"/>
  <c r="O129" i="9"/>
  <c r="Q128" i="9"/>
  <c r="T134" i="9"/>
  <c r="B134" i="9"/>
  <c r="Q191" i="9"/>
  <c r="T145" i="9"/>
  <c r="F146" i="9"/>
  <c r="B146" i="9" s="1"/>
  <c r="Q114" i="9"/>
  <c r="F115" i="9"/>
  <c r="T114" i="9"/>
  <c r="B114" i="9"/>
  <c r="E78" i="9"/>
  <c r="Q63" i="9"/>
  <c r="Q61" i="9"/>
  <c r="B49" i="9"/>
  <c r="E50" i="9"/>
  <c r="B50" i="9" s="1"/>
  <c r="Q10" i="9"/>
  <c r="E11" i="9"/>
  <c r="Q625" i="9" l="1"/>
  <c r="T78" i="9"/>
  <c r="F79" i="9"/>
  <c r="B79" i="9" s="1"/>
  <c r="Q78" i="9"/>
  <c r="O568" i="9"/>
  <c r="Q567" i="9"/>
  <c r="Q566" i="9"/>
  <c r="O379" i="9"/>
  <c r="Q378" i="9"/>
  <c r="T382" i="9"/>
  <c r="B382" i="9"/>
  <c r="F383" i="9"/>
  <c r="F205" i="9"/>
  <c r="T204" i="9"/>
  <c r="B204" i="9"/>
  <c r="O203" i="9"/>
  <c r="Q202" i="9"/>
  <c r="Q192" i="9"/>
  <c r="O130" i="9"/>
  <c r="Q129" i="9"/>
  <c r="T146" i="9"/>
  <c r="F147" i="9"/>
  <c r="B147" i="9" s="1"/>
  <c r="F116" i="9"/>
  <c r="T115" i="9"/>
  <c r="B115" i="9"/>
  <c r="Q115" i="9"/>
  <c r="E79" i="9"/>
  <c r="Q67" i="9"/>
  <c r="Q62" i="9"/>
  <c r="Q11" i="9"/>
  <c r="E12" i="9"/>
  <c r="Q630" i="9" l="1"/>
  <c r="Q629" i="9"/>
  <c r="F80" i="9"/>
  <c r="B80" i="9" s="1"/>
  <c r="Q79" i="9"/>
  <c r="T79" i="9"/>
  <c r="Q642" i="9"/>
  <c r="Q568" i="9"/>
  <c r="O569" i="9"/>
  <c r="F384" i="9"/>
  <c r="T383" i="9"/>
  <c r="B383" i="9"/>
  <c r="O380" i="9"/>
  <c r="Q379" i="9"/>
  <c r="O204" i="9"/>
  <c r="Q203" i="9"/>
  <c r="B205" i="9"/>
  <c r="F206" i="9"/>
  <c r="T205" i="9"/>
  <c r="F148" i="9"/>
  <c r="B148" i="9" s="1"/>
  <c r="T147" i="9"/>
  <c r="O131" i="9"/>
  <c r="Q130" i="9"/>
  <c r="T116" i="9"/>
  <c r="B116" i="9"/>
  <c r="Q116" i="9"/>
  <c r="F117" i="9"/>
  <c r="E80" i="9"/>
  <c r="E82" i="9" s="1"/>
  <c r="Q64" i="9"/>
  <c r="Q12" i="9"/>
  <c r="E13" i="9"/>
  <c r="T80" i="9" l="1"/>
  <c r="Q80" i="9"/>
  <c r="F81" i="9"/>
  <c r="B81" i="9" s="1"/>
  <c r="Q643" i="9"/>
  <c r="E81" i="9"/>
  <c r="B82" i="9"/>
  <c r="Q569" i="9"/>
  <c r="O570" i="9"/>
  <c r="Q65" i="9"/>
  <c r="O381" i="9"/>
  <c r="Q380" i="9"/>
  <c r="F385" i="9"/>
  <c r="T384" i="9"/>
  <c r="B384" i="9"/>
  <c r="O205" i="9"/>
  <c r="Q204" i="9"/>
  <c r="F207" i="9"/>
  <c r="T206" i="9"/>
  <c r="B206" i="9"/>
  <c r="O132" i="9"/>
  <c r="Q131" i="9"/>
  <c r="F149" i="9"/>
  <c r="B149" i="9" s="1"/>
  <c r="T148" i="9"/>
  <c r="T117" i="9"/>
  <c r="B117" i="9"/>
  <c r="Q117" i="9"/>
  <c r="F118" i="9"/>
  <c r="T81" i="9"/>
  <c r="Q13" i="9"/>
  <c r="E14" i="9"/>
  <c r="E15" i="9" s="1"/>
  <c r="Q81" i="9" l="1"/>
  <c r="B15" i="9"/>
  <c r="E16" i="9"/>
  <c r="Q570" i="9"/>
  <c r="O571" i="9"/>
  <c r="T385" i="9"/>
  <c r="B385" i="9"/>
  <c r="F386" i="9"/>
  <c r="O382" i="9"/>
  <c r="Q381" i="9"/>
  <c r="F208" i="9"/>
  <c r="T207" i="9"/>
  <c r="B207" i="9"/>
  <c r="O206" i="9"/>
  <c r="Q205" i="9"/>
  <c r="O133" i="9"/>
  <c r="Q132" i="9"/>
  <c r="T149" i="9"/>
  <c r="F150" i="9"/>
  <c r="B150" i="9" s="1"/>
  <c r="Q118" i="9"/>
  <c r="T118" i="9"/>
  <c r="B118" i="9"/>
  <c r="E83" i="9"/>
  <c r="T83" i="9"/>
  <c r="Q644" i="9" l="1"/>
  <c r="Q14" i="9"/>
  <c r="Q15" i="9"/>
  <c r="O572" i="9"/>
  <c r="Q571" i="9"/>
  <c r="T386" i="9"/>
  <c r="B386" i="9"/>
  <c r="F387" i="9"/>
  <c r="O383" i="9"/>
  <c r="Q382" i="9"/>
  <c r="O207" i="9"/>
  <c r="Q206" i="9"/>
  <c r="F209" i="9"/>
  <c r="T208" i="9"/>
  <c r="B208" i="9"/>
  <c r="O134" i="9"/>
  <c r="O135" i="9" s="1"/>
  <c r="Q133" i="9"/>
  <c r="T150" i="9"/>
  <c r="F151" i="9"/>
  <c r="B151" i="9" s="1"/>
  <c r="T84" i="9"/>
  <c r="Q84" i="9"/>
  <c r="E84" i="9"/>
  <c r="Q16" i="9"/>
  <c r="E17" i="9"/>
  <c r="O136" i="9" l="1"/>
  <c r="O137" i="9" s="1"/>
  <c r="Q135" i="9"/>
  <c r="O573" i="9"/>
  <c r="Q572" i="9"/>
  <c r="O384" i="9"/>
  <c r="Q383" i="9"/>
  <c r="F388" i="9"/>
  <c r="T387" i="9"/>
  <c r="B387" i="9"/>
  <c r="O208" i="9"/>
  <c r="Q207" i="9"/>
  <c r="T209" i="9"/>
  <c r="B209" i="9"/>
  <c r="F210" i="9"/>
  <c r="F152" i="9"/>
  <c r="B152" i="9" s="1"/>
  <c r="T151" i="9"/>
  <c r="Q134" i="9"/>
  <c r="Q17" i="9"/>
  <c r="Q645" i="9" l="1"/>
  <c r="Q573" i="9"/>
  <c r="O574" i="9"/>
  <c r="Q574" i="9" s="1"/>
  <c r="O385" i="9"/>
  <c r="Q384" i="9"/>
  <c r="F389" i="9"/>
  <c r="T388" i="9"/>
  <c r="B388" i="9"/>
  <c r="T210" i="9"/>
  <c r="B210" i="9"/>
  <c r="F211" i="9"/>
  <c r="O209" i="9"/>
  <c r="Q208" i="9"/>
  <c r="Q136" i="9"/>
  <c r="F153" i="9"/>
  <c r="B153" i="9" s="1"/>
  <c r="T152" i="9"/>
  <c r="T389" i="9" l="1"/>
  <c r="B389" i="9"/>
  <c r="F390" i="9"/>
  <c r="O386" i="9"/>
  <c r="Q385" i="9"/>
  <c r="O210" i="9"/>
  <c r="Q209" i="9"/>
  <c r="T211" i="9"/>
  <c r="B211" i="9"/>
  <c r="F212" i="9"/>
  <c r="O138" i="9"/>
  <c r="Q137" i="9"/>
  <c r="T153" i="9"/>
  <c r="F154" i="9"/>
  <c r="B154" i="9" s="1"/>
  <c r="Q18" i="9"/>
  <c r="Q20" i="9"/>
  <c r="O387" i="9" l="1"/>
  <c r="Q386" i="9"/>
  <c r="T390" i="9"/>
  <c r="B390" i="9"/>
  <c r="F391" i="9"/>
  <c r="O211" i="9"/>
  <c r="Q210" i="9"/>
  <c r="F213" i="9"/>
  <c r="T212" i="9"/>
  <c r="B212" i="9"/>
  <c r="T154" i="9"/>
  <c r="F155" i="9"/>
  <c r="B155" i="9" s="1"/>
  <c r="O139" i="9"/>
  <c r="Q138" i="9"/>
  <c r="Q19" i="9"/>
  <c r="O576" i="9" l="1"/>
  <c r="Q575" i="9"/>
  <c r="O388" i="9"/>
  <c r="Q387" i="9"/>
  <c r="F392" i="9"/>
  <c r="B391" i="9"/>
  <c r="T391" i="9"/>
  <c r="O212" i="9"/>
  <c r="Q211" i="9"/>
  <c r="B213" i="9"/>
  <c r="F214" i="9"/>
  <c r="T213" i="9"/>
  <c r="F156" i="9"/>
  <c r="B156" i="9" s="1"/>
  <c r="T155" i="9"/>
  <c r="O140" i="9"/>
  <c r="Q139" i="9"/>
  <c r="Q26" i="9"/>
  <c r="Q25" i="9"/>
  <c r="Q21" i="9"/>
  <c r="O577" i="9" l="1"/>
  <c r="Q576" i="9"/>
  <c r="F393" i="9"/>
  <c r="T392" i="9"/>
  <c r="B392" i="9"/>
  <c r="O389" i="9"/>
  <c r="Q388" i="9"/>
  <c r="F215" i="9"/>
  <c r="T214" i="9"/>
  <c r="B214" i="9"/>
  <c r="O213" i="9"/>
  <c r="Q212" i="9"/>
  <c r="F157" i="9"/>
  <c r="B157" i="9" s="1"/>
  <c r="T156" i="9"/>
  <c r="O141" i="9"/>
  <c r="Q140" i="9"/>
  <c r="Q22" i="9"/>
  <c r="O27" i="9"/>
  <c r="Q27" i="9" s="1"/>
  <c r="Q577" i="9" l="1"/>
  <c r="O578" i="9"/>
  <c r="O390" i="9"/>
  <c r="Q389" i="9"/>
  <c r="T393" i="9"/>
  <c r="B393" i="9"/>
  <c r="F394" i="9"/>
  <c r="F216" i="9"/>
  <c r="T215" i="9"/>
  <c r="B215" i="9"/>
  <c r="O214" i="9"/>
  <c r="Q213" i="9"/>
  <c r="O142" i="9"/>
  <c r="Q141" i="9"/>
  <c r="T157" i="9"/>
  <c r="F158" i="9"/>
  <c r="B158" i="9" s="1"/>
  <c r="O28" i="9"/>
  <c r="Q28" i="9" s="1"/>
  <c r="Q23" i="9"/>
  <c r="Q578" i="9" l="1"/>
  <c r="Q582" i="9"/>
  <c r="O391" i="9"/>
  <c r="Q390" i="9"/>
  <c r="T394" i="9"/>
  <c r="B394" i="9"/>
  <c r="F395" i="9"/>
  <c r="O215" i="9"/>
  <c r="Q214" i="9"/>
  <c r="F217" i="9"/>
  <c r="T216" i="9"/>
  <c r="B216" i="9"/>
  <c r="O143" i="9"/>
  <c r="Q142" i="9"/>
  <c r="T158" i="9"/>
  <c r="Q24" i="9"/>
  <c r="O29" i="9"/>
  <c r="F396" i="9" l="1"/>
  <c r="T395" i="9"/>
  <c r="B395" i="9"/>
  <c r="O392" i="9"/>
  <c r="Q391" i="9"/>
  <c r="T217" i="9"/>
  <c r="B217" i="9"/>
  <c r="F218" i="9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O393" i="9" l="1"/>
  <c r="Q392" i="9"/>
  <c r="F397" i="9"/>
  <c r="T396" i="9"/>
  <c r="B396" i="9"/>
  <c r="T218" i="9"/>
  <c r="B218" i="9"/>
  <c r="F219" i="9"/>
  <c r="O217" i="9"/>
  <c r="Q216" i="9"/>
  <c r="O145" i="9"/>
  <c r="Q144" i="9"/>
  <c r="Q30" i="9"/>
  <c r="T397" i="9" l="1"/>
  <c r="B397" i="9"/>
  <c r="F398" i="9"/>
  <c r="O394" i="9"/>
  <c r="Q393" i="9"/>
  <c r="T219" i="9"/>
  <c r="B219" i="9"/>
  <c r="F220" i="9"/>
  <c r="O218" i="9"/>
  <c r="Q217" i="9"/>
  <c r="O146" i="9"/>
  <c r="Q145" i="9"/>
  <c r="Q31" i="9"/>
  <c r="T398" i="9" l="1"/>
  <c r="B398" i="9"/>
  <c r="F399" i="9"/>
  <c r="O395" i="9"/>
  <c r="Q394" i="9"/>
  <c r="O219" i="9"/>
  <c r="Q218" i="9"/>
  <c r="F221" i="9"/>
  <c r="T220" i="9"/>
  <c r="B220" i="9"/>
  <c r="O147" i="9"/>
  <c r="Q146" i="9"/>
  <c r="O396" i="9" l="1"/>
  <c r="Q395" i="9"/>
  <c r="F400" i="9"/>
  <c r="T399" i="9"/>
  <c r="B399" i="9"/>
  <c r="B221" i="9"/>
  <c r="F222" i="9"/>
  <c r="T221" i="9"/>
  <c r="O220" i="9"/>
  <c r="Q219" i="9"/>
  <c r="O148" i="9"/>
  <c r="Q147" i="9"/>
  <c r="Q32" i="9"/>
  <c r="O397" i="9" l="1"/>
  <c r="Q396" i="9"/>
  <c r="F401" i="9"/>
  <c r="T400" i="9"/>
  <c r="B400" i="9"/>
  <c r="F223" i="9"/>
  <c r="T222" i="9"/>
  <c r="B222" i="9"/>
  <c r="O221" i="9"/>
  <c r="Q220" i="9"/>
  <c r="O149" i="9"/>
  <c r="Q148" i="9"/>
  <c r="Q33" i="9"/>
  <c r="T401" i="9" l="1"/>
  <c r="B401" i="9"/>
  <c r="F402" i="9"/>
  <c r="O398" i="9"/>
  <c r="Q397" i="9"/>
  <c r="O222" i="9"/>
  <c r="Q221" i="9"/>
  <c r="F224" i="9"/>
  <c r="T223" i="9"/>
  <c r="B223" i="9"/>
  <c r="O150" i="9"/>
  <c r="Q149" i="9"/>
  <c r="Q34" i="9"/>
  <c r="Q36" i="9"/>
  <c r="O399" i="9" l="1"/>
  <c r="Q398" i="9"/>
  <c r="T402" i="9"/>
  <c r="B402" i="9"/>
  <c r="F403" i="9"/>
  <c r="F225" i="9"/>
  <c r="T224" i="9"/>
  <c r="B224" i="9"/>
  <c r="O223" i="9"/>
  <c r="Q222" i="9"/>
  <c r="O151" i="9"/>
  <c r="Q150" i="9"/>
  <c r="Q35" i="9"/>
  <c r="O40" i="9"/>
  <c r="Q40" i="9" s="1"/>
  <c r="O400" i="9" l="1"/>
  <c r="Q399" i="9"/>
  <c r="F404" i="9"/>
  <c r="T403" i="9"/>
  <c r="B403" i="9"/>
  <c r="O224" i="9"/>
  <c r="Q223" i="9"/>
  <c r="T225" i="9"/>
  <c r="B225" i="9"/>
  <c r="F226" i="9"/>
  <c r="O152" i="9"/>
  <c r="Q151" i="9"/>
  <c r="O41" i="9"/>
  <c r="Q41" i="9" s="1"/>
  <c r="Q37" i="9"/>
  <c r="F405" i="9" l="1"/>
  <c r="T404" i="9"/>
  <c r="B404" i="9"/>
  <c r="O401" i="9"/>
  <c r="Q400" i="9"/>
  <c r="T226" i="9"/>
  <c r="B226" i="9"/>
  <c r="F227" i="9"/>
  <c r="O225" i="9"/>
  <c r="Q224" i="9"/>
  <c r="O153" i="9"/>
  <c r="Q152" i="9"/>
  <c r="O39" i="9"/>
  <c r="O42" i="9"/>
  <c r="Q42" i="9" s="1"/>
  <c r="Q38" i="9"/>
  <c r="T405" i="9" l="1"/>
  <c r="B405" i="9"/>
  <c r="F406" i="9"/>
  <c r="O402" i="9"/>
  <c r="Q401" i="9"/>
  <c r="O226" i="9"/>
  <c r="Q225" i="9"/>
  <c r="T227" i="9"/>
  <c r="B227" i="9"/>
  <c r="F228" i="9"/>
  <c r="O154" i="9"/>
  <c r="Q153" i="9"/>
  <c r="Q39" i="9"/>
  <c r="O43" i="9"/>
  <c r="T406" i="9" l="1"/>
  <c r="B406" i="9"/>
  <c r="F407" i="9"/>
  <c r="O403" i="9"/>
  <c r="Q402" i="9"/>
  <c r="F229" i="9"/>
  <c r="T228" i="9"/>
  <c r="B228" i="9"/>
  <c r="O227" i="9"/>
  <c r="Q226" i="9"/>
  <c r="O155" i="9"/>
  <c r="Q154" i="9"/>
  <c r="O44" i="9"/>
  <c r="Q43" i="9"/>
  <c r="O404" i="9" l="1"/>
  <c r="Q403" i="9"/>
  <c r="T407" i="9"/>
  <c r="F408" i="9"/>
  <c r="B407" i="9"/>
  <c r="B229" i="9"/>
  <c r="F230" i="9"/>
  <c r="T229" i="9"/>
  <c r="O228" i="9"/>
  <c r="Q227" i="9"/>
  <c r="O156" i="9"/>
  <c r="Q155" i="9"/>
  <c r="O45" i="9"/>
  <c r="Q44" i="9"/>
  <c r="F409" i="9" l="1"/>
  <c r="T408" i="9"/>
  <c r="B408" i="9"/>
  <c r="O405" i="9"/>
  <c r="Q404" i="9"/>
  <c r="F231" i="9"/>
  <c r="T230" i="9"/>
  <c r="B230" i="9"/>
  <c r="O229" i="9"/>
  <c r="Q228" i="9"/>
  <c r="O157" i="9"/>
  <c r="Q156" i="9"/>
  <c r="O46" i="9"/>
  <c r="Q45" i="9"/>
  <c r="T409" i="9" l="1"/>
  <c r="B409" i="9"/>
  <c r="F410" i="9"/>
  <c r="O406" i="9"/>
  <c r="Q405" i="9"/>
  <c r="O230" i="9"/>
  <c r="Q229" i="9"/>
  <c r="F232" i="9"/>
  <c r="T231" i="9"/>
  <c r="B231" i="9"/>
  <c r="O158" i="9"/>
  <c r="Q158" i="9" s="1"/>
  <c r="Q157" i="9"/>
  <c r="O47" i="9"/>
  <c r="Q46" i="9"/>
  <c r="T410" i="9" l="1"/>
  <c r="B410" i="9"/>
  <c r="F411" i="9"/>
  <c r="O407" i="9"/>
  <c r="Q406" i="9"/>
  <c r="O231" i="9"/>
  <c r="Q230" i="9"/>
  <c r="F233" i="9"/>
  <c r="T232" i="9"/>
  <c r="B232" i="9"/>
  <c r="Q47" i="9"/>
  <c r="O48" i="9"/>
  <c r="B411" i="9" l="1"/>
  <c r="F412" i="9"/>
  <c r="T411" i="9"/>
  <c r="O408" i="9"/>
  <c r="Q407" i="9"/>
  <c r="T233" i="9"/>
  <c r="B233" i="9"/>
  <c r="F234" i="9"/>
  <c r="O232" i="9"/>
  <c r="Q231" i="9"/>
  <c r="Q48" i="9"/>
  <c r="O49" i="9"/>
  <c r="F413" i="9" l="1"/>
  <c r="T412" i="9"/>
  <c r="B412" i="9"/>
  <c r="O409" i="9"/>
  <c r="Q408" i="9"/>
  <c r="O233" i="9"/>
  <c r="Q232" i="9"/>
  <c r="T234" i="9"/>
  <c r="B234" i="9"/>
  <c r="F235" i="9"/>
  <c r="O50" i="9"/>
  <c r="Q50" i="9" s="1"/>
  <c r="Q49" i="9"/>
  <c r="O410" i="9" l="1"/>
  <c r="Q409" i="9"/>
  <c r="T413" i="9"/>
  <c r="B413" i="9"/>
  <c r="F414" i="9"/>
  <c r="T235" i="9"/>
  <c r="B235" i="9"/>
  <c r="F236" i="9"/>
  <c r="O234" i="9"/>
  <c r="Q233" i="9"/>
  <c r="T414" i="9" l="1"/>
  <c r="B414" i="9"/>
  <c r="F415" i="9"/>
  <c r="O411" i="9"/>
  <c r="Q410" i="9"/>
  <c r="F237" i="9"/>
  <c r="T236" i="9"/>
  <c r="B236" i="9"/>
  <c r="O235" i="9"/>
  <c r="Q234" i="9"/>
  <c r="O412" i="9" l="1"/>
  <c r="Q411" i="9"/>
  <c r="F416" i="9"/>
  <c r="B415" i="9"/>
  <c r="T415" i="9"/>
  <c r="B237" i="9"/>
  <c r="F238" i="9"/>
  <c r="T237" i="9"/>
  <c r="O236" i="9"/>
  <c r="Q235" i="9"/>
  <c r="F417" i="9" l="1"/>
  <c r="T416" i="9"/>
  <c r="B416" i="9"/>
  <c r="O413" i="9"/>
  <c r="Q412" i="9"/>
  <c r="F239" i="9"/>
  <c r="T238" i="9"/>
  <c r="B238" i="9"/>
  <c r="O237" i="9"/>
  <c r="Q236" i="9"/>
  <c r="O414" i="9" l="1"/>
  <c r="Q413" i="9"/>
  <c r="T417" i="9"/>
  <c r="B417" i="9"/>
  <c r="F418" i="9"/>
  <c r="O238" i="9"/>
  <c r="Q237" i="9"/>
  <c r="F240" i="9"/>
  <c r="T239" i="9"/>
  <c r="B239" i="9"/>
  <c r="T418" i="9" l="1"/>
  <c r="B418" i="9"/>
  <c r="F419" i="9"/>
  <c r="O415" i="9"/>
  <c r="Q414" i="9"/>
  <c r="F241" i="9"/>
  <c r="T240" i="9"/>
  <c r="B240" i="9"/>
  <c r="O239" i="9"/>
  <c r="Q238" i="9"/>
  <c r="O416" i="9" l="1"/>
  <c r="Q415" i="9"/>
  <c r="B419" i="9"/>
  <c r="F420" i="9"/>
  <c r="T419" i="9"/>
  <c r="O240" i="9"/>
  <c r="Q239" i="9"/>
  <c r="T241" i="9"/>
  <c r="B241" i="9"/>
  <c r="F242" i="9"/>
  <c r="F421" i="9" l="1"/>
  <c r="T420" i="9"/>
  <c r="B420" i="9"/>
  <c r="O417" i="9"/>
  <c r="Q416" i="9"/>
  <c r="O241" i="9"/>
  <c r="Q240" i="9"/>
  <c r="T242" i="9"/>
  <c r="B242" i="9"/>
  <c r="F243" i="9"/>
  <c r="O418" i="9" l="1"/>
  <c r="Q417" i="9"/>
  <c r="T421" i="9"/>
  <c r="B421" i="9"/>
  <c r="F422" i="9"/>
  <c r="T243" i="9"/>
  <c r="B243" i="9"/>
  <c r="F244" i="9"/>
  <c r="O242" i="9"/>
  <c r="Q241" i="9"/>
  <c r="O419" i="9" l="1"/>
  <c r="Q418" i="9"/>
  <c r="T422" i="9"/>
  <c r="B422" i="9"/>
  <c r="F423" i="9"/>
  <c r="F245" i="9"/>
  <c r="T244" i="9"/>
  <c r="B244" i="9"/>
  <c r="O243" i="9"/>
  <c r="Q242" i="9"/>
  <c r="O420" i="9" l="1"/>
  <c r="Q419" i="9"/>
  <c r="F424" i="9"/>
  <c r="B423" i="9"/>
  <c r="T423" i="9"/>
  <c r="B245" i="9"/>
  <c r="F246" i="9"/>
  <c r="T245" i="9"/>
  <c r="O244" i="9"/>
  <c r="Q243" i="9"/>
  <c r="F425" i="9" l="1"/>
  <c r="T424" i="9"/>
  <c r="B424" i="9"/>
  <c r="O421" i="9"/>
  <c r="Q420" i="9"/>
  <c r="F247" i="9"/>
  <c r="T246" i="9"/>
  <c r="B246" i="9"/>
  <c r="O245" i="9"/>
  <c r="Q244" i="9"/>
  <c r="O422" i="9" l="1"/>
  <c r="Q421" i="9"/>
  <c r="F426" i="9"/>
  <c r="T425" i="9"/>
  <c r="B425" i="9"/>
  <c r="O246" i="9"/>
  <c r="Q245" i="9"/>
  <c r="F248" i="9"/>
  <c r="T247" i="9"/>
  <c r="B247" i="9"/>
  <c r="T426" i="9" l="1"/>
  <c r="B426" i="9"/>
  <c r="F427" i="9"/>
  <c r="O423" i="9"/>
  <c r="Q422" i="9"/>
  <c r="F249" i="9"/>
  <c r="T248" i="9"/>
  <c r="B248" i="9"/>
  <c r="O247" i="9"/>
  <c r="Q246" i="9"/>
  <c r="O424" i="9" l="1"/>
  <c r="Q423" i="9"/>
  <c r="T427" i="9"/>
  <c r="F428" i="9"/>
  <c r="B427" i="9"/>
  <c r="O248" i="9"/>
  <c r="Q247" i="9"/>
  <c r="T249" i="9"/>
  <c r="B249" i="9"/>
  <c r="F250" i="9"/>
  <c r="F429" i="9" l="1"/>
  <c r="B428" i="9"/>
  <c r="T428" i="9"/>
  <c r="O425" i="9"/>
  <c r="Q424" i="9"/>
  <c r="T250" i="9"/>
  <c r="B250" i="9"/>
  <c r="F251" i="9"/>
  <c r="O249" i="9"/>
  <c r="Q248" i="9"/>
  <c r="O426" i="9" l="1"/>
  <c r="Q425" i="9"/>
  <c r="F430" i="9"/>
  <c r="T429" i="9"/>
  <c r="B429" i="9"/>
  <c r="T251" i="9"/>
  <c r="B251" i="9"/>
  <c r="F252" i="9"/>
  <c r="O250" i="9"/>
  <c r="Q249" i="9"/>
  <c r="T430" i="9" l="1"/>
  <c r="F431" i="9"/>
  <c r="B430" i="9"/>
  <c r="O427" i="9"/>
  <c r="Q426" i="9"/>
  <c r="F253" i="9"/>
  <c r="B252" i="9"/>
  <c r="T252" i="9"/>
  <c r="O251" i="9"/>
  <c r="Q250" i="9"/>
  <c r="T431" i="9" l="1"/>
  <c r="B431" i="9"/>
  <c r="F432" i="9"/>
  <c r="O428" i="9"/>
  <c r="Q427" i="9"/>
  <c r="T253" i="9"/>
  <c r="B253" i="9"/>
  <c r="F254" i="9"/>
  <c r="O252" i="9"/>
  <c r="Q251" i="9"/>
  <c r="F433" i="9" l="1"/>
  <c r="B432" i="9"/>
  <c r="T432" i="9"/>
  <c r="O429" i="9"/>
  <c r="Q428" i="9"/>
  <c r="F255" i="9"/>
  <c r="T254" i="9"/>
  <c r="B254" i="9"/>
  <c r="O253" i="9"/>
  <c r="Q252" i="9"/>
  <c r="O430" i="9" l="1"/>
  <c r="Q429" i="9"/>
  <c r="F434" i="9"/>
  <c r="T433" i="9"/>
  <c r="B433" i="9"/>
  <c r="O254" i="9"/>
  <c r="Q253" i="9"/>
  <c r="F256" i="9"/>
  <c r="T255" i="9"/>
  <c r="B255" i="9"/>
  <c r="T434" i="9" l="1"/>
  <c r="B434" i="9"/>
  <c r="F435" i="9"/>
  <c r="O431" i="9"/>
  <c r="Q430" i="9"/>
  <c r="F257" i="9"/>
  <c r="T256" i="9"/>
  <c r="B256" i="9"/>
  <c r="O255" i="9"/>
  <c r="Q254" i="9"/>
  <c r="T435" i="9" l="1"/>
  <c r="B435" i="9"/>
  <c r="F436" i="9"/>
  <c r="O432" i="9"/>
  <c r="Q431" i="9"/>
  <c r="T257" i="9"/>
  <c r="B257" i="9"/>
  <c r="F258" i="9"/>
  <c r="O256" i="9"/>
  <c r="Q255" i="9"/>
  <c r="F437" i="9" l="1"/>
  <c r="T436" i="9"/>
  <c r="B436" i="9"/>
  <c r="O433" i="9"/>
  <c r="Q432" i="9"/>
  <c r="T258" i="9"/>
  <c r="B258" i="9"/>
  <c r="F259" i="9"/>
  <c r="O257" i="9"/>
  <c r="Q256" i="9"/>
  <c r="O434" i="9" l="1"/>
  <c r="Q433" i="9"/>
  <c r="F438" i="9"/>
  <c r="T437" i="9"/>
  <c r="B437" i="9"/>
  <c r="T259" i="9"/>
  <c r="B259" i="9"/>
  <c r="F260" i="9"/>
  <c r="O258" i="9"/>
  <c r="Q257" i="9"/>
  <c r="T438" i="9" l="1"/>
  <c r="B438" i="9"/>
  <c r="F439" i="9"/>
  <c r="O435" i="9"/>
  <c r="Q434" i="9"/>
  <c r="F261" i="9"/>
  <c r="B260" i="9"/>
  <c r="T260" i="9"/>
  <c r="O259" i="9"/>
  <c r="Q258" i="9"/>
  <c r="O436" i="9" l="1"/>
  <c r="Q435" i="9"/>
  <c r="T439" i="9"/>
  <c r="B439" i="9"/>
  <c r="F440" i="9"/>
  <c r="T261" i="9"/>
  <c r="B261" i="9"/>
  <c r="F262" i="9"/>
  <c r="O260" i="9"/>
  <c r="Q259" i="9"/>
  <c r="F441" i="9" l="1"/>
  <c r="T440" i="9"/>
  <c r="B440" i="9"/>
  <c r="O437" i="9"/>
  <c r="Q436" i="9"/>
  <c r="T262" i="9"/>
  <c r="F263" i="9"/>
  <c r="B262" i="9"/>
  <c r="O261" i="9"/>
  <c r="Q260" i="9"/>
  <c r="O438" i="9" l="1"/>
  <c r="Q437" i="9"/>
  <c r="F442" i="9"/>
  <c r="T441" i="9"/>
  <c r="B441" i="9"/>
  <c r="T263" i="9"/>
  <c r="F264" i="9"/>
  <c r="B263" i="9"/>
  <c r="O262" i="9"/>
  <c r="Q261" i="9"/>
  <c r="T442" i="9" l="1"/>
  <c r="B442" i="9"/>
  <c r="F443" i="9"/>
  <c r="O439" i="9"/>
  <c r="Q438" i="9"/>
  <c r="B264" i="9"/>
  <c r="T264" i="9"/>
  <c r="F265" i="9"/>
  <c r="O263" i="9"/>
  <c r="Q262" i="9"/>
  <c r="T443" i="9" l="1"/>
  <c r="B443" i="9"/>
  <c r="F444" i="9"/>
  <c r="O440" i="9"/>
  <c r="Q439" i="9"/>
  <c r="F266" i="9"/>
  <c r="T265" i="9"/>
  <c r="B265" i="9"/>
  <c r="O264" i="9"/>
  <c r="Q263" i="9"/>
  <c r="F445" i="9" l="1"/>
  <c r="T444" i="9"/>
  <c r="B444" i="9"/>
  <c r="O441" i="9"/>
  <c r="Q440" i="9"/>
  <c r="F267" i="9"/>
  <c r="T266" i="9"/>
  <c r="B266" i="9"/>
  <c r="O265" i="9"/>
  <c r="Q264" i="9"/>
  <c r="O442" i="9" l="1"/>
  <c r="Q441" i="9"/>
  <c r="F446" i="9"/>
  <c r="T445" i="9"/>
  <c r="B445" i="9"/>
  <c r="O266" i="9"/>
  <c r="Q265" i="9"/>
  <c r="F268" i="9"/>
  <c r="T267" i="9"/>
  <c r="B267" i="9"/>
  <c r="T446" i="9" l="1"/>
  <c r="B446" i="9"/>
  <c r="F447" i="9"/>
  <c r="O443" i="9"/>
  <c r="Q442" i="9"/>
  <c r="F269" i="9"/>
  <c r="T268" i="9"/>
  <c r="B268" i="9"/>
  <c r="O267" i="9"/>
  <c r="Q266" i="9"/>
  <c r="T447" i="9" l="1"/>
  <c r="B447" i="9"/>
  <c r="F448" i="9"/>
  <c r="O444" i="9"/>
  <c r="Q443" i="9"/>
  <c r="O268" i="9"/>
  <c r="Q267" i="9"/>
  <c r="T269" i="9"/>
  <c r="B269" i="9"/>
  <c r="F270" i="9"/>
  <c r="O445" i="9" l="1"/>
  <c r="Q444" i="9"/>
  <c r="F449" i="9"/>
  <c r="T448" i="9"/>
  <c r="B448" i="9"/>
  <c r="O269" i="9"/>
  <c r="Q268" i="9"/>
  <c r="T270" i="9"/>
  <c r="B270" i="9"/>
  <c r="F271" i="9"/>
  <c r="F450" i="9" l="1"/>
  <c r="T449" i="9"/>
  <c r="B449" i="9"/>
  <c r="O446" i="9"/>
  <c r="Q445" i="9"/>
  <c r="T271" i="9"/>
  <c r="B271" i="9"/>
  <c r="F272" i="9"/>
  <c r="O270" i="9"/>
  <c r="Q269" i="9"/>
  <c r="O447" i="9" l="1"/>
  <c r="Q446" i="9"/>
  <c r="T450" i="9"/>
  <c r="B450" i="9"/>
  <c r="F451" i="9"/>
  <c r="B272" i="9"/>
  <c r="T272" i="9"/>
  <c r="F273" i="9"/>
  <c r="O271" i="9"/>
  <c r="Q270" i="9"/>
  <c r="T451" i="9" l="1"/>
  <c r="B451" i="9"/>
  <c r="F452" i="9"/>
  <c r="O448" i="9"/>
  <c r="Q447" i="9"/>
  <c r="F274" i="9"/>
  <c r="T273" i="9"/>
  <c r="B273" i="9"/>
  <c r="O272" i="9"/>
  <c r="Q271" i="9"/>
  <c r="F453" i="9" l="1"/>
  <c r="T452" i="9"/>
  <c r="B452" i="9"/>
  <c r="O449" i="9"/>
  <c r="Q448" i="9"/>
  <c r="F275" i="9"/>
  <c r="T274" i="9"/>
  <c r="B274" i="9"/>
  <c r="O273" i="9"/>
  <c r="Q272" i="9"/>
  <c r="O450" i="9" l="1"/>
  <c r="Q449" i="9"/>
  <c r="F454" i="9"/>
  <c r="T453" i="9"/>
  <c r="B453" i="9"/>
  <c r="O274" i="9"/>
  <c r="Q273" i="9"/>
  <c r="F276" i="9"/>
  <c r="B275" i="9"/>
  <c r="T275" i="9"/>
  <c r="T454" i="9" l="1"/>
  <c r="B454" i="9"/>
  <c r="F455" i="9"/>
  <c r="O451" i="9"/>
  <c r="Q450" i="9"/>
  <c r="F277" i="9"/>
  <c r="T276" i="9"/>
  <c r="B276" i="9"/>
  <c r="O275" i="9"/>
  <c r="Q274" i="9"/>
  <c r="O452" i="9" l="1"/>
  <c r="Q451" i="9"/>
  <c r="T455" i="9"/>
  <c r="B455" i="9"/>
  <c r="F456" i="9"/>
  <c r="O276" i="9"/>
  <c r="Q275" i="9"/>
  <c r="F278" i="9"/>
  <c r="T277" i="9"/>
  <c r="B277" i="9"/>
  <c r="F457" i="9" l="1"/>
  <c r="T456" i="9"/>
  <c r="B456" i="9"/>
  <c r="O453" i="9"/>
  <c r="Q452" i="9"/>
  <c r="T278" i="9"/>
  <c r="B278" i="9"/>
  <c r="F279" i="9"/>
  <c r="O277" i="9"/>
  <c r="Q276" i="9"/>
  <c r="O454" i="9" l="1"/>
  <c r="Q453" i="9"/>
  <c r="F458" i="9"/>
  <c r="T457" i="9"/>
  <c r="B457" i="9"/>
  <c r="T279" i="9"/>
  <c r="B279" i="9"/>
  <c r="F280" i="9"/>
  <c r="O278" i="9"/>
  <c r="Q277" i="9"/>
  <c r="T458" i="9" l="1"/>
  <c r="B458" i="9"/>
  <c r="F459" i="9"/>
  <c r="O455" i="9"/>
  <c r="Q454" i="9"/>
  <c r="T280" i="9"/>
  <c r="B280" i="9"/>
  <c r="F281" i="9"/>
  <c r="O279" i="9"/>
  <c r="Q278" i="9"/>
  <c r="T459" i="9" l="1"/>
  <c r="B459" i="9"/>
  <c r="F460" i="9"/>
  <c r="O456" i="9"/>
  <c r="Q455" i="9"/>
  <c r="F282" i="9"/>
  <c r="B281" i="9"/>
  <c r="T281" i="9"/>
  <c r="O280" i="9"/>
  <c r="Q279" i="9"/>
  <c r="F461" i="9" l="1"/>
  <c r="T460" i="9"/>
  <c r="B460" i="9"/>
  <c r="O457" i="9"/>
  <c r="Q456" i="9"/>
  <c r="F283" i="9"/>
  <c r="T282" i="9"/>
  <c r="B282" i="9"/>
  <c r="O281" i="9"/>
  <c r="Q280" i="9"/>
  <c r="O458" i="9" l="1"/>
  <c r="Q457" i="9"/>
  <c r="F462" i="9"/>
  <c r="T461" i="9"/>
  <c r="B461" i="9"/>
  <c r="O282" i="9"/>
  <c r="Q281" i="9"/>
  <c r="F284" i="9"/>
  <c r="T283" i="9"/>
  <c r="B283" i="9"/>
  <c r="T462" i="9" l="1"/>
  <c r="B462" i="9"/>
  <c r="F463" i="9"/>
  <c r="O459" i="9"/>
  <c r="Q458" i="9"/>
  <c r="F285" i="9"/>
  <c r="T284" i="9"/>
  <c r="B284" i="9"/>
  <c r="O283" i="9"/>
  <c r="Q282" i="9"/>
  <c r="O460" i="9" l="1"/>
  <c r="Q459" i="9"/>
  <c r="T463" i="9"/>
  <c r="B463" i="9"/>
  <c r="F464" i="9"/>
  <c r="F286" i="9"/>
  <c r="T285" i="9"/>
  <c r="B285" i="9"/>
  <c r="O284" i="9"/>
  <c r="Q283" i="9"/>
  <c r="F465" i="9" l="1"/>
  <c r="T464" i="9"/>
  <c r="B464" i="9"/>
  <c r="O461" i="9"/>
  <c r="Q460" i="9"/>
  <c r="T286" i="9"/>
  <c r="B286" i="9"/>
  <c r="F287" i="9"/>
  <c r="O285" i="9"/>
  <c r="Q284" i="9"/>
  <c r="O462" i="9" l="1"/>
  <c r="Q461" i="9"/>
  <c r="F466" i="9"/>
  <c r="T465" i="9"/>
  <c r="B465" i="9"/>
  <c r="T287" i="9"/>
  <c r="B287" i="9"/>
  <c r="F288" i="9"/>
  <c r="O286" i="9"/>
  <c r="Q285" i="9"/>
  <c r="T466" i="9" l="1"/>
  <c r="B466" i="9"/>
  <c r="F467" i="9"/>
  <c r="O463" i="9"/>
  <c r="Q462" i="9"/>
  <c r="O287" i="9"/>
  <c r="Q286" i="9"/>
  <c r="T288" i="9"/>
  <c r="B288" i="9"/>
  <c r="F289" i="9"/>
  <c r="O464" i="9" l="1"/>
  <c r="Q463" i="9"/>
  <c r="T467" i="9"/>
  <c r="B467" i="9"/>
  <c r="F468" i="9"/>
  <c r="F290" i="9"/>
  <c r="B289" i="9"/>
  <c r="T289" i="9"/>
  <c r="O288" i="9"/>
  <c r="Q287" i="9"/>
  <c r="F469" i="9" l="1"/>
  <c r="T468" i="9"/>
  <c r="B468" i="9"/>
  <c r="O465" i="9"/>
  <c r="Q464" i="9"/>
  <c r="F291" i="9"/>
  <c r="T290" i="9"/>
  <c r="B290" i="9"/>
  <c r="O289" i="9"/>
  <c r="Q288" i="9"/>
  <c r="O466" i="9" l="1"/>
  <c r="Q465" i="9"/>
  <c r="F470" i="9"/>
  <c r="T469" i="9"/>
  <c r="B469" i="9"/>
  <c r="O290" i="9"/>
  <c r="Q289" i="9"/>
  <c r="F292" i="9"/>
  <c r="T291" i="9"/>
  <c r="B291" i="9"/>
  <c r="T470" i="9" l="1"/>
  <c r="B470" i="9"/>
  <c r="F471" i="9"/>
  <c r="O467" i="9"/>
  <c r="Q466" i="9"/>
  <c r="F293" i="9"/>
  <c r="T292" i="9"/>
  <c r="B292" i="9"/>
  <c r="O291" i="9"/>
  <c r="Q290" i="9"/>
  <c r="O468" i="9" l="1"/>
  <c r="Q467" i="9"/>
  <c r="T471" i="9"/>
  <c r="B471" i="9"/>
  <c r="F472" i="9"/>
  <c r="O292" i="9"/>
  <c r="Q291" i="9"/>
  <c r="F294" i="9"/>
  <c r="T293" i="9"/>
  <c r="B293" i="9"/>
  <c r="F473" i="9" l="1"/>
  <c r="T472" i="9"/>
  <c r="B472" i="9"/>
  <c r="O469" i="9"/>
  <c r="Q468" i="9"/>
  <c r="T294" i="9"/>
  <c r="B294" i="9"/>
  <c r="F295" i="9"/>
  <c r="O293" i="9"/>
  <c r="Q292" i="9"/>
  <c r="F474" i="9" l="1"/>
  <c r="T473" i="9"/>
  <c r="B473" i="9"/>
  <c r="O470" i="9"/>
  <c r="Q469" i="9"/>
  <c r="T295" i="9"/>
  <c r="B295" i="9"/>
  <c r="F296" i="9"/>
  <c r="O294" i="9"/>
  <c r="Q293" i="9"/>
  <c r="O471" i="9" l="1"/>
  <c r="Q470" i="9"/>
  <c r="T474" i="9"/>
  <c r="B474" i="9"/>
  <c r="F475" i="9"/>
  <c r="T296" i="9"/>
  <c r="B296" i="9"/>
  <c r="F297" i="9"/>
  <c r="O295" i="9"/>
  <c r="Q294" i="9"/>
  <c r="T475" i="9" l="1"/>
  <c r="B475" i="9"/>
  <c r="F476" i="9"/>
  <c r="O472" i="9"/>
  <c r="Q471" i="9"/>
  <c r="F298" i="9"/>
  <c r="B297" i="9"/>
  <c r="T297" i="9"/>
  <c r="O296" i="9"/>
  <c r="Q295" i="9"/>
  <c r="O473" i="9" l="1"/>
  <c r="Q472" i="9"/>
  <c r="F477" i="9"/>
  <c r="T476" i="9"/>
  <c r="B476" i="9"/>
  <c r="F299" i="9"/>
  <c r="T298" i="9"/>
  <c r="B298" i="9"/>
  <c r="O297" i="9"/>
  <c r="Q296" i="9"/>
  <c r="F478" i="9" l="1"/>
  <c r="T477" i="9"/>
  <c r="B477" i="9"/>
  <c r="O474" i="9"/>
  <c r="Q473" i="9"/>
  <c r="F300" i="9"/>
  <c r="T299" i="9"/>
  <c r="B299" i="9"/>
  <c r="O298" i="9"/>
  <c r="Q297" i="9"/>
  <c r="O475" i="9" l="1"/>
  <c r="Q474" i="9"/>
  <c r="T478" i="9"/>
  <c r="B478" i="9"/>
  <c r="F479" i="9"/>
  <c r="F301" i="9"/>
  <c r="T300" i="9"/>
  <c r="B300" i="9"/>
  <c r="O299" i="9"/>
  <c r="Q298" i="9"/>
  <c r="T479" i="9" l="1"/>
  <c r="B479" i="9"/>
  <c r="F480" i="9"/>
  <c r="O476" i="9"/>
  <c r="Q475" i="9"/>
  <c r="O300" i="9"/>
  <c r="Q299" i="9"/>
  <c r="F302" i="9"/>
  <c r="T301" i="9"/>
  <c r="B301" i="9"/>
  <c r="O477" i="9" l="1"/>
  <c r="Q476" i="9"/>
  <c r="F481" i="9"/>
  <c r="T480" i="9"/>
  <c r="B480" i="9"/>
  <c r="T302" i="9"/>
  <c r="B302" i="9"/>
  <c r="F303" i="9"/>
  <c r="O301" i="9"/>
  <c r="Q300" i="9"/>
  <c r="F482" i="9" l="1"/>
  <c r="T481" i="9"/>
  <c r="B481" i="9"/>
  <c r="O478" i="9"/>
  <c r="Q477" i="9"/>
  <c r="T303" i="9"/>
  <c r="B303" i="9"/>
  <c r="F304" i="9"/>
  <c r="O302" i="9"/>
  <c r="Q301" i="9"/>
  <c r="O479" i="9" l="1"/>
  <c r="Q478" i="9"/>
  <c r="T482" i="9"/>
  <c r="B482" i="9"/>
  <c r="F483" i="9"/>
  <c r="O303" i="9"/>
  <c r="Q302" i="9"/>
  <c r="T304" i="9"/>
  <c r="B304" i="9"/>
  <c r="F305" i="9"/>
  <c r="T483" i="9" l="1"/>
  <c r="B483" i="9"/>
  <c r="F484" i="9"/>
  <c r="O480" i="9"/>
  <c r="Q479" i="9"/>
  <c r="F306" i="9"/>
  <c r="B305" i="9"/>
  <c r="T305" i="9"/>
  <c r="O304" i="9"/>
  <c r="Q303" i="9"/>
  <c r="F485" i="9" l="1"/>
  <c r="T484" i="9"/>
  <c r="B484" i="9"/>
  <c r="O481" i="9"/>
  <c r="Q480" i="9"/>
  <c r="F307" i="9"/>
  <c r="T306" i="9"/>
  <c r="B306" i="9"/>
  <c r="O305" i="9"/>
  <c r="Q304" i="9"/>
  <c r="O482" i="9" l="1"/>
  <c r="Q481" i="9"/>
  <c r="F486" i="9"/>
  <c r="B485" i="9"/>
  <c r="T485" i="9"/>
  <c r="F308" i="9"/>
  <c r="T307" i="9"/>
  <c r="B307" i="9"/>
  <c r="O306" i="9"/>
  <c r="Q305" i="9"/>
  <c r="F487" i="9" l="1"/>
  <c r="T486" i="9"/>
  <c r="B486" i="9"/>
  <c r="O483" i="9"/>
  <c r="Q482" i="9"/>
  <c r="O307" i="9"/>
  <c r="Q306" i="9"/>
  <c r="F309" i="9"/>
  <c r="T308" i="9"/>
  <c r="B308" i="9"/>
  <c r="O484" i="9" l="1"/>
  <c r="Q483" i="9"/>
  <c r="T487" i="9"/>
  <c r="B487" i="9"/>
  <c r="F488" i="9"/>
  <c r="F310" i="9"/>
  <c r="T309" i="9"/>
  <c r="B309" i="9"/>
  <c r="O308" i="9"/>
  <c r="Q307" i="9"/>
  <c r="T488" i="9" l="1"/>
  <c r="B488" i="9"/>
  <c r="F489" i="9"/>
  <c r="O485" i="9"/>
  <c r="Q484" i="9"/>
  <c r="T310" i="9"/>
  <c r="B310" i="9"/>
  <c r="F311" i="9"/>
  <c r="O309" i="9"/>
  <c r="Q308" i="9"/>
  <c r="F490" i="9" l="1"/>
  <c r="T489" i="9"/>
  <c r="B489" i="9"/>
  <c r="O486" i="9"/>
  <c r="Q485" i="9"/>
  <c r="O310" i="9"/>
  <c r="Q309" i="9"/>
  <c r="T311" i="9"/>
  <c r="B311" i="9"/>
  <c r="F312" i="9"/>
  <c r="O487" i="9" l="1"/>
  <c r="Q486" i="9"/>
  <c r="F491" i="9"/>
  <c r="T490" i="9"/>
  <c r="B490" i="9"/>
  <c r="O311" i="9"/>
  <c r="Q310" i="9"/>
  <c r="T312" i="9"/>
  <c r="B312" i="9"/>
  <c r="F313" i="9"/>
  <c r="T491" i="9" l="1"/>
  <c r="B491" i="9"/>
  <c r="F492" i="9"/>
  <c r="O488" i="9"/>
  <c r="Q487" i="9"/>
  <c r="O312" i="9"/>
  <c r="Q311" i="9"/>
  <c r="F314" i="9"/>
  <c r="B313" i="9"/>
  <c r="T313" i="9"/>
  <c r="T492" i="9" l="1"/>
  <c r="B492" i="9"/>
  <c r="F493" i="9"/>
  <c r="O489" i="9"/>
  <c r="Q488" i="9"/>
  <c r="O313" i="9"/>
  <c r="Q312" i="9"/>
  <c r="F315" i="9"/>
  <c r="T314" i="9"/>
  <c r="B314" i="9"/>
  <c r="F494" i="9" l="1"/>
  <c r="T493" i="9"/>
  <c r="B493" i="9"/>
  <c r="O490" i="9"/>
  <c r="Q489" i="9"/>
  <c r="F316" i="9"/>
  <c r="T315" i="9"/>
  <c r="B315" i="9"/>
  <c r="O314" i="9"/>
  <c r="Q313" i="9"/>
  <c r="O491" i="9" l="1"/>
  <c r="Q490" i="9"/>
  <c r="F495" i="9"/>
  <c r="T494" i="9"/>
  <c r="B494" i="9"/>
  <c r="O315" i="9"/>
  <c r="Q314" i="9"/>
  <c r="F317" i="9"/>
  <c r="T316" i="9"/>
  <c r="B316" i="9"/>
  <c r="T495" i="9" l="1"/>
  <c r="B495" i="9"/>
  <c r="F496" i="9"/>
  <c r="O492" i="9"/>
  <c r="Q491" i="9"/>
  <c r="B317" i="9"/>
  <c r="F318" i="9"/>
  <c r="T317" i="9"/>
  <c r="O316" i="9"/>
  <c r="Q315" i="9"/>
  <c r="O493" i="9" l="1"/>
  <c r="Q492" i="9"/>
  <c r="T496" i="9"/>
  <c r="B496" i="9"/>
  <c r="F497" i="9"/>
  <c r="T318" i="9"/>
  <c r="B318" i="9"/>
  <c r="F319" i="9"/>
  <c r="O317" i="9"/>
  <c r="Q316" i="9"/>
  <c r="F498" i="9" l="1"/>
  <c r="T497" i="9"/>
  <c r="B497" i="9"/>
  <c r="O494" i="9"/>
  <c r="Q493" i="9"/>
  <c r="T319" i="9"/>
  <c r="B319" i="9"/>
  <c r="F320" i="9"/>
  <c r="O318" i="9"/>
  <c r="Q317" i="9"/>
  <c r="O495" i="9" l="1"/>
  <c r="Q494" i="9"/>
  <c r="F499" i="9"/>
  <c r="T498" i="9"/>
  <c r="B498" i="9"/>
  <c r="T320" i="9"/>
  <c r="F321" i="9"/>
  <c r="B320" i="9"/>
  <c r="O319" i="9"/>
  <c r="Q318" i="9"/>
  <c r="T499" i="9" l="1"/>
  <c r="B499" i="9"/>
  <c r="F500" i="9"/>
  <c r="O496" i="9"/>
  <c r="Q495" i="9"/>
  <c r="T321" i="9"/>
  <c r="F322" i="9"/>
  <c r="B321" i="9"/>
  <c r="O320" i="9"/>
  <c r="Q319" i="9"/>
  <c r="O497" i="9" l="1"/>
  <c r="Q496" i="9"/>
  <c r="T500" i="9"/>
  <c r="B500" i="9"/>
  <c r="F501" i="9"/>
  <c r="B322" i="9"/>
  <c r="T322" i="9"/>
  <c r="F323" i="9"/>
  <c r="O321" i="9"/>
  <c r="Q320" i="9"/>
  <c r="F502" i="9" l="1"/>
  <c r="B501" i="9"/>
  <c r="T501" i="9"/>
  <c r="O498" i="9"/>
  <c r="Q497" i="9"/>
  <c r="F324" i="9"/>
  <c r="T323" i="9"/>
  <c r="B323" i="9"/>
  <c r="O322" i="9"/>
  <c r="Q321" i="9"/>
  <c r="O499" i="9" l="1"/>
  <c r="Q498" i="9"/>
  <c r="F503" i="9"/>
  <c r="T502" i="9"/>
  <c r="B502" i="9"/>
  <c r="F325" i="9"/>
  <c r="B324" i="9"/>
  <c r="T324" i="9"/>
  <c r="O323" i="9"/>
  <c r="Q322" i="9"/>
  <c r="T503" i="9" l="1"/>
  <c r="B503" i="9"/>
  <c r="F504" i="9"/>
  <c r="O500" i="9"/>
  <c r="Q499" i="9"/>
  <c r="T325" i="9"/>
  <c r="B325" i="9"/>
  <c r="F326" i="9"/>
  <c r="O324" i="9"/>
  <c r="Q323" i="9"/>
  <c r="T504" i="9" l="1"/>
  <c r="B504" i="9"/>
  <c r="F505" i="9"/>
  <c r="O501" i="9"/>
  <c r="Q500" i="9"/>
  <c r="T326" i="9"/>
  <c r="B326" i="9"/>
  <c r="F327" i="9"/>
  <c r="O325" i="9"/>
  <c r="Q324" i="9"/>
  <c r="O502" i="9" l="1"/>
  <c r="Q501" i="9"/>
  <c r="F506" i="9"/>
  <c r="T505" i="9"/>
  <c r="B505" i="9"/>
  <c r="T327" i="9"/>
  <c r="B327" i="9"/>
  <c r="F328" i="9"/>
  <c r="O326" i="9"/>
  <c r="Q325" i="9"/>
  <c r="F507" i="9" l="1"/>
  <c r="T506" i="9"/>
  <c r="B506" i="9"/>
  <c r="O503" i="9"/>
  <c r="Q502" i="9"/>
  <c r="F329" i="9"/>
  <c r="T328" i="9"/>
  <c r="B328" i="9"/>
  <c r="O327" i="9"/>
  <c r="Q326" i="9"/>
  <c r="O504" i="9" l="1"/>
  <c r="Q503" i="9"/>
  <c r="T507" i="9"/>
  <c r="B507" i="9"/>
  <c r="F508" i="9"/>
  <c r="B329" i="9"/>
  <c r="F330" i="9"/>
  <c r="T329" i="9"/>
  <c r="O328" i="9"/>
  <c r="Q327" i="9"/>
  <c r="T508" i="9" l="1"/>
  <c r="B508" i="9"/>
  <c r="F509" i="9"/>
  <c r="O505" i="9"/>
  <c r="Q504" i="9"/>
  <c r="F331" i="9"/>
  <c r="B330" i="9"/>
  <c r="T330" i="9"/>
  <c r="O329" i="9"/>
  <c r="Q328" i="9"/>
  <c r="F510" i="9" l="1"/>
  <c r="T509" i="9"/>
  <c r="B509" i="9"/>
  <c r="O506" i="9"/>
  <c r="Q505" i="9"/>
  <c r="O330" i="9"/>
  <c r="Q329" i="9"/>
  <c r="F332" i="9"/>
  <c r="T331" i="9"/>
  <c r="B331" i="9"/>
  <c r="O507" i="9" l="1"/>
  <c r="Q506" i="9"/>
  <c r="F511" i="9"/>
  <c r="T510" i="9"/>
  <c r="B510" i="9"/>
  <c r="F333" i="9"/>
  <c r="B332" i="9"/>
  <c r="T332" i="9"/>
  <c r="O331" i="9"/>
  <c r="Q330" i="9"/>
  <c r="T511" i="9" l="1"/>
  <c r="B511" i="9"/>
  <c r="F512" i="9"/>
  <c r="O508" i="9"/>
  <c r="Q507" i="9"/>
  <c r="O332" i="9"/>
  <c r="Q331" i="9"/>
  <c r="T333" i="9"/>
  <c r="B333" i="9"/>
  <c r="F334" i="9"/>
  <c r="O509" i="9" l="1"/>
  <c r="Q508" i="9"/>
  <c r="T512" i="9"/>
  <c r="B512" i="9"/>
  <c r="F513" i="9"/>
  <c r="O333" i="9"/>
  <c r="Q332" i="9"/>
  <c r="T334" i="9"/>
  <c r="B334" i="9"/>
  <c r="F335" i="9"/>
  <c r="F514" i="9" l="1"/>
  <c r="B513" i="9"/>
  <c r="T513" i="9"/>
  <c r="O510" i="9"/>
  <c r="Q509" i="9"/>
  <c r="O334" i="9"/>
  <c r="Q333" i="9"/>
  <c r="T335" i="9"/>
  <c r="B335" i="9"/>
  <c r="F336" i="9"/>
  <c r="O511" i="9" l="1"/>
  <c r="Q510" i="9"/>
  <c r="F515" i="9"/>
  <c r="T514" i="9"/>
  <c r="B514" i="9"/>
  <c r="F337" i="9"/>
  <c r="T336" i="9"/>
  <c r="B336" i="9"/>
  <c r="O335" i="9"/>
  <c r="Q334" i="9"/>
  <c r="T515" i="9" l="1"/>
  <c r="B515" i="9"/>
  <c r="F516" i="9"/>
  <c r="O512" i="9"/>
  <c r="Q511" i="9"/>
  <c r="F338" i="9"/>
  <c r="B337" i="9"/>
  <c r="T337" i="9"/>
  <c r="O336" i="9"/>
  <c r="Q335" i="9"/>
  <c r="O513" i="9" l="1"/>
  <c r="Q512" i="9"/>
  <c r="T516" i="9"/>
  <c r="B516" i="9"/>
  <c r="F517" i="9"/>
  <c r="F339" i="9"/>
  <c r="T338" i="9"/>
  <c r="B338" i="9"/>
  <c r="O337" i="9"/>
  <c r="Q336" i="9"/>
  <c r="F518" i="9" l="1"/>
  <c r="T517" i="9"/>
  <c r="B517" i="9"/>
  <c r="O514" i="9"/>
  <c r="Q513" i="9"/>
  <c r="O338" i="9"/>
  <c r="Q337" i="9"/>
  <c r="F340" i="9"/>
  <c r="T339" i="9"/>
  <c r="B339" i="9"/>
  <c r="O515" i="9" l="1"/>
  <c r="Q514" i="9"/>
  <c r="F519" i="9"/>
  <c r="T518" i="9"/>
  <c r="B518" i="9"/>
  <c r="F341" i="9"/>
  <c r="T340" i="9"/>
  <c r="B340" i="9"/>
  <c r="O339" i="9"/>
  <c r="Q338" i="9"/>
  <c r="T519" i="9" l="1"/>
  <c r="B519" i="9"/>
  <c r="F520" i="9"/>
  <c r="O516" i="9"/>
  <c r="Q515" i="9"/>
  <c r="T341" i="9"/>
  <c r="B341" i="9"/>
  <c r="F342" i="9"/>
  <c r="O340" i="9"/>
  <c r="Q339" i="9"/>
  <c r="O517" i="9" l="1"/>
  <c r="Q516" i="9"/>
  <c r="T520" i="9"/>
  <c r="B520" i="9"/>
  <c r="F521" i="9"/>
  <c r="T342" i="9"/>
  <c r="B342" i="9"/>
  <c r="F343" i="9"/>
  <c r="O341" i="9"/>
  <c r="Q340" i="9"/>
  <c r="F522" i="9" l="1"/>
  <c r="T521" i="9"/>
  <c r="B521" i="9"/>
  <c r="O518" i="9"/>
  <c r="Q517" i="9"/>
  <c r="T343" i="9"/>
  <c r="B343" i="9"/>
  <c r="F344" i="9"/>
  <c r="O342" i="9"/>
  <c r="Q341" i="9"/>
  <c r="O519" i="9" l="1"/>
  <c r="Q518" i="9"/>
  <c r="F523" i="9"/>
  <c r="T522" i="9"/>
  <c r="B522" i="9"/>
  <c r="F345" i="9"/>
  <c r="T344" i="9"/>
  <c r="B344" i="9"/>
  <c r="O343" i="9"/>
  <c r="Q342" i="9"/>
  <c r="T523" i="9" l="1"/>
  <c r="B523" i="9"/>
  <c r="F524" i="9"/>
  <c r="O520" i="9"/>
  <c r="Q519" i="9"/>
  <c r="F346" i="9"/>
  <c r="B345" i="9"/>
  <c r="T345" i="9"/>
  <c r="O344" i="9"/>
  <c r="Q343" i="9"/>
  <c r="O521" i="9" l="1"/>
  <c r="Q520" i="9"/>
  <c r="T524" i="9"/>
  <c r="B524" i="9"/>
  <c r="F525" i="9"/>
  <c r="F347" i="9"/>
  <c r="T346" i="9"/>
  <c r="B346" i="9"/>
  <c r="O345" i="9"/>
  <c r="Q344" i="9"/>
  <c r="F526" i="9" l="1"/>
  <c r="T525" i="9"/>
  <c r="B525" i="9"/>
  <c r="O522" i="9"/>
  <c r="Q521" i="9"/>
  <c r="F348" i="9"/>
  <c r="T347" i="9"/>
  <c r="B347" i="9"/>
  <c r="O346" i="9"/>
  <c r="Q345" i="9"/>
  <c r="O523" i="9" l="1"/>
  <c r="Q522" i="9"/>
  <c r="F527" i="9"/>
  <c r="T526" i="9"/>
  <c r="B526" i="9"/>
  <c r="O347" i="9"/>
  <c r="Q346" i="9"/>
  <c r="F349" i="9"/>
  <c r="T348" i="9"/>
  <c r="B348" i="9"/>
  <c r="T527" i="9" l="1"/>
  <c r="B527" i="9"/>
  <c r="F528" i="9"/>
  <c r="O524" i="9"/>
  <c r="Q523" i="9"/>
  <c r="T349" i="9"/>
  <c r="B349" i="9"/>
  <c r="F350" i="9"/>
  <c r="O348" i="9"/>
  <c r="Q347" i="9"/>
  <c r="O525" i="9" l="1"/>
  <c r="Q524" i="9"/>
  <c r="T528" i="9"/>
  <c r="B528" i="9"/>
  <c r="F529" i="9"/>
  <c r="T350" i="9"/>
  <c r="B350" i="9"/>
  <c r="F351" i="9"/>
  <c r="O349" i="9"/>
  <c r="Q348" i="9"/>
  <c r="F530" i="9" l="1"/>
  <c r="T529" i="9"/>
  <c r="B529" i="9"/>
  <c r="O526" i="9"/>
  <c r="Q525" i="9"/>
  <c r="T351" i="9"/>
  <c r="B351" i="9"/>
  <c r="F352" i="9"/>
  <c r="O350" i="9"/>
  <c r="Q349" i="9"/>
  <c r="O527" i="9" l="1"/>
  <c r="Q526" i="9"/>
  <c r="F531" i="9"/>
  <c r="T530" i="9"/>
  <c r="B530" i="9"/>
  <c r="F353" i="9"/>
  <c r="T352" i="9"/>
  <c r="B352" i="9"/>
  <c r="O351" i="9"/>
  <c r="Q350" i="9"/>
  <c r="T531" i="9" l="1"/>
  <c r="B531" i="9"/>
  <c r="F532" i="9"/>
  <c r="O528" i="9"/>
  <c r="Q527" i="9"/>
  <c r="F354" i="9"/>
  <c r="B353" i="9"/>
  <c r="T353" i="9"/>
  <c r="O352" i="9"/>
  <c r="Q351" i="9"/>
  <c r="T532" i="9" l="1"/>
  <c r="B532" i="9"/>
  <c r="F533" i="9"/>
  <c r="O529" i="9"/>
  <c r="Q528" i="9"/>
  <c r="F355" i="9"/>
  <c r="T354" i="9"/>
  <c r="B354" i="9"/>
  <c r="O353" i="9"/>
  <c r="Q352" i="9"/>
  <c r="F534" i="9" l="1"/>
  <c r="B533" i="9"/>
  <c r="T533" i="9"/>
  <c r="O530" i="9"/>
  <c r="Q529" i="9"/>
  <c r="O354" i="9"/>
  <c r="Q353" i="9"/>
  <c r="F356" i="9"/>
  <c r="T355" i="9"/>
  <c r="B355" i="9"/>
  <c r="O531" i="9" l="1"/>
  <c r="Q530" i="9"/>
  <c r="F535" i="9"/>
  <c r="T534" i="9"/>
  <c r="B534" i="9"/>
  <c r="F357" i="9"/>
  <c r="T356" i="9"/>
  <c r="B356" i="9"/>
  <c r="O355" i="9"/>
  <c r="Q354" i="9"/>
  <c r="T535" i="9" l="1"/>
  <c r="B535" i="9"/>
  <c r="F536" i="9"/>
  <c r="O532" i="9"/>
  <c r="Q531" i="9"/>
  <c r="O356" i="9"/>
  <c r="Q355" i="9"/>
  <c r="T357" i="9"/>
  <c r="B357" i="9"/>
  <c r="F358" i="9"/>
  <c r="O533" i="9" l="1"/>
  <c r="Q532" i="9"/>
  <c r="T536" i="9"/>
  <c r="B536" i="9"/>
  <c r="F537" i="9"/>
  <c r="O357" i="9"/>
  <c r="Q356" i="9"/>
  <c r="T358" i="9"/>
  <c r="B358" i="9"/>
  <c r="F359" i="9"/>
  <c r="F538" i="9" l="1"/>
  <c r="T537" i="9"/>
  <c r="B537" i="9"/>
  <c r="O534" i="9"/>
  <c r="Q533" i="9"/>
  <c r="T359" i="9"/>
  <c r="B359" i="9"/>
  <c r="F360" i="9"/>
  <c r="O358" i="9"/>
  <c r="Q357" i="9"/>
  <c r="O535" i="9" l="1"/>
  <c r="Q534" i="9"/>
  <c r="F539" i="9"/>
  <c r="T538" i="9"/>
  <c r="B538" i="9"/>
  <c r="F361" i="9"/>
  <c r="T360" i="9"/>
  <c r="B360" i="9"/>
  <c r="O359" i="9"/>
  <c r="Q358" i="9"/>
  <c r="T539" i="9" l="1"/>
  <c r="B539" i="9"/>
  <c r="F540" i="9"/>
  <c r="O536" i="9"/>
  <c r="Q535" i="9"/>
  <c r="F362" i="9"/>
  <c r="B361" i="9"/>
  <c r="T361" i="9"/>
  <c r="O360" i="9"/>
  <c r="Q359" i="9"/>
  <c r="O537" i="9" l="1"/>
  <c r="Q536" i="9"/>
  <c r="T540" i="9"/>
  <c r="B540" i="9"/>
  <c r="F541" i="9"/>
  <c r="F363" i="9"/>
  <c r="T362" i="9"/>
  <c r="B362" i="9"/>
  <c r="O361" i="9"/>
  <c r="Q360" i="9"/>
  <c r="F542" i="9" l="1"/>
  <c r="T541" i="9"/>
  <c r="B541" i="9"/>
  <c r="O538" i="9"/>
  <c r="Q537" i="9"/>
  <c r="F364" i="9"/>
  <c r="T363" i="9"/>
  <c r="B363" i="9"/>
  <c r="O362" i="9"/>
  <c r="Q361" i="9"/>
  <c r="O539" i="9" l="1"/>
  <c r="Q538" i="9"/>
  <c r="F543" i="9"/>
  <c r="T542" i="9"/>
  <c r="B542" i="9"/>
  <c r="O363" i="9"/>
  <c r="Q362" i="9"/>
  <c r="T364" i="9"/>
  <c r="B364" i="9"/>
  <c r="T543" i="9" l="1"/>
  <c r="B543" i="9"/>
  <c r="F544" i="9"/>
  <c r="O540" i="9"/>
  <c r="Q539" i="9"/>
  <c r="O364" i="9"/>
  <c r="O365" i="9" s="1"/>
  <c r="Q365" i="9" s="1"/>
  <c r="Q363" i="9"/>
  <c r="O541" i="9" l="1"/>
  <c r="Q540" i="9"/>
  <c r="T544" i="9"/>
  <c r="B544" i="9"/>
  <c r="F545" i="9"/>
  <c r="O366" i="9"/>
  <c r="O367" i="9" s="1"/>
  <c r="Q364" i="9"/>
  <c r="F546" i="9" l="1"/>
  <c r="B545" i="9"/>
  <c r="T545" i="9"/>
  <c r="O542" i="9"/>
  <c r="Q541" i="9"/>
  <c r="Q366" i="9"/>
  <c r="Q367" i="9"/>
  <c r="O543" i="9" l="1"/>
  <c r="Q542" i="9"/>
  <c r="F547" i="9"/>
  <c r="T546" i="9"/>
  <c r="B546" i="9"/>
  <c r="T547" i="9" l="1"/>
  <c r="B547" i="9"/>
  <c r="F548" i="9"/>
  <c r="O544" i="9"/>
  <c r="Q543" i="9"/>
  <c r="O545" i="9" l="1"/>
  <c r="Q544" i="9"/>
  <c r="T548" i="9"/>
  <c r="B548" i="9"/>
  <c r="F549" i="9"/>
  <c r="F550" i="9" l="1"/>
  <c r="T549" i="9"/>
  <c r="B549" i="9"/>
  <c r="O546" i="9"/>
  <c r="Q545" i="9"/>
  <c r="O547" i="9" l="1"/>
  <c r="Q546" i="9"/>
  <c r="F551" i="9"/>
  <c r="T550" i="9"/>
  <c r="B550" i="9"/>
  <c r="T551" i="9" l="1"/>
  <c r="B551" i="9"/>
  <c r="F552" i="9"/>
  <c r="O548" i="9"/>
  <c r="Q547" i="9"/>
  <c r="O549" i="9" l="1"/>
  <c r="Q548" i="9"/>
  <c r="T552" i="9"/>
  <c r="B552" i="9"/>
  <c r="O550" i="9" l="1"/>
  <c r="Q549" i="9"/>
  <c r="O551" i="9" l="1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<sst xmlns="http://schemas.openxmlformats.org/spreadsheetml/2006/main" count="18442" uniqueCount="1803">
  <si>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</si>
  <si>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</si>
  <si>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</si>
  <si>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</si>
  <si>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</si>
  <si>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</si>
  <si>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</si>
  <si>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</si>
  <si>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</si>
  <si>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</si>
  <si>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</si>
  <si>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</si>
  <si>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</si>
  <si>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</si>
  <si>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</si>
  <si>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</si>
  <si>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</si>
  <si>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</si>
  <si>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</si>
  <si>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</si>
  <si>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</si>
  <si>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</si>
  <si>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</si>
  <si>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</si>
  <si>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</si>
  <si>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</si>
  <si>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</si>
  <si>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</si>
  <si>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</si>
  <si>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</si>
  <si>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</si>
  <si>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</si>
  <si>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</si>
  <si>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</si>
  <si>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</si>
  <si>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</si>
  <si>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</si>
  <si>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</si>
  <si>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</si>
  <si>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</si>
  <si>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</si>
  <si>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</si>
  <si>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</si>
  <si>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</si>
  <si>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</si>
  <si>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</si>
  <si>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</si>
  <si>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</si>
  <si>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</si>
  <si>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</si>
  <si>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</si>
  <si>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</si>
  <si>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</si>
  <si>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</si>
  <si>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</si>
  <si>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</si>
  <si>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</si>
  <si>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</si>
  <si>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</si>
  <si>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</si>
  <si>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</si>
  <si>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</si>
  <si>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</si>
  <si>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</si>
  <si>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</si>
  <si>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</si>
  <si>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</si>
  <si>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</si>
  <si>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</si>
  <si>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</si>
  <si>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</si>
  <si>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</si>
  <si>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</si>
  <si>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</si>
  <si>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</si>
  <si>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</si>
  <si>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</si>
  <si>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</si>
  <si>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</si>
  <si>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</si>
  <si>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</si>
  <si>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</si>
  <si>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</si>
  <si>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</si>
  <si>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</si>
  <si>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</si>
  <si>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</si>
  <si>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</si>
  <si>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</si>
  <si>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</si>
  <si>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</si>
  <si>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</si>
  <si>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</si>
  <si>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</si>
  <si>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</si>
  <si>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</si>
  <si>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</si>
  <si>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</si>
  <si>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</si>
  <si>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</si>
  <si>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</si>
  <si>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</si>
  <si>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</si>
  <si>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</si>
  <si>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</si>
  <si>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</si>
  <si>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</si>
  <si>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</si>
  <si>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</si>
  <si>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</si>
  <si>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</si>
  <si>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</si>
  <si>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</si>
  <si>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</si>
  <si>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</si>
  <si>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</si>
  <si>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</si>
  <si>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</si>
  <si>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</si>
  <si>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</si>
  <si>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</si>
  <si>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</si>
  <si>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</si>
  <si>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</si>
  <si>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</si>
  <si>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</si>
  <si>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</si>
  <si>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</si>
  <si>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</si>
  <si>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</si>
  <si>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</si>
  <si>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</si>
  <si>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</si>
  <si>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</si>
  <si>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</si>
  <si>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</si>
  <si>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</si>
  <si>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</si>
  <si>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</si>
  <si>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</si>
  <si>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</si>
  <si>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</si>
  <si>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</si>
  <si>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</si>
  <si>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</si>
  <si>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</si>
  <si>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</si>
  <si>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</si>
  <si>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</si>
  <si>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</si>
  <si>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</si>
  <si>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</si>
  <si>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</si>
  <si>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</si>
  <si>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</si>
  <si>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</si>
  <si>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</si>
  <si>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</si>
  <si>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</si>
  <si>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</si>
  <si>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</si>
  <si>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</si>
  <si>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</si>
  <si>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</si>
  <si>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</si>
  <si>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</si>
  <si>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</si>
  <si>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</si>
  <si>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</si>
  <si>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</si>
  <si>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</si>
  <si>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</si>
  <si>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</si>
  <si>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</si>
  <si>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</si>
  <si>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</si>
  <si>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</si>
  <si>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</si>
  <si>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</si>
  <si>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</si>
  <si>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</si>
  <si>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</si>
  <si>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</si>
  <si>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</si>
  <si>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</si>
  <si>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</si>
  <si>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</si>
  <si>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</si>
  <si>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</si>
  <si>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</si>
  <si>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</si>
  <si>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</si>
  <si>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</si>
  <si>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</si>
  <si>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</si>
  <si>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</si>
  <si>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</si>
  <si>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</si>
  <si>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</si>
  <si>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</si>
  <si>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</si>
  <si>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</si>
  <si>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</si>
  <si>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</si>
  <si>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</si>
  <si>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</si>
  <si>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</si>
  <si>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</si>
  <si>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</si>
  <si>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</si>
  <si>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</si>
  <si>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</si>
  <si>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</si>
  <si>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</si>
  <si>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</si>
  <si>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</si>
  <si>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</si>
  <si>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</si>
  <si>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</si>
  <si>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</si>
  <si>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</si>
  <si>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</si>
  <si>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</si>
  <si>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</si>
  <si>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</si>
  <si>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</si>
  <si>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</si>
  <si>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</si>
  <si>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</si>
  <si>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</si>
  <si>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</si>
  <si>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</si>
  <si>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</si>
  <si>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</si>
  <si>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</si>
  <si>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</si>
  <si>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</si>
  <si>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</si>
  <si>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</si>
  <si>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</si>
  <si>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</si>
  <si>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</si>
  <si>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</si>
  <si>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</si>
  <si>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</si>
  <si>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</si>
  <si>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</si>
  <si>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</si>
  <si>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</si>
  <si>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</si>
  <si>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</si>
  <si>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</si>
  <si>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</si>
  <si>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</si>
  <si>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</si>
  <si>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</si>
  <si>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</si>
  <si>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</si>
  <si>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</si>
  <si>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</si>
  <si>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</si>
  <si>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</si>
  <si>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</si>
  <si>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</si>
  <si>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</si>
  <si>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</si>
  <si>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</si>
  <si>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</si>
  <si>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</si>
  <si>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</si>
  <si>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</si>
  <si>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</si>
  <si>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</si>
  <si>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</si>
  <si>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</si>
  <si>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</si>
  <si>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</si>
  <si>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</si>
  <si>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</si>
  <si>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</si>
  <si>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</si>
  <si>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</si>
  <si>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</si>
  <si>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</si>
  <si>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</si>
  <si>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</si>
  <si>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</si>
  <si>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</si>
  <si>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</si>
  <si>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</si>
  <si>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</si>
  <si>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</si>
  <si>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</si>
  <si>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</si>
  <si>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</si>
  <si>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</si>
  <si>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</si>
  <si>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</si>
  <si>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</si>
  <si>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</si>
  <si>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</si>
  <si>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</si>
  <si>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</si>
  <si>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</si>
  <si>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</si>
  <si>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</si>
  <si>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</si>
  <si>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</si>
  <si>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</si>
  <si>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</si>
  <si>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</si>
  <si>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</si>
  <si>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</si>
  <si>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</si>
  <si>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</si>
  <si>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</si>
  <si>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</si>
  <si>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</si>
  <si>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</si>
  <si>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</si>
  <si>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</si>
  <si>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</si>
  <si>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</si>
  <si>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</si>
  <si>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</si>
  <si>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</si>
  <si>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</si>
  <si>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</si>
  <si>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</si>
  <si>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</si>
  <si>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</si>
  <si>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</si>
  <si>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</si>
  <si>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</si>
  <si>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</si>
  <si>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</si>
  <si>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</si>
  <si>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</si>
  <si>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</si>
  <si>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</si>
  <si>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</si>
  <si>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</si>
  <si>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</si>
  <si>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</si>
  <si>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</si>
  <si>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</si>
  <si>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</si>
  <si>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</si>
  <si>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</si>
  <si>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</si>
  <si>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</si>
  <si>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</si>
  <si>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</si>
  <si>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</si>
  <si>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</si>
  <si>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</si>
  <si>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</si>
  <si>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</si>
  <si>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</si>
  <si>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</si>
  <si>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</si>
  <si>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</si>
  <si>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</si>
  <si>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</si>
  <si>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</si>
  <si>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</si>
  <si>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</si>
  <si>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</si>
  <si>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</si>
  <si>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</si>
  <si>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</si>
  <si>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</si>
  <si>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</si>
  <si>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</si>
  <si>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</si>
  <si>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</si>
  <si>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</si>
  <si>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</si>
  <si>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</si>
  <si>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</si>
  <si>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</si>
  <si>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</si>
  <si>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</si>
  <si>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</si>
  <si>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</si>
  <si>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</si>
  <si>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</si>
  <si>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</si>
  <si>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</si>
  <si>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</si>
  <si>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</si>
  <si>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</si>
  <si>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</si>
  <si>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</si>
  <si>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</si>
  <si>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</si>
  <si>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</si>
  <si>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</si>
  <si>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</si>
  <si>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</si>
  <si>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</si>
  <si>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</si>
  <si>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</si>
  <si>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</si>
  <si>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</si>
  <si>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</si>
  <si>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</si>
  <si>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</si>
  <si>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</si>
  <si>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</si>
  <si>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</si>
  <si>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</si>
  <si>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</si>
  <si>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</si>
  <si>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</si>
  <si>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</si>
  <si>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</si>
  <si>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</si>
  <si>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</si>
  <si>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</si>
  <si>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</si>
  <si>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</si>
  <si>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</si>
  <si>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</si>
  <si>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</si>
  <si>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</si>
  <si>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</si>
  <si>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</si>
  <si>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</si>
  <si>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</si>
  <si>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</si>
  <si>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</si>
  <si>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</si>
  <si>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</si>
  <si>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</si>
  <si>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</si>
  <si>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</si>
  <si>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</si>
  <si>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</si>
  <si>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</si>
  <si>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</si>
  <si>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</si>
  <si>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</si>
  <si>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</si>
  <si>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</si>
  <si>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</si>
  <si>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</si>
  <si>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</si>
  <si>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</si>
  <si>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</si>
  <si>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</si>
  <si>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</si>
  <si>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</si>
  <si>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</si>
  <si>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</si>
  <si>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</si>
  <si>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</si>
  <si>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</si>
  <si>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</si>
  <si>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</si>
  <si>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</si>
  <si>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</si>
  <si>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</si>
  <si>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</si>
  <si>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</si>
  <si>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</si>
  <si>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</si>
  <si>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</si>
  <si>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</si>
  <si>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</si>
  <si>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</si>
  <si>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</si>
  <si>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</si>
  <si>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</si>
  <si>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</si>
  <si>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</si>
  <si>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</si>
  <si>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</si>
  <si>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</si>
  <si>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</si>
  <si>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</si>
  <si>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</si>
  <si>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</si>
  <si>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</si>
  <si>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</si>
  <si>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</si>
  <si>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</si>
  <si>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</si>
  <si>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</si>
  <si>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</si>
  <si>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</si>
  <si>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</si>
  <si>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</si>
  <si>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</si>
  <si>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</si>
  <si>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</si>
  <si>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</si>
  <si>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</si>
  <si>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</si>
  <si>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</si>
  <si>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</si>
  <si>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</si>
  <si>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</si>
  <si>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</si>
  <si>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</si>
  <si>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</si>
  <si>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</si>
  <si>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</si>
  <si>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</si>
  <si>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</si>
  <si>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</si>
  <si>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</si>
  <si>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</si>
  <si>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</si>
  <si>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</si>
  <si>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</si>
  <si>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</si>
  <si>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</si>
  <si>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</si>
  <si>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</si>
  <si>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</si>
  <si>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</si>
  <si>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</si>
  <si>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</si>
  <si>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</si>
  <si>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</si>
  <si>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</si>
  <si>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</si>
  <si>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</si>
  <si>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</si>
  <si>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</si>
  <si>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</si>
  <si>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</si>
  <si>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</si>
  <si>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</si>
  <si>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</si>
  <si>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</si>
  <si>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</si>
  <si>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</si>
  <si>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</si>
  <si>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</si>
  <si>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</si>
  <si>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</si>
  <si>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</si>
  <si>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</si>
  <si>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</si>
  <si>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</si>
  <si>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</si>
  <si>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</si>
  <si>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</si>
  <si>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</si>
  <si>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</si>
  <si>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</si>
  <si>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</si>
  <si>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</si>
  <si>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</si>
  <si>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</si>
  <si>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</si>
  <si>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</si>
  <si>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</si>
  <si>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</si>
  <si>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</si>
  <si>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</si>
  <si>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</si>
  <si>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</si>
  <si>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</si>
  <si>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</si>
  <si>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</si>
  <si>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</si>
  <si>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</si>
  <si>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</si>
  <si>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</si>
  <si>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</si>
  <si>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</si>
  <si>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</si>
  <si>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</si>
  <si>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</si>
  <si>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</si>
  <si>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</si>
  <si>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</si>
  <si>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</si>
  <si>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</si>
  <si>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</si>
  <si>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</si>
  <si>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</si>
  <si>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</si>
  <si>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</si>
  <si>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</si>
  <si>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</si>
  <si>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</si>
  <si>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</si>
  <si>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</si>
  <si>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</si>
  <si>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</si>
  <si>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</si>
  <si>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</si>
  <si>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</si>
  <si>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</si>
  <si>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</si>
  <si>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</si>
  <si>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</si>
  <si>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</si>
  <si>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</si>
  <si>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</si>
  <si>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</si>
  <si>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</si>
  <si>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</si>
  <si>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</si>
  <si>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</si>
  <si>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</si>
  <si>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</si>
  <si>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</si>
  <si>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</si>
  <si>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</si>
  <si>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</si>
  <si>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</si>
  <si>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</si>
  <si>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</si>
  <si>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</si>
  <si>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</si>
  <si>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</si>
  <si>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</si>
  <si>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</si>
  <si>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</si>
  <si>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</si>
  <si>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</si>
  <si>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</si>
  <si>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</si>
  <si>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</si>
  <si>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</si>
  <si>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</si>
  <si>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</si>
  <si>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</si>
  <si>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</si>
  <si>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</si>
  <si>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</si>
  <si>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</si>
  <si>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</si>
  <si>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</si>
  <si>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</si>
  <si>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</si>
  <si>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</si>
  <si>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</si>
  <si>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</si>
  <si>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</si>
  <si>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</si>
  <si>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</si>
  <si>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</si>
  <si>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</si>
  <si>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</si>
  <si>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</si>
  <si>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</si>
  <si>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</si>
  <si>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</si>
  <si>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</si>
  <si>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</si>
  <si>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</si>
  <si>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</si>
  <si>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</si>
  <si>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</si>
  <si>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</si>
  <si>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</si>
  <si>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</si>
  <si>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</si>
  <si>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</si>
  <si>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</si>
  <si>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</si>
  <si>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</si>
  <si>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</si>
  <si>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</si>
  <si>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</si>
  <si>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</si>
  <si>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</si>
  <si>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</si>
  <si>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</si>
  <si>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</si>
  <si>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</si>
  <si>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</si>
  <si>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</si>
  <si>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</si>
  <si>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</si>
  <si>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</si>
  <si>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</si>
  <si>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</si>
  <si>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</si>
  <si>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</si>
  <si>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</si>
  <si>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</si>
  <si>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</si>
  <si>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</si>
  <si>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</si>
  <si>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</si>
  <si>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</si>
  <si>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</si>
  <si>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</si>
  <si>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</si>
  <si>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</si>
  <si>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</si>
  <si>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</si>
  <si>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</si>
  <si>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</si>
  <si>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</si>
  <si>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</si>
  <si>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</si>
  <si>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</si>
  <si>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</si>
  <si>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</si>
  <si>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</si>
  <si>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</si>
  <si>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</si>
  <si>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</si>
  <si>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</si>
  <si>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</si>
  <si>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</si>
  <si>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</si>
  <si>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</si>
  <si>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</si>
  <si>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</si>
  <si>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</si>
  <si>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</si>
  <si>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</si>
  <si>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</si>
  <si>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</si>
  <si>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</si>
  <si>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</si>
  <si>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</si>
  <si>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</si>
  <si>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</si>
  <si>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</si>
  <si>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</si>
  <si>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</si>
  <si>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</si>
  <si>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</si>
  <si>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</si>
  <si>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</si>
  <si>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</si>
  <si>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</si>
  <si>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</si>
  <si>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</si>
  <si>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</si>
  <si>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</si>
  <si>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</si>
  <si>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</si>
  <si>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</si>
  <si>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</si>
  <si>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</si>
  <si>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</si>
  <si>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</si>
  <si>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</si>
  <si>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</si>
  <si>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</si>
  <si>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</si>
  <si>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</si>
  <si>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</si>
  <si>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</si>
  <si>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</si>
  <si>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</si>
  <si>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</si>
  <si>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</si>
  <si>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</si>
  <si>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</si>
  <si>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</si>
  <si>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</si>
  <si>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</si>
  <si>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</si>
  <si>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</si>
  <si>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</si>
  <si>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</si>
  <si>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</si>
  <si>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</si>
  <si>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</si>
  <si>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</si>
  <si>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</si>
  <si>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</si>
  <si>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</si>
  <si>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</si>
  <si>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</si>
  <si>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</si>
  <si>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</si>
  <si>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</si>
  <si>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</si>
  <si>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</si>
  <si>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</si>
  <si>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</si>
  <si>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</si>
  <si>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</si>
  <si>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</si>
  <si>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</si>
  <si>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</si>
  <si>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</si>
  <si>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</si>
  <si>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</si>
  <si>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</si>
  <si>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</si>
  <si>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</si>
  <si>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</si>
  <si>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</si>
  <si>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</si>
  <si>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</si>
  <si>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</si>
  <si>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</si>
  <si>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</si>
  <si>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</si>
  <si>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</si>
  <si>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</si>
  <si>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</si>
  <si>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</si>
  <si>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</si>
  <si>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</si>
  <si>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</si>
  <si>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</si>
  <si>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</si>
  <si>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</si>
  <si>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</si>
  <si>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</si>
  <si>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</si>
  <si>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</si>
  <si>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</si>
  <si>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</si>
  <si>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</si>
  <si>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</si>
  <si>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</si>
  <si>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</si>
  <si>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</si>
  <si>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</si>
  <si>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</si>
  <si>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</si>
  <si>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</si>
  <si>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</si>
  <si>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</si>
  <si>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</si>
  <si>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</si>
  <si>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</si>
  <si>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</si>
  <si>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</si>
  <si>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</si>
  <si>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</si>
  <si>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</si>
  <si>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</si>
  <si>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</si>
  <si>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</si>
  <si>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</si>
  <si>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</si>
  <si>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</si>
  <si>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</si>
  <si>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</si>
  <si>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</si>
  <si>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</si>
  <si>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</si>
  <si>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</si>
  <si>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</si>
  <si>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</si>
  <si>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</si>
  <si>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</si>
  <si>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</si>
  <si>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</si>
  <si>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</si>
  <si>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</si>
  <si>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</si>
  <si>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</si>
  <si>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</si>
  <si>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</si>
  <si>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</si>
  <si>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</si>
  <si>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</si>
  <si>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</si>
  <si>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</si>
  <si>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</si>
  <si>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</si>
  <si>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</si>
  <si>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</si>
  <si>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</si>
  <si>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</si>
  <si>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</si>
  <si>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</si>
  <si>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</si>
  <si>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</si>
  <si>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</si>
  <si>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</si>
  <si>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</si>
  <si>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</si>
  <si>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</si>
  <si>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</si>
  <si>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</si>
  <si>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</si>
  <si>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</si>
  <si>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</si>
  <si>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</si>
  <si>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</si>
  <si>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</si>
  <si>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</si>
  <si>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</si>
  <si>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</si>
  <si>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</si>
  <si>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</si>
  <si>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</si>
  <si>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</si>
  <si>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</si>
  <si>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</si>
  <si>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</si>
  <si>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</si>
  <si>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</si>
  <si>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</si>
  <si>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</si>
  <si>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</si>
  <si>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</si>
  <si>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</si>
  <si>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</si>
  <si>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</si>
  <si>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</si>
  <si>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</si>
  <si>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</si>
  <si>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</si>
  <si>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</si>
  <si>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</si>
  <si>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</si>
  <si>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</si>
  <si>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</si>
  <si>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</si>
  <si>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</si>
  <si>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</si>
  <si>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</si>
  <si>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</si>
  <si>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</si>
  <si>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</si>
  <si>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</si>
  <si>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</si>
  <si>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</si>
  <si>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</si>
  <si>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</si>
  <si>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</si>
  <si>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</si>
  <si>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</si>
  <si>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</si>
  <si>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</si>
  <si>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</si>
  <si>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</si>
  <si>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</si>
  <si>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</si>
  <si>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</si>
  <si>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</si>
  <si>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</si>
  <si>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</si>
  <si>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</si>
  <si>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</si>
  <si>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</si>
  <si>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</si>
  <si>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</si>
  <si>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</si>
  <si>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</si>
  <si>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</si>
  <si>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</si>
  <si>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</si>
  <si>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</si>
  <si>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</si>
  <si>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</si>
  <si>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</si>
  <si>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</si>
  <si>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</si>
  <si>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</si>
  <si>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</si>
  <si>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</si>
  <si>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</si>
  <si>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</si>
  <si>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</si>
  <si>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</si>
  <si>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</si>
  <si>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</si>
  <si>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</si>
  <si>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</si>
  <si>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</si>
  <si>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</si>
  <si>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</si>
  <si>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</si>
  <si>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</si>
  <si>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</si>
  <si>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</si>
  <si>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</si>
  <si>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</si>
  <si>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</si>
  <si>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</si>
  <si>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</si>
  <si>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</si>
  <si>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</si>
  <si>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</si>
  <si>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</si>
  <si>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</si>
  <si>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</si>
  <si>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</si>
  <si>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</si>
  <si>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</si>
  <si>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</si>
  <si>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</si>
  <si>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</si>
  <si>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</si>
  <si>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</si>
  <si>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</si>
  <si>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</si>
  <si>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</si>
  <si>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</si>
  <si>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</si>
  <si>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</si>
  <si>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</si>
  <si>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</si>
  <si>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</si>
  <si>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</si>
  <si>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</si>
  <si>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</si>
  <si>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</si>
  <si>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</si>
  <si>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</si>
  <si>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</si>
  <si>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</si>
  <si>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</si>
  <si>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</si>
  <si>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</si>
  <si>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</si>
  <si>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</si>
  <si>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</si>
  <si>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</si>
  <si>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</si>
  <si>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</si>
  <si>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</si>
  <si>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</si>
  <si>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</si>
  <si>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</si>
  <si>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</si>
  <si>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</si>
  <si>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</si>
  <si>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</si>
  <si>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</si>
  <si>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</si>
  <si>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</si>
  <si>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</si>
  <si>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</si>
  <si>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</si>
  <si>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</si>
  <si>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</si>
  <si>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</si>
  <si>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</si>
  <si>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</si>
  <si>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</si>
  <si>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</si>
  <si>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</si>
  <si>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</si>
  <si>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</si>
  <si>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</si>
  <si>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</si>
  <si>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</si>
  <si>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</si>
  <si>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</si>
  <si>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</si>
  <si>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</si>
  <si>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</si>
  <si>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</si>
  <si>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</si>
  <si>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</si>
  <si>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</si>
  <si>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</si>
  <si>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</si>
  <si>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</si>
  <si>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</si>
  <si>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</si>
  <si>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</si>
  <si>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</si>
  <si>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</si>
  <si>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</si>
  <si>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</si>
  <si>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</si>
  <si>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</si>
  <si>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</si>
  <si>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</si>
  <si>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</si>
  <si>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</si>
  <si>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</si>
  <si>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</si>
  <si>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</si>
  <si>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</si>
  <si>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</si>
  <si>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</si>
  <si>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</si>
  <si>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</si>
  <si>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</si>
  <si>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</si>
  <si>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</si>
  <si>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</si>
  <si>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</si>
  <si>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</si>
  <si>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</si>
  <si>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</si>
  <si>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</si>
  <si>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</si>
  <si>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</si>
  <si>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</si>
  <si>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</si>
  <si>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</si>
  <si>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</si>
  <si>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</si>
  <si>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</si>
  <si>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</si>
  <si>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</si>
  <si>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</si>
  <si>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</si>
  <si>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</si>
  <si>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</si>
  <si>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</si>
  <si>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</si>
  <si>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</si>
  <si>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</si>
  <si>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</si>
  <si>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</si>
  <si>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</si>
  <si>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</si>
  <si>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</si>
  <si>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</si>
  <si>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</si>
  <si>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</si>
  <si>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</si>
  <si>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</si>
  <si>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</si>
  <si>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</si>
  <si>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</si>
  <si>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</si>
  <si>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</si>
  <si>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</si>
  <si>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</si>
  <si>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</si>
  <si>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</si>
  <si>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</si>
  <si>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</si>
  <si>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</si>
  <si>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</si>
  <si>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</si>
  <si>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</si>
  <si>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</si>
  <si>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</si>
  <si>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</si>
  <si>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</si>
  <si>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</si>
  <si>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</si>
  <si>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</si>
  <si>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</si>
  <si>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</si>
  <si>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</si>
  <si>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</si>
  <si>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</si>
  <si>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</si>
  <si>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</si>
  <si>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</si>
  <si>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</si>
  <si>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</si>
  <si>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</si>
  <si>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</si>
  <si>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</si>
  <si>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</si>
  <si>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</si>
  <si>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</si>
  <si>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</si>
  <si>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</si>
  <si>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</si>
  <si>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</si>
  <si>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</si>
  <si>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</si>
  <si>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</si>
  <si>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</si>
  <si>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</si>
  <si>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</si>
  <si>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</si>
  <si>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</si>
  <si>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</si>
  <si>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</si>
  <si>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</si>
  <si>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</si>
  <si>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</si>
  <si>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</si>
  <si>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</si>
  <si>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</si>
  <si>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</si>
  <si>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</si>
  <si>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</si>
  <si>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</si>
  <si>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</si>
  <si>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</si>
  <si>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</si>
  <si>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</si>
  <si>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</si>
  <si>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</si>
  <si>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</si>
  <si>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</si>
  <si>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</si>
  <si>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</si>
  <si>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</si>
  <si>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</si>
  <si>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</si>
  <si>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</si>
  <si>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</si>
  <si>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</si>
  <si>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</si>
  <si>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</si>
  <si>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</si>
  <si>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</si>
  <si>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</si>
  <si>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</si>
  <si>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</si>
  <si>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</si>
  <si>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</si>
  <si>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</si>
  <si>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</si>
  <si>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</si>
  <si>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</si>
  <si>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</si>
  <si>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</si>
  <si>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</si>
  <si>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</si>
  <si>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</si>
  <si>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</si>
  <si>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</si>
  <si>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</si>
  <si>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</si>
  <si>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</si>
  <si>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</si>
  <si>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</si>
  <si>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</si>
  <si>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</si>
  <si>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</si>
  <si>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</si>
  <si>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</si>
  <si>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</si>
  <si>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</si>
  <si>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</si>
  <si>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</si>
  <si>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</si>
  <si>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</si>
  <si>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</si>
  <si>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</si>
  <si>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</si>
  <si>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</si>
  <si>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</si>
  <si>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</si>
  <si>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</si>
  <si>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</si>
  <si>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</si>
  <si>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</si>
  <si>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</si>
  <si>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</si>
  <si>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</si>
  <si>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</si>
  <si>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</si>
  <si>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</si>
  <si>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</si>
  <si>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</si>
  <si>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</si>
  <si>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</si>
  <si>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</si>
  <si>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</si>
  <si>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</si>
  <si>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</si>
  <si>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</si>
  <si>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</si>
  <si>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</si>
  <si>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</si>
  <si>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</si>
  <si>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</si>
  <si>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</si>
  <si>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</si>
  <si>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</si>
  <si>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</si>
  <si>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</si>
  <si>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</si>
  <si>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</si>
  <si>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</si>
  <si>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</si>
  <si>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</si>
  <si>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</si>
  <si>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</si>
  <si>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</si>
  <si>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</si>
  <si>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</si>
  <si>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</si>
  <si>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</si>
  <si>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</si>
  <si>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</si>
  <si>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</si>
  <si>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</si>
  <si>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</si>
  <si>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</si>
  <si>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</si>
  <si>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</si>
  <si>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</si>
  <si>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</si>
  <si>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</si>
  <si>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</si>
  <si>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</si>
  <si>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</si>
  <si>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</si>
  <si>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</si>
  <si>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</si>
  <si>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</si>
  <si>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</si>
  <si>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</si>
  <si>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</si>
  <si>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</si>
  <si>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</si>
  <si>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</si>
  <si>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</si>
  <si>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</si>
  <si>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</si>
  <si>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</si>
  <si>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</si>
  <si>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</si>
  <si>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</si>
  <si>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</si>
  <si>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</si>
  <si>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</si>
  <si>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</si>
  <si>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</si>
  <si>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</si>
  <si>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</si>
  <si>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</si>
  <si>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</si>
  <si>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</si>
  <si>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</si>
  <si>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</si>
  <si>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</si>
  <si>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</si>
  <si>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</si>
  <si>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</si>
  <si>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</si>
  <si>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</si>
  <si>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</si>
  <si>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</si>
  <si>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</si>
  <si>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</si>
  <si>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</si>
  <si>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</si>
  <si>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</si>
  <si>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</si>
  <si>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</si>
  <si>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</si>
  <si>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</si>
  <si>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</si>
  <si>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</si>
  <si>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</si>
  <si>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</si>
  <si>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</si>
  <si>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</si>
  <si>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</si>
  <si>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</si>
  <si>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</si>
  <si>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</si>
  <si>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</si>
  <si>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</si>
  <si>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</si>
  <si>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</si>
  <si>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</si>
  <si>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</si>
  <si>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</si>
  <si>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</si>
  <si>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</si>
  <si>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Tema.Trânsito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</si>
  <si>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</si>
  <si>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</si>
  <si>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</si>
  <si>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</si>
  <si>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</si>
  <si>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</si>
  <si>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</si>
  <si>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</si>
  <si>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</si>
  <si>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</si>
  <si>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</si>
  <si>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</si>
  <si>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</si>
  <si>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</si>
  <si>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</si>
  <si>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</si>
  <si>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</si>
  <si>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</si>
  <si>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</si>
  <si>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</si>
  <si>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</si>
  <si>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</si>
  <si>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</si>
  <si>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</si>
  <si>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</si>
  <si>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</si>
  <si>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</si>
  <si>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</si>
  <si>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</si>
  <si>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</si>
  <si>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</si>
  <si>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</si>
  <si>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</si>
  <si>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</si>
  <si>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</si>
  <si>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</si>
  <si>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</si>
  <si>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</si>
  <si>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</si>
  <si>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</si>
  <si>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</si>
  <si>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</si>
  <si>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</si>
  <si>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</si>
  <si>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</si>
  <si>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</si>
  <si>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</si>
  <si>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</si>
  <si>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</si>
  <si>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</si>
  <si>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</si>
  <si>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</si>
  <si>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</si>
  <si>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</si>
  <si>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</si>
  <si>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</si>
  <si>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</si>
  <si>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</si>
  <si>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</si>
  <si>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</si>
  <si>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</si>
  <si>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</si>
  <si>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</si>
  <si>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</si>
  <si>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</si>
  <si>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</si>
  <si>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</si>
  <si>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</si>
  <si>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</si>
  <si>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</si>
  <si>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</si>
  <si>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</si>
  <si>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</si>
  <si>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</si>
  <si>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</si>
  <si>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</si>
  <si>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</si>
  <si>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</si>
  <si>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</si>
  <si>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</si>
  <si>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</si>
  <si>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</si>
  <si>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</si>
  <si>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</si>
  <si>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</si>
  <si>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</si>
  <si>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</si>
  <si>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</si>
  <si>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</si>
  <si>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</si>
  <si>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</si>
  <si>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</si>
  <si>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</si>
  <si>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</si>
  <si>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</si>
  <si>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</si>
  <si>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</si>
  <si>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</si>
  <si>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</si>
  <si>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</si>
  <si>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</si>
  <si>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</si>
  <si>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</si>
  <si>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</si>
  <si>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</si>
  <si>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</si>
  <si>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</si>
  <si>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</si>
  <si>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</si>
  <si>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</si>
  <si>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</si>
  <si>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</si>
  <si>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</si>
  <si>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</si>
  <si>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</si>
  <si>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</si>
  <si>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</si>
  <si>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</si>
  <si>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</si>
  <si>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</si>
  <si>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</si>
  <si>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</si>
  <si>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</si>
  <si>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</si>
  <si>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</si>
  <si>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</si>
  <si>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</si>
  <si>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</si>
  <si>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</si>
  <si>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dimensional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</si>
  <si>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</si>
  <si>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</si>
  <si>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</si>
  <si>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</si>
  <si>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</si>
  <si>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</si>
  <si>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</si>
  <si>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</si>
  <si>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</si>
  <si>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</si>
  <si>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</si>
  <si>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</si>
  <si>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</si>
  <si>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</si>
  <si>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</si>
  <si>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</si>
  <si>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</si>
  <si>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</si>
  <si>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</si>
  <si>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</si>
  <si>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</si>
  <si>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</si>
  <si>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</si>
  <si>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</si>
  <si>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</si>
  <si>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</si>
  <si>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</si>
  <si>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</si>
  <si>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</si>
  <si>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</si>
  <si>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</si>
  <si>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</si>
  <si>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</si>
  <si>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</si>
  <si>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</si>
  <si>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</si>
  <si>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</si>
  <si>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</si>
  <si>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</si>
  <si>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</si>
  <si>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</si>
  <si>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</si>
  <si>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</si>
  <si>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</si>
  <si>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</si>
  <si>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</si>
  <si>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</si>
  <si>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</si>
  <si>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</si>
  <si>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</si>
  <si>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</si>
  <si>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</si>
  <si>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</si>
  <si>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</si>
  <si>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</si>
  <si>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</si>
  <si>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</si>
  <si>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</si>
  <si>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</si>
  <si>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</si>
  <si>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</si>
  <si>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</si>
  <si>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</si>
  <si>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</si>
  <si>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</si>
  <si>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</si>
  <si>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</si>
  <si>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</si>
  <si>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</si>
  <si>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</si>
  <si>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</si>
  <si>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</si>
  <si>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</si>
  <si>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</si>
  <si>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</si>
  <si>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</si>
  <si>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</si>
  <si>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</si>
  <si>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</si>
  <si>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</si>
  <si>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</si>
  <si>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</si>
  <si>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</si>
  <si>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</si>
  <si>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</si>
  <si>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</si>
  <si>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</si>
  <si>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</si>
  <si>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</si>
  <si>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</si>
  <si>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</si>
  <si>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</si>
  <si>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</si>
  <si>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</si>
  <si>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</si>
  <si>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</si>
  <si>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</si>
  <si>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</si>
  <si>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</si>
  <si>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</si>
  <si>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</si>
  <si>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</si>
  <si>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</si>
  <si>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</si>
  <si>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</si>
  <si>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</si>
  <si>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</si>
  <si>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</si>
  <si>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</si>
  <si>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</si>
  <si>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</si>
  <si>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</si>
  <si>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</si>
  <si>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</si>
  <si>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</si>
  <si>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</si>
  <si>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</si>
  <si>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</si>
  <si>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</si>
  <si>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</si>
  <si>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</si>
  <si>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</si>
  <si>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</si>
  <si>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</si>
  <si>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</si>
  <si>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</si>
  <si>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</si>
  <si>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</si>
  <si>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</si>
  <si>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</si>
  <si>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</si>
  <si>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</si>
  <si>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</si>
  <si>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</si>
  <si>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</si>
  <si>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</si>
  <si>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</si>
  <si>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</si>
  <si>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</si>
  <si>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</si>
  <si>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</si>
  <si>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</si>
  <si>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</si>
  <si>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</si>
  <si>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</si>
  <si>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</si>
  <si>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</si>
  <si>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</si>
  <si>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</si>
  <si>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</si>
  <si>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</si>
  <si>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</si>
  <si>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</si>
  <si>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</si>
  <si>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</si>
  <si>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</si>
  <si>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</si>
  <si>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</si>
  <si>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</si>
  <si>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</si>
  <si>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</si>
  <si>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</si>
  <si>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</si>
  <si>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</si>
  <si>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</si>
  <si>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</si>
  <si>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</si>
  <si>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</si>
  <si>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</si>
  <si>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</si>
  <si>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</si>
  <si>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</si>
  <si>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</si>
  <si>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</si>
  <si>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</si>
  <si>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</si>
  <si>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</si>
  <si>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</si>
  <si>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</si>
  <si>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</si>
  <si>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</si>
  <si>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</si>
  <si>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</si>
  <si>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</si>
  <si>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</si>
  <si>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</si>
  <si>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</si>
  <si>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</si>
  <si>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</si>
  <si>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</si>
  <si>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</si>
  <si>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</si>
  <si>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</si>
  <si>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</si>
  <si>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</si>
  <si>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</si>
  <si>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</si>
  <si>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</si>
  <si>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</si>
  <si>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</si>
  <si>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</si>
  <si>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</si>
  <si>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</si>
  <si>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</si>
  <si>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</si>
  <si>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</si>
  <si>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</si>
  <si>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</si>
  <si>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</si>
  <si>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</si>
  <si>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</si>
  <si>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</si>
  <si>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</si>
  <si>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</si>
  <si>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</si>
  <si>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</si>
  <si>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</si>
  <si>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</si>
  <si>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</si>
  <si>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</si>
  <si>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</si>
  <si>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</si>
  <si>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</si>
  <si>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</si>
  <si>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</si>
  <si>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</si>
  <si>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</si>
  <si>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</si>
  <si>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</si>
  <si>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</si>
  <si>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</si>
  <si>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</si>
  <si>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</si>
  <si>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</si>
  <si>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</si>
  <si>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</si>
  <si>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</si>
  <si>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</si>
  <si>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</si>
  <si>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</si>
  <si>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</si>
  <si>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</si>
  <si>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</si>
  <si>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</si>
  <si>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</si>
  <si>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</si>
  <si>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</si>
  <si>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</si>
  <si>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</si>
  <si>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</si>
  <si>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</si>
  <si>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</si>
  <si>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</si>
  <si>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</si>
  <si>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</si>
  <si>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</si>
  <si>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</si>
  <si>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</si>
  <si>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</si>
  <si>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</si>
  <si>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</si>
  <si>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</si>
  <si>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</si>
  <si>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</si>
  <si>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</si>
  <si>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</si>
  <si>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</si>
  <si>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</si>
  <si>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</si>
  <si>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</si>
  <si>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</si>
  <si>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</si>
  <si>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</si>
  <si>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</si>
  <si>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</si>
  <si>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</si>
  <si>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</si>
  <si>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</si>
  <si>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</si>
  <si>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</si>
  <si>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</si>
  <si>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</si>
  <si>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</si>
  <si>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</si>
  <si>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</si>
  <si>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</si>
  <si>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</si>
  <si>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</si>
  <si>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</si>
  <si>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</si>
  <si>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</si>
  <si>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</si>
  <si>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</si>
  <si>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</si>
  <si>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</si>
  <si>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</si>
  <si>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</si>
  <si>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</si>
  <si>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</si>
  <si>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</si>
  <si>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</si>
  <si>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</si>
  <si>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</si>
  <si>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</si>
  <si>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</si>
  <si>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</si>
  <si>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</si>
  <si>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</si>
  <si>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Tema.Pontes</t>
  </si>
  <si>
    <t>Tema.Situação</t>
  </si>
  <si>
    <t>Tema.Ações</t>
  </si>
  <si>
    <t>Tema.Links</t>
  </si>
  <si>
    <t>Tema.Vegetação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</si>
</sst>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  <font>
      <b/>
      <sz val="6"/>
      <color rgb="FF3A3A3A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</cellXfs>
  <cellStyles count="1">
    <cellStyle name="Normal" xfId="0" builtinId="0"/>
  </cellStyles>
  <dxfs count="167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abSelected="1" zoomScale="190" zoomScaleNormal="190" workbookViewId="0">
      <pane ySplit="1" topLeftCell="A71" activePane="bottomLeft" state="frozen"/>
      <selection activeCell="C24" sqref="C24"/>
      <selection pane="bottomLeft" sqref="A1:A1048576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1276</v>
      </c>
      <c r="H1" s="69" t="s">
        <v>1275</v>
      </c>
      <c r="I1" s="69" t="s">
        <v>1274</v>
      </c>
      <c r="J1" s="69" t="s">
        <v>1273</v>
      </c>
      <c r="K1" s="69" t="s">
        <v>1277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>_xlfn.CONCAT(L2," ",M2," ",N2," ",O2," ", SUBSTITUTE(F2, ".", " "),". --- ",Q2)</f>
        <v>Trata-se de: Termo Normativo  De Requisito  Programático  Necessidade Funcional. --- Consultar a Norma 6492-2021 na Seção 3</v>
      </c>
      <c r="Q2" s="7" t="str">
        <f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>_xlfn.CONCAT("Trata-se de: ", SUBSTITUTE(B3,"1.",""))</f>
        <v>Trata-se de: Termo</v>
      </c>
      <c r="M3" s="7" t="str">
        <f>_xlfn.CONCAT("", SUBSTITUTE(C3,"."," ")," ")</f>
        <v xml:space="preserve">Normativo </v>
      </c>
      <c r="N3" s="7" t="str">
        <f>_xlfn.CONCAT(SUBSTITUTE(D3,"."," ")," ")</f>
        <v xml:space="preserve">De Requisito </v>
      </c>
      <c r="O3" s="7" t="str">
        <f>_xlfn.CONCAT(SUBSTITUTE(E3,"."," ")," ")</f>
        <v xml:space="preserve">Programático </v>
      </c>
      <c r="P3" s="7" t="str">
        <f>_xlfn.CONCAT(L3," ",M3," ",N3," ",O3," ", SUBSTITUTE(F3, ".", " "),". --- ",Q3)</f>
        <v>Trata-se de: Termo Normativo  De Requisito  Programático  Necessidade Dimensional. --- Consultar a Norma 6492-2021 na Seção 3</v>
      </c>
      <c r="Q3" s="7" t="str">
        <f>_xlfn.CONCAT("Consultar a Norma ",R3," na Seção ",S3)</f>
        <v>Consultar a Norma 6492-2021 na Seção 3</v>
      </c>
      <c r="R3" s="21" t="s">
        <v>592</v>
      </c>
      <c r="S3" s="21">
        <v>3</v>
      </c>
      <c r="T3" s="10" t="str">
        <f>_xlfn.CONCAT("key_",A3)</f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>_xlfn.CONCAT("Trata-se de: ", SUBSTITUTE(B4,"1.",""))</f>
        <v>Trata-se de: Termo</v>
      </c>
      <c r="M4" s="7" t="str">
        <f>_xlfn.CONCAT("", SUBSTITUTE(C4,"."," ")," ")</f>
        <v xml:space="preserve">Normativo </v>
      </c>
      <c r="N4" s="7" t="str">
        <f>_xlfn.CONCAT(SUBSTITUTE(D4,"."," ")," ")</f>
        <v xml:space="preserve">De Requisito </v>
      </c>
      <c r="O4" s="7" t="str">
        <f>_xlfn.CONCAT(SUBSTITUTE(E4,"."," ")," ")</f>
        <v xml:space="preserve">Programático </v>
      </c>
      <c r="P4" s="7" t="str">
        <f>_xlfn.CONCAT(L4," ",M4," ",N4," ",O4," ", SUBSTITUTE(F4, ".", " "),". --- ",Q4)</f>
        <v>Trata-se de: Termo Normativo  De Requisito  Programático  Necessidade Material. --- Consultar a Norma 6492-2021 na Seção 3</v>
      </c>
      <c r="Q4" s="7" t="str">
        <f>_xlfn.CONCAT("Consultar a Norma ",R4," na Seção ",S4)</f>
        <v>Consultar a Norma 6492-2021 na Seção 3</v>
      </c>
      <c r="R4" s="21" t="s">
        <v>592</v>
      </c>
      <c r="S4" s="21">
        <v>3</v>
      </c>
      <c r="T4" s="10" t="str">
        <f>_xlfn.CONCAT("key_",A4)</f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>_xlfn.CONCAT("Trata-se de: ", SUBSTITUTE(B5,"1.",""))</f>
        <v>Trata-se de: Termo</v>
      </c>
      <c r="M5" s="7" t="str">
        <f>_xlfn.CONCAT("", SUBSTITUTE(C5,"."," ")," ")</f>
        <v xml:space="preserve">Normativo </v>
      </c>
      <c r="N5" s="7" t="str">
        <f>_xlfn.CONCAT(SUBSTITUTE(D5,"."," ")," ")</f>
        <v xml:space="preserve">De Requisito </v>
      </c>
      <c r="O5" s="7" t="str">
        <f>_xlfn.CONCAT(SUBSTITUTE(E5,"."," ")," ")</f>
        <v xml:space="preserve">Programático </v>
      </c>
      <c r="P5" s="7" t="str">
        <f>_xlfn.CONCAT(L5," ",M5," ",N5," ",O5," ", SUBSTITUTE(F5, ".", " "),". --- ",Q5)</f>
        <v>Trata-se de: Termo Normativo  De Requisito  Programático  Necessidade Térmico. --- Consultar a Norma 6492-2021 na Seção 3</v>
      </c>
      <c r="Q5" s="7" t="str">
        <f>_xlfn.CONCAT("Consultar a Norma ",R5," na Seção ",S5)</f>
        <v>Consultar a Norma 6492-2021 na Seção 3</v>
      </c>
      <c r="R5" s="21" t="s">
        <v>592</v>
      </c>
      <c r="S5" s="21">
        <v>3</v>
      </c>
      <c r="T5" s="10" t="str">
        <f>_xlfn.CONCAT("key_",A5)</f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>_xlfn.CONCAT("Trata-se de: ", SUBSTITUTE(B6,"1.",""))</f>
        <v>Trata-se de: Termo</v>
      </c>
      <c r="M6" s="7" t="str">
        <f>_xlfn.CONCAT("", SUBSTITUTE(C6,"."," ")," ")</f>
        <v xml:space="preserve">Normativo </v>
      </c>
      <c r="N6" s="7" t="str">
        <f>_xlfn.CONCAT(SUBSTITUTE(D6,"."," ")," ")</f>
        <v xml:space="preserve">De Requisito </v>
      </c>
      <c r="O6" s="7" t="str">
        <f>_xlfn.CONCAT(SUBSTITUTE(E6,"."," ")," ")</f>
        <v xml:space="preserve">Programático </v>
      </c>
      <c r="P6" s="7" t="str">
        <f>_xlfn.CONCAT(L6," ",M6," ",N6," ",O6," ", SUBSTITUTE(F6, ".", " "),". --- ",Q6)</f>
        <v>Trata-se de: Termo Normativo  De Requisito  Programático  Necessidade Mecânica. --- Consultar a Norma 6492-2021 na Seção 3</v>
      </c>
      <c r="Q6" s="7" t="str">
        <f>_xlfn.CONCAT("Consultar a Norma ",R6," na Seção ",S6)</f>
        <v>Consultar a Norma 6492-2021 na Seção 3</v>
      </c>
      <c r="R6" s="21" t="s">
        <v>592</v>
      </c>
      <c r="S6" s="21">
        <v>3</v>
      </c>
      <c r="T6" s="10" t="str">
        <f>_xlfn.CONCAT("key_",A6)</f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>_xlfn.CONCAT("Trata-se de: ", SUBSTITUTE(B7,"1.",""))</f>
        <v>Trata-se de: Termo</v>
      </c>
      <c r="M7" s="7" t="str">
        <f>_xlfn.CONCAT("", SUBSTITUTE(C7,"."," ")," ")</f>
        <v xml:space="preserve">Normativo </v>
      </c>
      <c r="N7" s="7" t="str">
        <f>_xlfn.CONCAT(SUBSTITUTE(D7,"."," ")," ")</f>
        <v xml:space="preserve">De Requisito </v>
      </c>
      <c r="O7" s="7" t="str">
        <f>_xlfn.CONCAT(SUBSTITUTE(E7,"."," ")," ")</f>
        <v xml:space="preserve">Programático </v>
      </c>
      <c r="P7" s="7" t="str">
        <f>_xlfn.CONCAT(L7," ",M7," ",N7," ",O7," ", SUBSTITUTE(F7, ".", " "),". --- ",Q7)</f>
        <v>Trata-se de: Termo Normativo  De Requisito  Programático  Necessidade Temporal. --- Consultar a Norma 6492-2021 na Seção 3</v>
      </c>
      <c r="Q7" s="7" t="str">
        <f>_xlfn.CONCAT("Consultar a Norma ",R7," na Seção ",S7)</f>
        <v>Consultar a Norma 6492-2021 na Seção 3</v>
      </c>
      <c r="R7" s="21" t="s">
        <v>592</v>
      </c>
      <c r="S7" s="21">
        <v>3</v>
      </c>
      <c r="T7" s="10" t="str">
        <f>_xlfn.CONCAT("key_",A7)</f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>_xlfn.CONCAT("Trata-se de: ", SUBSTITUTE(B8,"1.",""))</f>
        <v>Trata-se de: Termo</v>
      </c>
      <c r="M8" s="7" t="str">
        <f>_xlfn.CONCAT("", SUBSTITUTE(C8,"."," ")," ")</f>
        <v xml:space="preserve">Normativo </v>
      </c>
      <c r="N8" s="7" t="str">
        <f>_xlfn.CONCAT(SUBSTITUTE(D8,"."," ")," ")</f>
        <v xml:space="preserve">De Requisito </v>
      </c>
      <c r="O8" s="7" t="str">
        <f>_xlfn.CONCAT(SUBSTITUTE(E8,"."," ")," ")</f>
        <v xml:space="preserve">Programático </v>
      </c>
      <c r="P8" s="7" t="str">
        <f>_xlfn.CONCAT(L8," ",M8," ",N8," ",O8," ", SUBSTITUTE(F8, ".", " "),". --- ",Q8)</f>
        <v>Trata-se de: Termo Normativo  De Requisito  Programático  Necessidade Legal. --- Consultar a Norma 6492-2021 na Seção 3</v>
      </c>
      <c r="Q8" s="7" t="str">
        <f>_xlfn.CONCAT("Consultar a Norma ",R8," na Seção ",S8)</f>
        <v>Consultar a Norma 6492-2021 na Seção 3</v>
      </c>
      <c r="R8" s="21" t="s">
        <v>592</v>
      </c>
      <c r="S8" s="21">
        <v>3</v>
      </c>
      <c r="T8" s="10" t="str">
        <f>_xlfn.CONCAT("key_",A8)</f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1156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>_xlfn.CONCAT("Trata-se de: ", SUBSTITUTE(B9,"1.",""))</f>
        <v>Trata-se de: Termo</v>
      </c>
      <c r="M9" s="7" t="str">
        <f>_xlfn.CONCAT("", SUBSTITUTE(C9,"."," ")," ")</f>
        <v xml:space="preserve">Normativo </v>
      </c>
      <c r="N9" s="7" t="str">
        <f>_xlfn.CONCAT(SUBSTITUTE(D9,"."," ")," ")</f>
        <v xml:space="preserve">De Requisito </v>
      </c>
      <c r="O9" s="7" t="str">
        <f>_xlfn.CONCAT(SUBSTITUTE(E9,"."," ")," ")</f>
        <v xml:space="preserve">Programático </v>
      </c>
      <c r="P9" s="7" t="str">
        <f>_xlfn.CONCAT(L9," ",M9," ",N9," ",O9," ", SUBSTITUTE(F9, ".", " "),". --- ",Q9)</f>
        <v>Trata-se de: Termo Normativo  De Requisito  Programático  Necessidade Acústica. --- Consultar a Norma 6492-2021 na Seção 3</v>
      </c>
      <c r="Q9" s="7" t="str">
        <f>_xlfn.CONCAT("Consultar a Norma ",R9," na Seção ",S9)</f>
        <v>Consultar a Norma 6492-2021 na Seção 3</v>
      </c>
      <c r="R9" s="21" t="s">
        <v>592</v>
      </c>
      <c r="S9" s="21">
        <v>3</v>
      </c>
      <c r="T9" s="10" t="str">
        <f>_xlfn.CONCAT("key_",A9)</f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1155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>_xlfn.CONCAT("Trata-se de: ", SUBSTITUTE(B10,"1.",""))</f>
        <v>Trata-se de: Termo</v>
      </c>
      <c r="M10" s="7" t="str">
        <f>_xlfn.CONCAT("", SUBSTITUTE(C10,"."," ")," ")</f>
        <v xml:space="preserve">Normativo </v>
      </c>
      <c r="N10" s="7" t="str">
        <f>_xlfn.CONCAT(SUBSTITUTE(D10,"."," ")," ")</f>
        <v xml:space="preserve">De Requisito </v>
      </c>
      <c r="O10" s="7" t="str">
        <f>_xlfn.CONCAT(SUBSTITUTE(E10,"."," ")," ")</f>
        <v xml:space="preserve">Programático </v>
      </c>
      <c r="P10" s="7" t="str">
        <f>_xlfn.CONCAT(L10," ",M10," ",N10," ",O10," ", SUBSTITUTE(F10, ".", " "),". --- ",Q10)</f>
        <v>Trata-se de: Termo Normativo  De Requisito  Programático  Necessidade Ambiental. --- Consultar a Norma 6492-2021 na Seção 3</v>
      </c>
      <c r="Q10" s="7" t="str">
        <f>_xlfn.CONCAT("Consultar a Norma ",R10," na Seção ",S10)</f>
        <v>Consultar a Norma 6492-2021 na Seção 3</v>
      </c>
      <c r="R10" s="21" t="s">
        <v>592</v>
      </c>
      <c r="S10" s="21">
        <v>3</v>
      </c>
      <c r="T10" s="10" t="str">
        <f>_xlfn.CONCAT("key_",A10)</f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1154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>_xlfn.CONCAT("Trata-se de: ", SUBSTITUTE(B11,"1.",""))</f>
        <v>Trata-se de: Termo</v>
      </c>
      <c r="M11" s="7" t="str">
        <f>_xlfn.CONCAT("", SUBSTITUTE(C11,"."," ")," ")</f>
        <v xml:space="preserve">Normativo </v>
      </c>
      <c r="N11" s="7" t="str">
        <f>_xlfn.CONCAT(SUBSTITUTE(D11,"."," ")," ")</f>
        <v xml:space="preserve">De Requisito </v>
      </c>
      <c r="O11" s="7" t="str">
        <f>_xlfn.CONCAT(SUBSTITUTE(E11,"."," ")," ")</f>
        <v xml:space="preserve">Programático </v>
      </c>
      <c r="P11" s="7" t="str">
        <f>_xlfn.CONCAT(L11," ",M11," ",N11," ",O11," ", SUBSTITUTE(F11, ".", " "),". --- ",Q11)</f>
        <v>Trata-se de: Termo Normativo  De Requisito  Programático  Necessidade Equipamento. --- Consultar a Norma 6492-2021 na Seção 3</v>
      </c>
      <c r="Q11" s="7" t="str">
        <f>_xlfn.CONCAT("Consultar a Norma ",R11," na Seção ",S11)</f>
        <v>Consultar a Norma 6492-2021 na Seção 3</v>
      </c>
      <c r="R11" s="21" t="s">
        <v>592</v>
      </c>
      <c r="S11" s="21">
        <v>3</v>
      </c>
      <c r="T11" s="10" t="str">
        <f>_xlfn.CONCAT("key_",A11)</f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>_xlfn.CONCAT("Trata-se de: ", SUBSTITUTE(B12,"1.",""))</f>
        <v>Trata-se de: Termo</v>
      </c>
      <c r="M12" s="7" t="str">
        <f>_xlfn.CONCAT("", SUBSTITUTE(C12,"."," ")," ")</f>
        <v xml:space="preserve">Normativo </v>
      </c>
      <c r="N12" s="7" t="str">
        <f>_xlfn.CONCAT(SUBSTITUTE(D12,"."," ")," ")</f>
        <v xml:space="preserve">De Informação Projetual </v>
      </c>
      <c r="O12" s="7" t="str">
        <f>_xlfn.CONCAT(SUBSTITUTE(E12,"."," ")," ")</f>
        <v xml:space="preserve">Autoral </v>
      </c>
      <c r="P12" s="7" t="str">
        <f>_xlfn.CONCAT(L12," ",M12," ",N12," ",O12," ", SUBSTITUTE(F12, ".", " "),". --- ",Q12)</f>
        <v>Trata-se de: Termo Normativo  De Informação Projetual  Autoral  Carimbo. --- Consultar a Norma 6492-2021 na Seção 3</v>
      </c>
      <c r="Q12" s="7" t="str">
        <f>_xlfn.CONCAT("Consultar a Norma ",R12," na Seção ",S12)</f>
        <v>Consultar a Norma 6492-2021 na Seção 3</v>
      </c>
      <c r="R12" s="21" t="s">
        <v>592</v>
      </c>
      <c r="S12" s="21">
        <v>3</v>
      </c>
      <c r="T12" s="10" t="str">
        <f>_xlfn.CONCAT("key_",A12)</f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>_xlfn.CONCAT("Trata-se de: ", SUBSTITUTE(B13,"1.",""))</f>
        <v>Trata-se de: Termo</v>
      </c>
      <c r="M13" s="7" t="str">
        <f>_xlfn.CONCAT("", SUBSTITUTE(C13,"."," ")," ")</f>
        <v xml:space="preserve">Normativo </v>
      </c>
      <c r="N13" s="7" t="str">
        <f>_xlfn.CONCAT(SUBSTITUTE(D13,"."," ")," ")</f>
        <v xml:space="preserve">De Informação Projetual </v>
      </c>
      <c r="O13" s="7" t="str">
        <f>_xlfn.CONCAT(SUBSTITUTE(E13,"."," ")," ")</f>
        <v xml:space="preserve">Autoral </v>
      </c>
      <c r="P13" s="7" t="str">
        <f>_xlfn.CONCAT(L13," ",M13," ",N13," ",O13," ", SUBSTITUTE(F13, ".", " "),". --- ",Q13)</f>
        <v>Trata-se de: Termo Normativo  De Informação Projetual  Autoral  Selo. --- Consultar a Norma 6492-2021 na Seção 3</v>
      </c>
      <c r="Q13" s="7" t="str">
        <f>_xlfn.CONCAT("Consultar a Norma ",R13," na Seção ",S13)</f>
        <v>Consultar a Norma 6492-2021 na Seção 3</v>
      </c>
      <c r="R13" s="21" t="s">
        <v>592</v>
      </c>
      <c r="S13" s="21">
        <v>3</v>
      </c>
      <c r="T13" s="10" t="str">
        <f>_xlfn.CONCAT("key_",A13)</f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>_xlfn.CONCAT("Trata-se de: ", SUBSTITUTE(B14,"1.",""))</f>
        <v>Trata-se de: Termo</v>
      </c>
      <c r="M14" s="7" t="str">
        <f>_xlfn.CONCAT("", SUBSTITUTE(C14,"."," ")," ")</f>
        <v xml:space="preserve">Normativo </v>
      </c>
      <c r="N14" s="7" t="str">
        <f>_xlfn.CONCAT(SUBSTITUTE(D14,"."," ")," ")</f>
        <v xml:space="preserve">De Informação Projetual </v>
      </c>
      <c r="O14" s="7" t="str">
        <f>_xlfn.CONCAT(SUBSTITUTE(E14,"."," ")," ")</f>
        <v xml:space="preserve">Construtivo </v>
      </c>
      <c r="P14" s="7" t="str">
        <f>_xlfn.CONCAT(L14," ",M14," ",N14," ",O14," ", SUBSTITUTE(F14, ".", " "),". --- ",Q14)</f>
        <v>Trata-se de: Termo Normativo  De Informação Projetual  Construtivo  Etiqueta. --- Consultar a Norma 6492-2021 na Seção 3</v>
      </c>
      <c r="Q14" s="7" t="str">
        <f>_xlfn.CONCAT("Consultar a Norma ",R14," na Seção ",S14)</f>
        <v>Consultar a Norma 6492-2021 na Seção 3</v>
      </c>
      <c r="R14" s="21" t="s">
        <v>592</v>
      </c>
      <c r="S14" s="21">
        <v>3</v>
      </c>
      <c r="T14" s="10" t="str">
        <f>_xlfn.CONCAT("key_",A14)</f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>_xlfn.CONCAT("Trata-se de: ", SUBSTITUTE(B15,"1.",""))</f>
        <v>Trata-se de: Termo</v>
      </c>
      <c r="M15" s="7" t="str">
        <f>_xlfn.CONCAT("", SUBSTITUTE(C15,"."," ")," ")</f>
        <v xml:space="preserve">Normativo </v>
      </c>
      <c r="N15" s="7" t="str">
        <f>_xlfn.CONCAT(SUBSTITUTE(D15,"."," ")," ")</f>
        <v xml:space="preserve">De Informação Projetual </v>
      </c>
      <c r="O15" s="7" t="str">
        <f>_xlfn.CONCAT(SUBSTITUTE(E15,"."," ")," ")</f>
        <v xml:space="preserve">Dimensional </v>
      </c>
      <c r="P15" s="7" t="str">
        <f>_xlfn.CONCAT(L15," ",M15," ",N15," ",O15," ", SUBSTITUTE(F15, ".", " "),". --- ",Q15)</f>
        <v>Trata-se de: Termo Normativo  De Informação Projetual  Dimensional  Cota Dimensional. --- Consultar a Norma 6492-2021 na Seção 3</v>
      </c>
      <c r="Q15" s="7" t="str">
        <f>_xlfn.CONCAT("Consultar a Norma ",R15," na Seção ",S15)</f>
        <v>Consultar a Norma 6492-2021 na Seção 3</v>
      </c>
      <c r="R15" s="21" t="s">
        <v>592</v>
      </c>
      <c r="S15" s="21">
        <v>3</v>
      </c>
      <c r="T15" s="10" t="str">
        <f>_xlfn.CONCAT("key_",A15)</f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>_xlfn.CONCAT("Trata-se de: ", SUBSTITUTE(B16,"1.",""))</f>
        <v>Trata-se de: Termo</v>
      </c>
      <c r="M16" s="7" t="str">
        <f>_xlfn.CONCAT("", SUBSTITUTE(C16,"."," ")," ")</f>
        <v xml:space="preserve">Normativo </v>
      </c>
      <c r="N16" s="7" t="str">
        <f>_xlfn.CONCAT(SUBSTITUTE(D16,"."," ")," ")</f>
        <v xml:space="preserve">De Informação Projetual </v>
      </c>
      <c r="O16" s="7" t="str">
        <f>_xlfn.CONCAT(SUBSTITUTE(E16,"."," ")," ")</f>
        <v xml:space="preserve">Dimensional </v>
      </c>
      <c r="P16" s="7" t="str">
        <f>_xlfn.CONCAT(L16," ",M16," ",N16," ",O16," ", SUBSTITUTE(F16, ".", " "),". --- ",Q16)</f>
        <v>Trata-se de: Termo Normativo  De Informação Projetual  Dimensional  Cota Nível. --- Consultar a Norma 6492-2021 na Seção 3</v>
      </c>
      <c r="Q16" s="7" t="str">
        <f>_xlfn.CONCAT("Consultar a Norma ",R16," na Seção ",S16)</f>
        <v>Consultar a Norma 6492-2021 na Seção 3</v>
      </c>
      <c r="R16" s="21" t="s">
        <v>592</v>
      </c>
      <c r="S16" s="21">
        <v>3</v>
      </c>
      <c r="T16" s="10" t="str">
        <f>_xlfn.CONCAT("key_",A16)</f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>_xlfn.CONCAT("Trata-se de: ", SUBSTITUTE(B17,"1.",""))</f>
        <v>Trata-se de: Termo</v>
      </c>
      <c r="M17" s="7" t="str">
        <f>_xlfn.CONCAT("", SUBSTITUTE(C17,"."," ")," ")</f>
        <v xml:space="preserve">Normativo </v>
      </c>
      <c r="N17" s="7" t="str">
        <f>_xlfn.CONCAT(SUBSTITUTE(D17,"."," ")," ")</f>
        <v xml:space="preserve">De Informação Projetual </v>
      </c>
      <c r="O17" s="7" t="str">
        <f>_xlfn.CONCAT(SUBSTITUTE(E17,"."," ")," ")</f>
        <v xml:space="preserve">Dimensional </v>
      </c>
      <c r="P17" s="7" t="str">
        <f>_xlfn.CONCAT(L17," ",M17," ",N17," ",O17," ", SUBSTITUTE(F17, ".", " "),". --- ",Q17)</f>
        <v>Trata-se de: Termo Normativo  De Informação Projetual  Dimensional  Cota Acabado. --- Consultar a Norma 6492-2021 na Seção 3</v>
      </c>
      <c r="Q17" s="7" t="str">
        <f>_xlfn.CONCAT("Consultar a Norma ",R17," na Seção ",S17)</f>
        <v>Consultar a Norma 6492-2021 na Seção 3</v>
      </c>
      <c r="R17" s="21" t="s">
        <v>592</v>
      </c>
      <c r="S17" s="21">
        <v>3</v>
      </c>
      <c r="T17" s="10" t="str">
        <f>_xlfn.CONCAT("key_",A17)</f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>_xlfn.CONCAT("Trata-se de: ", SUBSTITUTE(B18,"1.",""))</f>
        <v>Trata-se de: Termo</v>
      </c>
      <c r="M18" s="7" t="str">
        <f>_xlfn.CONCAT("", SUBSTITUTE(C18,"."," ")," ")</f>
        <v xml:space="preserve">Normativo </v>
      </c>
      <c r="N18" s="7" t="str">
        <f>_xlfn.CONCAT(SUBSTITUTE(D18,"."," ")," ")</f>
        <v xml:space="preserve">De Informação Projetual </v>
      </c>
      <c r="O18" s="7" t="str">
        <f>_xlfn.CONCAT(SUBSTITUTE(E18,"."," ")," ")</f>
        <v xml:space="preserve">Dimensional </v>
      </c>
      <c r="P18" s="7" t="str">
        <f>_xlfn.CONCAT(L18," ",M18," ",N18," ",O18," ", SUBSTITUTE(F18, ".", " "),". --- ",Q18)</f>
        <v>Trata-se de: Termo Normativo  De Informação Projetual  Dimensional  Cota Osso. --- Consultar a Norma 6492-2021 na Seção 3</v>
      </c>
      <c r="Q18" s="7" t="str">
        <f>_xlfn.CONCAT("Consultar a Norma ",R18," na Seção ",S18)</f>
        <v>Consultar a Norma 6492-2021 na Seção 3</v>
      </c>
      <c r="R18" s="21" t="s">
        <v>592</v>
      </c>
      <c r="S18" s="21">
        <v>3</v>
      </c>
      <c r="T18" s="10" t="str">
        <f>_xlfn.CONCAT("key_",A18)</f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1162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>_xlfn.CONCAT("Trata-se de: ", SUBSTITUTE(B19,"1.",""))</f>
        <v>Trata-se de: Termo</v>
      </c>
      <c r="M19" s="7" t="str">
        <f>_xlfn.CONCAT("", SUBSTITUTE(C19,"."," ")," ")</f>
        <v xml:space="preserve">Normativo </v>
      </c>
      <c r="N19" s="7" t="str">
        <f>_xlfn.CONCAT(SUBSTITUTE(D19,"."," ")," ")</f>
        <v xml:space="preserve">De Informação Projetual </v>
      </c>
      <c r="O19" s="7" t="str">
        <f>_xlfn.CONCAT(SUBSTITUTE(E19,"."," ")," ")</f>
        <v xml:space="preserve">Dimensional </v>
      </c>
      <c r="P19" s="7" t="str">
        <f>_xlfn.CONCAT(L19," ",M19," ",N19," ",O19," ", SUBSTITUTE(F19, ".", " "),". --- ",Q19)</f>
        <v>Trata-se de: Termo Normativo  De Informação Projetual  Dimensional  Escala Do Desenho. --- Consultar a Norma 6492-2021 na Seção 3</v>
      </c>
      <c r="Q19" s="7" t="str">
        <f>_xlfn.CONCAT("Consultar a Norma ",R19," na Seção ",S19)</f>
        <v>Consultar a Norma 6492-2021 na Seção 3</v>
      </c>
      <c r="R19" s="21" t="s">
        <v>592</v>
      </c>
      <c r="S19" s="21">
        <v>3</v>
      </c>
      <c r="T19" s="10" t="str">
        <f>_xlfn.CONCAT("key_",A19)</f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>_xlfn.CONCAT("Trata-se de: ", SUBSTITUTE(B20,"1.",""))</f>
        <v>Trata-se de: Termo</v>
      </c>
      <c r="M20" s="7" t="str">
        <f>_xlfn.CONCAT("", SUBSTITUTE(C20,"."," ")," ")</f>
        <v xml:space="preserve">Normativo </v>
      </c>
      <c r="N20" s="7" t="str">
        <f>_xlfn.CONCAT(SUBSTITUTE(D20,"."," ")," ")</f>
        <v xml:space="preserve">De Desenho Técnico </v>
      </c>
      <c r="O20" s="7" t="str">
        <f>_xlfn.CONCAT(SUBSTITUTE(E20,"."," ")," ")</f>
        <v xml:space="preserve">Seccional </v>
      </c>
      <c r="P20" s="7" t="str">
        <f>_xlfn.CONCAT(L20," ",M20," ",N20," ",O20," ", SUBSTITUTE(F20, ".", " "),". --- ",Q20)</f>
        <v>Trata-se de: Termo Normativo  De Desenho Técnico  Seccional  Corte Pleno. --- Consultar a Norma 17067-2022 na Seção 3</v>
      </c>
      <c r="Q20" s="7" t="str">
        <f>_xlfn.CONCAT("Consultar a Norma ",R20," na Seção ",S20)</f>
        <v>Consultar a Norma 17067-2022 na Seção 3</v>
      </c>
      <c r="R20" s="21" t="s">
        <v>413</v>
      </c>
      <c r="S20" s="21">
        <v>3</v>
      </c>
      <c r="T20" s="10" t="str">
        <f>_xlfn.CONCAT("key_",A20)</f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>_xlfn.CONCAT("Trata-se de: ", SUBSTITUTE(B21,"1.",""))</f>
        <v>Trata-se de: Termo</v>
      </c>
      <c r="M21" s="7" t="str">
        <f>_xlfn.CONCAT("", SUBSTITUTE(C21,"."," ")," ")</f>
        <v xml:space="preserve">Normativo </v>
      </c>
      <c r="N21" s="7" t="str">
        <f>_xlfn.CONCAT(SUBSTITUTE(D21,"."," ")," ")</f>
        <v xml:space="preserve">De Desenho Técnico </v>
      </c>
      <c r="O21" s="7" t="str">
        <f>_xlfn.CONCAT(SUBSTITUTE(E21,"."," ")," ")</f>
        <v xml:space="preserve">Seccional </v>
      </c>
      <c r="P21" s="7" t="str">
        <f>_xlfn.CONCAT(L21," ",M21," ",N21," ",O21," ", SUBSTITUTE(F21, ".", " "),". --- ",Q21)</f>
        <v>Trata-se de: Termo Normativo  De Desenho Técnico  Seccional  Corte Local. --- Consultar a Norma 17067-2022 na Seção 3</v>
      </c>
      <c r="Q21" s="7" t="str">
        <f>_xlfn.CONCAT("Consultar a Norma ",R21," na Seção ",S21)</f>
        <v>Consultar a Norma 17067-2022 na Seção 3</v>
      </c>
      <c r="R21" s="21" t="s">
        <v>413</v>
      </c>
      <c r="S21" s="21">
        <v>3</v>
      </c>
      <c r="T21" s="10" t="str">
        <f>_xlfn.CONCAT("key_",A21)</f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>_xlfn.CONCAT("Trata-se de: ", SUBSTITUTE(B22,"1.",""))</f>
        <v>Trata-se de: Termo</v>
      </c>
      <c r="M22" s="7" t="str">
        <f>_xlfn.CONCAT("", SUBSTITUTE(C22,"."," ")," ")</f>
        <v xml:space="preserve">Normativo </v>
      </c>
      <c r="N22" s="7" t="str">
        <f>_xlfn.CONCAT(SUBSTITUTE(D22,"."," ")," ")</f>
        <v xml:space="preserve">De Desenho Técnico </v>
      </c>
      <c r="O22" s="7" t="str">
        <f>_xlfn.CONCAT(SUBSTITUTE(E22,"."," ")," ")</f>
        <v xml:space="preserve">Seccional </v>
      </c>
      <c r="P22" s="7" t="str">
        <f>_xlfn.CONCAT(L22," ",M22," ",N22," ",O22," ", SUBSTITUTE(F22, ".", " "),". --- ",Q22)</f>
        <v>Trata-se de: Termo Normativo  De Desenho Técnico  Seccional  Meio Corte. --- Consultar a Norma 17067-2022 na Seção 3</v>
      </c>
      <c r="Q22" s="7" t="str">
        <f>_xlfn.CONCAT("Consultar a Norma ",R22," na Seção ",S22)</f>
        <v>Consultar a Norma 17067-2022 na Seção 3</v>
      </c>
      <c r="R22" s="21" t="s">
        <v>413</v>
      </c>
      <c r="S22" s="21">
        <v>3</v>
      </c>
      <c r="T22" s="10" t="str">
        <f>_xlfn.CONCAT("key_",A22)</f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>_xlfn.CONCAT("Trata-se de: ", SUBSTITUTE(B23,"1.",""))</f>
        <v>Trata-se de: Termo</v>
      </c>
      <c r="M23" s="7" t="str">
        <f>_xlfn.CONCAT("", SUBSTITUTE(C23,"."," ")," ")</f>
        <v xml:space="preserve">Normativo </v>
      </c>
      <c r="N23" s="7" t="str">
        <f>_xlfn.CONCAT(SUBSTITUTE(D23,"."," ")," ")</f>
        <v xml:space="preserve">De Desenho Técnico </v>
      </c>
      <c r="O23" s="7" t="str">
        <f>_xlfn.CONCAT(SUBSTITUTE(E23,"."," ")," ")</f>
        <v xml:space="preserve">Seccional </v>
      </c>
      <c r="P23" s="7" t="str">
        <f>_xlfn.CONCAT(L23," ",M23," ",N23," ",O23," ", SUBSTITUTE(F23, ".", " "),". --- ",Q23)</f>
        <v>Trata-se de: Termo Normativo  De Desenho Técnico  Seccional  Linha De Corte. --- Consultar a Norma 17067-2022 na Seção 3</v>
      </c>
      <c r="Q23" s="7" t="str">
        <f>_xlfn.CONCAT("Consultar a Norma ",R23," na Seção ",S23)</f>
        <v>Consultar a Norma 17067-2022 na Seção 3</v>
      </c>
      <c r="R23" s="21" t="s">
        <v>413</v>
      </c>
      <c r="S23" s="21">
        <v>3</v>
      </c>
      <c r="T23" s="10" t="str">
        <f>_xlfn.CONCAT("key_",A23)</f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>_xlfn.CONCAT("Trata-se de: ", SUBSTITUTE(B24,"1.",""))</f>
        <v>Trata-se de: Termo</v>
      </c>
      <c r="M24" s="7" t="str">
        <f>_xlfn.CONCAT("", SUBSTITUTE(C24,"."," ")," ")</f>
        <v xml:space="preserve">Normativo </v>
      </c>
      <c r="N24" s="7" t="str">
        <f>_xlfn.CONCAT(SUBSTITUTE(D24,"."," ")," ")</f>
        <v xml:space="preserve">De Desenho Técnico </v>
      </c>
      <c r="O24" s="7" t="str">
        <f>_xlfn.CONCAT(SUBSTITUTE(E24,"."," ")," ")</f>
        <v xml:space="preserve">Seccional </v>
      </c>
      <c r="P24" s="7" t="str">
        <f>_xlfn.CONCAT(L24," ",M24," ",N24," ",O24," ", SUBSTITUTE(F24, ".", " "),". --- ",Q24)</f>
        <v>Trata-se de: Termo Normativo  De Desenho Técnico  Seccional  Plano De Corte. --- Consultar a Norma 17067-2022 na Seção 3</v>
      </c>
      <c r="Q24" s="7" t="str">
        <f>_xlfn.CONCAT("Consultar a Norma ",R24," na Seção ",S24)</f>
        <v>Consultar a Norma 17067-2022 na Seção 3</v>
      </c>
      <c r="R24" s="21" t="s">
        <v>413</v>
      </c>
      <c r="S24" s="21">
        <v>3</v>
      </c>
      <c r="T24" s="10" t="str">
        <f>_xlfn.CONCAT("key_",A24)</f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>_xlfn.CONCAT("Trata-se de: ", SUBSTITUTE(B25,"1.",""))</f>
        <v>Trata-se de: Termo</v>
      </c>
      <c r="M25" s="7" t="str">
        <f>_xlfn.CONCAT("", SUBSTITUTE(C25,"."," ")," ")</f>
        <v xml:space="preserve">Normativo </v>
      </c>
      <c r="N25" s="7" t="str">
        <f>_xlfn.CONCAT(SUBSTITUTE(D25,"."," ")," ")</f>
        <v xml:space="preserve">De Desenho Técnico </v>
      </c>
      <c r="O25" s="7" t="str">
        <f>_xlfn.CONCAT(SUBSTITUTE(E25,"."," ")," ")</f>
        <v xml:space="preserve">Seccional </v>
      </c>
      <c r="P25" s="7" t="str">
        <f>_xlfn.CONCAT(L25," ",M25," ",N25," ",O25," ", SUBSTITUTE(F25, ".", " "),". --- ",Q25)</f>
        <v>Trata-se de: Termo Normativo  De Desenho Técnico  Seccional  Seção Total. --- Consultar a Norma 17067-2022 na Seção 3</v>
      </c>
      <c r="Q25" s="7" t="str">
        <f>_xlfn.CONCAT("Consultar a Norma ",R25," na Seção ",S25)</f>
        <v>Consultar a Norma 17067-2022 na Seção 3</v>
      </c>
      <c r="R25" s="21" t="s">
        <v>413</v>
      </c>
      <c r="S25" s="21">
        <v>3</v>
      </c>
      <c r="T25" s="10" t="str">
        <f>_xlfn.CONCAT("key_",A25)</f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>_xlfn.CONCAT("Trata-se de: ", SUBSTITUTE(B26,"1.",""))</f>
        <v>Trata-se de: Termo</v>
      </c>
      <c r="M26" s="7" t="str">
        <f>_xlfn.CONCAT("", SUBSTITUTE(C26,"."," ")," ")</f>
        <v xml:space="preserve">Normativo </v>
      </c>
      <c r="N26" s="7" t="str">
        <f>_xlfn.CONCAT(SUBSTITUTE(D26,"."," ")," ")</f>
        <v xml:space="preserve">De Desenho Técnico </v>
      </c>
      <c r="O26" s="7" t="str">
        <f>_xlfn.CONCAT(SUBSTITUTE(E26,"."," ")," ")</f>
        <v xml:space="preserve">Seccional </v>
      </c>
      <c r="P26" s="7" t="str">
        <f>_xlfn.CONCAT(L26," ",M26," ",N26," ",O26," ", SUBSTITUTE(F26, ".", " "),". --- ",Q26)</f>
        <v>Trata-se de: Termo Normativo  De Desenho Técnico  Seccional  Seção Local. --- Consultar a Norma 17067-2022 na Seção 3</v>
      </c>
      <c r="Q26" s="7" t="str">
        <f>_xlfn.CONCAT("Consultar a Norma ",R26," na Seção ",S26)</f>
        <v>Consultar a Norma 17067-2022 na Seção 3</v>
      </c>
      <c r="R26" s="21" t="s">
        <v>413</v>
      </c>
      <c r="S26" s="21">
        <v>3</v>
      </c>
      <c r="T26" s="10" t="str">
        <f>_xlfn.CONCAT("key_",A26)</f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>_xlfn.CONCAT("Trata-se de: ", SUBSTITUTE(B27,"1.",""))</f>
        <v>Trata-se de: Termo</v>
      </c>
      <c r="M27" s="7" t="str">
        <f>_xlfn.CONCAT("", SUBSTITUTE(C27,"."," ")," ")</f>
        <v xml:space="preserve">Normativo </v>
      </c>
      <c r="N27" s="7" t="str">
        <f>_xlfn.CONCAT(SUBSTITUTE(D27,"."," ")," ")</f>
        <v xml:space="preserve">De Desenho Técnico </v>
      </c>
      <c r="O27" s="7" t="str">
        <f>_xlfn.CONCAT(SUBSTITUTE(E27,"."," ")," ")</f>
        <v xml:space="preserve">Seccional </v>
      </c>
      <c r="P27" s="7" t="str">
        <f>_xlfn.CONCAT(L27," ",M27," ",N27," ",O27," ", SUBSTITUTE(F27, ".", " "),". --- ",Q27)</f>
        <v>Trata-se de: Termo Normativo  De Desenho Técnico  Seccional  Meia Seção. --- Consultar a Norma 17067-2022 na Seção 3</v>
      </c>
      <c r="Q27" s="7" t="str">
        <f>_xlfn.CONCAT("Consultar a Norma ",R27," na Seção ",S27)</f>
        <v>Consultar a Norma 17067-2022 na Seção 3</v>
      </c>
      <c r="R27" s="21" t="s">
        <v>413</v>
      </c>
      <c r="S27" s="21">
        <v>3</v>
      </c>
      <c r="T27" s="10" t="str">
        <f>_xlfn.CONCAT("key_",A27)</f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>_xlfn.CONCAT("Trata-se de: ", SUBSTITUTE(B28,"1.",""))</f>
        <v>Trata-se de: Termo</v>
      </c>
      <c r="M28" s="7" t="str">
        <f>_xlfn.CONCAT("", SUBSTITUTE(C28,"."," ")," ")</f>
        <v xml:space="preserve">Normativo </v>
      </c>
      <c r="N28" s="7" t="str">
        <f>_xlfn.CONCAT(SUBSTITUTE(D28,"."," ")," ")</f>
        <v xml:space="preserve">De Desenho Técnico </v>
      </c>
      <c r="O28" s="7" t="str">
        <f>_xlfn.CONCAT(SUBSTITUTE(E28,"."," ")," ")</f>
        <v xml:space="preserve">Vistas </v>
      </c>
      <c r="P28" s="7" t="str">
        <f>_xlfn.CONCAT(L28," ",M28," ",N28," ",O28," ", SUBSTITUTE(F28, ".", " "),". --- ",Q28)</f>
        <v>Trata-se de: Termo Normativo  De Desenho Técnico  Vistas  Vista. --- Consultar a Norma 17067-2022 na Seção 3</v>
      </c>
      <c r="Q28" s="7" t="str">
        <f>_xlfn.CONCAT("Consultar a Norma ",R28," na Seção ",S28)</f>
        <v>Consultar a Norma 17067-2022 na Seção 3</v>
      </c>
      <c r="R28" s="21" t="s">
        <v>413</v>
      </c>
      <c r="S28" s="21">
        <v>3</v>
      </c>
      <c r="T28" s="10" t="str">
        <f>_xlfn.CONCAT("key_",A28)</f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>_xlfn.CONCAT("Trata-se de: ", SUBSTITUTE(B29,"1.",""))</f>
        <v>Trata-se de: Termo</v>
      </c>
      <c r="M29" s="7" t="str">
        <f>_xlfn.CONCAT("", SUBSTITUTE(C29,"."," ")," ")</f>
        <v xml:space="preserve">Normativo </v>
      </c>
      <c r="N29" s="7" t="str">
        <f>_xlfn.CONCAT(SUBSTITUTE(D29,"."," ")," ")</f>
        <v xml:space="preserve">De Desenho Técnico </v>
      </c>
      <c r="O29" s="7" t="str">
        <f>_xlfn.CONCAT(SUBSTITUTE(E29,"."," ")," ")</f>
        <v xml:space="preserve">Vistas </v>
      </c>
      <c r="P29" s="7" t="str">
        <f>_xlfn.CONCAT(L29," ",M29," ",N29," ",O29," ", SUBSTITUTE(F29, ".", " "),". --- ",Q29)</f>
        <v>Trata-se de: Termo Normativo  De Desenho Técnico  Vistas  Vista Explodida. --- Consultar a Norma 17067-2022 na Seção 3</v>
      </c>
      <c r="Q29" s="7" t="str">
        <f>_xlfn.CONCAT("Consultar a Norma ",R29," na Seção ",S29)</f>
        <v>Consultar a Norma 17067-2022 na Seção 3</v>
      </c>
      <c r="R29" s="21" t="s">
        <v>413</v>
      </c>
      <c r="S29" s="21">
        <v>3</v>
      </c>
      <c r="T29" s="10" t="str">
        <f>_xlfn.CONCAT("key_",A29)</f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>_xlfn.CONCAT("Trata-se de: ", SUBSTITUTE(B30,"1.",""))</f>
        <v>Trata-se de: Termo</v>
      </c>
      <c r="M30" s="7" t="str">
        <f>_xlfn.CONCAT("", SUBSTITUTE(C30,"."," ")," ")</f>
        <v xml:space="preserve">Normativo </v>
      </c>
      <c r="N30" s="7" t="str">
        <f>_xlfn.CONCAT(SUBSTITUTE(D30,"."," ")," ")</f>
        <v xml:space="preserve">De Desenho Técnico </v>
      </c>
      <c r="O30" s="7" t="str">
        <f>_xlfn.CONCAT(SUBSTITUTE(E30,"."," ")," ")</f>
        <v xml:space="preserve">Vistas </v>
      </c>
      <c r="P30" s="7" t="str">
        <f>_xlfn.CONCAT(L30," ",M30," ",N30," ",O30," ", SUBSTITUTE(F30, ".", " "),". --- ",Q30)</f>
        <v>Trata-se de: Termo Normativo  De Desenho Técnico  Vistas  Vista Interrompida. --- Consultar a Norma 17067-2022 na Seção 3</v>
      </c>
      <c r="Q30" s="7" t="str">
        <f>_xlfn.CONCAT("Consultar a Norma ",R30," na Seção ",S30)</f>
        <v>Consultar a Norma 17067-2022 na Seção 3</v>
      </c>
      <c r="R30" s="21" t="s">
        <v>413</v>
      </c>
      <c r="S30" s="21">
        <v>3</v>
      </c>
      <c r="T30" s="10" t="str">
        <f>_xlfn.CONCAT("key_",A30)</f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>_xlfn.CONCAT("Trata-se de: ", SUBSTITUTE(B31,"1.",""))</f>
        <v>Trata-se de: Termo</v>
      </c>
      <c r="M31" s="7" t="str">
        <f>_xlfn.CONCAT("", SUBSTITUTE(C31,"."," ")," ")</f>
        <v xml:space="preserve">Normativo </v>
      </c>
      <c r="N31" s="7" t="str">
        <f>_xlfn.CONCAT(SUBSTITUTE(D31,"."," ")," ")</f>
        <v xml:space="preserve">De Desenho Técnico </v>
      </c>
      <c r="O31" s="7" t="str">
        <f>_xlfn.CONCAT(SUBSTITUTE(E31,"."," ")," ")</f>
        <v xml:space="preserve">Vistas </v>
      </c>
      <c r="P31" s="7" t="str">
        <f>_xlfn.CONCAT(L31," ",M31," ",N31," ",O31," ", SUBSTITUTE(F31, ".", " "),". --- ",Q31)</f>
        <v>Trata-se de: Termo Normativo  De Desenho Técnico  Vistas  Vista Planificada. --- Consultar a Norma 17067-2022 na Seção 3</v>
      </c>
      <c r="Q31" s="7" t="str">
        <f>_xlfn.CONCAT("Consultar a Norma ",R31," na Seção ",S31)</f>
        <v>Consultar a Norma 17067-2022 na Seção 3</v>
      </c>
      <c r="R31" s="21" t="s">
        <v>413</v>
      </c>
      <c r="S31" s="21">
        <v>3</v>
      </c>
      <c r="T31" s="10" t="str">
        <f>_xlfn.CONCAT("key_",A31)</f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>_xlfn.CONCAT("Trata-se de: ", SUBSTITUTE(B32,"1.",""))</f>
        <v>Trata-se de: Termo</v>
      </c>
      <c r="M32" s="7" t="str">
        <f>_xlfn.CONCAT("", SUBSTITUTE(C32,"."," ")," ")</f>
        <v xml:space="preserve">Normativo </v>
      </c>
      <c r="N32" s="7" t="str">
        <f>_xlfn.CONCAT(SUBSTITUTE(D32,"."," ")," ")</f>
        <v xml:space="preserve">De Desenho Técnico </v>
      </c>
      <c r="O32" s="7" t="str">
        <f>_xlfn.CONCAT(SUBSTITUTE(E32,"."," ")," ")</f>
        <v xml:space="preserve">Vistas </v>
      </c>
      <c r="P32" s="7" t="str">
        <f>_xlfn.CONCAT(L32," ",M32," ",N32," ",O32," ", SUBSTITUTE(F32, ".", " "),". --- ",Q32)</f>
        <v>Trata-se de: Termo Normativo  De Desenho Técnico  Vistas  Vista Principal. --- Consultar a Norma 17067-2022 na Seção 3</v>
      </c>
      <c r="Q32" s="7" t="str">
        <f>_xlfn.CONCAT("Consultar a Norma ",R32," na Seção ",S32)</f>
        <v>Consultar a Norma 17067-2022 na Seção 3</v>
      </c>
      <c r="R32" s="21" t="s">
        <v>413</v>
      </c>
      <c r="S32" s="21">
        <v>3</v>
      </c>
      <c r="T32" s="10" t="str">
        <f>_xlfn.CONCAT("key_",A32)</f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>_xlfn.CONCAT("Trata-se de: ", SUBSTITUTE(B33,"1.",""))</f>
        <v>Trata-se de: Termo</v>
      </c>
      <c r="M33" s="7" t="str">
        <f>_xlfn.CONCAT("", SUBSTITUTE(C33,"."," ")," ")</f>
        <v xml:space="preserve">Normativo </v>
      </c>
      <c r="N33" s="7" t="str">
        <f>_xlfn.CONCAT(SUBSTITUTE(D33,"."," ")," ")</f>
        <v xml:space="preserve">De Desenho Técnico </v>
      </c>
      <c r="O33" s="7" t="str">
        <f>_xlfn.CONCAT(SUBSTITUTE(E33,"."," ")," ")</f>
        <v xml:space="preserve">Hachuras </v>
      </c>
      <c r="P33" s="7" t="str">
        <f>_xlfn.CONCAT(L33," ",M33," ",N33," ",O33," ", SUBSTITUTE(F33, ".", " "),". --- ",Q33)</f>
        <v>Trata-se de: Termo Normativo  De Desenho Técnico  Hachuras  Hachura. --- Consultar a Norma 17067-2022 na Seção 3</v>
      </c>
      <c r="Q33" s="7" t="str">
        <f>_xlfn.CONCAT("Consultar a Norma ",R33," na Seção ",S33)</f>
        <v>Consultar a Norma 17067-2022 na Seção 3</v>
      </c>
      <c r="R33" s="21" t="s">
        <v>413</v>
      </c>
      <c r="S33" s="21">
        <v>3</v>
      </c>
      <c r="T33" s="10" t="str">
        <f>_xlfn.CONCAT("key_",A33)</f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>_xlfn.CONCAT("Trata-se de: ", SUBSTITUTE(B34,"1.",""))</f>
        <v>Trata-se de: Termo</v>
      </c>
      <c r="M34" s="7" t="str">
        <f>_xlfn.CONCAT("", SUBSTITUTE(C34,"."," ")," ")</f>
        <v xml:space="preserve">Normativo </v>
      </c>
      <c r="N34" s="7" t="str">
        <f>_xlfn.CONCAT(SUBSTITUTE(D34,"."," ")," ")</f>
        <v xml:space="preserve">De Desenho Técnico </v>
      </c>
      <c r="O34" s="7" t="str">
        <f>_xlfn.CONCAT(SUBSTITUTE(E34,"."," ")," ")</f>
        <v xml:space="preserve">Livre </v>
      </c>
      <c r="P34" s="7" t="str">
        <f>_xlfn.CONCAT(L34," ",M34," ",N34," ",O34," ", SUBSTITUTE(F34, ".", " "),". --- ",Q34)</f>
        <v>Trata-se de: Termo Normativo  De Desenho Técnico  Livre  Representação Pictórica. --- Consultar a Norma 17067-2022 na Seção 3</v>
      </c>
      <c r="Q34" s="7" t="str">
        <f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>_xlfn.CONCAT("key_",A34)</f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>_xlfn.CONCAT("Trata-se de: ", SUBSTITUTE(B35,"1.",""))</f>
        <v>Trata-se de: Termo</v>
      </c>
      <c r="M35" s="7" t="str">
        <f>_xlfn.CONCAT("", SUBSTITUTE(C35,"."," ")," ")</f>
        <v xml:space="preserve">Normativo </v>
      </c>
      <c r="N35" s="7" t="str">
        <f>_xlfn.CONCAT(SUBSTITUTE(D35,"."," ")," ")</f>
        <v xml:space="preserve">De Desenho Técnico </v>
      </c>
      <c r="O35" s="7" t="str">
        <f>_xlfn.CONCAT(SUBSTITUTE(E35,"."," ")," ")</f>
        <v xml:space="preserve">Livre </v>
      </c>
      <c r="P35" s="7" t="str">
        <f>_xlfn.CONCAT(L35," ",M35," ",N35," ",O35," ", SUBSTITUTE(F35, ".", " "),". --- ",Q35)</f>
        <v>Trata-se de: Termo Normativo  De Desenho Técnico  Livre  Croqui Analógico. --- Consultar a Norma 6492-2021 na Seção 3</v>
      </c>
      <c r="Q35" s="7" t="str">
        <f>_xlfn.CONCAT("Consultar a Norma ",R35," na Seção ",S35)</f>
        <v>Consultar a Norma 6492-2021 na Seção 3</v>
      </c>
      <c r="R35" s="21" t="s">
        <v>592</v>
      </c>
      <c r="S35" s="21">
        <v>3</v>
      </c>
      <c r="T35" s="10" t="str">
        <f>_xlfn.CONCAT("key_",A35)</f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>_xlfn.CONCAT("Trata-se de: ", SUBSTITUTE(B36,"1.",""))</f>
        <v>Trata-se de: Termo</v>
      </c>
      <c r="M36" s="7" t="str">
        <f>_xlfn.CONCAT("", SUBSTITUTE(C36,"."," ")," ")</f>
        <v xml:space="preserve">Normativo </v>
      </c>
      <c r="N36" s="7" t="str">
        <f>_xlfn.CONCAT(SUBSTITUTE(D36,"."," ")," ")</f>
        <v xml:space="preserve">De Desenho Técnico </v>
      </c>
      <c r="O36" s="7" t="str">
        <f>_xlfn.CONCAT(SUBSTITUTE(E36,"."," ")," ")</f>
        <v xml:space="preserve">Livre </v>
      </c>
      <c r="P36" s="7" t="str">
        <f>_xlfn.CONCAT(L36," ",M36," ",N36," ",O36," ", SUBSTITUTE(F36, ".", " "),". --- ",Q36)</f>
        <v>Trata-se de: Termo Normativo  De Desenho Técnico  Livre  Croqui Digital. --- Consultar a Norma 6492-2021 na Seção 3</v>
      </c>
      <c r="Q36" s="7" t="str">
        <f>_xlfn.CONCAT("Consultar a Norma ",R36," na Seção ",S36)</f>
        <v>Consultar a Norma 6492-2021 na Seção 3</v>
      </c>
      <c r="R36" s="21" t="s">
        <v>592</v>
      </c>
      <c r="S36" s="21">
        <v>3</v>
      </c>
      <c r="T36" s="10" t="str">
        <f>_xlfn.CONCAT("key_",A36)</f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>_xlfn.CONCAT("Trata-se de: ", SUBSTITUTE(B37,"1.",""))</f>
        <v>Trata-se de: Termo</v>
      </c>
      <c r="M37" s="7" t="str">
        <f>_xlfn.CONCAT("", SUBSTITUTE(C37,"."," ")," ")</f>
        <v xml:space="preserve">Normativo </v>
      </c>
      <c r="N37" s="7" t="str">
        <f>_xlfn.CONCAT(SUBSTITUTE(D37,"."," ")," ")</f>
        <v xml:space="preserve">De Desenho Técnico </v>
      </c>
      <c r="O37" s="7" t="str">
        <f>_xlfn.CONCAT(SUBSTITUTE(E37,"."," ")," ")</f>
        <v xml:space="preserve">Projeção Cilíndrica </v>
      </c>
      <c r="P37" s="7" t="str">
        <f>_xlfn.CONCAT(L37," ",M37," ",N37," ",O37," ", SUBSTITUTE(F37, ".", " "),". --- ",Q37)</f>
        <v>Trata-se de: Termo Normativo  De Desenho Técnico  Projeção Cilíndrica  Representação. --- Consultar a Norma 17067-2022 na Seção 3</v>
      </c>
      <c r="Q37" s="7" t="str">
        <f>_xlfn.CONCAT("Consultar a Norma ",R37," na Seção ",S37)</f>
        <v>Consultar a Norma 17067-2022 na Seção 3</v>
      </c>
      <c r="R37" s="21" t="s">
        <v>413</v>
      </c>
      <c r="S37" s="21">
        <v>3</v>
      </c>
      <c r="T37" s="10" t="str">
        <f>_xlfn.CONCAT("key_",A37)</f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>_xlfn.CONCAT("Trata-se de: ", SUBSTITUTE(B38,"1.",""))</f>
        <v>Trata-se de: Termo</v>
      </c>
      <c r="M38" s="7" t="str">
        <f>_xlfn.CONCAT("", SUBSTITUTE(C38,"."," ")," ")</f>
        <v xml:space="preserve">Normativo </v>
      </c>
      <c r="N38" s="7" t="str">
        <f>_xlfn.CONCAT(SUBSTITUTE(D38,"."," ")," ")</f>
        <v xml:space="preserve">De Desenho Técnico </v>
      </c>
      <c r="O38" s="7" t="str">
        <f>_xlfn.CONCAT(SUBSTITUTE(E38,"."," ")," ")</f>
        <v xml:space="preserve">Projeção Cilíndrica </v>
      </c>
      <c r="P38" s="7" t="str">
        <f>_xlfn.CONCAT(L38," ",M38," ",N38," ",O38," ", SUBSTITUTE(F38, ".", " "),". --- ",Q38)</f>
        <v>Trata-se de: Termo Normativo  De Desenho Técnico  Projeção Cilíndrica  Representação Ortogonal. --- Consultar a Norma 17067-2022 na Seção 3</v>
      </c>
      <c r="Q38" s="7" t="str">
        <f>_xlfn.CONCAT("Consultar a Norma ",R38," na Seção ",S38)</f>
        <v>Consultar a Norma 17067-2022 na Seção 3</v>
      </c>
      <c r="R38" s="21" t="s">
        <v>413</v>
      </c>
      <c r="S38" s="21">
        <v>3</v>
      </c>
      <c r="T38" s="10" t="str">
        <f>_xlfn.CONCAT("key_",A38)</f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>_xlfn.CONCAT("Trata-se de: ", SUBSTITUTE(B39,"1.",""))</f>
        <v>Trata-se de: Termo</v>
      </c>
      <c r="M39" s="7" t="str">
        <f>_xlfn.CONCAT("", SUBSTITUTE(C39,"."," ")," ")</f>
        <v xml:space="preserve">Normativo </v>
      </c>
      <c r="N39" s="7" t="str">
        <f>_xlfn.CONCAT(SUBSTITUTE(D39,"."," ")," ")</f>
        <v xml:space="preserve">De Desenho Técnico </v>
      </c>
      <c r="O39" s="7" t="str">
        <f>_xlfn.CONCAT(SUBSTITUTE(E39,"."," ")," ")</f>
        <v xml:space="preserve">Projeção Cilíndrica </v>
      </c>
      <c r="P39" s="7" t="str">
        <f>_xlfn.CONCAT(L39," ",M39," ",N39," ",O39," ", SUBSTITUTE(F39, ".", " "),". --- ",Q39)</f>
        <v>Trata-se de: Termo Normativo  De Desenho Técnico  Projeção Cilíndrica  Representação Ortográfica. --- Consultar a Norma 17067-2022 na Seção 3</v>
      </c>
      <c r="Q39" s="7" t="str">
        <f>_xlfn.CONCAT("Consultar a Norma ",R39," na Seção ",S39)</f>
        <v>Consultar a Norma 17067-2022 na Seção 3</v>
      </c>
      <c r="R39" s="21" t="s">
        <v>413</v>
      </c>
      <c r="S39" s="21">
        <v>3</v>
      </c>
      <c r="T39" s="10" t="str">
        <f>_xlfn.CONCAT("key_",A39)</f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1087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>_xlfn.CONCAT("Trata-se de: ", SUBSTITUTE(B40,"1.",""))</f>
        <v>Trata-se de: Termo</v>
      </c>
      <c r="M40" s="7" t="str">
        <f>_xlfn.CONCAT("", SUBSTITUTE(C40,"."," ")," ")</f>
        <v xml:space="preserve">Normativo </v>
      </c>
      <c r="N40" s="7" t="str">
        <f>_xlfn.CONCAT(SUBSTITUTE(D40,"."," ")," ")</f>
        <v xml:space="preserve">De Desenho Técnico </v>
      </c>
      <c r="O40" s="7" t="str">
        <f>_xlfn.CONCAT(SUBSTITUTE(E40,"."," ")," ")</f>
        <v xml:space="preserve">Projeção Cilíndrica </v>
      </c>
      <c r="P40" s="7" t="str">
        <f>_xlfn.CONCAT(L40," ",M40," ",N40," ",O40," ", SUBSTITUTE(F40, ".", " "),". --- ",Q40)</f>
        <v>Trata-se de: Termo Normativo  De Desenho Técnico  Projeção Cilíndrica  Plano De Projeção. --- Consultar a Norma 17067-2022 na Seção 3</v>
      </c>
      <c r="Q40" s="7" t="str">
        <f>_xlfn.CONCAT("Consultar a Norma ",R40," na Seção ",S40)</f>
        <v>Consultar a Norma 17067-2022 na Seção 3</v>
      </c>
      <c r="R40" s="21" t="s">
        <v>413</v>
      </c>
      <c r="S40" s="21">
        <v>3</v>
      </c>
      <c r="T40" s="10" t="str">
        <f>_xlfn.CONCAT("key_",A40)</f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>_xlfn.CONCAT("Trata-se de: ", SUBSTITUTE(B41,"1.",""))</f>
        <v>Trata-se de: Termo</v>
      </c>
      <c r="M41" s="7" t="str">
        <f>_xlfn.CONCAT("", SUBSTITUTE(C41,"."," ")," ")</f>
        <v xml:space="preserve">Normativo </v>
      </c>
      <c r="N41" s="7" t="str">
        <f>_xlfn.CONCAT(SUBSTITUTE(D41,"."," ")," ")</f>
        <v xml:space="preserve">De Desenho Técnico </v>
      </c>
      <c r="O41" s="7" t="str">
        <f>_xlfn.CONCAT(SUBSTITUTE(E41,"."," ")," ")</f>
        <v xml:space="preserve">Projeção Cilíndrica </v>
      </c>
      <c r="P41" s="7" t="str">
        <f>_xlfn.CONCAT(L41," ",M41," ",N41," ",O41," ", SUBSTITUTE(F41, ".", " "),". --- ",Q41)</f>
        <v>Trata-se de: Termo Normativo  De Desenho Técnico  Projeção Cilíndrica  Projeção Ortogonal. --- Consultar a Norma 17067-2022 na Seção 3</v>
      </c>
      <c r="Q41" s="7" t="str">
        <f>_xlfn.CONCAT("Consultar a Norma ",R41," na Seção ",S41)</f>
        <v>Consultar a Norma 17067-2022 na Seção 3</v>
      </c>
      <c r="R41" s="21" t="s">
        <v>413</v>
      </c>
      <c r="S41" s="21">
        <v>3</v>
      </c>
      <c r="T41" s="10" t="str">
        <f>_xlfn.CONCAT("key_",A41)</f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>_xlfn.CONCAT("Trata-se de: ", SUBSTITUTE(B42,"1.",""))</f>
        <v>Trata-se de: Termo</v>
      </c>
      <c r="M42" s="7" t="str">
        <f>_xlfn.CONCAT("", SUBSTITUTE(C42,"."," ")," ")</f>
        <v xml:space="preserve">Normativo </v>
      </c>
      <c r="N42" s="7" t="str">
        <f>_xlfn.CONCAT(SUBSTITUTE(D42,"."," ")," ")</f>
        <v xml:space="preserve">De Desenho Técnico </v>
      </c>
      <c r="O42" s="7" t="str">
        <f>_xlfn.CONCAT(SUBSTITUTE(E42,"."," ")," ")</f>
        <v xml:space="preserve">Projeção Cilíndrica </v>
      </c>
      <c r="P42" s="7" t="str">
        <f>_xlfn.CONCAT(L42," ",M42," ",N42," ",O42," ", SUBSTITUTE(F42, ".", " "),". --- ",Q42)</f>
        <v>Trata-se de: Termo Normativo  De Desenho Técnico  Projeção Cilíndrica  Planta-Chave. --- Consultar a Norma 6492-2021 na Seção 3</v>
      </c>
      <c r="Q42" s="7" t="str">
        <f>_xlfn.CONCAT("Consultar a Norma ",R42," na Seção ",S42)</f>
        <v>Consultar a Norma 6492-2021 na Seção 3</v>
      </c>
      <c r="R42" s="21" t="s">
        <v>592</v>
      </c>
      <c r="S42" s="21">
        <v>3</v>
      </c>
      <c r="T42" s="10" t="str">
        <f>_xlfn.CONCAT("key_",A42)</f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>_xlfn.CONCAT("Trata-se de: ", SUBSTITUTE(B43,"1.",""))</f>
        <v>Trata-se de: Termo</v>
      </c>
      <c r="M43" s="7" t="str">
        <f>_xlfn.CONCAT("", SUBSTITUTE(C43,"."," ")," ")</f>
        <v xml:space="preserve">Normativo </v>
      </c>
      <c r="N43" s="7" t="str">
        <f>_xlfn.CONCAT(SUBSTITUTE(D43,"."," ")," ")</f>
        <v xml:space="preserve">De Desenho Técnico </v>
      </c>
      <c r="O43" s="7" t="str">
        <f>_xlfn.CONCAT(SUBSTITUTE(E43,"."," ")," ")</f>
        <v xml:space="preserve">Projeção Cilíndrica </v>
      </c>
      <c r="P43" s="7" t="str">
        <f>_xlfn.CONCAT(L43," ",M43," ",N43," ",O43," ", SUBSTITUTE(F43, ".", " "),". --- ",Q43)</f>
        <v>Trata-se de: Termo Normativo  De Desenho Técnico  Projeção Cilíndrica  Planta Implantação. --- Consultar a Norma 6492-2021 na Seção 3</v>
      </c>
      <c r="Q43" s="7" t="str">
        <f>_xlfn.CONCAT("Consultar a Norma ",R43," na Seção ",S43)</f>
        <v>Consultar a Norma 6492-2021 na Seção 3</v>
      </c>
      <c r="R43" s="21" t="s">
        <v>592</v>
      </c>
      <c r="S43" s="21">
        <v>3</v>
      </c>
      <c r="T43" s="10" t="str">
        <f>_xlfn.CONCAT("key_",A43)</f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>_xlfn.CONCAT("Trata-se de: ", SUBSTITUTE(B44,"1.",""))</f>
        <v>Trata-se de: Termo</v>
      </c>
      <c r="M44" s="7" t="str">
        <f>_xlfn.CONCAT("", SUBSTITUTE(C44,"."," ")," ")</f>
        <v xml:space="preserve">Normativo </v>
      </c>
      <c r="N44" s="7" t="str">
        <f>_xlfn.CONCAT(SUBSTITUTE(D44,"."," ")," ")</f>
        <v xml:space="preserve">De Desenho Técnico </v>
      </c>
      <c r="O44" s="7" t="str">
        <f>_xlfn.CONCAT(SUBSTITUTE(E44,"."," ")," ")</f>
        <v xml:space="preserve">Projeção Cilíndrica </v>
      </c>
      <c r="P44" s="7" t="str">
        <f>_xlfn.CONCAT(L44," ",M44," ",N44," ",O44," ", SUBSTITUTE(F44, ".", " "),". --- ",Q44)</f>
        <v>Trata-se de: Termo Normativo  De Desenho Técnico  Projeção Cilíndrica  Planta Situação. --- Consultar a Norma 6492-2021 na Seção 3</v>
      </c>
      <c r="Q44" s="7" t="str">
        <f>_xlfn.CONCAT("Consultar a Norma ",R44," na Seção ",S44)</f>
        <v>Consultar a Norma 6492-2021 na Seção 3</v>
      </c>
      <c r="R44" s="21" t="s">
        <v>592</v>
      </c>
      <c r="S44" s="21">
        <v>3</v>
      </c>
      <c r="T44" s="10" t="str">
        <f>_xlfn.CONCAT("key_",A44)</f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>_xlfn.CONCAT("Trata-se de: ", SUBSTITUTE(B45,"1.",""))</f>
        <v>Trata-se de: Termo</v>
      </c>
      <c r="M45" s="7" t="str">
        <f>_xlfn.CONCAT("", SUBSTITUTE(C45,"."," ")," ")</f>
        <v xml:space="preserve">Normativo </v>
      </c>
      <c r="N45" s="7" t="str">
        <f>_xlfn.CONCAT(SUBSTITUTE(D45,"."," ")," ")</f>
        <v xml:space="preserve">De Desenho Técnico </v>
      </c>
      <c r="O45" s="7" t="str">
        <f>_xlfn.CONCAT(SUBSTITUTE(E45,"."," ")," ")</f>
        <v xml:space="preserve">Projeção Cilíndrica </v>
      </c>
      <c r="P45" s="7" t="str">
        <f>_xlfn.CONCAT(L45," ",M45," ",N45," ",O45," ", SUBSTITUTE(F45, ".", " "),". --- ",Q45)</f>
        <v>Trata-se de: Termo Normativo  De Desenho Técnico  Projeção Cilíndrica  Planta Pavimento. --- Consultar a Norma 6492-2021 na Seção 3</v>
      </c>
      <c r="Q45" s="7" t="str">
        <f>_xlfn.CONCAT("Consultar a Norma ",R45," na Seção ",S45)</f>
        <v>Consultar a Norma 6492-2021 na Seção 3</v>
      </c>
      <c r="R45" s="21" t="s">
        <v>592</v>
      </c>
      <c r="S45" s="21">
        <v>3</v>
      </c>
      <c r="T45" s="10" t="str">
        <f>_xlfn.CONCAT("key_",A45)</f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>_xlfn.CONCAT("Trata-se de: ", SUBSTITUTE(B46,"1.",""))</f>
        <v>Trata-se de: Termo</v>
      </c>
      <c r="M46" s="7" t="str">
        <f>_xlfn.CONCAT("", SUBSTITUTE(C46,"."," ")," ")</f>
        <v xml:space="preserve">Normativo </v>
      </c>
      <c r="N46" s="7" t="str">
        <f>_xlfn.CONCAT(SUBSTITUTE(D46,"."," ")," ")</f>
        <v xml:space="preserve">De Desenho Técnico </v>
      </c>
      <c r="O46" s="7" t="str">
        <f>_xlfn.CONCAT(SUBSTITUTE(E46,"."," ")," ")</f>
        <v xml:space="preserve">Projeção Cilíndrica </v>
      </c>
      <c r="P46" s="7" t="str">
        <f>_xlfn.CONCAT(L46," ",M46," ",N46," ",O46," ", SUBSTITUTE(F46, ".", " "),". --- ",Q46)</f>
        <v>Trata-se de: Termo Normativo  De Desenho Técnico  Projeção Cilíndrica  Cortes. --- Consultar a Norma 6492-2021 na Seção 3</v>
      </c>
      <c r="Q46" s="7" t="str">
        <f>_xlfn.CONCAT("Consultar a Norma ",R46," na Seção ",S46)</f>
        <v>Consultar a Norma 6492-2021 na Seção 3</v>
      </c>
      <c r="R46" s="21" t="s">
        <v>592</v>
      </c>
      <c r="S46" s="21">
        <v>3</v>
      </c>
      <c r="T46" s="10" t="str">
        <f>_xlfn.CONCAT("key_",A46)</f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>_xlfn.CONCAT("Trata-se de: ", SUBSTITUTE(B47,"1.",""))</f>
        <v>Trata-se de: Termo</v>
      </c>
      <c r="M47" s="7" t="str">
        <f>_xlfn.CONCAT("", SUBSTITUTE(C47,"."," ")," ")</f>
        <v xml:space="preserve">Normativo </v>
      </c>
      <c r="N47" s="7" t="str">
        <f>_xlfn.CONCAT(SUBSTITUTE(D47,"."," ")," ")</f>
        <v xml:space="preserve">De Desenho Técnico </v>
      </c>
      <c r="O47" s="7" t="str">
        <f>_xlfn.CONCAT(SUBSTITUTE(E47,"."," ")," ")</f>
        <v xml:space="preserve">Projeção Cilíndrica </v>
      </c>
      <c r="P47" s="7" t="str">
        <f>_xlfn.CONCAT(L47," ",M47," ",N47," ",O47," ", SUBSTITUTE(F47, ".", " "),". --- ",Q47)</f>
        <v>Trata-se de: Termo Normativo  De Desenho Técnico  Projeção Cilíndrica  Detalhe Horizontal. --- Consultar a Norma 6492-2021 na Seção 3</v>
      </c>
      <c r="Q47" s="7" t="str">
        <f>_xlfn.CONCAT("Consultar a Norma ",R47," na Seção ",S47)</f>
        <v>Consultar a Norma 6492-2021 na Seção 3</v>
      </c>
      <c r="R47" s="21" t="s">
        <v>592</v>
      </c>
      <c r="S47" s="21">
        <v>3</v>
      </c>
      <c r="T47" s="10" t="str">
        <f>_xlfn.CONCAT("key_",A47)</f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>_xlfn.CONCAT("Trata-se de: ", SUBSTITUTE(B48,"1.",""))</f>
        <v>Trata-se de: Termo</v>
      </c>
      <c r="M48" s="7" t="str">
        <f>_xlfn.CONCAT("", SUBSTITUTE(C48,"."," ")," ")</f>
        <v xml:space="preserve">Normativo </v>
      </c>
      <c r="N48" s="7" t="str">
        <f>_xlfn.CONCAT(SUBSTITUTE(D48,"."," ")," ")</f>
        <v xml:space="preserve">De Desenho Técnico </v>
      </c>
      <c r="O48" s="7" t="str">
        <f>_xlfn.CONCAT(SUBSTITUTE(E48,"."," ")," ")</f>
        <v xml:space="preserve">Projeção Cilíndrica </v>
      </c>
      <c r="P48" s="7" t="str">
        <f>_xlfn.CONCAT(L48," ",M48," ",N48," ",O48," ", SUBSTITUTE(F48, ".", " "),". --- ",Q48)</f>
        <v>Trata-se de: Termo Normativo  De Desenho Técnico  Projeção Cilíndrica  Detalhe Vertical. --- Consultar a Norma 6492-2021 na Seção 3</v>
      </c>
      <c r="Q48" s="7" t="str">
        <f>_xlfn.CONCAT("Consultar a Norma ",R48," na Seção ",S48)</f>
        <v>Consultar a Norma 6492-2021 na Seção 3</v>
      </c>
      <c r="R48" s="21" t="s">
        <v>592</v>
      </c>
      <c r="S48" s="21">
        <v>3</v>
      </c>
      <c r="T48" s="10" t="str">
        <f>_xlfn.CONCAT("key_",A48)</f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>_xlfn.CONCAT("Trata-se de: ", SUBSTITUTE(B49,"1.",""))</f>
        <v>Trata-se de: Termo</v>
      </c>
      <c r="M49" s="7" t="str">
        <f>_xlfn.CONCAT("", SUBSTITUTE(C49,"."," ")," ")</f>
        <v xml:space="preserve">Normativo </v>
      </c>
      <c r="N49" s="7" t="str">
        <f>_xlfn.CONCAT(SUBSTITUTE(D49,"."," ")," ")</f>
        <v xml:space="preserve">De Desenho Técnico </v>
      </c>
      <c r="O49" s="7" t="str">
        <f>_xlfn.CONCAT(SUBSTITUTE(E49,"."," ")," ")</f>
        <v xml:space="preserve">Projeção Cilíndrica </v>
      </c>
      <c r="P49" s="7" t="str">
        <f>_xlfn.CONCAT(L49," ",M49," ",N49," ",O49," ", SUBSTITUTE(F49, ".", " "),". --- ",Q49)</f>
        <v>Trata-se de: Termo Normativo  De Desenho Técnico  Projeção Cilíndrica  Fachada. --- Consultar a Norma 6492-2021 na Seção 3</v>
      </c>
      <c r="Q49" s="7" t="str">
        <f>_xlfn.CONCAT("Consultar a Norma ",R49," na Seção ",S49)</f>
        <v>Consultar a Norma 6492-2021 na Seção 3</v>
      </c>
      <c r="R49" s="21" t="s">
        <v>592</v>
      </c>
      <c r="S49" s="21">
        <v>3</v>
      </c>
      <c r="T49" s="10" t="str">
        <f>_xlfn.CONCAT("key_",A49)</f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>_xlfn.CONCAT("Trata-se de: ", SUBSTITUTE(B50,"1.",""))</f>
        <v>Trata-se de: Termo</v>
      </c>
      <c r="M50" s="7" t="str">
        <f>_xlfn.CONCAT("", SUBSTITUTE(C50,"."," ")," ")</f>
        <v xml:space="preserve">Normativo </v>
      </c>
      <c r="N50" s="7" t="str">
        <f>_xlfn.CONCAT(SUBSTITUTE(D50,"."," ")," ")</f>
        <v xml:space="preserve">De Desenho Técnico </v>
      </c>
      <c r="O50" s="7" t="str">
        <f>_xlfn.CONCAT(SUBSTITUTE(E50,"."," ")," ")</f>
        <v xml:space="preserve">Projeção Cilíndrica </v>
      </c>
      <c r="P50" s="7" t="str">
        <f>_xlfn.CONCAT(L50," ",M50," ",N50," ",O50," ", SUBSTITUTE(F50, ".", " "),". --- ",Q50)</f>
        <v>Trata-se de: Termo Normativo  De Desenho Técnico  Projeção Cilíndrica  Vistas. --- Consultar a Norma 6492-2021 na Seção 3</v>
      </c>
      <c r="Q50" s="7" t="str">
        <f>_xlfn.CONCAT("Consultar a Norma ",R50," na Seção ",S50)</f>
        <v>Consultar a Norma 6492-2021 na Seção 3</v>
      </c>
      <c r="R50" s="21" t="s">
        <v>592</v>
      </c>
      <c r="S50" s="21">
        <v>3</v>
      </c>
      <c r="T50" s="10" t="str">
        <f>_xlfn.CONCAT("key_",A50)</f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>_xlfn.CONCAT("Trata-se de: ", SUBSTITUTE(B51,"1.",""))</f>
        <v>Trata-se de: Termo</v>
      </c>
      <c r="M51" s="7" t="str">
        <f>_xlfn.CONCAT("", SUBSTITUTE(C51,"."," ")," ")</f>
        <v xml:space="preserve">Normativo </v>
      </c>
      <c r="N51" s="7" t="str">
        <f>_xlfn.CONCAT(SUBSTITUTE(D51,"."," ")," ")</f>
        <v xml:space="preserve">De Desenho Técnico </v>
      </c>
      <c r="O51" s="7" t="str">
        <f>_xlfn.CONCAT(SUBSTITUTE(E51,"."," ")," ")</f>
        <v xml:space="preserve">Projeção Cilíndrica </v>
      </c>
      <c r="P51" s="7" t="str">
        <f>_xlfn.CONCAT(L51," ",M51," ",N51," ",O51," ", SUBSTITUTE(F51, ".", " "),". --- ",Q51)</f>
        <v>Trata-se de: Termo Normativo  De Desenho Técnico  Projeção Cilíndrica  Elevação. --- Consultar a Norma 6492-2021 na Seção 3</v>
      </c>
      <c r="Q51" s="7" t="str">
        <f>_xlfn.CONCAT("Consultar a Norma ",R51," na Seção ",S51)</f>
        <v>Consultar a Norma 6492-2021 na Seção 3</v>
      </c>
      <c r="R51" s="21" t="s">
        <v>592</v>
      </c>
      <c r="S51" s="21">
        <v>3</v>
      </c>
      <c r="T51" s="10" t="str">
        <f>_xlfn.CONCAT("key_",A51)</f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>_xlfn.CONCAT("Trata-se de: ", SUBSTITUTE(B52,"1.",""))</f>
        <v>Trata-se de: Termo</v>
      </c>
      <c r="M52" s="7" t="str">
        <f>_xlfn.CONCAT("", SUBSTITUTE(C52,"."," ")," ")</f>
        <v xml:space="preserve">Normativo </v>
      </c>
      <c r="N52" s="7" t="str">
        <f>_xlfn.CONCAT(SUBSTITUTE(D52,"."," ")," ")</f>
        <v xml:space="preserve">De Desenho Técnico </v>
      </c>
      <c r="O52" s="7" t="str">
        <f>_xlfn.CONCAT(SUBSTITUTE(E52,"."," ")," ")</f>
        <v xml:space="preserve">Projeção Cilíndrica </v>
      </c>
      <c r="P52" s="7" t="str">
        <f>_xlfn.CONCAT(L52," ",M52," ",N52," ",O52," ", SUBSTITUTE(F52, ".", " "),". --- ",Q52)</f>
        <v>Trata-se de: Termo Normativo  De Desenho Técnico  Projeção Cilíndrica  Axonometria Isometria. --- Consultar a Norma 6492-2021 na Seção 3</v>
      </c>
      <c r="Q52" s="7" t="str">
        <f>_xlfn.CONCAT("Consultar a Norma ",R52," na Seção ",S52)</f>
        <v>Consultar a Norma 6492-2021 na Seção 3</v>
      </c>
      <c r="R52" s="21" t="s">
        <v>592</v>
      </c>
      <c r="S52" s="21">
        <v>3</v>
      </c>
      <c r="T52" s="10" t="str">
        <f>_xlfn.CONCAT("key_",A52)</f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>_xlfn.CONCAT("Trata-se de: ", SUBSTITUTE(B53,"1.",""))</f>
        <v>Trata-se de: Termo</v>
      </c>
      <c r="M53" s="7" t="str">
        <f>_xlfn.CONCAT("", SUBSTITUTE(C53,"."," ")," ")</f>
        <v xml:space="preserve">Normativo </v>
      </c>
      <c r="N53" s="7" t="str">
        <f>_xlfn.CONCAT(SUBSTITUTE(D53,"."," ")," ")</f>
        <v xml:space="preserve">De Desenho Técnico </v>
      </c>
      <c r="O53" s="7" t="str">
        <f>_xlfn.CONCAT(SUBSTITUTE(E53,"."," ")," ")</f>
        <v xml:space="preserve">Projeção Cilíndrica </v>
      </c>
      <c r="P53" s="7" t="str">
        <f>_xlfn.CONCAT(L53," ",M53," ",N53," ",O53," ", SUBSTITUTE(F53, ".", " "),". --- ",Q53)</f>
        <v>Trata-se de: Termo Normativo  De Desenho Técnico  Projeção Cilíndrica  Axonometria Dimetria. --- Consultar a Norma 6492-2021 na Seção 3</v>
      </c>
      <c r="Q53" s="7" t="str">
        <f>_xlfn.CONCAT("Consultar a Norma ",R53," na Seção ",S53)</f>
        <v>Consultar a Norma 6492-2021 na Seção 3</v>
      </c>
      <c r="R53" s="21" t="s">
        <v>592</v>
      </c>
      <c r="S53" s="21">
        <v>3</v>
      </c>
      <c r="T53" s="10" t="str">
        <f>_xlfn.CONCAT("key_",A53)</f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>_xlfn.CONCAT("Trata-se de: ", SUBSTITUTE(B54,"1.",""))</f>
        <v>Trata-se de: Termo</v>
      </c>
      <c r="M54" s="7" t="str">
        <f>_xlfn.CONCAT("", SUBSTITUTE(C54,"."," ")," ")</f>
        <v xml:space="preserve">Normativo </v>
      </c>
      <c r="N54" s="7" t="str">
        <f>_xlfn.CONCAT(SUBSTITUTE(D54,"."," ")," ")</f>
        <v xml:space="preserve">De Desenho Técnico </v>
      </c>
      <c r="O54" s="7" t="str">
        <f>_xlfn.CONCAT(SUBSTITUTE(E54,"."," ")," ")</f>
        <v xml:space="preserve">Projeção Cilíndrica </v>
      </c>
      <c r="P54" s="7" t="str">
        <f>_xlfn.CONCAT(L54," ",M54," ",N54," ",O54," ", SUBSTITUTE(F54, ".", " "),". --- ",Q54)</f>
        <v>Trata-se de: Termo Normativo  De Desenho Técnico  Projeção Cilíndrica  Axonometria Trimetria. --- Consultar a Norma 6492-2021 na Seção 3</v>
      </c>
      <c r="Q54" s="7" t="str">
        <f>_xlfn.CONCAT("Consultar a Norma ",R54," na Seção ",S54)</f>
        <v>Consultar a Norma 6492-2021 na Seção 3</v>
      </c>
      <c r="R54" s="21" t="s">
        <v>592</v>
      </c>
      <c r="S54" s="21">
        <v>3</v>
      </c>
      <c r="T54" s="10" t="str">
        <f>_xlfn.CONCAT("key_",A54)</f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>_xlfn.CONCAT("Trata-se de: ", SUBSTITUTE(B55,"1.",""))</f>
        <v>Trata-se de: Termo</v>
      </c>
      <c r="M55" s="7" t="str">
        <f>_xlfn.CONCAT("", SUBSTITUTE(C55,"."," ")," ")</f>
        <v xml:space="preserve">Normativo </v>
      </c>
      <c r="N55" s="7" t="str">
        <f>_xlfn.CONCAT(SUBSTITUTE(D55,"."," ")," ")</f>
        <v xml:space="preserve">De Desenho Técnico </v>
      </c>
      <c r="O55" s="7" t="str">
        <f>_xlfn.CONCAT(SUBSTITUTE(E55,"."," ")," ")</f>
        <v xml:space="preserve">Projeção Cônica </v>
      </c>
      <c r="P55" s="7" t="str">
        <f>_xlfn.CONCAT(L55," ",M55," ",N55," ",O55," ", SUBSTITUTE(F55, ".", " "),". --- ",Q55)</f>
        <v>Trata-se de: Termo Normativo  De Desenho Técnico  Projeção Cônica  Perspectiva Central 1P Fuga. --- Consultar a Norma 6492-2021 na Seção 3</v>
      </c>
      <c r="Q55" s="7" t="str">
        <f>_xlfn.CONCAT("Consultar a Norma ",R55," na Seção ",S55)</f>
        <v>Consultar a Norma 6492-2021 na Seção 3</v>
      </c>
      <c r="R55" s="21" t="s">
        <v>592</v>
      </c>
      <c r="S55" s="21">
        <v>3</v>
      </c>
      <c r="T55" s="10" t="str">
        <f>_xlfn.CONCAT("key_",A55)</f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>_xlfn.CONCAT("Trata-se de: ", SUBSTITUTE(B56,"1.",""))</f>
        <v>Trata-se de: Termo</v>
      </c>
      <c r="M56" s="7" t="str">
        <f>_xlfn.CONCAT("", SUBSTITUTE(C56,"."," ")," ")</f>
        <v xml:space="preserve">Normativo </v>
      </c>
      <c r="N56" s="7" t="str">
        <f>_xlfn.CONCAT(SUBSTITUTE(D56,"."," ")," ")</f>
        <v xml:space="preserve">De Desenho Técnico </v>
      </c>
      <c r="O56" s="7" t="str">
        <f>_xlfn.CONCAT(SUBSTITUTE(E56,"."," ")," ")</f>
        <v xml:space="preserve">Projeção Cônica </v>
      </c>
      <c r="P56" s="7" t="str">
        <f>_xlfn.CONCAT(L56," ",M56," ",N56," ",O56," ", SUBSTITUTE(F56, ".", " "),". --- ",Q56)</f>
        <v>Trata-se de: Termo Normativo  De Desenho Técnico  Projeção Cônica  Perspectiva bliqua 2P Fuga. --- Consultar a Norma 6492-2021 na Seção 3</v>
      </c>
      <c r="Q56" s="7" t="str">
        <f>_xlfn.CONCAT("Consultar a Norma ",R56," na Seção ",S56)</f>
        <v>Consultar a Norma 6492-2021 na Seção 3</v>
      </c>
      <c r="R56" s="21" t="s">
        <v>592</v>
      </c>
      <c r="S56" s="21">
        <v>3</v>
      </c>
      <c r="T56" s="10" t="str">
        <f>_xlfn.CONCAT("key_",A56)</f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>_xlfn.CONCAT("Trata-se de: ", SUBSTITUTE(B57,"1.",""))</f>
        <v>Trata-se de: Termo</v>
      </c>
      <c r="M57" s="7" t="str">
        <f>_xlfn.CONCAT("", SUBSTITUTE(C57,"."," ")," ")</f>
        <v xml:space="preserve">Normativo </v>
      </c>
      <c r="N57" s="7" t="str">
        <f>_xlfn.CONCAT(SUBSTITUTE(D57,"."," ")," ")</f>
        <v xml:space="preserve">De Desenho Técnico </v>
      </c>
      <c r="O57" s="7" t="str">
        <f>_xlfn.CONCAT(SUBSTITUTE(E57,"."," ")," ")</f>
        <v xml:space="preserve">Projeção Cônica </v>
      </c>
      <c r="P57" s="7" t="str">
        <f>_xlfn.CONCAT(L57," ",M57," ",N57," ",O57," ", SUBSTITUTE(F57, ".", " "),". --- ",Q57)</f>
        <v>Trata-se de: Termo Normativo  De Desenho Técnico  Projeção Cônica  Perspectiva Obliqua 3P Fuga. --- Consultar a Norma 6492-2021 na Seção 3</v>
      </c>
      <c r="Q57" s="7" t="str">
        <f>_xlfn.CONCAT("Consultar a Norma ",R57," na Seção ",S57)</f>
        <v>Consultar a Norma 6492-2021 na Seção 3</v>
      </c>
      <c r="R57" s="21" t="s">
        <v>592</v>
      </c>
      <c r="S57" s="21">
        <v>3</v>
      </c>
      <c r="T57" s="10" t="str">
        <f>_xlfn.CONCAT("key_",A57)</f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>_xlfn.CONCAT("Trata-se de: ", SUBSTITUTE(B58,"1.",""))</f>
        <v>Trata-se de: Termo</v>
      </c>
      <c r="M58" s="7" t="str">
        <f>_xlfn.CONCAT("", SUBSTITUTE(C58,"."," ")," ")</f>
        <v xml:space="preserve">Normativo </v>
      </c>
      <c r="N58" s="7" t="str">
        <f>_xlfn.CONCAT(SUBSTITUTE(D58,"."," ")," ")</f>
        <v xml:space="preserve">De Desenho Técnico </v>
      </c>
      <c r="O58" s="7" t="str">
        <f>_xlfn.CONCAT(SUBSTITUTE(E58,"."," ")," ")</f>
        <v xml:space="preserve">Principal </v>
      </c>
      <c r="P58" s="7" t="str">
        <f>_xlfn.CONCAT(L58," ",M58," ",N58," ",O58," ", SUBSTITUTE(F58, ".", " "),". --- ",Q58)</f>
        <v>Trata-se de: Termo Normativo  De Desenho Técnico  Principal  Prancha. --- Consultar a Norma 6492-2021 na Seção 3</v>
      </c>
      <c r="Q58" s="7" t="str">
        <f>_xlfn.CONCAT("Consultar a Norma ",R58," na Seção ",S58)</f>
        <v>Consultar a Norma 6492-2021 na Seção 3</v>
      </c>
      <c r="R58" s="21" t="s">
        <v>592</v>
      </c>
      <c r="S58" s="21">
        <v>3</v>
      </c>
      <c r="T58" s="10" t="str">
        <f>_xlfn.CONCAT("key_",A58)</f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1392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>_xlfn.CONCAT("Trata-se de: ", SUBSTITUTE(B59,"1.",""))</f>
        <v>Trata-se de: Termo</v>
      </c>
      <c r="M59" s="7" t="str">
        <f>_xlfn.CONCAT("", SUBSTITUTE(C59,"."," ")," ")</f>
        <v xml:space="preserve">Normativo </v>
      </c>
      <c r="N59" s="7" t="str">
        <f>_xlfn.CONCAT(SUBSTITUTE(D59,"."," ")," ")</f>
        <v xml:space="preserve">De Desenho Técnico </v>
      </c>
      <c r="O59" s="7" t="str">
        <f>_xlfn.CONCAT(SUBSTITUTE(E59,"."," ")," ")</f>
        <v xml:space="preserve">Elemento Complementar </v>
      </c>
      <c r="P59" s="7" t="str">
        <f>_xlfn.CONCAT(L59," ",M59," ",N59," ",O59," ", SUBSTITUTE(F59, ".", " "),". --- ",Q59)</f>
        <v>Trata-se de: Termo Normativo  De Desenho Técnico  Elemento Complementar  Legenda. --- Consultar a Norma 6492-2021 na Seção 3</v>
      </c>
      <c r="Q59" s="7" t="str">
        <f>_xlfn.CONCAT("Consultar a Norma ",R59," na Seção ",S59)</f>
        <v>Consultar a Norma 6492-2021 na Seção 3</v>
      </c>
      <c r="R59" s="21" t="s">
        <v>592</v>
      </c>
      <c r="S59" s="21">
        <v>3</v>
      </c>
      <c r="T59" s="10" t="str">
        <f>_xlfn.CONCAT("key_",A59)</f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1392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>_xlfn.CONCAT("Trata-se de: ", SUBSTITUTE(B60,"1.",""))</f>
        <v>Trata-se de: Termo</v>
      </c>
      <c r="M60" s="7" t="str">
        <f>_xlfn.CONCAT("", SUBSTITUTE(C60,"."," ")," ")</f>
        <v xml:space="preserve">Normativo </v>
      </c>
      <c r="N60" s="7" t="str">
        <f>_xlfn.CONCAT(SUBSTITUTE(D60,"."," ")," ")</f>
        <v xml:space="preserve">De Desenho Técnico </v>
      </c>
      <c r="O60" s="7" t="str">
        <f>_xlfn.CONCAT(SUBSTITUTE(E60,"."," ")," ")</f>
        <v xml:space="preserve">Elemento Complementar </v>
      </c>
      <c r="P60" s="7" t="str">
        <f>_xlfn.CONCAT(L60," ",M60," ",N60," ",O60," ", SUBSTITUTE(F60, ".", " "),". --- ",Q60)</f>
        <v>Trata-se de: Termo Normativo  De Desenho Técnico  Elemento Complementar  Lista Pranchas. --- Consultar a Norma 6492-2021 na Seção 3</v>
      </c>
      <c r="Q60" s="7" t="str">
        <f>_xlfn.CONCAT("Consultar a Norma ",R60," na Seção ",S60)</f>
        <v>Consultar a Norma 6492-2021 na Seção 3</v>
      </c>
      <c r="R60" s="21" t="s">
        <v>592</v>
      </c>
      <c r="S60" s="21">
        <v>3</v>
      </c>
      <c r="T60" s="10" t="str">
        <f>_xlfn.CONCAT("key_",A60)</f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1392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>_xlfn.CONCAT("Trata-se de: ", SUBSTITUTE(B61,"1.",""))</f>
        <v>Trata-se de: Termo</v>
      </c>
      <c r="M61" s="7" t="str">
        <f>_xlfn.CONCAT("", SUBSTITUTE(C61,"."," ")," ")</f>
        <v xml:space="preserve">Normativo </v>
      </c>
      <c r="N61" s="7" t="str">
        <f>_xlfn.CONCAT(SUBSTITUTE(D61,"."," ")," ")</f>
        <v xml:space="preserve">De Desenho Técnico </v>
      </c>
      <c r="O61" s="7" t="str">
        <f>_xlfn.CONCAT(SUBSTITUTE(E61,"."," ")," ")</f>
        <v xml:space="preserve">Elemento Complementar </v>
      </c>
      <c r="P61" s="7" t="str">
        <f>_xlfn.CONCAT(L61," ",M61," ",N61," ",O61," ", SUBSTITUTE(F61, ".", " "),". --- ",Q61)</f>
        <v>Trata-se de: Termo Normativo  De Desenho Técnico  Elemento Complementar  Lista Documentos. --- Consultar a Norma 6492-2021 na Seção 3</v>
      </c>
      <c r="Q61" s="7" t="str">
        <f>_xlfn.CONCAT("Consultar a Norma ",R61," na Seção ",S61)</f>
        <v>Consultar a Norma 6492-2021 na Seção 3</v>
      </c>
      <c r="R61" s="21" t="s">
        <v>592</v>
      </c>
      <c r="S61" s="21">
        <v>3</v>
      </c>
      <c r="T61" s="10" t="str">
        <f>_xlfn.CONCAT("key_",A61)</f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1392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>_xlfn.CONCAT("Trata-se de: ", SUBSTITUTE(B62,"1.",""))</f>
        <v>Trata-se de: Termo</v>
      </c>
      <c r="M62" s="7" t="str">
        <f>_xlfn.CONCAT("", SUBSTITUTE(C62,"."," ")," ")</f>
        <v xml:space="preserve">Normativo </v>
      </c>
      <c r="N62" s="7" t="str">
        <f>_xlfn.CONCAT(SUBSTITUTE(D62,"."," ")," ")</f>
        <v xml:space="preserve">De Desenho Técnico </v>
      </c>
      <c r="O62" s="7" t="str">
        <f>_xlfn.CONCAT(SUBSTITUTE(E62,"."," ")," ")</f>
        <v xml:space="preserve">Elemento Complementar </v>
      </c>
      <c r="P62" s="7" t="str">
        <f>_xlfn.CONCAT(L62," ",M62," ",N62," ",O62," ", SUBSTITUTE(F62, ".", " "),". --- ",Q62)</f>
        <v>Trata-se de: Termo Normativo  De Desenho Técnico  Elemento Complementar  Quadro Qualitativo. --- Consultar a Norma 6492-2021 na Seção 3</v>
      </c>
      <c r="Q62" s="7" t="str">
        <f>_xlfn.CONCAT("Consultar a Norma ",R62," na Seção ",S62)</f>
        <v>Consultar a Norma 6492-2021 na Seção 3</v>
      </c>
      <c r="R62" s="21" t="s">
        <v>592</v>
      </c>
      <c r="S62" s="21">
        <v>3</v>
      </c>
      <c r="T62" s="10" t="str">
        <f>_xlfn.CONCAT("key_",A62)</f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1392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>_xlfn.CONCAT("Trata-se de: ", SUBSTITUTE(B63,"1.",""))</f>
        <v>Trata-se de: Termo</v>
      </c>
      <c r="M63" s="7" t="str">
        <f>_xlfn.CONCAT("", SUBSTITUTE(C63,"."," ")," ")</f>
        <v xml:space="preserve">Normativo </v>
      </c>
      <c r="N63" s="7" t="str">
        <f>_xlfn.CONCAT(SUBSTITUTE(D63,"."," ")," ")</f>
        <v xml:space="preserve">De Desenho Técnico </v>
      </c>
      <c r="O63" s="7" t="str">
        <f>_xlfn.CONCAT(SUBSTITUTE(E63,"."," ")," ")</f>
        <v xml:space="preserve">Elemento Complementar </v>
      </c>
      <c r="P63" s="7" t="str">
        <f>_xlfn.CONCAT(L63," ",M63," ",N63," ",O63," ", SUBSTITUTE(F63, ".", " "),". --- ",Q63)</f>
        <v>Trata-se de: Termo Normativo  De Desenho Técnico  Elemento Complementar  Quadro Quantitativo. --- Consultar a Norma 6492-2021 na Seção 3</v>
      </c>
      <c r="Q63" s="7" t="str">
        <f>_xlfn.CONCAT("Consultar a Norma ",R63," na Seção ",S63)</f>
        <v>Consultar a Norma 6492-2021 na Seção 3</v>
      </c>
      <c r="R63" s="21" t="s">
        <v>592</v>
      </c>
      <c r="S63" s="21">
        <v>3</v>
      </c>
      <c r="T63" s="10" t="str">
        <f>_xlfn.CONCAT("key_",A63)</f>
        <v>key_63</v>
      </c>
    </row>
    <row r="64" spans="1:20" ht="7.8" customHeight="1" x14ac:dyDescent="0.3">
      <c r="A64" s="13">
        <v>64</v>
      </c>
      <c r="B64" s="9" t="s">
        <v>1422</v>
      </c>
      <c r="C64" s="9" t="s">
        <v>1152</v>
      </c>
      <c r="D64" s="9" t="s">
        <v>561</v>
      </c>
      <c r="E64" s="9" t="s">
        <v>595</v>
      </c>
      <c r="F64" s="9" t="s">
        <v>1158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>_xlfn.CONCAT("da.fase only ",F64)</f>
        <v>da.fase only Programa.Necessidades</v>
      </c>
      <c r="L64" s="7" t="str">
        <f>_xlfn.CONCAT("Trata-se de: ", SUBSTITUTE(B64,"1.",""))</f>
        <v>Trata-se de: Elemento</v>
      </c>
      <c r="M64" s="7" t="str">
        <f>_xlfn.CONCAT("", SUBSTITUTE(C64,"."," ")," ")</f>
        <v xml:space="preserve">Fase </v>
      </c>
      <c r="N64" s="7" t="str">
        <f>_xlfn.CONCAT(SUBSTITUTE(D64,"."," ")," ")</f>
        <v xml:space="preserve">Inicial </v>
      </c>
      <c r="O64" s="7" t="str">
        <f>_xlfn.CONCAT(SUBSTITUTE(E64,"."," ")," ")</f>
        <v xml:space="preserve">Programático </v>
      </c>
      <c r="P64" s="7" t="str">
        <f>_xlfn.CONCAT(L64," ",M64," ",N64," ",O64," ", SUBSTITUTE(F64, ".", " "),". --- ",Q64)</f>
        <v>Trata-se de: Elemento Fase  Inicial  Programático  Programa Necessidades. --- Consultar a Norma 6492-2021 na Seção 5</v>
      </c>
      <c r="Q64" s="7" t="str">
        <f>_xlfn.CONCAT("Consultar a Norma ",R64," na Seção ",S64)</f>
        <v>Consultar a Norma 6492-2021 na Seção 5</v>
      </c>
      <c r="R64" s="21" t="s">
        <v>592</v>
      </c>
      <c r="S64" s="22">
        <v>5</v>
      </c>
      <c r="T64" s="10" t="str">
        <f>_xlfn.CONCAT("key_",A64)</f>
        <v>key_64</v>
      </c>
    </row>
    <row r="65" spans="1:20" ht="7.8" customHeight="1" x14ac:dyDescent="0.3">
      <c r="A65" s="13">
        <v>65</v>
      </c>
      <c r="B65" s="9" t="s">
        <v>1422</v>
      </c>
      <c r="C65" s="9" t="s">
        <v>1152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>_xlfn.CONCAT("da.fase only ",F65)</f>
        <v>da.fase only LV.DadosAmbientais</v>
      </c>
      <c r="L65" s="7" t="str">
        <f>_xlfn.CONCAT("Trata-se de: ", SUBSTITUTE(B65,"1.",""))</f>
        <v>Trata-se de: Elemento</v>
      </c>
      <c r="M65" s="7" t="str">
        <f>_xlfn.CONCAT("", SUBSTITUTE(C65,"."," ")," ")</f>
        <v xml:space="preserve">Fase </v>
      </c>
      <c r="N65" s="7" t="str">
        <f>_xlfn.CONCAT(SUBSTITUTE(D65,"."," ")," ")</f>
        <v xml:space="preserve">Inicial </v>
      </c>
      <c r="O65" s="7" t="str">
        <f>_xlfn.CONCAT(SUBSTITUTE(E65,"."," ")," ")</f>
        <v xml:space="preserve">Levantamento </v>
      </c>
      <c r="P65" s="7" t="str">
        <f>_xlfn.CONCAT(L65," ",M65," ",N65," ",O65," ", SUBSTITUTE(F65, ".", " "),". --- ",Q65)</f>
        <v>Trata-se de: Elemento Fase  Inicial  Levantamento  LV DadosAmbientais. --- Consultar a Norma 6492-2021 na Seção 5</v>
      </c>
      <c r="Q65" s="7" t="str">
        <f>_xlfn.CONCAT("Consultar a Norma ",R65," na Seção ",S65)</f>
        <v>Consultar a Norma 6492-2021 na Seção 5</v>
      </c>
      <c r="R65" s="21" t="s">
        <v>592</v>
      </c>
      <c r="S65" s="22">
        <v>5</v>
      </c>
      <c r="T65" s="10" t="str">
        <f>_xlfn.CONCAT("key_",A65)</f>
        <v>key_65</v>
      </c>
    </row>
    <row r="66" spans="1:20" ht="7.8" customHeight="1" x14ac:dyDescent="0.3">
      <c r="A66" s="13">
        <v>66</v>
      </c>
      <c r="B66" s="9" t="s">
        <v>1422</v>
      </c>
      <c r="C66" s="9" t="s">
        <v>1152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>_xlfn.CONCAT("da.fase only ",F66)</f>
        <v>da.fase only EP.Preliminar</v>
      </c>
      <c r="L66" s="7" t="str">
        <f>_xlfn.CONCAT("Trata-se de: ", SUBSTITUTE(B66,"1.",""))</f>
        <v>Trata-se de: Elemento</v>
      </c>
      <c r="M66" s="7" t="str">
        <f>_xlfn.CONCAT("", SUBSTITUTE(C66,"."," ")," ")</f>
        <v xml:space="preserve">Fase </v>
      </c>
      <c r="N66" s="7" t="str">
        <f>_xlfn.CONCAT(SUBSTITUTE(D66,"."," ")," ")</f>
        <v xml:space="preserve">Inicial </v>
      </c>
      <c r="O66" s="7" t="str">
        <f>_xlfn.CONCAT(SUBSTITUTE(E66,"."," ")," ")</f>
        <v xml:space="preserve">Estudo </v>
      </c>
      <c r="P66" s="7" t="str">
        <f>_xlfn.CONCAT(L66," ",M66," ",N66," ",O66," ", SUBSTITUTE(F66, ".", " "),". --- ",Q66)</f>
        <v>Trata-se de: Elemento Fase  Inicial  Estudo  EP Preliminar. --- Consultar a Norma 6492-2021 na Seção 5</v>
      </c>
      <c r="Q66" s="7" t="str">
        <f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>_xlfn.CONCAT("key_",A66)</f>
        <v>key_66</v>
      </c>
    </row>
    <row r="67" spans="1:20" ht="7.8" customHeight="1" x14ac:dyDescent="0.3">
      <c r="A67" s="13">
        <v>67</v>
      </c>
      <c r="B67" s="9" t="s">
        <v>1422</v>
      </c>
      <c r="C67" s="9" t="s">
        <v>1152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>_xlfn.CONCAT("da.fase only ",F67)</f>
        <v>da.fase only EV.Viabilidade</v>
      </c>
      <c r="L67" s="7" t="str">
        <f>_xlfn.CONCAT("Trata-se de: ", SUBSTITUTE(B67,"1.",""))</f>
        <v>Trata-se de: Elemento</v>
      </c>
      <c r="M67" s="7" t="str">
        <f>_xlfn.CONCAT("", SUBSTITUTE(C67,"."," ")," ")</f>
        <v xml:space="preserve">Fase </v>
      </c>
      <c r="N67" s="7" t="str">
        <f>_xlfn.CONCAT(SUBSTITUTE(D67,"."," ")," ")</f>
        <v xml:space="preserve">Inicial </v>
      </c>
      <c r="O67" s="7" t="str">
        <f>_xlfn.CONCAT(SUBSTITUTE(E67,"."," ")," ")</f>
        <v xml:space="preserve">Estudo </v>
      </c>
      <c r="P67" s="7" t="str">
        <f>_xlfn.CONCAT(L67," ",M67," ",N67," ",O67," ", SUBSTITUTE(F67, ".", " "),". --- ",Q67)</f>
        <v>Trata-se de: Elemento Fase  Inicial  Estudo  EV Viabilidade. --- Consultar a Norma 6492-2021 na Seção 5</v>
      </c>
      <c r="Q67" s="7" t="str">
        <f>_xlfn.CONCAT("Consultar a Norma ",R67," na Seção ",S67)</f>
        <v>Consultar a Norma 6492-2021 na Seção 5</v>
      </c>
      <c r="R67" s="21" t="s">
        <v>592</v>
      </c>
      <c r="S67" s="22">
        <v>5</v>
      </c>
      <c r="T67" s="10" t="str">
        <f>_xlfn.CONCAT("key_",A67)</f>
        <v>key_67</v>
      </c>
    </row>
    <row r="68" spans="1:20" ht="7.8" customHeight="1" x14ac:dyDescent="0.3">
      <c r="A68" s="13">
        <v>68</v>
      </c>
      <c r="B68" s="9" t="s">
        <v>1422</v>
      </c>
      <c r="C68" s="9" t="s">
        <v>1152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>_xlfn.CONCAT("da.fase only ",F68)</f>
        <v>da.fase only PL.Municipal</v>
      </c>
      <c r="L68" s="7" t="str">
        <f>_xlfn.CONCAT("Trata-se de: ", SUBSTITUTE(B68,"1.",""))</f>
        <v>Trata-se de: Elemento</v>
      </c>
      <c r="M68" s="7" t="str">
        <f>_xlfn.CONCAT("", SUBSTITUTE(C68,"."," ")," ")</f>
        <v xml:space="preserve">Fase </v>
      </c>
      <c r="N68" s="7" t="str">
        <f>_xlfn.CONCAT(SUBSTITUTE(D68,"."," ")," ")</f>
        <v xml:space="preserve">Legal </v>
      </c>
      <c r="O68" s="7" t="str">
        <f>_xlfn.CONCAT(SUBSTITUTE(E68,"."," ")," ")</f>
        <v xml:space="preserve">Licenciamento </v>
      </c>
      <c r="P68" s="7" t="str">
        <f>_xlfn.CONCAT(L68," ",M68," ",N68," ",O68," ", SUBSTITUTE(F68, ".", " "),". --- ",Q68)</f>
        <v>Trata-se de: Elemento Fase  Legal  Licenciamento  PL Municipal. --- Consultar a Norma 6492-2021 na Seção 5</v>
      </c>
      <c r="Q68" s="7" t="str">
        <f>_xlfn.CONCAT("Consultar a Norma ",R68," na Seção ",S68)</f>
        <v>Consultar a Norma 6492-2021 na Seção 5</v>
      </c>
      <c r="R68" s="21" t="s">
        <v>592</v>
      </c>
      <c r="S68" s="22">
        <v>5</v>
      </c>
      <c r="T68" s="10" t="str">
        <f>_xlfn.CONCAT("key_",A68)</f>
        <v>key_68</v>
      </c>
    </row>
    <row r="69" spans="1:20" ht="7.8" customHeight="1" x14ac:dyDescent="0.3">
      <c r="A69" s="13">
        <v>69</v>
      </c>
      <c r="B69" s="9" t="s">
        <v>1422</v>
      </c>
      <c r="C69" s="9" t="s">
        <v>1152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>_xlfn.CONCAT("da.fase only ",F69)</f>
        <v>da.fase only PL.Bombeiro</v>
      </c>
      <c r="L69" s="7" t="str">
        <f>_xlfn.CONCAT("Trata-se de: ", SUBSTITUTE(B69,"1.",""))</f>
        <v>Trata-se de: Elemento</v>
      </c>
      <c r="M69" s="7" t="str">
        <f>_xlfn.CONCAT("", SUBSTITUTE(C69,"."," ")," ")</f>
        <v xml:space="preserve">Fase </v>
      </c>
      <c r="N69" s="7" t="str">
        <f>_xlfn.CONCAT(SUBSTITUTE(D69,"."," ")," ")</f>
        <v xml:space="preserve">Legal </v>
      </c>
      <c r="O69" s="7" t="str">
        <f>_xlfn.CONCAT(SUBSTITUTE(E69,"."," ")," ")</f>
        <v xml:space="preserve">Licenciamento </v>
      </c>
      <c r="P69" s="7" t="str">
        <f>_xlfn.CONCAT(L69," ",M69," ",N69," ",O69," ", SUBSTITUTE(F69, ".", " "),". --- ",Q69)</f>
        <v>Trata-se de: Elemento Fase  Legal  Licenciamento  PL Bombeiro. --- Consultar a Norma 6492-2021 na Seção 5</v>
      </c>
      <c r="Q69" s="7" t="str">
        <f>_xlfn.CONCAT("Consultar a Norma ",R69," na Seção ",S69)</f>
        <v>Consultar a Norma 6492-2021 na Seção 5</v>
      </c>
      <c r="R69" s="21" t="s">
        <v>592</v>
      </c>
      <c r="S69" s="22">
        <v>5</v>
      </c>
      <c r="T69" s="10" t="str">
        <f>_xlfn.CONCAT("key_",A69)</f>
        <v>key_69</v>
      </c>
    </row>
    <row r="70" spans="1:20" ht="7.8" customHeight="1" x14ac:dyDescent="0.3">
      <c r="A70" s="13">
        <v>70</v>
      </c>
      <c r="B70" s="9" t="s">
        <v>1422</v>
      </c>
      <c r="C70" s="9" t="s">
        <v>1152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>_xlfn.CONCAT("da.fase only ",F70)</f>
        <v>da.fase only AP.Anteprojeto</v>
      </c>
      <c r="L70" s="7" t="str">
        <f>_xlfn.CONCAT("Trata-se de: ", SUBSTITUTE(B70,"1.",""))</f>
        <v>Trata-se de: Elemento</v>
      </c>
      <c r="M70" s="7" t="str">
        <f>_xlfn.CONCAT("", SUBSTITUTE(C70,"."," ")," ")</f>
        <v xml:space="preserve">Fase </v>
      </c>
      <c r="N70" s="7" t="str">
        <f>_xlfn.CONCAT(SUBSTITUTE(D70,"."," ")," ")</f>
        <v xml:space="preserve">Criação </v>
      </c>
      <c r="O70" s="7" t="str">
        <f>_xlfn.CONCAT(SUBSTITUTE(E70,"."," ")," ")</f>
        <v xml:space="preserve">Anteprojeto </v>
      </c>
      <c r="P70" s="7" t="str">
        <f>_xlfn.CONCAT(L70," ",M70," ",N70," ",O70," ", SUBSTITUTE(F70, ".", " "),". --- ",Q70)</f>
        <v>Trata-se de: Elemento Fase  Criação  Anteprojeto  AP Anteprojeto. --- Consultar a Norma 6492-2021 na Seção 5</v>
      </c>
      <c r="Q70" s="7" t="str">
        <f>_xlfn.CONCAT("Consultar a Norma ",R70," na Seção ",S70)</f>
        <v>Consultar a Norma 6492-2021 na Seção 5</v>
      </c>
      <c r="R70" s="21" t="s">
        <v>592</v>
      </c>
      <c r="S70" s="22">
        <v>5</v>
      </c>
      <c r="T70" s="10" t="str">
        <f>_xlfn.CONCAT("key_",A70)</f>
        <v>key_70</v>
      </c>
    </row>
    <row r="71" spans="1:20" ht="7.8" customHeight="1" x14ac:dyDescent="0.3">
      <c r="A71" s="13">
        <v>71</v>
      </c>
      <c r="B71" s="9" t="s">
        <v>1422</v>
      </c>
      <c r="C71" s="9" t="s">
        <v>1152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>_xlfn.CONCAT("da.fase only ",F71)</f>
        <v>da.fase only PE.Executivo</v>
      </c>
      <c r="L71" s="7" t="str">
        <f>_xlfn.CONCAT("Trata-se de: ", SUBSTITUTE(B71,"1.",""))</f>
        <v>Trata-se de: Elemento</v>
      </c>
      <c r="M71" s="7" t="str">
        <f>_xlfn.CONCAT("", SUBSTITUTE(C71,"."," ")," ")</f>
        <v xml:space="preserve">Fase </v>
      </c>
      <c r="N71" s="7" t="str">
        <f>_xlfn.CONCAT(SUBSTITUTE(D71,"."," ")," ")</f>
        <v xml:space="preserve">Criação </v>
      </c>
      <c r="O71" s="7" t="str">
        <f>_xlfn.CONCAT(SUBSTITUTE(E71,"."," ")," ")</f>
        <v xml:space="preserve">Executivo </v>
      </c>
      <c r="P71" s="7" t="str">
        <f>_xlfn.CONCAT(L71," ",M71," ",N71," ",O71," ", SUBSTITUTE(F71, ".", " "),". --- ",Q71)</f>
        <v>Trata-se de: Elemento Fase  Criação  Executivo  PE Executivo. --- Consultar a Norma 6492-2021 na Seção 5</v>
      </c>
      <c r="Q71" s="7" t="str">
        <f>_xlfn.CONCAT("Consultar a Norma ",R71," na Seção ",S71)</f>
        <v>Consultar a Norma 6492-2021 na Seção 5</v>
      </c>
      <c r="R71" s="21" t="s">
        <v>592</v>
      </c>
      <c r="S71" s="22">
        <v>5</v>
      </c>
      <c r="T71" s="10" t="str">
        <f>_xlfn.CONCAT("key_",A71)</f>
        <v>key_71</v>
      </c>
    </row>
    <row r="72" spans="1:20" ht="7.8" customHeight="1" x14ac:dyDescent="0.3">
      <c r="A72" s="13">
        <v>72</v>
      </c>
      <c r="B72" s="9" t="s">
        <v>1422</v>
      </c>
      <c r="C72" s="9" t="s">
        <v>1152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>_xlfn.CONCAT("da.fase only ",F72)</f>
        <v>da.fase only AB.AsBuilt</v>
      </c>
      <c r="L72" s="7" t="str">
        <f>_xlfn.CONCAT("Trata-se de: ", SUBSTITUTE(B72,"1.",""))</f>
        <v>Trata-se de: Elemento</v>
      </c>
      <c r="M72" s="7" t="str">
        <f>_xlfn.CONCAT("", SUBSTITUTE(C72,"."," ")," ")</f>
        <v xml:space="preserve">Fase </v>
      </c>
      <c r="N72" s="7" t="str">
        <f>_xlfn.CONCAT(SUBSTITUTE(D72,"."," ")," ")</f>
        <v xml:space="preserve">Final </v>
      </c>
      <c r="O72" s="7" t="str">
        <f>_xlfn.CONCAT(SUBSTITUTE(E72,"."," ")," ")</f>
        <v xml:space="preserve">AsBuilt </v>
      </c>
      <c r="P72" s="7" t="str">
        <f>_xlfn.CONCAT(L72," ",M72," ",N72," ",O72," ", SUBSTITUTE(F72, ".", " "),". --- ",Q72)</f>
        <v>Trata-se de: Elemento Fase  Final  AsBuilt  AB AsBuilt. --- Consultar a Norma 6492-2021 na Seção 5</v>
      </c>
      <c r="Q72" s="7" t="str">
        <f>_xlfn.CONCAT("Consultar a Norma ",R72," na Seção ",S72)</f>
        <v>Consultar a Norma 6492-2021 na Seção 5</v>
      </c>
      <c r="R72" s="21" t="s">
        <v>592</v>
      </c>
      <c r="S72" s="22">
        <v>5</v>
      </c>
      <c r="T72" s="10" t="str">
        <f>_xlfn.CONCAT("key_",A72)</f>
        <v>key_72</v>
      </c>
    </row>
    <row r="73" spans="1:20" ht="7.8" customHeight="1" x14ac:dyDescent="0.3">
      <c r="A73" s="13">
        <v>73</v>
      </c>
      <c r="B73" s="9" t="s">
        <v>1422</v>
      </c>
      <c r="C73" s="9" t="s">
        <v>1153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>_xlfn.CONCAT("da.disciplina only ",F73, " and ",E73)</f>
        <v>da.disciplina only Arquitetura and Predial</v>
      </c>
      <c r="L73" s="7" t="str">
        <f>_xlfn.CONCAT("Trata-se de: ", SUBSTITUTE(B73,"1.",""))</f>
        <v>Trata-se de: Elemento</v>
      </c>
      <c r="M73" s="7" t="str">
        <f>_xlfn.CONCAT("", SUBSTITUTE(C73,"."," ")," ")</f>
        <v xml:space="preserve">Disciplina </v>
      </c>
      <c r="N73" s="7" t="str">
        <f>_xlfn.CONCAT(SUBSTITUTE(D73,"."," ")," ")</f>
        <v xml:space="preserve">Principal </v>
      </c>
      <c r="O73" s="7" t="str">
        <f>_xlfn.CONCAT(SUBSTITUTE(E73,"."," ")," ")</f>
        <v xml:space="preserve">Predial </v>
      </c>
      <c r="P73" s="7" t="str">
        <f>_xlfn.CONCAT(L73," ",M73," ",N73," ",O73," ", SUBSTITUTE(F73, ".", " "),". --- ",Q73)</f>
        <v>Trata-se de: Elemento Disciplina  Principal  Predial  Arquitetura. --- Consultar a Norma 6492-2021 na Seção 5</v>
      </c>
      <c r="Q73" s="7" t="str">
        <f>_xlfn.CONCAT("Consultar a Norma ",R73," na Seção ",S73)</f>
        <v>Consultar a Norma 6492-2021 na Seção 5</v>
      </c>
      <c r="R73" s="21" t="s">
        <v>592</v>
      </c>
      <c r="S73" s="22">
        <v>5</v>
      </c>
      <c r="T73" s="10" t="str">
        <f>_xlfn.CONCAT("key_",A73)</f>
        <v>key_73</v>
      </c>
    </row>
    <row r="74" spans="1:20" ht="7.8" customHeight="1" x14ac:dyDescent="0.3">
      <c r="A74" s="13">
        <v>74</v>
      </c>
      <c r="B74" s="9" t="s">
        <v>1422</v>
      </c>
      <c r="C74" s="9" t="s">
        <v>1153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>_xlfn.CONCAT("da.disciplina only ",F74, " and ",E74)</f>
        <v>da.disciplina only Estrutura and Predial</v>
      </c>
      <c r="L74" s="7" t="str">
        <f>_xlfn.CONCAT("Trata-se de: ", SUBSTITUTE(B74,"1.",""))</f>
        <v>Trata-se de: Elemento</v>
      </c>
      <c r="M74" s="7" t="str">
        <f>_xlfn.CONCAT("", SUBSTITUTE(C74,"."," ")," ")</f>
        <v xml:space="preserve">Disciplina </v>
      </c>
      <c r="N74" s="7" t="str">
        <f>_xlfn.CONCAT(SUBSTITUTE(D74,"."," ")," ")</f>
        <v xml:space="preserve">Principal </v>
      </c>
      <c r="O74" s="7" t="str">
        <f>_xlfn.CONCAT(SUBSTITUTE(E74,"."," ")," ")</f>
        <v xml:space="preserve">Predial </v>
      </c>
      <c r="P74" s="7" t="str">
        <f>_xlfn.CONCAT(L74," ",M74," ",N74," ",O74," ", SUBSTITUTE(F74, ".", " "),". --- ",Q74)</f>
        <v>Trata-se de: Elemento Disciplina  Principal  Predial  Estrutura. --- Consultar a Norma 6492-2021 na Seção 5</v>
      </c>
      <c r="Q74" s="7" t="str">
        <f>_xlfn.CONCAT("Consultar a Norma ",R74," na Seção ",S74)</f>
        <v>Consultar a Norma 6492-2021 na Seção 5</v>
      </c>
      <c r="R74" s="21" t="s">
        <v>592</v>
      </c>
      <c r="S74" s="22">
        <v>5</v>
      </c>
      <c r="T74" s="10" t="str">
        <f>_xlfn.CONCAT("key_",A74)</f>
        <v>key_74</v>
      </c>
    </row>
    <row r="75" spans="1:20" ht="7.8" customHeight="1" x14ac:dyDescent="0.3">
      <c r="A75" s="13">
        <v>75</v>
      </c>
      <c r="B75" s="9" t="s">
        <v>1422</v>
      </c>
      <c r="C75" s="9" t="s">
        <v>1153</v>
      </c>
      <c r="D75" s="9" t="s">
        <v>565</v>
      </c>
      <c r="E75" s="9" t="s">
        <v>602</v>
      </c>
      <c r="F75" s="9" t="s">
        <v>1350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>_xlfn.CONCAT("da.disciplina only ",F75, " and ",E75)</f>
        <v>da.disciplina only Instalações and Predial</v>
      </c>
      <c r="L75" s="7" t="str">
        <f>_xlfn.CONCAT("Trata-se de: ", SUBSTITUTE(B75,"1.",""))</f>
        <v>Trata-se de: Elemento</v>
      </c>
      <c r="M75" s="7" t="str">
        <f>_xlfn.CONCAT("", SUBSTITUTE(C75,"."," ")," ")</f>
        <v xml:space="preserve">Disciplina </v>
      </c>
      <c r="N75" s="7" t="str">
        <f>_xlfn.CONCAT(SUBSTITUTE(D75,"."," ")," ")</f>
        <v xml:space="preserve">Principal </v>
      </c>
      <c r="O75" s="7" t="str">
        <f>_xlfn.CONCAT(SUBSTITUTE(E75,"."," ")," ")</f>
        <v xml:space="preserve">Predial </v>
      </c>
      <c r="P75" s="7" t="str">
        <f>_xlfn.CONCAT(L75," ",M75," ",N75," ",O75," ", SUBSTITUTE(F75, ".", " "),". --- ",Q75)</f>
        <v>Trata-se de: Elemento Disciplina  Principal  Predial  Instalações. --- Consultar a Norma 6492-2021 na Seção 5</v>
      </c>
      <c r="Q75" s="7" t="str">
        <f>_xlfn.CONCAT("Consultar a Norma ",R75," na Seção ",S75)</f>
        <v>Consultar a Norma 6492-2021 na Seção 5</v>
      </c>
      <c r="R75" s="21" t="s">
        <v>592</v>
      </c>
      <c r="S75" s="22">
        <v>5</v>
      </c>
      <c r="T75" s="10" t="str">
        <f>_xlfn.CONCAT("key_",A75)</f>
        <v>key_75</v>
      </c>
    </row>
    <row r="76" spans="1:20" ht="7.8" customHeight="1" x14ac:dyDescent="0.3">
      <c r="A76" s="13">
        <v>76</v>
      </c>
      <c r="B76" s="9" t="s">
        <v>1422</v>
      </c>
      <c r="C76" s="9" t="s">
        <v>1153</v>
      </c>
      <c r="D76" s="9" t="s">
        <v>565</v>
      </c>
      <c r="E76" s="9" t="s">
        <v>1351</v>
      </c>
      <c r="F76" s="9" t="s">
        <v>1041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>_xlfn.CONCAT("da.disciplina only ",F76, " and ",E76)</f>
        <v>da.disciplina only Plano.Diretor and Urbana.Planejamento</v>
      </c>
      <c r="L76" s="7" t="str">
        <f>_xlfn.CONCAT("Trata-se de: ", SUBSTITUTE(B76,"1.",""))</f>
        <v>Trata-se de: Elemento</v>
      </c>
      <c r="M76" s="7" t="str">
        <f>_xlfn.CONCAT("", SUBSTITUTE(C76,"."," ")," ")</f>
        <v xml:space="preserve">Disciplina </v>
      </c>
      <c r="N76" s="7" t="str">
        <f>_xlfn.CONCAT(SUBSTITUTE(D76,"."," ")," ")</f>
        <v xml:space="preserve">Principal </v>
      </c>
      <c r="O76" s="7" t="str">
        <f>_xlfn.CONCAT(SUBSTITUTE(E76,"."," ")," ")</f>
        <v xml:space="preserve">Urbana Planejamento </v>
      </c>
      <c r="P76" s="7" t="str">
        <f>_xlfn.CONCAT(L76," ",M76," ",N76," ",O76," ", SUBSTITUTE(F76, ".", " "),". --- ",Q76)</f>
        <v>Trata-se de: Elemento Disciplina  Principal  Urbana Planejamento  Plano Diretor. --- Consultar a Norma 6492-2021 na Seção 5</v>
      </c>
      <c r="Q76" s="7" t="str">
        <f>_xlfn.CONCAT("Consultar a Norma ",R76," na Seção ",S76)</f>
        <v>Consultar a Norma 6492-2021 na Seção 5</v>
      </c>
      <c r="R76" s="21" t="s">
        <v>592</v>
      </c>
      <c r="S76" s="22">
        <v>5</v>
      </c>
      <c r="T76" s="10" t="str">
        <f>_xlfn.CONCAT("key_",A76)</f>
        <v>key_76</v>
      </c>
    </row>
    <row r="77" spans="1:20" ht="7.8" customHeight="1" x14ac:dyDescent="0.3">
      <c r="A77" s="13">
        <v>77</v>
      </c>
      <c r="B77" s="9" t="s">
        <v>1422</v>
      </c>
      <c r="C77" s="9" t="s">
        <v>1153</v>
      </c>
      <c r="D77" s="9" t="s">
        <v>565</v>
      </c>
      <c r="E77" s="9" t="s">
        <v>1349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>_xlfn.CONCAT("da.disciplina only ",F77, " and ",E77)</f>
        <v>da.disciplina only Rede.Abastecimento and Urbana.Redes</v>
      </c>
      <c r="L77" s="7" t="str">
        <f>_xlfn.CONCAT("Trata-se de: ", SUBSTITUTE(B77,"1.",""))</f>
        <v>Trata-se de: Elemento</v>
      </c>
      <c r="M77" s="7" t="str">
        <f>_xlfn.CONCAT("", SUBSTITUTE(C77,"."," ")," ")</f>
        <v xml:space="preserve">Disciplina </v>
      </c>
      <c r="N77" s="7" t="str">
        <f>_xlfn.CONCAT(SUBSTITUTE(D77,"."," ")," ")</f>
        <v xml:space="preserve">Principal </v>
      </c>
      <c r="O77" s="7" t="str">
        <f>_xlfn.CONCAT(SUBSTITUTE(E77,"."," ")," ")</f>
        <v xml:space="preserve">Urbana Redes </v>
      </c>
      <c r="P77" s="7" t="str">
        <f>_xlfn.CONCAT(L77," ",M77," ",N77," ",O77," ", SUBSTITUTE(F77, ".", " "),". --- ",Q77)</f>
        <v>Trata-se de: Elemento Disciplina  Principal  Urbana Redes  Rede Abastecimento. --- Consultar a Norma 6492-2021 na Seção 5</v>
      </c>
      <c r="Q77" s="7" t="str">
        <f>_xlfn.CONCAT("Consultar a Norma ",R77," na Seção ",S77)</f>
        <v>Consultar a Norma 6492-2021 na Seção 5</v>
      </c>
      <c r="R77" s="21" t="s">
        <v>592</v>
      </c>
      <c r="S77" s="22">
        <v>5</v>
      </c>
      <c r="T77" s="10" t="str">
        <f>_xlfn.CONCAT("key_",A77)</f>
        <v>key_77</v>
      </c>
    </row>
    <row r="78" spans="1:20" ht="7.8" customHeight="1" x14ac:dyDescent="0.3">
      <c r="A78" s="13">
        <v>78</v>
      </c>
      <c r="B78" s="9" t="s">
        <v>1422</v>
      </c>
      <c r="C78" s="9" t="s">
        <v>1153</v>
      </c>
      <c r="D78" s="9" t="s">
        <v>565</v>
      </c>
      <c r="E78" s="9" t="s">
        <v>1349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>_xlfn.CONCAT("da.disciplina only ",F78, " and ",E78)</f>
        <v>da.disciplina only Rede.Pluvial and Urbana.Redes</v>
      </c>
      <c r="L78" s="7" t="str">
        <f>_xlfn.CONCAT("Trata-se de: ", SUBSTITUTE(B78,"1.",""))</f>
        <v>Trata-se de: Elemento</v>
      </c>
      <c r="M78" s="7" t="str">
        <f>_xlfn.CONCAT("", SUBSTITUTE(C78,"."," ")," ")</f>
        <v xml:space="preserve">Disciplina </v>
      </c>
      <c r="N78" s="7" t="str">
        <f>_xlfn.CONCAT(SUBSTITUTE(D78,"."," ")," ")</f>
        <v xml:space="preserve">Principal </v>
      </c>
      <c r="O78" s="7" t="str">
        <f>_xlfn.CONCAT(SUBSTITUTE(E78,"."," ")," ")</f>
        <v xml:space="preserve">Urbana Redes </v>
      </c>
      <c r="P78" s="7" t="str">
        <f>_xlfn.CONCAT(L78," ",M78," ",N78," ",O78," ", SUBSTITUTE(F78, ".", " "),". --- ",Q78)</f>
        <v>Trata-se de: Elemento Disciplina  Principal  Urbana Redes  Rede Pluvial. --- Consultar a Norma 6492-2021 na Seção 5</v>
      </c>
      <c r="Q78" s="7" t="str">
        <f>_xlfn.CONCAT("Consultar a Norma ",R78," na Seção ",S78)</f>
        <v>Consultar a Norma 6492-2021 na Seção 5</v>
      </c>
      <c r="R78" s="21" t="s">
        <v>592</v>
      </c>
      <c r="S78" s="22">
        <v>5</v>
      </c>
      <c r="T78" s="10" t="str">
        <f>_xlfn.CONCAT("key_",A78)</f>
        <v>key_78</v>
      </c>
    </row>
    <row r="79" spans="1:20" ht="7.8" customHeight="1" x14ac:dyDescent="0.3">
      <c r="A79" s="13">
        <v>79</v>
      </c>
      <c r="B79" s="9" t="s">
        <v>1422</v>
      </c>
      <c r="C79" s="9" t="s">
        <v>1153</v>
      </c>
      <c r="D79" s="9" t="s">
        <v>565</v>
      </c>
      <c r="E79" s="9" t="s">
        <v>1349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>_xlfn.CONCAT("da.disciplina only ",F79, " and ",E79)</f>
        <v>da.disciplina only Rede.Esgoto and Urbana.Redes</v>
      </c>
      <c r="L79" s="7" t="str">
        <f>_xlfn.CONCAT("Trata-se de: ", SUBSTITUTE(B79,"1.",""))</f>
        <v>Trata-se de: Elemento</v>
      </c>
      <c r="M79" s="7" t="str">
        <f>_xlfn.CONCAT("", SUBSTITUTE(C79,"."," ")," ")</f>
        <v xml:space="preserve">Disciplina </v>
      </c>
      <c r="N79" s="7" t="str">
        <f>_xlfn.CONCAT(SUBSTITUTE(D79,"."," ")," ")</f>
        <v xml:space="preserve">Principal </v>
      </c>
      <c r="O79" s="7" t="str">
        <f>_xlfn.CONCAT(SUBSTITUTE(E79,"."," ")," ")</f>
        <v xml:space="preserve">Urbana Redes </v>
      </c>
      <c r="P79" s="7" t="str">
        <f>_xlfn.CONCAT(L79," ",M79," ",N79," ",O79," ", SUBSTITUTE(F79, ".", " "),". --- ",Q79)</f>
        <v>Trata-se de: Elemento Disciplina  Principal  Urbana Redes  Rede Esgoto. --- Consultar a Norma 6492-2021 na Seção 5</v>
      </c>
      <c r="Q79" s="7" t="str">
        <f>_xlfn.CONCAT("Consultar a Norma ",R79," na Seção ",S79)</f>
        <v>Consultar a Norma 6492-2021 na Seção 5</v>
      </c>
      <c r="R79" s="21" t="s">
        <v>592</v>
      </c>
      <c r="S79" s="22">
        <v>5</v>
      </c>
      <c r="T79" s="10" t="str">
        <f>_xlfn.CONCAT("key_",A79)</f>
        <v>key_79</v>
      </c>
    </row>
    <row r="80" spans="1:20" ht="7.8" customHeight="1" x14ac:dyDescent="0.3">
      <c r="A80" s="13">
        <v>80</v>
      </c>
      <c r="B80" s="9" t="s">
        <v>1422</v>
      </c>
      <c r="C80" s="9" t="s">
        <v>1153</v>
      </c>
      <c r="D80" s="9" t="s">
        <v>565</v>
      </c>
      <c r="E80" s="9" t="s">
        <v>1349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>_xlfn.CONCAT("da.disciplina only ",F80, " and ",E80)</f>
        <v>da.disciplina only Rede.Alta.Tensão and Urbana.Redes</v>
      </c>
      <c r="L80" s="7" t="str">
        <f>_xlfn.CONCAT("Trata-se de: ", SUBSTITUTE(B80,"1.",""))</f>
        <v>Trata-se de: Elemento</v>
      </c>
      <c r="M80" s="7" t="str">
        <f>_xlfn.CONCAT("", SUBSTITUTE(C80,"."," ")," ")</f>
        <v xml:space="preserve">Disciplina </v>
      </c>
      <c r="N80" s="7" t="str">
        <f>_xlfn.CONCAT(SUBSTITUTE(D80,"."," ")," ")</f>
        <v xml:space="preserve">Principal </v>
      </c>
      <c r="O80" s="7" t="str">
        <f>_xlfn.CONCAT(SUBSTITUTE(E80,"."," ")," ")</f>
        <v xml:space="preserve">Urbana Redes </v>
      </c>
      <c r="P80" s="7" t="str">
        <f>_xlfn.CONCAT(L80," ",M80," ",N80," ",O80," ", SUBSTITUTE(F80, ".", " "),". --- ",Q80)</f>
        <v>Trata-se de: Elemento Disciplina  Principal  Urbana Redes  Rede Alta Tensão. --- Consultar a Norma 6492-2021 na Seção 5</v>
      </c>
      <c r="Q80" s="7" t="str">
        <f>_xlfn.CONCAT("Consultar a Norma ",R80," na Seção ",S80)</f>
        <v>Consultar a Norma 6492-2021 na Seção 5</v>
      </c>
      <c r="R80" s="21" t="s">
        <v>592</v>
      </c>
      <c r="S80" s="22">
        <v>5</v>
      </c>
      <c r="T80" s="10" t="str">
        <f>_xlfn.CONCAT("key_",A80)</f>
        <v>key_80</v>
      </c>
    </row>
    <row r="81" spans="1:20" ht="7.8" customHeight="1" x14ac:dyDescent="0.3">
      <c r="A81" s="13">
        <v>81</v>
      </c>
      <c r="B81" s="9" t="s">
        <v>1422</v>
      </c>
      <c r="C81" s="9" t="s">
        <v>1153</v>
      </c>
      <c r="D81" s="9" t="s">
        <v>565</v>
      </c>
      <c r="E81" s="9" t="s">
        <v>1349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>_xlfn.CONCAT("da.disciplina only ",F81, " and ",E81)</f>
        <v>da.disciplina only Rede.Média.Tensão and Urbana.Redes</v>
      </c>
      <c r="L81" s="7" t="str">
        <f>_xlfn.CONCAT("Trata-se de: ", SUBSTITUTE(B81,"1.",""))</f>
        <v>Trata-se de: Elemento</v>
      </c>
      <c r="M81" s="7" t="str">
        <f>_xlfn.CONCAT("", SUBSTITUTE(C81,"."," ")," ")</f>
        <v xml:space="preserve">Disciplina </v>
      </c>
      <c r="N81" s="7" t="str">
        <f>_xlfn.CONCAT(SUBSTITUTE(D81,"."," ")," ")</f>
        <v xml:space="preserve">Principal </v>
      </c>
      <c r="O81" s="7" t="str">
        <f>_xlfn.CONCAT(SUBSTITUTE(E81,"."," ")," ")</f>
        <v xml:space="preserve">Urbana Redes </v>
      </c>
      <c r="P81" s="7" t="str">
        <f>_xlfn.CONCAT(L81," ",M81," ",N81," ",O81," ", SUBSTITUTE(F81, ".", " "),". --- ",Q81)</f>
        <v>Trata-se de: Elemento Disciplina  Principal  Urbana Redes  Rede Média Tensão. --- Consultar a Norma 6492-2021 na Seção 5</v>
      </c>
      <c r="Q81" s="7" t="str">
        <f>_xlfn.CONCAT("Consultar a Norma ",R81," na Seção ",S81)</f>
        <v>Consultar a Norma 6492-2021 na Seção 5</v>
      </c>
      <c r="R81" s="21" t="s">
        <v>592</v>
      </c>
      <c r="S81" s="22">
        <v>5</v>
      </c>
      <c r="T81" s="10" t="str">
        <f>_xlfn.CONCAT("key_",A81)</f>
        <v>key_81</v>
      </c>
    </row>
    <row r="82" spans="1:20" ht="7.8" customHeight="1" x14ac:dyDescent="0.3">
      <c r="A82" s="13">
        <v>82</v>
      </c>
      <c r="B82" s="9" t="s">
        <v>1422</v>
      </c>
      <c r="C82" s="9" t="s">
        <v>1153</v>
      </c>
      <c r="D82" s="9" t="s">
        <v>565</v>
      </c>
      <c r="E82" s="9" t="s">
        <v>1349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>_xlfn.CONCAT("da.disciplina only ",F82, " and ",E82)</f>
        <v>da.disciplina only Rede.Baixa.Tensão and Urbana.Redes</v>
      </c>
      <c r="L82" s="7" t="str">
        <f>_xlfn.CONCAT("Trata-se de: ", SUBSTITUTE(B82,"1.",""))</f>
        <v>Trata-se de: Elemento</v>
      </c>
      <c r="M82" s="7" t="str">
        <f>_xlfn.CONCAT("", SUBSTITUTE(C82,"."," ")," ")</f>
        <v xml:space="preserve">Disciplina </v>
      </c>
      <c r="N82" s="7" t="str">
        <f>_xlfn.CONCAT(SUBSTITUTE(D82,"."," ")," ")</f>
        <v xml:space="preserve">Principal </v>
      </c>
      <c r="O82" s="7" t="str">
        <f>_xlfn.CONCAT(SUBSTITUTE(E82,"."," ")," ")</f>
        <v xml:space="preserve">Urbana Redes </v>
      </c>
      <c r="P82" s="7" t="str">
        <f>_xlfn.CONCAT(L82," ",M82," ",N82," ",O82," ", SUBSTITUTE(F82, ".", " "),". --- ",Q82)</f>
        <v>Trata-se de: Elemento Disciplina  Principal  Urbana Redes  Rede Baixa Tensão. --- Consultar a Norma 6492-2021 na Seção 5</v>
      </c>
      <c r="Q82" s="7" t="str">
        <f>_xlfn.CONCAT("Consultar a Norma ",R82," na Seção ",S82)</f>
        <v>Consultar a Norma 6492-2021 na Seção 5</v>
      </c>
      <c r="R82" s="21" t="s">
        <v>592</v>
      </c>
      <c r="S82" s="22">
        <v>5</v>
      </c>
      <c r="T82" s="10" t="str">
        <f>_xlfn.CONCAT("key_",A82)</f>
        <v>key_82</v>
      </c>
    </row>
    <row r="83" spans="1:20" ht="7.8" customHeight="1" x14ac:dyDescent="0.3">
      <c r="A83" s="13">
        <v>83</v>
      </c>
      <c r="B83" s="9" t="s">
        <v>1422</v>
      </c>
      <c r="C83" s="9" t="s">
        <v>1153</v>
      </c>
      <c r="D83" s="9" t="s">
        <v>565</v>
      </c>
      <c r="E83" s="9" t="s">
        <v>1349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>_xlfn.CONCAT("da.disciplina only ",F83, " and ",E83)</f>
        <v>da.disciplina only Rede.Dados and Urbana.Redes</v>
      </c>
      <c r="L83" s="7" t="str">
        <f>_xlfn.CONCAT("Trata-se de: ", SUBSTITUTE(B83,"1.",""))</f>
        <v>Trata-se de: Elemento</v>
      </c>
      <c r="M83" s="7" t="str">
        <f>_xlfn.CONCAT("", SUBSTITUTE(C83,"."," ")," ")</f>
        <v xml:space="preserve">Disciplina </v>
      </c>
      <c r="N83" s="7" t="str">
        <f>_xlfn.CONCAT(SUBSTITUTE(D83,"."," ")," ")</f>
        <v xml:space="preserve">Principal </v>
      </c>
      <c r="O83" s="7" t="str">
        <f>_xlfn.CONCAT(SUBSTITUTE(E83,"."," ")," ")</f>
        <v xml:space="preserve">Urbana Redes </v>
      </c>
      <c r="P83" s="7" t="str">
        <f>_xlfn.CONCAT(L83," ",M83," ",N83," ",O83," ", SUBSTITUTE(F83, ".", " "),". --- ",Q83)</f>
        <v>Trata-se de: Elemento Disciplina  Principal  Urbana Redes  Rede Dados. --- Consultar a Norma 6492-2021 na Seção 5</v>
      </c>
      <c r="Q83" s="7" t="str">
        <f>_xlfn.CONCAT("Consultar a Norma ",R83," na Seção ",S83)</f>
        <v>Consultar a Norma 6492-2021 na Seção 5</v>
      </c>
      <c r="R83" s="21" t="s">
        <v>592</v>
      </c>
      <c r="S83" s="22">
        <v>5</v>
      </c>
      <c r="T83" s="10" t="str">
        <f>_xlfn.CONCAT("key_",A83)</f>
        <v>key_83</v>
      </c>
    </row>
    <row r="84" spans="1:20" ht="7.8" customHeight="1" x14ac:dyDescent="0.3">
      <c r="A84" s="13">
        <v>84</v>
      </c>
      <c r="B84" s="9" t="s">
        <v>1422</v>
      </c>
      <c r="C84" s="9" t="s">
        <v>1153</v>
      </c>
      <c r="D84" s="9" t="s">
        <v>565</v>
      </c>
      <c r="E84" s="9" t="s">
        <v>1349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>_xlfn.CONCAT("da.disciplina only ",F84, " and ",E84)</f>
        <v>da.disciplina only Rede.Telefonia and Urbana.Redes</v>
      </c>
      <c r="L84" s="7" t="str">
        <f>_xlfn.CONCAT("Trata-se de: ", SUBSTITUTE(B84,"1.",""))</f>
        <v>Trata-se de: Elemento</v>
      </c>
      <c r="M84" s="7" t="str">
        <f>_xlfn.CONCAT("", SUBSTITUTE(C84,"."," ")," ")</f>
        <v xml:space="preserve">Disciplina </v>
      </c>
      <c r="N84" s="7" t="str">
        <f>_xlfn.CONCAT(SUBSTITUTE(D84,"."," ")," ")</f>
        <v xml:space="preserve">Principal </v>
      </c>
      <c r="O84" s="7" t="str">
        <f>_xlfn.CONCAT(SUBSTITUTE(E84,"."," ")," ")</f>
        <v xml:space="preserve">Urbana Redes </v>
      </c>
      <c r="P84" s="7" t="str">
        <f>_xlfn.CONCAT(L84," ",M84," ",N84," ",O84," ", SUBSTITUTE(F84, ".", " "),". --- ",Q84)</f>
        <v>Trata-se de: Elemento Disciplina  Principal  Urbana Redes  Rede Telefonia. --- Consultar a Norma 6492-2021 na Seção 5</v>
      </c>
      <c r="Q84" s="7" t="str">
        <f>_xlfn.CONCAT("Consultar a Norma ",R84," na Seção ",S84)</f>
        <v>Consultar a Norma 6492-2021 na Seção 5</v>
      </c>
      <c r="R84" s="21" t="s">
        <v>592</v>
      </c>
      <c r="S84" s="22">
        <v>5</v>
      </c>
      <c r="T84" s="10" t="str">
        <f>_xlfn.CONCAT("key_",A84)</f>
        <v>key_84</v>
      </c>
    </row>
    <row r="85" spans="1:20" ht="7.8" customHeight="1" x14ac:dyDescent="0.3">
      <c r="A85" s="13">
        <v>85</v>
      </c>
      <c r="B85" s="9" t="s">
        <v>1422</v>
      </c>
      <c r="C85" s="9" t="s">
        <v>1153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>_xlfn.CONCAT("da.disciplina only ",F85, " and ",E85)</f>
        <v>da.disciplina only Superestrutura and Especializada</v>
      </c>
      <c r="L85" s="7" t="str">
        <f>_xlfn.CONCAT("Trata-se de: ", SUBSTITUTE(B85,"1.",""))</f>
        <v>Trata-se de: Elemento</v>
      </c>
      <c r="M85" s="7" t="str">
        <f>_xlfn.CONCAT("", SUBSTITUTE(C85,"."," ")," ")</f>
        <v xml:space="preserve">Disciplina </v>
      </c>
      <c r="N85" s="7" t="str">
        <f>_xlfn.CONCAT(SUBSTITUTE(D85,"."," ")," ")</f>
        <v xml:space="preserve">Complementar </v>
      </c>
      <c r="O85" s="7" t="str">
        <f>_xlfn.CONCAT(SUBSTITUTE(E85,"."," ")," ")</f>
        <v xml:space="preserve">Especializada </v>
      </c>
      <c r="P85" s="7" t="str">
        <f>_xlfn.CONCAT(L85," ",M85," ",N85," ",O85," ", SUBSTITUTE(F85, ".", " "),". --- ",Q85)</f>
        <v>Trata-se de: Elemento Disciplina  Complementar  Especializada  Superestrutura. --- Consultar a Norma 6492-2021 na Seção 5</v>
      </c>
      <c r="Q85" s="7" t="str">
        <f>_xlfn.CONCAT("Consultar a Norma ",R85," na Seção ",S85)</f>
        <v>Consultar a Norma 6492-2021 na Seção 5</v>
      </c>
      <c r="R85" s="21" t="s">
        <v>592</v>
      </c>
      <c r="S85" s="22">
        <v>5</v>
      </c>
      <c r="T85" s="10" t="str">
        <f>_xlfn.CONCAT("key_",A85)</f>
        <v>key_85</v>
      </c>
    </row>
    <row r="86" spans="1:20" ht="7.8" customHeight="1" x14ac:dyDescent="0.3">
      <c r="A86" s="13">
        <v>86</v>
      </c>
      <c r="B86" s="9" t="s">
        <v>1422</v>
      </c>
      <c r="C86" s="9" t="s">
        <v>1153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>_xlfn.CONCAT("da.disciplina only ",F86, " and ",E86)</f>
        <v>da.disciplina only Infraestrutura and Especializada</v>
      </c>
      <c r="L86" s="7" t="str">
        <f>_xlfn.CONCAT("Trata-se de: ", SUBSTITUTE(B86,"1.",""))</f>
        <v>Trata-se de: Elemento</v>
      </c>
      <c r="M86" s="7" t="str">
        <f>_xlfn.CONCAT("", SUBSTITUTE(C86,"."," ")," ")</f>
        <v xml:space="preserve">Disciplina </v>
      </c>
      <c r="N86" s="7" t="str">
        <f>_xlfn.CONCAT(SUBSTITUTE(D86,"."," ")," ")</f>
        <v xml:space="preserve">Complementar </v>
      </c>
      <c r="O86" s="7" t="str">
        <f>_xlfn.CONCAT(SUBSTITUTE(E86,"."," ")," ")</f>
        <v xml:space="preserve">Especializada </v>
      </c>
      <c r="P86" s="7" t="str">
        <f>_xlfn.CONCAT(L86," ",M86," ",N86," ",O86," ", SUBSTITUTE(F86, ".", " "),". --- ",Q86)</f>
        <v>Trata-se de: Elemento Disciplina  Complementar  Especializada  Infraestrutura. --- Consultar a Norma 6492-2021 na Seção 5</v>
      </c>
      <c r="Q86" s="7" t="str">
        <f>_xlfn.CONCAT("Consultar a Norma ",R86," na Seção ",S86)</f>
        <v>Consultar a Norma 6492-2021 na Seção 5</v>
      </c>
      <c r="R86" s="21" t="s">
        <v>592</v>
      </c>
      <c r="S86" s="22">
        <v>5</v>
      </c>
      <c r="T86" s="10" t="str">
        <f>_xlfn.CONCAT("key_",A86)</f>
        <v>key_86</v>
      </c>
    </row>
    <row r="87" spans="1:20" ht="7.8" customHeight="1" x14ac:dyDescent="0.3">
      <c r="A87" s="13">
        <v>87</v>
      </c>
      <c r="B87" s="9" t="s">
        <v>1422</v>
      </c>
      <c r="C87" s="9" t="s">
        <v>1153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>_xlfn.CONCAT("da.disciplina only ",F87, " and ",E87)</f>
        <v>da.disciplina only Ambiental and Especializada</v>
      </c>
      <c r="L87" s="7" t="str">
        <f>_xlfn.CONCAT("Trata-se de: ", SUBSTITUTE(B87,"1.",""))</f>
        <v>Trata-se de: Elemento</v>
      </c>
      <c r="M87" s="7" t="str">
        <f>_xlfn.CONCAT("", SUBSTITUTE(C87,"."," ")," ")</f>
        <v xml:space="preserve">Disciplina </v>
      </c>
      <c r="N87" s="7" t="str">
        <f>_xlfn.CONCAT(SUBSTITUTE(D87,"."," ")," ")</f>
        <v xml:space="preserve">Complementar </v>
      </c>
      <c r="O87" s="7" t="str">
        <f>_xlfn.CONCAT(SUBSTITUTE(E87,"."," ")," ")</f>
        <v xml:space="preserve">Especializada </v>
      </c>
      <c r="P87" s="7" t="str">
        <f>_xlfn.CONCAT(L87," ",M87," ",N87," ",O87," ", SUBSTITUTE(F87, ".", " "),". --- ",Q87)</f>
        <v>Trata-se de: Elemento Disciplina  Complementar  Especializada  Ambiental. --- Consultar a Norma 6492-2021 na Seção 5</v>
      </c>
      <c r="Q87" s="7" t="str">
        <f>_xlfn.CONCAT("Consultar a Norma ",R87," na Seção ",S87)</f>
        <v>Consultar a Norma 6492-2021 na Seção 5</v>
      </c>
      <c r="R87" s="21" t="s">
        <v>592</v>
      </c>
      <c r="S87" s="22">
        <v>5</v>
      </c>
      <c r="T87" s="10" t="str">
        <f>_xlfn.CONCAT("key_",A87)</f>
        <v>key_87</v>
      </c>
    </row>
    <row r="88" spans="1:20" ht="7.8" customHeight="1" x14ac:dyDescent="0.3">
      <c r="A88" s="13">
        <v>88</v>
      </c>
      <c r="B88" s="9" t="s">
        <v>1422</v>
      </c>
      <c r="C88" s="9" t="s">
        <v>1232</v>
      </c>
      <c r="D88" s="9" t="s">
        <v>590</v>
      </c>
      <c r="E88" s="9" t="s">
        <v>1421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>_xlfn.CONCAT("tem.papel only ",F88," and Desenho")</f>
        <v>tem.papel only Sulfite and Desenho</v>
      </c>
      <c r="L88" s="7" t="str">
        <f>_xlfn.CONCAT("Trata-se de: ", SUBSTITUTE(B88,"1.",""))</f>
        <v>Trata-se de: Elemento</v>
      </c>
      <c r="M88" s="7" t="str">
        <f>_xlfn.CONCAT("", SUBSTITUTE(C88,"."," ")," ")</f>
        <v xml:space="preserve">Folha </v>
      </c>
      <c r="N88" s="7" t="str">
        <f>_xlfn.CONCAT(SUBSTITUTE(D88,"."," ")," ")</f>
        <v xml:space="preserve">Em Papel </v>
      </c>
      <c r="O88" s="7" t="str">
        <f>_xlfn.CONCAT(SUBSTITUTE(E88,"."," ")," ")</f>
        <v xml:space="preserve">Qualidade </v>
      </c>
      <c r="P88" s="7" t="str">
        <f>_xlfn.CONCAT(L88," ",M88," ",N88," ",O88," ", SUBSTITUTE(F88, ".", " "),". --- ",Q88)</f>
        <v>Trata-se de: Elemento Folha  Em Papel  Qualidade  Sulfite. --- Consultar a Norma 6492-2021 na Seção 4.2</v>
      </c>
      <c r="Q88" s="7" t="str">
        <f>_xlfn.CONCAT("Consultar a Norma ",R88," na Seção ",S88)</f>
        <v>Consultar a Norma 6492-2021 na Seção 4.2</v>
      </c>
      <c r="R88" s="21" t="s">
        <v>592</v>
      </c>
      <c r="S88" s="21" t="s">
        <v>416</v>
      </c>
      <c r="T88" s="10" t="str">
        <f>_xlfn.CONCAT("key_",A88)</f>
        <v>key_88</v>
      </c>
    </row>
    <row r="89" spans="1:20" ht="7.8" customHeight="1" x14ac:dyDescent="0.3">
      <c r="A89" s="13">
        <v>89</v>
      </c>
      <c r="B89" s="9" t="s">
        <v>1422</v>
      </c>
      <c r="C89" s="9" t="s">
        <v>1232</v>
      </c>
      <c r="D89" s="9" t="s">
        <v>590</v>
      </c>
      <c r="E89" s="9" t="s">
        <v>1421</v>
      </c>
      <c r="F89" s="9" t="s">
        <v>1235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>_xlfn.CONCAT("tem.papel only ",F89," and Desenho")</f>
        <v>tem.papel only Vegetal and Desenho</v>
      </c>
      <c r="L89" s="7" t="str">
        <f>_xlfn.CONCAT("Trata-se de: ", SUBSTITUTE(B89,"1.",""))</f>
        <v>Trata-se de: Elemento</v>
      </c>
      <c r="M89" s="7" t="str">
        <f>_xlfn.CONCAT("", SUBSTITUTE(C89,"."," ")," ")</f>
        <v xml:space="preserve">Folha </v>
      </c>
      <c r="N89" s="7" t="str">
        <f>_xlfn.CONCAT(SUBSTITUTE(D89,"."," ")," ")</f>
        <v xml:space="preserve">Em Papel </v>
      </c>
      <c r="O89" s="7" t="str">
        <f>_xlfn.CONCAT(SUBSTITUTE(E89,"."," ")," ")</f>
        <v xml:space="preserve">Qualidade </v>
      </c>
      <c r="P89" s="7" t="str">
        <f>_xlfn.CONCAT(L89," ",M89," ",N89," ",O89," ", SUBSTITUTE(F89, ".", " "),". --- ",Q89)</f>
        <v>Trata-se de: Elemento Folha  Em Papel  Qualidade  Vegetal. --- Consultar a Norma 6492-2021 na Seção 4.2</v>
      </c>
      <c r="Q89" s="7" t="str">
        <f>_xlfn.CONCAT("Consultar a Norma ",R89," na Seção ",S89)</f>
        <v>Consultar a Norma 6492-2021 na Seção 4.2</v>
      </c>
      <c r="R89" s="21" t="s">
        <v>592</v>
      </c>
      <c r="S89" s="21" t="s">
        <v>416</v>
      </c>
      <c r="T89" s="10" t="str">
        <f>_xlfn.CONCAT("key_",A89)</f>
        <v>key_89</v>
      </c>
    </row>
    <row r="90" spans="1:20" ht="7.8" customHeight="1" x14ac:dyDescent="0.3">
      <c r="A90" s="13">
        <v>90</v>
      </c>
      <c r="B90" s="9" t="s">
        <v>1422</v>
      </c>
      <c r="C90" s="9" t="s">
        <v>1232</v>
      </c>
      <c r="D90" s="9" t="s">
        <v>590</v>
      </c>
      <c r="E90" s="9" t="s">
        <v>1421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>_xlfn.CONCAT("tem.papel only ",F90," and Desenho")</f>
        <v>tem.papel only Glossy and Desenho</v>
      </c>
      <c r="L90" s="7" t="str">
        <f>_xlfn.CONCAT("Trata-se de: ", SUBSTITUTE(B90,"1.",""))</f>
        <v>Trata-se de: Elemento</v>
      </c>
      <c r="M90" s="7" t="str">
        <f>_xlfn.CONCAT("", SUBSTITUTE(C90,"."," ")," ")</f>
        <v xml:space="preserve">Folha </v>
      </c>
      <c r="N90" s="7" t="str">
        <f>_xlfn.CONCAT(SUBSTITUTE(D90,"."," ")," ")</f>
        <v xml:space="preserve">Em Papel </v>
      </c>
      <c r="O90" s="7" t="str">
        <f>_xlfn.CONCAT(SUBSTITUTE(E90,"."," ")," ")</f>
        <v xml:space="preserve">Qualidade </v>
      </c>
      <c r="P90" s="7" t="str">
        <f>_xlfn.CONCAT(L90," ",M90," ",N90," ",O90," ", SUBSTITUTE(F90, ".", " "),". --- ",Q90)</f>
        <v>Trata-se de: Elemento Folha  Em Papel  Qualidade  Glossy. --- Consultar a Norma 6492-2021 na Seção 4.2</v>
      </c>
      <c r="Q90" s="7" t="str">
        <f>_xlfn.CONCAT("Consultar a Norma ",R90," na Seção ",S90)</f>
        <v>Consultar a Norma 6492-2021 na Seção 4.2</v>
      </c>
      <c r="R90" s="21" t="s">
        <v>592</v>
      </c>
      <c r="S90" s="21" t="s">
        <v>416</v>
      </c>
      <c r="T90" s="10" t="str">
        <f>_xlfn.CONCAT("key_",A90)</f>
        <v>key_90</v>
      </c>
    </row>
    <row r="91" spans="1:20" ht="7.8" customHeight="1" x14ac:dyDescent="0.3">
      <c r="A91" s="13">
        <v>91</v>
      </c>
      <c r="B91" s="9" t="s">
        <v>1422</v>
      </c>
      <c r="C91" s="9" t="s">
        <v>1232</v>
      </c>
      <c r="D91" s="9" t="s">
        <v>1236</v>
      </c>
      <c r="E91" s="9" t="s">
        <v>1237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>_xlfn.CONCAT("tem.papel only ",F91," and Desenho")</f>
        <v>tem.papel only 075.gr and Desenho</v>
      </c>
      <c r="L91" s="7" t="str">
        <f>_xlfn.CONCAT("Trata-se de: ", SUBSTITUTE(B91,"1.",""))</f>
        <v>Trata-se de: Elemento</v>
      </c>
      <c r="M91" s="7" t="str">
        <f>_xlfn.CONCAT("", SUBSTITUTE(C91,"."," ")," ")</f>
        <v xml:space="preserve">Folha </v>
      </c>
      <c r="N91" s="7" t="str">
        <f>_xlfn.CONCAT(SUBSTITUTE(D91,"."," ")," ")</f>
        <v xml:space="preserve">Em Gramatura </v>
      </c>
      <c r="O91" s="7" t="str">
        <f>_xlfn.CONCAT(SUBSTITUTE(E91,"."," ")," ")</f>
        <v xml:space="preserve">Gramatura </v>
      </c>
      <c r="P91" s="7" t="str">
        <f>_xlfn.CONCAT(L91," ",M91," ",N91," ",O91," ", SUBSTITUTE(F91, ".", " "),". --- ",Q91)</f>
        <v>Trata-se de: Elemento Folha  Em Gramatura  Gramatura  075 gr. --- Consultar a Norma 6492-2021 na Seção 4.2</v>
      </c>
      <c r="Q91" s="7" t="str">
        <f>_xlfn.CONCAT("Consultar a Norma ",R91," na Seção ",S91)</f>
        <v>Consultar a Norma 6492-2021 na Seção 4.2</v>
      </c>
      <c r="R91" s="21" t="s">
        <v>592</v>
      </c>
      <c r="S91" s="21" t="s">
        <v>416</v>
      </c>
      <c r="T91" s="10" t="str">
        <f>_xlfn.CONCAT("key_",A91)</f>
        <v>key_91</v>
      </c>
    </row>
    <row r="92" spans="1:20" ht="7.8" customHeight="1" x14ac:dyDescent="0.3">
      <c r="A92" s="13">
        <v>92</v>
      </c>
      <c r="B92" s="9" t="s">
        <v>1422</v>
      </c>
      <c r="C92" s="9" t="s">
        <v>1232</v>
      </c>
      <c r="D92" s="9" t="s">
        <v>1236</v>
      </c>
      <c r="E92" s="9" t="s">
        <v>1237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>_xlfn.CONCAT("tem.papel only ",F92," and Desenho")</f>
        <v>tem.papel only 090.gr and Desenho</v>
      </c>
      <c r="L92" s="7" t="str">
        <f>_xlfn.CONCAT("Trata-se de: ", SUBSTITUTE(B92,"1.",""))</f>
        <v>Trata-se de: Elemento</v>
      </c>
      <c r="M92" s="7" t="str">
        <f>_xlfn.CONCAT("", SUBSTITUTE(C92,"."," ")," ")</f>
        <v xml:space="preserve">Folha </v>
      </c>
      <c r="N92" s="7" t="str">
        <f>_xlfn.CONCAT(SUBSTITUTE(D92,"."," ")," ")</f>
        <v xml:space="preserve">Em Gramatura </v>
      </c>
      <c r="O92" s="7" t="str">
        <f>_xlfn.CONCAT(SUBSTITUTE(E92,"."," ")," ")</f>
        <v xml:space="preserve">Gramatura </v>
      </c>
      <c r="P92" s="7" t="str">
        <f>_xlfn.CONCAT(L92," ",M92," ",N92," ",O92," ", SUBSTITUTE(F92, ".", " "),". --- ",Q92)</f>
        <v>Trata-se de: Elemento Folha  Em Gramatura  Gramatura  090 gr. --- Consultar a Norma 6492-2021 na Seção 4.2</v>
      </c>
      <c r="Q92" s="7" t="str">
        <f>_xlfn.CONCAT("Consultar a Norma ",R92," na Seção ",S92)</f>
        <v>Consultar a Norma 6492-2021 na Seção 4.2</v>
      </c>
      <c r="R92" s="21" t="s">
        <v>592</v>
      </c>
      <c r="S92" s="21" t="s">
        <v>416</v>
      </c>
      <c r="T92" s="10" t="str">
        <f>_xlfn.CONCAT("key_",A92)</f>
        <v>key_92</v>
      </c>
    </row>
    <row r="93" spans="1:20" ht="7.8" customHeight="1" x14ac:dyDescent="0.3">
      <c r="A93" s="13">
        <v>93</v>
      </c>
      <c r="B93" s="9" t="s">
        <v>1422</v>
      </c>
      <c r="C93" s="9" t="s">
        <v>1232</v>
      </c>
      <c r="D93" s="9" t="s">
        <v>1236</v>
      </c>
      <c r="E93" s="9" t="s">
        <v>1237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>_xlfn.CONCAT("tem.papel only ",F93," and Desenho")</f>
        <v>tem.papel only 120.gr and Desenho</v>
      </c>
      <c r="L93" s="7" t="str">
        <f>_xlfn.CONCAT("Trata-se de: ", SUBSTITUTE(B93,"1.",""))</f>
        <v>Trata-se de: Elemento</v>
      </c>
      <c r="M93" s="7" t="str">
        <f>_xlfn.CONCAT("", SUBSTITUTE(C93,"."," ")," ")</f>
        <v xml:space="preserve">Folha </v>
      </c>
      <c r="N93" s="7" t="str">
        <f>_xlfn.CONCAT(SUBSTITUTE(D93,"."," ")," ")</f>
        <v xml:space="preserve">Em Gramatura </v>
      </c>
      <c r="O93" s="7" t="str">
        <f>_xlfn.CONCAT(SUBSTITUTE(E93,"."," ")," ")</f>
        <v xml:space="preserve">Gramatura </v>
      </c>
      <c r="P93" s="7" t="str">
        <f>_xlfn.CONCAT(L93," ",M93," ",N93," ",O93," ", SUBSTITUTE(F93, ".", " "),". --- ",Q93)</f>
        <v>Trata-se de: Elemento Folha  Em Gramatura  Gramatura  120 gr. --- Consultar a Norma 6492-2021 na Seção 4.2</v>
      </c>
      <c r="Q93" s="7" t="str">
        <f>_xlfn.CONCAT("Consultar a Norma ",R93," na Seção ",S93)</f>
        <v>Consultar a Norma 6492-2021 na Seção 4.2</v>
      </c>
      <c r="R93" s="21" t="s">
        <v>592</v>
      </c>
      <c r="S93" s="21" t="s">
        <v>416</v>
      </c>
      <c r="T93" s="10" t="str">
        <f>_xlfn.CONCAT("key_",A93)</f>
        <v>key_93</v>
      </c>
    </row>
    <row r="94" spans="1:20" ht="7.8" customHeight="1" x14ac:dyDescent="0.3">
      <c r="A94" s="13">
        <v>94</v>
      </c>
      <c r="B94" s="9" t="s">
        <v>1422</v>
      </c>
      <c r="C94" s="9" t="s">
        <v>1232</v>
      </c>
      <c r="D94" s="9" t="s">
        <v>1236</v>
      </c>
      <c r="E94" s="9" t="s">
        <v>1237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>_xlfn.CONCAT("tem.papel only ",F94," and Desenho")</f>
        <v>tem.papel only 180.gr and Desenho</v>
      </c>
      <c r="L94" s="7" t="str">
        <f>_xlfn.CONCAT("Trata-se de: ", SUBSTITUTE(B94,"1.",""))</f>
        <v>Trata-se de: Elemento</v>
      </c>
      <c r="M94" s="7" t="str">
        <f>_xlfn.CONCAT("", SUBSTITUTE(C94,"."," ")," ")</f>
        <v xml:space="preserve">Folha </v>
      </c>
      <c r="N94" s="7" t="str">
        <f>_xlfn.CONCAT(SUBSTITUTE(D94,"."," ")," ")</f>
        <v xml:space="preserve">Em Gramatura </v>
      </c>
      <c r="O94" s="7" t="str">
        <f>_xlfn.CONCAT(SUBSTITUTE(E94,"."," ")," ")</f>
        <v xml:space="preserve">Gramatura </v>
      </c>
      <c r="P94" s="7" t="str">
        <f>_xlfn.CONCAT(L94," ",M94," ",N94," ",O94," ", SUBSTITUTE(F94, ".", " "),". --- ",Q94)</f>
        <v>Trata-se de: Elemento Folha  Em Gramatura  Gramatura  180 gr. --- Consultar a Norma 6492-2021 na Seção 4.2</v>
      </c>
      <c r="Q94" s="7" t="str">
        <f>_xlfn.CONCAT("Consultar a Norma ",R94," na Seção ",S94)</f>
        <v>Consultar a Norma 6492-2021 na Seção 4.2</v>
      </c>
      <c r="R94" s="21" t="s">
        <v>592</v>
      </c>
      <c r="S94" s="21" t="s">
        <v>416</v>
      </c>
      <c r="T94" s="10" t="str">
        <f>_xlfn.CONCAT("key_",A94)</f>
        <v>key_94</v>
      </c>
    </row>
    <row r="95" spans="1:20" ht="7.8" customHeight="1" x14ac:dyDescent="0.3">
      <c r="A95" s="13">
        <v>95</v>
      </c>
      <c r="B95" s="9" t="s">
        <v>1422</v>
      </c>
      <c r="C95" s="9" t="s">
        <v>1232</v>
      </c>
      <c r="D95" s="9" t="s">
        <v>1236</v>
      </c>
      <c r="E95" s="9" t="s">
        <v>1237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>_xlfn.CONCAT("tem.papel only ",F95," and Desenho")</f>
        <v>tem.papel only 200.gr and Desenho</v>
      </c>
      <c r="L95" s="7" t="str">
        <f>_xlfn.CONCAT("Trata-se de: ", SUBSTITUTE(B95,"1.",""))</f>
        <v>Trata-se de: Elemento</v>
      </c>
      <c r="M95" s="7" t="str">
        <f>_xlfn.CONCAT("", SUBSTITUTE(C95,"."," ")," ")</f>
        <v xml:space="preserve">Folha </v>
      </c>
      <c r="N95" s="7" t="str">
        <f>_xlfn.CONCAT(SUBSTITUTE(D95,"."," ")," ")</f>
        <v xml:space="preserve">Em Gramatura </v>
      </c>
      <c r="O95" s="7" t="str">
        <f>_xlfn.CONCAT(SUBSTITUTE(E95,"."," ")," ")</f>
        <v xml:space="preserve">Gramatura </v>
      </c>
      <c r="P95" s="7" t="str">
        <f>_xlfn.CONCAT(L95," ",M95," ",N95," ",O95," ", SUBSTITUTE(F95, ".", " "),". --- ",Q95)</f>
        <v>Trata-se de: Elemento Folha  Em Gramatura  Gramatura  200 gr. --- Consultar a Norma 6492-2021 na Seção 4.2</v>
      </c>
      <c r="Q95" s="7" t="str">
        <f>_xlfn.CONCAT("Consultar a Norma ",R95," na Seção ",S95)</f>
        <v>Consultar a Norma 6492-2021 na Seção 4.2</v>
      </c>
      <c r="R95" s="21" t="s">
        <v>592</v>
      </c>
      <c r="S95" s="21" t="s">
        <v>416</v>
      </c>
      <c r="T95" s="10" t="str">
        <f>_xlfn.CONCAT("key_",A95)</f>
        <v>key_95</v>
      </c>
    </row>
    <row r="96" spans="1:20" ht="7.8" customHeight="1" x14ac:dyDescent="0.3">
      <c r="A96" s="13">
        <v>96</v>
      </c>
      <c r="B96" s="9" t="s">
        <v>1422</v>
      </c>
      <c r="C96" s="9" t="s">
        <v>1232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>_xlfn.CONCAT("tem.formato only ",F96, " and Desenho")</f>
        <v>tem.formato only A0 and Desenho</v>
      </c>
      <c r="L96" s="7" t="str">
        <f>_xlfn.CONCAT("Trata-se de: ", SUBSTITUTE(B96,"1.",""))</f>
        <v>Trata-se de: Elemento</v>
      </c>
      <c r="M96" s="7" t="str">
        <f>_xlfn.CONCAT("", SUBSTITUTE(C96,"."," ")," ")</f>
        <v xml:space="preserve">Folha </v>
      </c>
      <c r="N96" s="7" t="str">
        <f>_xlfn.CONCAT(SUBSTITUTE(D96,"."," ")," ")</f>
        <v xml:space="preserve">Em Formato </v>
      </c>
      <c r="O96" s="7" t="str">
        <f>_xlfn.CONCAT(SUBSTITUTE(E96,"."," ")," ")</f>
        <v xml:space="preserve">Série ISO A </v>
      </c>
      <c r="P96" s="7" t="str">
        <f>_xlfn.CONCAT(L96," ",M96," ",N96," ",O96," ", SUBSTITUTE(F96, ".", " "),". --- ",Q96)</f>
        <v>Trata-se de: Elemento Folha  Em Formato  Série ISO A  A0. --- Consultar a Norma 6492-2021 na Seção 4.3</v>
      </c>
      <c r="Q96" s="7" t="str">
        <f>_xlfn.CONCAT("Consultar a Norma ",R96," na Seção ",S96)</f>
        <v>Consultar a Norma 6492-2021 na Seção 4.3</v>
      </c>
      <c r="R96" s="21" t="s">
        <v>592</v>
      </c>
      <c r="S96" s="21" t="s">
        <v>417</v>
      </c>
      <c r="T96" s="10" t="str">
        <f>_xlfn.CONCAT("key_",A96)</f>
        <v>key_96</v>
      </c>
    </row>
    <row r="97" spans="1:20" ht="7.8" customHeight="1" x14ac:dyDescent="0.3">
      <c r="A97" s="13">
        <v>97</v>
      </c>
      <c r="B97" s="9" t="s">
        <v>1422</v>
      </c>
      <c r="C97" s="9" t="s">
        <v>1232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>_xlfn.CONCAT("tem.formato only ",F97, " and Desenho")</f>
        <v>tem.formato only A1 and Desenho</v>
      </c>
      <c r="L97" s="7" t="str">
        <f>_xlfn.CONCAT("Trata-se de: ", SUBSTITUTE(B97,"1.",""))</f>
        <v>Trata-se de: Elemento</v>
      </c>
      <c r="M97" s="7" t="str">
        <f>_xlfn.CONCAT("", SUBSTITUTE(C97,"."," ")," ")</f>
        <v xml:space="preserve">Folha </v>
      </c>
      <c r="N97" s="7" t="str">
        <f>_xlfn.CONCAT(SUBSTITUTE(D97,"."," ")," ")</f>
        <v xml:space="preserve">Em Formato </v>
      </c>
      <c r="O97" s="7" t="str">
        <f>_xlfn.CONCAT(SUBSTITUTE(E97,"."," ")," ")</f>
        <v xml:space="preserve">Série ISO A </v>
      </c>
      <c r="P97" s="7" t="str">
        <f>_xlfn.CONCAT(L97," ",M97," ",N97," ",O97," ", SUBSTITUTE(F97, ".", " "),". --- ",Q97)</f>
        <v>Trata-se de: Elemento Folha  Em Formato  Série ISO A  A1. --- Consultar a Norma 6492-2021 na Seção 4.3</v>
      </c>
      <c r="Q97" s="7" t="str">
        <f>_xlfn.CONCAT("Consultar a Norma ",R97," na Seção ",S97)</f>
        <v>Consultar a Norma 6492-2021 na Seção 4.3</v>
      </c>
      <c r="R97" s="21" t="s">
        <v>592</v>
      </c>
      <c r="S97" s="21" t="s">
        <v>417</v>
      </c>
      <c r="T97" s="10" t="str">
        <f>_xlfn.CONCAT("key_",A97)</f>
        <v>key_97</v>
      </c>
    </row>
    <row r="98" spans="1:20" ht="7.8" customHeight="1" x14ac:dyDescent="0.3">
      <c r="A98" s="13">
        <v>98</v>
      </c>
      <c r="B98" s="9" t="s">
        <v>1422</v>
      </c>
      <c r="C98" s="9" t="s">
        <v>1232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>_xlfn.CONCAT("tem.formato only ",F98, " and Desenho")</f>
        <v>tem.formato only A2 and Desenho</v>
      </c>
      <c r="L98" s="7" t="str">
        <f>_xlfn.CONCAT("Trata-se de: ", SUBSTITUTE(B98,"1.",""))</f>
        <v>Trata-se de: Elemento</v>
      </c>
      <c r="M98" s="7" t="str">
        <f>_xlfn.CONCAT("", SUBSTITUTE(C98,"."," ")," ")</f>
        <v xml:space="preserve">Folha </v>
      </c>
      <c r="N98" s="7" t="str">
        <f>_xlfn.CONCAT(SUBSTITUTE(D98,"."," ")," ")</f>
        <v xml:space="preserve">Em Formato </v>
      </c>
      <c r="O98" s="7" t="str">
        <f>_xlfn.CONCAT(SUBSTITUTE(E98,"."," ")," ")</f>
        <v xml:space="preserve">Série ISO A </v>
      </c>
      <c r="P98" s="7" t="str">
        <f>_xlfn.CONCAT(L98," ",M98," ",N98," ",O98," ", SUBSTITUTE(F98, ".", " "),". --- ",Q98)</f>
        <v>Trata-se de: Elemento Folha  Em Formato  Série ISO A  A2. --- Consultar a Norma 6492-2021 na Seção 4.3</v>
      </c>
      <c r="Q98" s="7" t="str">
        <f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>_xlfn.CONCAT("key_",A98)</f>
        <v>key_98</v>
      </c>
    </row>
    <row r="99" spans="1:20" ht="7.8" customHeight="1" x14ac:dyDescent="0.3">
      <c r="A99" s="13">
        <v>99</v>
      </c>
      <c r="B99" s="9" t="s">
        <v>1422</v>
      </c>
      <c r="C99" s="9" t="s">
        <v>1232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>_xlfn.CONCAT("tem.formato only ",F99, " and Desenho")</f>
        <v>tem.formato only A3 and Desenho</v>
      </c>
      <c r="L99" s="7" t="str">
        <f>_xlfn.CONCAT("Trata-se de: ", SUBSTITUTE(B99,"1.",""))</f>
        <v>Trata-se de: Elemento</v>
      </c>
      <c r="M99" s="7" t="str">
        <f>_xlfn.CONCAT("", SUBSTITUTE(C99,"."," ")," ")</f>
        <v xml:space="preserve">Folha </v>
      </c>
      <c r="N99" s="7" t="str">
        <f>_xlfn.CONCAT(SUBSTITUTE(D99,"."," ")," ")</f>
        <v xml:space="preserve">Em Formato </v>
      </c>
      <c r="O99" s="7" t="str">
        <f>_xlfn.CONCAT(SUBSTITUTE(E99,"."," ")," ")</f>
        <v xml:space="preserve">Série ISO A </v>
      </c>
      <c r="P99" s="7" t="str">
        <f>_xlfn.CONCAT(L99," ",M99," ",N99," ",O99," ", SUBSTITUTE(F99, ".", " "),". --- ",Q99)</f>
        <v>Trata-se de: Elemento Folha  Em Formato  Série ISO A  A3. --- Consultar a Norma 6492-2021 na Seção 4.3</v>
      </c>
      <c r="Q99" s="7" t="str">
        <f>_xlfn.CONCAT("Consultar a Norma ",R99," na Seção ",S99)</f>
        <v>Consultar a Norma 6492-2021 na Seção 4.3</v>
      </c>
      <c r="R99" s="21" t="s">
        <v>592</v>
      </c>
      <c r="S99" s="21" t="s">
        <v>417</v>
      </c>
      <c r="T99" s="10" t="str">
        <f>_xlfn.CONCAT("key_",A99)</f>
        <v>key_99</v>
      </c>
    </row>
    <row r="100" spans="1:20" ht="7.8" customHeight="1" x14ac:dyDescent="0.3">
      <c r="A100" s="13">
        <v>100</v>
      </c>
      <c r="B100" s="9" t="s">
        <v>1422</v>
      </c>
      <c r="C100" s="9" t="s">
        <v>1232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>_xlfn.CONCAT("tem.formato only ",F100, " and Desenho")</f>
        <v>tem.formato only A4 and Desenho</v>
      </c>
      <c r="L100" s="7" t="str">
        <f>_xlfn.CONCAT("Trata-se de: ", SUBSTITUTE(B100,"1.",""))</f>
        <v>Trata-se de: Elemento</v>
      </c>
      <c r="M100" s="7" t="str">
        <f>_xlfn.CONCAT("", SUBSTITUTE(C100,"."," ")," ")</f>
        <v xml:space="preserve">Folha </v>
      </c>
      <c r="N100" s="7" t="str">
        <f>_xlfn.CONCAT(SUBSTITUTE(D100,"."," ")," ")</f>
        <v xml:space="preserve">Em Formato </v>
      </c>
      <c r="O100" s="7" t="str">
        <f>_xlfn.CONCAT(SUBSTITUTE(E100,"."," ")," ")</f>
        <v xml:space="preserve">Série ISO A </v>
      </c>
      <c r="P100" s="7" t="str">
        <f>_xlfn.CONCAT(L100," ",M100," ",N100," ",O100," ", SUBSTITUTE(F100, ".", " "),". --- ",Q100)</f>
        <v>Trata-se de: Elemento Folha  Em Formato  Série ISO A  A4. --- Consultar a Norma 6492-2021 na Seção 4.3</v>
      </c>
      <c r="Q100" s="7" t="str">
        <f>_xlfn.CONCAT("Consultar a Norma ",R100," na Seção ",S100)</f>
        <v>Consultar a Norma 6492-2021 na Seção 4.3</v>
      </c>
      <c r="R100" s="21" t="s">
        <v>592</v>
      </c>
      <c r="S100" s="21" t="s">
        <v>417</v>
      </c>
      <c r="T100" s="10" t="str">
        <f>_xlfn.CONCAT("key_",A100)</f>
        <v>key_100</v>
      </c>
    </row>
    <row r="101" spans="1:20" ht="7.8" customHeight="1" x14ac:dyDescent="0.3">
      <c r="A101" s="13">
        <v>101</v>
      </c>
      <c r="B101" s="9" t="s">
        <v>1422</v>
      </c>
      <c r="C101" s="9" t="s">
        <v>1232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>_xlfn.CONCAT("tem.formato only ",F101, " and Desenho")</f>
        <v>tem.formato only A4.Dobrado and Desenho</v>
      </c>
      <c r="L101" s="7" t="str">
        <f>_xlfn.CONCAT("Trata-se de: ", SUBSTITUTE(B101,"1.",""))</f>
        <v>Trata-se de: Elemento</v>
      </c>
      <c r="M101" s="7" t="str">
        <f>_xlfn.CONCAT("", SUBSTITUTE(C101,"."," ")," ")</f>
        <v xml:space="preserve">Folha </v>
      </c>
      <c r="N101" s="7" t="str">
        <f>_xlfn.CONCAT(SUBSTITUTE(D101,"."," ")," ")</f>
        <v xml:space="preserve">Em Formato </v>
      </c>
      <c r="O101" s="7" t="str">
        <f>_xlfn.CONCAT(SUBSTITUTE(E101,"."," ")," ")</f>
        <v xml:space="preserve">Série ISO A </v>
      </c>
      <c r="P101" s="7" t="str">
        <f>_xlfn.CONCAT(L101," ",M101," ",N101," ",O101," ", SUBSTITUTE(F101, ".", " "),". --- ",Q101)</f>
        <v>Trata-se de: Elemento Folha  Em Formato  Série ISO A  A4 Dobrado. --- Consultar a Norma 6492-2021 na Seção 4.4</v>
      </c>
      <c r="Q101" s="7" t="str">
        <f>_xlfn.CONCAT("Consultar a Norma ",R101," na Seção ",S101)</f>
        <v>Consultar a Norma 6492-2021 na Seção 4.4</v>
      </c>
      <c r="R101" s="21" t="s">
        <v>592</v>
      </c>
      <c r="S101" s="21" t="s">
        <v>418</v>
      </c>
      <c r="T101" s="10" t="str">
        <f>_xlfn.CONCAT("key_",A101)</f>
        <v>key_101</v>
      </c>
    </row>
    <row r="102" spans="1:20" ht="7.8" customHeight="1" x14ac:dyDescent="0.3">
      <c r="A102" s="13">
        <v>102</v>
      </c>
      <c r="B102" s="9" t="s">
        <v>1422</v>
      </c>
      <c r="C102" s="9" t="s">
        <v>1232</v>
      </c>
      <c r="D102" s="9" t="s">
        <v>1242</v>
      </c>
      <c r="E102" s="9" t="s">
        <v>1241</v>
      </c>
      <c r="F102" s="9" t="s">
        <v>1240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>_xlfn.CONCAT("Trata-se de: ", SUBSTITUTE(B102,"1.",""))</f>
        <v>Trata-se de: Elemento</v>
      </c>
      <c r="M102" s="7" t="str">
        <f>_xlfn.CONCAT("", SUBSTITUTE(C102,"."," ")," ")</f>
        <v xml:space="preserve">Folha </v>
      </c>
      <c r="N102" s="7" t="str">
        <f>_xlfn.CONCAT(SUBSTITUTE(D102,"."," ")," ")</f>
        <v xml:space="preserve">Com Margens </v>
      </c>
      <c r="O102" s="7" t="str">
        <f>_xlfn.CONCAT(SUBSTITUTE(E102,"."," ")," ")</f>
        <v xml:space="preserve">Dimensões </v>
      </c>
      <c r="P102" s="7" t="str">
        <f>_xlfn.CONCAT(L102," ",M102," ",N102," ",O102," ", SUBSTITUTE(F102, ".", " "),". --- ",Q102)</f>
        <v>Trata-se de: Elemento Folha  Com Margens  Dimensões  Margens. --- Consultar a Norma 6492-2021 na Seção 4.4</v>
      </c>
      <c r="Q102" s="7" t="str">
        <f>_xlfn.CONCAT("Consultar a Norma ",R102," na Seção ",S102)</f>
        <v>Consultar a Norma 6492-2021 na Seção 4.4</v>
      </c>
      <c r="R102" s="21" t="s">
        <v>592</v>
      </c>
      <c r="S102" s="21" t="s">
        <v>418</v>
      </c>
      <c r="T102" s="10" t="str">
        <f>_xlfn.CONCAT("key_",A102)</f>
        <v>key_102</v>
      </c>
    </row>
    <row r="103" spans="1:20" ht="7.8" customHeight="1" x14ac:dyDescent="0.3">
      <c r="A103" s="13">
        <v>103</v>
      </c>
      <c r="B103" s="9" t="s">
        <v>1422</v>
      </c>
      <c r="C103" s="42" t="s">
        <v>1024</v>
      </c>
      <c r="D103" s="42" t="s">
        <v>1420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>_xlfn.CONCAT("na.escala only ",F103)</f>
        <v>na.escala only Escala.2/1</v>
      </c>
      <c r="L103" s="7" t="str">
        <f>_xlfn.CONCAT("Trata-se de: ", SUBSTITUTE(B103,"1.",""))</f>
        <v>Trata-se de: Elemento</v>
      </c>
      <c r="M103" s="7" t="str">
        <f>_xlfn.CONCAT("", SUBSTITUTE(C103,"."," ")," ")</f>
        <v xml:space="preserve">Ajuste </v>
      </c>
      <c r="N103" s="7" t="str">
        <f>_xlfn.CONCAT(SUBSTITUTE(D103,"."," ")," ")</f>
        <v xml:space="preserve">Escalar </v>
      </c>
      <c r="O103" s="7" t="str">
        <f>_xlfn.CONCAT(SUBSTITUTE(E103,"."," ")," ")</f>
        <v xml:space="preserve">Numérico </v>
      </c>
      <c r="P103" s="7" t="str">
        <f>_xlfn.CONCAT(L103," ",M103," ",N103," ",O103," ", SUBSTITUTE(F103, ".", " "),". --- ",Q103)</f>
        <v xml:space="preserve">Trata-se de: Elemento Ajuste  Escalar  Numérico  Escala 2/1. --- Consultar a Norma 6492-2021 no Anexo  A.3.1 </v>
      </c>
      <c r="Q103" s="7" t="str">
        <f>_xlfn.CONCAT("Consultar a Norma ",R103," no Anexo ",S103)</f>
        <v xml:space="preserve">Consultar a Norma 6492-2021 no Anexo  A.3.1 </v>
      </c>
      <c r="R103" s="21" t="s">
        <v>592</v>
      </c>
      <c r="S103" s="21" t="s">
        <v>1114</v>
      </c>
      <c r="T103" s="10" t="str">
        <f>_xlfn.CONCAT("key_",A103)</f>
        <v>key_103</v>
      </c>
    </row>
    <row r="104" spans="1:20" ht="7.8" customHeight="1" x14ac:dyDescent="0.3">
      <c r="A104" s="13">
        <v>104</v>
      </c>
      <c r="B104" s="9" t="s">
        <v>1422</v>
      </c>
      <c r="C104" s="42" t="s">
        <v>1024</v>
      </c>
      <c r="D104" s="42" t="s">
        <v>1420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>_xlfn.CONCAT("na.escala only ",F104)</f>
        <v>na.escala only Escala.1/1</v>
      </c>
      <c r="L104" s="7" t="str">
        <f>_xlfn.CONCAT("Trata-se de: ", SUBSTITUTE(B104,"1.",""))</f>
        <v>Trata-se de: Elemento</v>
      </c>
      <c r="M104" s="7" t="str">
        <f>_xlfn.CONCAT("", SUBSTITUTE(C104,"."," ")," ")</f>
        <v xml:space="preserve">Ajuste </v>
      </c>
      <c r="N104" s="7" t="str">
        <f>_xlfn.CONCAT(SUBSTITUTE(D104,"."," ")," ")</f>
        <v xml:space="preserve">Escalar </v>
      </c>
      <c r="O104" s="7" t="str">
        <f>_xlfn.CONCAT(SUBSTITUTE(E104,"."," ")," ")</f>
        <v xml:space="preserve">Numérico </v>
      </c>
      <c r="P104" s="7" t="str">
        <f>_xlfn.CONCAT(L104," ",M104," ",N104," ",O104," ", SUBSTITUTE(F104, ".", " "),". --- ",Q104)</f>
        <v xml:space="preserve">Trata-se de: Elemento Ajuste  Escalar  Numérico  Escala 1/1. --- Consultar a Norma 6492-2021 no Anexo  A.3.1 </v>
      </c>
      <c r="Q104" s="7" t="str">
        <f>_xlfn.CONCAT("Consultar a Norma ",R104," no Anexo ",S104)</f>
        <v xml:space="preserve">Consultar a Norma 6492-2021 no Anexo  A.3.1 </v>
      </c>
      <c r="R104" s="21" t="s">
        <v>592</v>
      </c>
      <c r="S104" s="21" t="s">
        <v>1114</v>
      </c>
      <c r="T104" s="10" t="str">
        <f>_xlfn.CONCAT("key_",A104)</f>
        <v>key_104</v>
      </c>
    </row>
    <row r="105" spans="1:20" ht="7.8" customHeight="1" x14ac:dyDescent="0.3">
      <c r="A105" s="13">
        <v>105</v>
      </c>
      <c r="B105" s="9" t="s">
        <v>1422</v>
      </c>
      <c r="C105" s="42" t="s">
        <v>1024</v>
      </c>
      <c r="D105" s="42" t="s">
        <v>1420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>_xlfn.CONCAT("na.escala only ",F105)</f>
        <v>na.escala only Escala.1/2</v>
      </c>
      <c r="L105" s="7" t="str">
        <f>_xlfn.CONCAT("Trata-se de: ", SUBSTITUTE(B105,"1.",""))</f>
        <v>Trata-se de: Elemento</v>
      </c>
      <c r="M105" s="7" t="str">
        <f>_xlfn.CONCAT("", SUBSTITUTE(C105,"."," ")," ")</f>
        <v xml:space="preserve">Ajuste </v>
      </c>
      <c r="N105" s="7" t="str">
        <f>_xlfn.CONCAT(SUBSTITUTE(D105,"."," ")," ")</f>
        <v xml:space="preserve">Escalar </v>
      </c>
      <c r="O105" s="7" t="str">
        <f>_xlfn.CONCAT(SUBSTITUTE(E105,"."," ")," ")</f>
        <v xml:space="preserve">Numérico </v>
      </c>
      <c r="P105" s="7" t="str">
        <f>_xlfn.CONCAT(L105," ",M105," ",N105," ",O105," ", SUBSTITUTE(F105, ".", " "),". --- ",Q105)</f>
        <v xml:space="preserve">Trata-se de: Elemento Ajuste  Escalar  Numérico  Escala 1/2. --- Consultar a Norma 6492-2021 no Anexo  A.3.1 </v>
      </c>
      <c r="Q105" s="7" t="str">
        <f>_xlfn.CONCAT("Consultar a Norma ",R105," no Anexo ",S105)</f>
        <v xml:space="preserve">Consultar a Norma 6492-2021 no Anexo  A.3.1 </v>
      </c>
      <c r="R105" s="21" t="s">
        <v>592</v>
      </c>
      <c r="S105" s="21" t="s">
        <v>1114</v>
      </c>
      <c r="T105" s="10" t="str">
        <f>_xlfn.CONCAT("key_",A105)</f>
        <v>key_105</v>
      </c>
    </row>
    <row r="106" spans="1:20" ht="7.8" customHeight="1" x14ac:dyDescent="0.3">
      <c r="A106" s="13">
        <v>106</v>
      </c>
      <c r="B106" s="9" t="s">
        <v>1422</v>
      </c>
      <c r="C106" s="42" t="s">
        <v>1024</v>
      </c>
      <c r="D106" s="42" t="s">
        <v>1420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>_xlfn.CONCAT("na.escala only ",F106)</f>
        <v>na.escala only Escala.1/5</v>
      </c>
      <c r="L106" s="7" t="str">
        <f>_xlfn.CONCAT("Trata-se de: ", SUBSTITUTE(B106,"1.",""))</f>
        <v>Trata-se de: Elemento</v>
      </c>
      <c r="M106" s="7" t="str">
        <f>_xlfn.CONCAT("", SUBSTITUTE(C106,"."," ")," ")</f>
        <v xml:space="preserve">Ajuste </v>
      </c>
      <c r="N106" s="7" t="str">
        <f>_xlfn.CONCAT(SUBSTITUTE(D106,"."," ")," ")</f>
        <v xml:space="preserve">Escalar </v>
      </c>
      <c r="O106" s="7" t="str">
        <f>_xlfn.CONCAT(SUBSTITUTE(E106,"."," ")," ")</f>
        <v xml:space="preserve">Numérico </v>
      </c>
      <c r="P106" s="7" t="str">
        <f>_xlfn.CONCAT(L106," ",M106," ",N106," ",O106," ", SUBSTITUTE(F106, ".", " "),". --- ",Q106)</f>
        <v xml:space="preserve">Trata-se de: Elemento Ajuste  Escalar  Numérico  Escala 1/5. --- Consultar a Norma 6492-2021 no Anexo  A.3.1 </v>
      </c>
      <c r="Q106" s="7" t="str">
        <f>_xlfn.CONCAT("Consultar a Norma ",R106," no Anexo ",S106)</f>
        <v xml:space="preserve">Consultar a Norma 6492-2021 no Anexo  A.3.1 </v>
      </c>
      <c r="R106" s="21" t="s">
        <v>592</v>
      </c>
      <c r="S106" s="21" t="s">
        <v>1114</v>
      </c>
      <c r="T106" s="10" t="str">
        <f>_xlfn.CONCAT("key_",A106)</f>
        <v>key_106</v>
      </c>
    </row>
    <row r="107" spans="1:20" ht="7.8" customHeight="1" x14ac:dyDescent="0.3">
      <c r="A107" s="13">
        <v>107</v>
      </c>
      <c r="B107" s="9" t="s">
        <v>1422</v>
      </c>
      <c r="C107" s="42" t="s">
        <v>1024</v>
      </c>
      <c r="D107" s="42" t="s">
        <v>1420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>_xlfn.CONCAT("na.escala only ",F107)</f>
        <v>na.escala only Escala.1/10</v>
      </c>
      <c r="L107" s="7" t="str">
        <f>_xlfn.CONCAT("Trata-se de: ", SUBSTITUTE(B107,"1.",""))</f>
        <v>Trata-se de: Elemento</v>
      </c>
      <c r="M107" s="7" t="str">
        <f>_xlfn.CONCAT("", SUBSTITUTE(C107,"."," ")," ")</f>
        <v xml:space="preserve">Ajuste </v>
      </c>
      <c r="N107" s="7" t="str">
        <f>_xlfn.CONCAT(SUBSTITUTE(D107,"."," ")," ")</f>
        <v xml:space="preserve">Escalar </v>
      </c>
      <c r="O107" s="7" t="str">
        <f>_xlfn.CONCAT(SUBSTITUTE(E107,"."," ")," ")</f>
        <v xml:space="preserve">Numérico </v>
      </c>
      <c r="P107" s="7" t="str">
        <f>_xlfn.CONCAT(L107," ",M107," ",N107," ",O107," ", SUBSTITUTE(F107, ".", " "),". --- ",Q107)</f>
        <v xml:space="preserve">Trata-se de: Elemento Ajuste  Escalar  Numérico  Escala 1/10. --- Consultar a Norma 6492-2021 no Anexo  A.3.1 </v>
      </c>
      <c r="Q107" s="7" t="str">
        <f>_xlfn.CONCAT("Consultar a Norma ",R107," no Anexo ",S107)</f>
        <v xml:space="preserve">Consultar a Norma 6492-2021 no Anexo  A.3.1 </v>
      </c>
      <c r="R107" s="21" t="s">
        <v>592</v>
      </c>
      <c r="S107" s="21" t="s">
        <v>1114</v>
      </c>
      <c r="T107" s="10" t="str">
        <f>_xlfn.CONCAT("key_",A107)</f>
        <v>key_107</v>
      </c>
    </row>
    <row r="108" spans="1:20" ht="7.8" customHeight="1" x14ac:dyDescent="0.3">
      <c r="A108" s="13">
        <v>108</v>
      </c>
      <c r="B108" s="9" t="s">
        <v>1422</v>
      </c>
      <c r="C108" s="42" t="s">
        <v>1024</v>
      </c>
      <c r="D108" s="42" t="s">
        <v>1420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>_xlfn.CONCAT("na.escala only ",F108)</f>
        <v>na.escala only Escala.1/20</v>
      </c>
      <c r="L108" s="7" t="str">
        <f>_xlfn.CONCAT("Trata-se de: ", SUBSTITUTE(B108,"1.",""))</f>
        <v>Trata-se de: Elemento</v>
      </c>
      <c r="M108" s="7" t="str">
        <f>_xlfn.CONCAT("", SUBSTITUTE(C108,"."," ")," ")</f>
        <v xml:space="preserve">Ajuste </v>
      </c>
      <c r="N108" s="7" t="str">
        <f>_xlfn.CONCAT(SUBSTITUTE(D108,"."," ")," ")</f>
        <v xml:space="preserve">Escalar </v>
      </c>
      <c r="O108" s="7" t="str">
        <f>_xlfn.CONCAT(SUBSTITUTE(E108,"."," ")," ")</f>
        <v xml:space="preserve">Numérico </v>
      </c>
      <c r="P108" s="7" t="str">
        <f>_xlfn.CONCAT(L108," ",M108," ",N108," ",O108," ", SUBSTITUTE(F108, ".", " "),". --- ",Q108)</f>
        <v xml:space="preserve">Trata-se de: Elemento Ajuste  Escalar  Numérico  Escala 1/20. --- Consultar a Norma 6492-2021 no Anexo  A.3.1 </v>
      </c>
      <c r="Q108" s="7" t="str">
        <f>_xlfn.CONCAT("Consultar a Norma ",R108," no Anexo ",S108)</f>
        <v xml:space="preserve">Consultar a Norma 6492-2021 no Anexo  A.3.1 </v>
      </c>
      <c r="R108" s="21" t="s">
        <v>592</v>
      </c>
      <c r="S108" s="21" t="s">
        <v>1114</v>
      </c>
      <c r="T108" s="10" t="str">
        <f>_xlfn.CONCAT("key_",A108)</f>
        <v>key_108</v>
      </c>
    </row>
    <row r="109" spans="1:20" ht="7.8" customHeight="1" x14ac:dyDescent="0.3">
      <c r="A109" s="13">
        <v>109</v>
      </c>
      <c r="B109" s="9" t="s">
        <v>1422</v>
      </c>
      <c r="C109" s="42" t="s">
        <v>1024</v>
      </c>
      <c r="D109" s="42" t="s">
        <v>1420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>_xlfn.CONCAT("na.escala only ",F109)</f>
        <v>na.escala only Escala.1/25</v>
      </c>
      <c r="L109" s="7" t="str">
        <f>_xlfn.CONCAT("Trata-se de: ", SUBSTITUTE(B109,"1.",""))</f>
        <v>Trata-se de: Elemento</v>
      </c>
      <c r="M109" s="7" t="str">
        <f>_xlfn.CONCAT("", SUBSTITUTE(C109,"."," ")," ")</f>
        <v xml:space="preserve">Ajuste </v>
      </c>
      <c r="N109" s="7" t="str">
        <f>_xlfn.CONCAT(SUBSTITUTE(D109,"."," ")," ")</f>
        <v xml:space="preserve">Escalar </v>
      </c>
      <c r="O109" s="7" t="str">
        <f>_xlfn.CONCAT(SUBSTITUTE(E109,"."," ")," ")</f>
        <v xml:space="preserve">Numérico </v>
      </c>
      <c r="P109" s="7" t="str">
        <f>_xlfn.CONCAT(L109," ",M109," ",N109," ",O109," ", SUBSTITUTE(F109, ".", " "),". --- ",Q109)</f>
        <v xml:space="preserve">Trata-se de: Elemento Ajuste  Escalar  Numérico  Escala 1/25. --- Consultar a Norma 6492-2021 no Anexo  A.3.1 </v>
      </c>
      <c r="Q109" s="7" t="str">
        <f>_xlfn.CONCAT("Consultar a Norma ",R109," no Anexo ",S109)</f>
        <v xml:space="preserve">Consultar a Norma 6492-2021 no Anexo  A.3.1 </v>
      </c>
      <c r="R109" s="21" t="s">
        <v>592</v>
      </c>
      <c r="S109" s="21" t="s">
        <v>1114</v>
      </c>
      <c r="T109" s="10" t="str">
        <f>_xlfn.CONCAT("key_",A109)</f>
        <v>key_109</v>
      </c>
    </row>
    <row r="110" spans="1:20" ht="7.8" customHeight="1" x14ac:dyDescent="0.3">
      <c r="A110" s="13">
        <v>110</v>
      </c>
      <c r="B110" s="9" t="s">
        <v>1422</v>
      </c>
      <c r="C110" s="42" t="s">
        <v>1024</v>
      </c>
      <c r="D110" s="42" t="s">
        <v>1420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>_xlfn.CONCAT("na.escala only ",F110)</f>
        <v>na.escala only Escala.1/50</v>
      </c>
      <c r="L110" s="7" t="str">
        <f>_xlfn.CONCAT("Trata-se de: ", SUBSTITUTE(B110,"1.",""))</f>
        <v>Trata-se de: Elemento</v>
      </c>
      <c r="M110" s="7" t="str">
        <f>_xlfn.CONCAT("", SUBSTITUTE(C110,"."," ")," ")</f>
        <v xml:space="preserve">Ajuste </v>
      </c>
      <c r="N110" s="7" t="str">
        <f>_xlfn.CONCAT(SUBSTITUTE(D110,"."," ")," ")</f>
        <v xml:space="preserve">Escalar </v>
      </c>
      <c r="O110" s="7" t="str">
        <f>_xlfn.CONCAT(SUBSTITUTE(E110,"."," ")," ")</f>
        <v xml:space="preserve">Numérico </v>
      </c>
      <c r="P110" s="7" t="str">
        <f>_xlfn.CONCAT(L110," ",M110," ",N110," ",O110," ", SUBSTITUTE(F110, ".", " "),". --- ",Q110)</f>
        <v xml:space="preserve">Trata-se de: Elemento Ajuste  Escalar  Numérico  Escala 1/50. --- Consultar a Norma 6492-2021 no Anexo  A.3.1 </v>
      </c>
      <c r="Q110" s="7" t="str">
        <f>_xlfn.CONCAT("Consultar a Norma ",R110," no Anexo ",S110)</f>
        <v xml:space="preserve">Consultar a Norma 6492-2021 no Anexo  A.3.1 </v>
      </c>
      <c r="R110" s="21" t="s">
        <v>592</v>
      </c>
      <c r="S110" s="21" t="s">
        <v>1114</v>
      </c>
      <c r="T110" s="10" t="str">
        <f>_xlfn.CONCAT("key_",A110)</f>
        <v>key_110</v>
      </c>
    </row>
    <row r="111" spans="1:20" ht="7.8" customHeight="1" x14ac:dyDescent="0.3">
      <c r="A111" s="13">
        <v>111</v>
      </c>
      <c r="B111" s="9" t="s">
        <v>1422</v>
      </c>
      <c r="C111" s="42" t="s">
        <v>1024</v>
      </c>
      <c r="D111" s="42" t="s">
        <v>1420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>_xlfn.CONCAT("na.escala only ",F111)</f>
        <v>na.escala only Escala.1/100</v>
      </c>
      <c r="L111" s="7" t="str">
        <f>_xlfn.CONCAT("Trata-se de: ", SUBSTITUTE(B111,"1.",""))</f>
        <v>Trata-se de: Elemento</v>
      </c>
      <c r="M111" s="7" t="str">
        <f>_xlfn.CONCAT("", SUBSTITUTE(C111,"."," ")," ")</f>
        <v xml:space="preserve">Ajuste </v>
      </c>
      <c r="N111" s="7" t="str">
        <f>_xlfn.CONCAT(SUBSTITUTE(D111,"."," ")," ")</f>
        <v xml:space="preserve">Escalar </v>
      </c>
      <c r="O111" s="7" t="str">
        <f>_xlfn.CONCAT(SUBSTITUTE(E111,"."," ")," ")</f>
        <v xml:space="preserve">Numérico </v>
      </c>
      <c r="P111" s="7" t="str">
        <f>_xlfn.CONCAT(L111," ",M111," ",N111," ",O111," ", SUBSTITUTE(F111, ".", " "),". --- ",Q111)</f>
        <v xml:space="preserve">Trata-se de: Elemento Ajuste  Escalar  Numérico  Escala 1/100. --- Consultar a Norma 6492-2021 no Anexo  A.3.1 </v>
      </c>
      <c r="Q111" s="7" t="str">
        <f>_xlfn.CONCAT("Consultar a Norma ",R111," no Anexo ",S111)</f>
        <v xml:space="preserve">Consultar a Norma 6492-2021 no Anexo  A.3.1 </v>
      </c>
      <c r="R111" s="21" t="s">
        <v>592</v>
      </c>
      <c r="S111" s="21" t="s">
        <v>1114</v>
      </c>
      <c r="T111" s="10" t="str">
        <f>_xlfn.CONCAT("key_",A111)</f>
        <v>key_111</v>
      </c>
    </row>
    <row r="112" spans="1:20" ht="7.8" customHeight="1" x14ac:dyDescent="0.3">
      <c r="A112" s="13">
        <v>112</v>
      </c>
      <c r="B112" s="9" t="s">
        <v>1422</v>
      </c>
      <c r="C112" s="42" t="s">
        <v>1024</v>
      </c>
      <c r="D112" s="42" t="s">
        <v>1420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>_xlfn.CONCAT("na.escala only ",F112)</f>
        <v>na.escala only Escala.1/150</v>
      </c>
      <c r="L112" s="7" t="str">
        <f>_xlfn.CONCAT("Trata-se de: ", SUBSTITUTE(B112,"1.",""))</f>
        <v>Trata-se de: Elemento</v>
      </c>
      <c r="M112" s="7" t="str">
        <f>_xlfn.CONCAT("", SUBSTITUTE(C112,"."," ")," ")</f>
        <v xml:space="preserve">Ajuste </v>
      </c>
      <c r="N112" s="7" t="str">
        <f>_xlfn.CONCAT(SUBSTITUTE(D112,"."," ")," ")</f>
        <v xml:space="preserve">Escalar </v>
      </c>
      <c r="O112" s="7" t="str">
        <f>_xlfn.CONCAT(SUBSTITUTE(E112,"."," ")," ")</f>
        <v xml:space="preserve">Numérico </v>
      </c>
      <c r="P112" s="7" t="str">
        <f>_xlfn.CONCAT(L112," ",M112," ",N112," ",O112," ", SUBSTITUTE(F112, ".", " "),". --- ",Q112)</f>
        <v xml:space="preserve">Trata-se de: Elemento Ajuste  Escalar  Numérico  Escala 1/150. --- Consultar a Norma 6492-2021 no Anexo  A.3.1 </v>
      </c>
      <c r="Q112" s="7" t="str">
        <f>_xlfn.CONCAT("Consultar a Norma ",R112," no Anexo ",S112)</f>
        <v xml:space="preserve">Consultar a Norma 6492-2021 no Anexo  A.3.1 </v>
      </c>
      <c r="R112" s="21" t="s">
        <v>592</v>
      </c>
      <c r="S112" s="21" t="s">
        <v>1114</v>
      </c>
      <c r="T112" s="10" t="str">
        <f>_xlfn.CONCAT("key_",A112)</f>
        <v>key_112</v>
      </c>
    </row>
    <row r="113" spans="1:20" ht="7.8" customHeight="1" x14ac:dyDescent="0.3">
      <c r="A113" s="13">
        <v>113</v>
      </c>
      <c r="B113" s="9" t="s">
        <v>1422</v>
      </c>
      <c r="C113" s="42" t="s">
        <v>1024</v>
      </c>
      <c r="D113" s="42" t="s">
        <v>1420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>_xlfn.CONCAT("na.escala only ",F113)</f>
        <v>na.escala only Escala.1/200</v>
      </c>
      <c r="L113" s="7" t="str">
        <f>_xlfn.CONCAT("Trata-se de: ", SUBSTITUTE(B113,"1.",""))</f>
        <v>Trata-se de: Elemento</v>
      </c>
      <c r="M113" s="7" t="str">
        <f>_xlfn.CONCAT("", SUBSTITUTE(C113,"."," ")," ")</f>
        <v xml:space="preserve">Ajuste </v>
      </c>
      <c r="N113" s="7" t="str">
        <f>_xlfn.CONCAT(SUBSTITUTE(D113,"."," ")," ")</f>
        <v xml:space="preserve">Escalar </v>
      </c>
      <c r="O113" s="7" t="str">
        <f>_xlfn.CONCAT(SUBSTITUTE(E113,"."," ")," ")</f>
        <v xml:space="preserve">Numérico </v>
      </c>
      <c r="P113" s="7" t="str">
        <f>_xlfn.CONCAT(L113," ",M113," ",N113," ",O113," ", SUBSTITUTE(F113, ".", " "),". --- ",Q113)</f>
        <v xml:space="preserve">Trata-se de: Elemento Ajuste  Escalar  Numérico  Escala 1/200. --- Consultar a Norma 6492-2021 no Anexo  A.3.1 </v>
      </c>
      <c r="Q113" s="7" t="str">
        <f>_xlfn.CONCAT("Consultar a Norma ",R113," no Anexo ",S113)</f>
        <v xml:space="preserve">Consultar a Norma 6492-2021 no Anexo  A.3.1 </v>
      </c>
      <c r="R113" s="21" t="s">
        <v>592</v>
      </c>
      <c r="S113" s="21" t="s">
        <v>1114</v>
      </c>
      <c r="T113" s="10" t="str">
        <f>_xlfn.CONCAT("key_",A113)</f>
        <v>key_113</v>
      </c>
    </row>
    <row r="114" spans="1:20" ht="7.8" customHeight="1" x14ac:dyDescent="0.3">
      <c r="A114" s="13">
        <v>114</v>
      </c>
      <c r="B114" s="9" t="s">
        <v>1422</v>
      </c>
      <c r="C114" s="42" t="s">
        <v>1024</v>
      </c>
      <c r="D114" s="42" t="s">
        <v>1420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>_xlfn.CONCAT("na.escala only ",F114)</f>
        <v>na.escala only Escala.1/250</v>
      </c>
      <c r="L114" s="7" t="str">
        <f>_xlfn.CONCAT("Trata-se de: ", SUBSTITUTE(B114,"1.",""))</f>
        <v>Trata-se de: Elemento</v>
      </c>
      <c r="M114" s="7" t="str">
        <f>_xlfn.CONCAT("", SUBSTITUTE(C114,"."," ")," ")</f>
        <v xml:space="preserve">Ajuste </v>
      </c>
      <c r="N114" s="7" t="str">
        <f>_xlfn.CONCAT(SUBSTITUTE(D114,"."," ")," ")</f>
        <v xml:space="preserve">Escalar </v>
      </c>
      <c r="O114" s="7" t="str">
        <f>_xlfn.CONCAT(SUBSTITUTE(E114,"."," ")," ")</f>
        <v xml:space="preserve">Numérico </v>
      </c>
      <c r="P114" s="7" t="str">
        <f>_xlfn.CONCAT(L114," ",M114," ",N114," ",O114," ", SUBSTITUTE(F114, ".", " "),". --- ",Q114)</f>
        <v xml:space="preserve">Trata-se de: Elemento Ajuste  Escalar  Numérico  Escala 1/250. --- Consultar a Norma 6492-2021 no Anexo  A.3.1 </v>
      </c>
      <c r="Q114" s="7" t="str">
        <f>_xlfn.CONCAT("Consultar a Norma ",R114," no Anexo ",S114)</f>
        <v xml:space="preserve">Consultar a Norma 6492-2021 no Anexo  A.3.1 </v>
      </c>
      <c r="R114" s="21" t="s">
        <v>592</v>
      </c>
      <c r="S114" s="21" t="s">
        <v>1114</v>
      </c>
      <c r="T114" s="10" t="str">
        <f>_xlfn.CONCAT("key_",A114)</f>
        <v>key_114</v>
      </c>
    </row>
    <row r="115" spans="1:20" ht="7.8" customHeight="1" x14ac:dyDescent="0.3">
      <c r="A115" s="13">
        <v>115</v>
      </c>
      <c r="B115" s="9" t="s">
        <v>1422</v>
      </c>
      <c r="C115" s="42" t="s">
        <v>1024</v>
      </c>
      <c r="D115" s="42" t="s">
        <v>1420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>_xlfn.CONCAT("na.escala only ",F115)</f>
        <v>na.escala only Escala.1/500</v>
      </c>
      <c r="L115" s="7" t="str">
        <f>_xlfn.CONCAT("Trata-se de: ", SUBSTITUTE(B115,"1.",""))</f>
        <v>Trata-se de: Elemento</v>
      </c>
      <c r="M115" s="7" t="str">
        <f>_xlfn.CONCAT("", SUBSTITUTE(C115,"."," ")," ")</f>
        <v xml:space="preserve">Ajuste </v>
      </c>
      <c r="N115" s="7" t="str">
        <f>_xlfn.CONCAT(SUBSTITUTE(D115,"."," ")," ")</f>
        <v xml:space="preserve">Escalar </v>
      </c>
      <c r="O115" s="7" t="str">
        <f>_xlfn.CONCAT(SUBSTITUTE(E115,"."," ")," ")</f>
        <v xml:space="preserve">Numérico </v>
      </c>
      <c r="P115" s="7" t="str">
        <f>_xlfn.CONCAT(L115," ",M115," ",N115," ",O115," ", SUBSTITUTE(F115, ".", " "),". --- ",Q115)</f>
        <v xml:space="preserve">Trata-se de: Elemento Ajuste  Escalar  Numérico  Escala 1/500. --- Consultar a Norma 6492-2021 no Anexo  A.3.1 </v>
      </c>
      <c r="Q115" s="7" t="str">
        <f>_xlfn.CONCAT("Consultar a Norma ",R115," no Anexo ",S115)</f>
        <v xml:space="preserve">Consultar a Norma 6492-2021 no Anexo  A.3.1 </v>
      </c>
      <c r="R115" s="21" t="s">
        <v>592</v>
      </c>
      <c r="S115" s="21" t="s">
        <v>1114</v>
      </c>
      <c r="T115" s="10" t="str">
        <f>_xlfn.CONCAT("key_",A115)</f>
        <v>key_115</v>
      </c>
    </row>
    <row r="116" spans="1:20" ht="7.8" customHeight="1" x14ac:dyDescent="0.3">
      <c r="A116" s="13">
        <v>116</v>
      </c>
      <c r="B116" s="9" t="s">
        <v>1422</v>
      </c>
      <c r="C116" s="42" t="s">
        <v>1024</v>
      </c>
      <c r="D116" s="42" t="s">
        <v>1420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>_xlfn.CONCAT("na.escala only ",F116)</f>
        <v>na.escala only Escala.1/1000</v>
      </c>
      <c r="L116" s="7" t="str">
        <f>_xlfn.CONCAT("Trata-se de: ", SUBSTITUTE(B116,"1.",""))</f>
        <v>Trata-se de: Elemento</v>
      </c>
      <c r="M116" s="7" t="str">
        <f>_xlfn.CONCAT("", SUBSTITUTE(C116,"."," ")," ")</f>
        <v xml:space="preserve">Ajuste </v>
      </c>
      <c r="N116" s="7" t="str">
        <f>_xlfn.CONCAT(SUBSTITUTE(D116,"."," ")," ")</f>
        <v xml:space="preserve">Escalar </v>
      </c>
      <c r="O116" s="7" t="str">
        <f>_xlfn.CONCAT(SUBSTITUTE(E116,"."," ")," ")</f>
        <v xml:space="preserve">Numérico </v>
      </c>
      <c r="P116" s="7" t="str">
        <f>_xlfn.CONCAT(L116," ",M116," ",N116," ",O116," ", SUBSTITUTE(F116, ".", " "),". --- ",Q116)</f>
        <v xml:space="preserve">Trata-se de: Elemento Ajuste  Escalar  Numérico  Escala 1/1000. --- Consultar a Norma 6492-2021 no Anexo  A.3.1 </v>
      </c>
      <c r="Q116" s="7" t="str">
        <f>_xlfn.CONCAT("Consultar a Norma ",R116," no Anexo ",S116)</f>
        <v xml:space="preserve">Consultar a Norma 6492-2021 no Anexo  A.3.1 </v>
      </c>
      <c r="R116" s="21" t="s">
        <v>592</v>
      </c>
      <c r="S116" s="21" t="s">
        <v>1114</v>
      </c>
      <c r="T116" s="10" t="str">
        <f>_xlfn.CONCAT("key_",A116)</f>
        <v>key_116</v>
      </c>
    </row>
    <row r="117" spans="1:20" ht="7.8" customHeight="1" x14ac:dyDescent="0.3">
      <c r="A117" s="13">
        <v>117</v>
      </c>
      <c r="B117" s="9" t="s">
        <v>1422</v>
      </c>
      <c r="C117" s="42" t="s">
        <v>1024</v>
      </c>
      <c r="D117" s="42" t="s">
        <v>1420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>_xlfn.CONCAT("Trata-se de: ", SUBSTITUTE(B117,"1.",""))</f>
        <v>Trata-se de: Elemento</v>
      </c>
      <c r="M117" s="7" t="str">
        <f>_xlfn.CONCAT("", SUBSTITUTE(C117,"."," ")," ")</f>
        <v xml:space="preserve">Ajuste </v>
      </c>
      <c r="N117" s="7" t="str">
        <f>_xlfn.CONCAT(SUBSTITUTE(D117,"."," ")," ")</f>
        <v xml:space="preserve">Escalar </v>
      </c>
      <c r="O117" s="7" t="str">
        <f>_xlfn.CONCAT(SUBSTITUTE(E117,"."," ")," ")</f>
        <v xml:space="preserve">Gráfico </v>
      </c>
      <c r="P117" s="7" t="str">
        <f>_xlfn.CONCAT(L117," ",M117," ",N117," ",O117," ", SUBSTITUTE(F117, ".", " "),". --- ",Q117)</f>
        <v xml:space="preserve">Trata-se de: Elemento Ajuste  Escalar  Gráfico  Escala 5m. --- Consultar a Norma 6492-2021 no Anexo  A.3.1 </v>
      </c>
      <c r="Q117" s="7" t="str">
        <f>_xlfn.CONCAT("Consultar a Norma ",R117," no Anexo ",S117)</f>
        <v xml:space="preserve">Consultar a Norma 6492-2021 no Anexo  A.3.1 </v>
      </c>
      <c r="R117" s="21" t="s">
        <v>592</v>
      </c>
      <c r="S117" s="21" t="s">
        <v>1114</v>
      </c>
      <c r="T117" s="10" t="str">
        <f>_xlfn.CONCAT("key_",A117)</f>
        <v>key_117</v>
      </c>
    </row>
    <row r="118" spans="1:20" ht="7.8" customHeight="1" x14ac:dyDescent="0.3">
      <c r="A118" s="13">
        <v>118</v>
      </c>
      <c r="B118" s="9" t="s">
        <v>1422</v>
      </c>
      <c r="C118" s="42" t="s">
        <v>1024</v>
      </c>
      <c r="D118" s="42" t="s">
        <v>1420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>_xlfn.CONCAT("Trata-se de: ", SUBSTITUTE(B118,"1.",""))</f>
        <v>Trata-se de: Elemento</v>
      </c>
      <c r="M118" s="7" t="str">
        <f>_xlfn.CONCAT("", SUBSTITUTE(C118,"."," ")," ")</f>
        <v xml:space="preserve">Ajuste </v>
      </c>
      <c r="N118" s="7" t="str">
        <f>_xlfn.CONCAT(SUBSTITUTE(D118,"."," ")," ")</f>
        <v xml:space="preserve">Escalar </v>
      </c>
      <c r="O118" s="7" t="str">
        <f>_xlfn.CONCAT(SUBSTITUTE(E118,"."," ")," ")</f>
        <v xml:space="preserve">Gráfico </v>
      </c>
      <c r="P118" s="7" t="str">
        <f>_xlfn.CONCAT(L118," ",M118," ",N118," ",O118," ", SUBSTITUTE(F118, ".", " "),". --- ",Q118)</f>
        <v xml:space="preserve">Trata-se de: Elemento Ajuste  Escalar  Gráfico  Escala 10m. --- Consultar a Norma 6492-2021 no Anexo  A.3.1 </v>
      </c>
      <c r="Q118" s="7" t="str">
        <f>_xlfn.CONCAT("Consultar a Norma ",R118," no Anexo ",S118)</f>
        <v xml:space="preserve">Consultar a Norma 6492-2021 no Anexo  A.3.1 </v>
      </c>
      <c r="R118" s="21" t="s">
        <v>592</v>
      </c>
      <c r="S118" s="21" t="s">
        <v>1114</v>
      </c>
      <c r="T118" s="10" t="str">
        <f>_xlfn.CONCAT("key_",A118)</f>
        <v>key_118</v>
      </c>
    </row>
    <row r="119" spans="1:20" ht="7.8" customHeight="1" x14ac:dyDescent="0.3">
      <c r="A119" s="13">
        <v>119</v>
      </c>
      <c r="B119" s="9" t="s">
        <v>1422</v>
      </c>
      <c r="C119" s="9" t="s">
        <v>591</v>
      </c>
      <c r="D119" s="9" t="s">
        <v>593</v>
      </c>
      <c r="E119" s="9" t="s">
        <v>1458</v>
      </c>
      <c r="F119" s="9" t="s">
        <v>1448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>_xlfn.CONCAT("Trata-se de: ", SUBSTITUTE(B119,"1.",""))</f>
        <v>Trata-se de: Elemento</v>
      </c>
      <c r="M119" s="7" t="str">
        <f>_xlfn.CONCAT("", SUBSTITUTE(C119,"."," ")," ")</f>
        <v xml:space="preserve">Incorporado </v>
      </c>
      <c r="N119" s="7" t="str">
        <f>_xlfn.CONCAT(SUBSTITUTE(D119,"."," ")," ")</f>
        <v xml:space="preserve">Como BIM </v>
      </c>
      <c r="O119" s="7" t="str">
        <f>_xlfn.CONCAT(SUBSTITUTE(E119,"."," ")," ")</f>
        <v xml:space="preserve">Inserção </v>
      </c>
      <c r="P119" s="7" t="str">
        <f>_xlfn.CONCAT(L119," ",M119," ",N119," ",O119," ", SUBSTITUTE(F119, ".", " "),". --- ",Q119)</f>
        <v>Trata-se de: Elemento Incorporado  Como BIM  Inserção  Inserido OST. --- Consultar a Norma 6492-2021 no Anexo  A.5</v>
      </c>
      <c r="Q119" s="7" t="str">
        <f>_xlfn.CONCAT("Consultar a Norma ",R119," no Anexo ",S119)</f>
        <v>Consultar a Norma 6492-2021 no Anexo  A.5</v>
      </c>
      <c r="R119" s="21" t="s">
        <v>592</v>
      </c>
      <c r="S119" s="21" t="s">
        <v>422</v>
      </c>
      <c r="T119" s="10" t="str">
        <f>_xlfn.CONCAT("key_",A119)</f>
        <v>key_119</v>
      </c>
    </row>
    <row r="120" spans="1:20" ht="7.8" customHeight="1" x14ac:dyDescent="0.3">
      <c r="A120" s="13">
        <v>120</v>
      </c>
      <c r="B120" s="9" t="s">
        <v>1422</v>
      </c>
      <c r="C120" s="9" t="s">
        <v>591</v>
      </c>
      <c r="D120" s="9" t="s">
        <v>593</v>
      </c>
      <c r="E120" s="9" t="s">
        <v>1458</v>
      </c>
      <c r="F120" s="9" t="s">
        <v>1449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>_xlfn.CONCAT("Trata-se de: ", SUBSTITUTE(B120,"1.",""))</f>
        <v>Trata-se de: Elemento</v>
      </c>
      <c r="M120" s="7" t="str">
        <f>_xlfn.CONCAT("", SUBSTITUTE(C120,"."," ")," ")</f>
        <v xml:space="preserve">Incorporado </v>
      </c>
      <c r="N120" s="7" t="str">
        <f>_xlfn.CONCAT(SUBSTITUTE(D120,"."," ")," ")</f>
        <v xml:space="preserve">Como BIM </v>
      </c>
      <c r="O120" s="7" t="str">
        <f>_xlfn.CONCAT(SUBSTITUTE(E120,"."," ")," ")</f>
        <v xml:space="preserve">Inserção </v>
      </c>
      <c r="P120" s="7" t="str">
        <f>_xlfn.CONCAT(L120," ",M120," ",N120," ",O120," ", SUBSTITUTE(F120, ".", " "),". --- ",Q120)</f>
        <v>Trata-se de: Elemento Incorporado  Como BIM  Inserção  Inserido IFC. --- Consultar a Norma 6492-2021 no Anexo  A.5</v>
      </c>
      <c r="Q120" s="7" t="str">
        <f>_xlfn.CONCAT("Consultar a Norma ",R120," no Anexo ",S120)</f>
        <v>Consultar a Norma 6492-2021 no Anexo  A.5</v>
      </c>
      <c r="R120" s="21" t="s">
        <v>592</v>
      </c>
      <c r="S120" s="21" t="s">
        <v>422</v>
      </c>
      <c r="T120" s="10" t="str">
        <f>_xlfn.CONCAT("key_",A120)</f>
        <v>key_120</v>
      </c>
    </row>
    <row r="121" spans="1:20" ht="7.8" customHeight="1" x14ac:dyDescent="0.3">
      <c r="A121" s="13">
        <v>121</v>
      </c>
      <c r="B121" s="9" t="s">
        <v>1422</v>
      </c>
      <c r="C121" s="9" t="s">
        <v>591</v>
      </c>
      <c r="D121" s="9" t="s">
        <v>1160</v>
      </c>
      <c r="E121" s="9" t="s">
        <v>1458</v>
      </c>
      <c r="F121" s="9" t="s">
        <v>1450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>_xlfn.CONCAT("Trata-se de: ", SUBSTITUTE(B121,"1.",""))</f>
        <v>Trata-se de: Elemento</v>
      </c>
      <c r="M121" s="7" t="str">
        <f>_xlfn.CONCAT("", SUBSTITUTE(C121,"."," ")," ")</f>
        <v xml:space="preserve">Incorporado </v>
      </c>
      <c r="N121" s="7" t="str">
        <f>_xlfn.CONCAT(SUBSTITUTE(D121,"."," ")," ")</f>
        <v xml:space="preserve">Como GIS </v>
      </c>
      <c r="O121" s="7" t="str">
        <f>_xlfn.CONCAT(SUBSTITUTE(E121,"."," ")," ")</f>
        <v xml:space="preserve">Inserção </v>
      </c>
      <c r="P121" s="7" t="str">
        <f>_xlfn.CONCAT(L121," ",M121," ",N121," ",O121," ", SUBSTITUTE(F121, ".", " "),". --- ",Q121)</f>
        <v>Trata-se de: Elemento Incorporado  Como GIS  Inserção  Inserido KML. --- Consultar a Norma 6492-2021 no Anexo  A.5</v>
      </c>
      <c r="Q121" s="7" t="str">
        <f>_xlfn.CONCAT("Consultar a Norma ",R121," no Anexo ",S121)</f>
        <v>Consultar a Norma 6492-2021 no Anexo  A.5</v>
      </c>
      <c r="R121" s="21" t="s">
        <v>592</v>
      </c>
      <c r="S121" s="21" t="s">
        <v>422</v>
      </c>
      <c r="T121" s="10" t="str">
        <f>_xlfn.CONCAT("key_",A121)</f>
        <v>key_121</v>
      </c>
    </row>
    <row r="122" spans="1:20" ht="7.8" customHeight="1" x14ac:dyDescent="0.3">
      <c r="A122" s="13">
        <v>122</v>
      </c>
      <c r="B122" s="9" t="s">
        <v>1422</v>
      </c>
      <c r="C122" s="9" t="s">
        <v>591</v>
      </c>
      <c r="D122" s="9" t="s">
        <v>1160</v>
      </c>
      <c r="E122" s="9" t="s">
        <v>1458</v>
      </c>
      <c r="F122" s="9" t="s">
        <v>1451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>_xlfn.CONCAT("Trata-se de: ", SUBSTITUTE(B122,"1.",""))</f>
        <v>Trata-se de: Elemento</v>
      </c>
      <c r="M122" s="7" t="str">
        <f>_xlfn.CONCAT("", SUBSTITUTE(C122,"."," ")," ")</f>
        <v xml:space="preserve">Incorporado </v>
      </c>
      <c r="N122" s="7" t="str">
        <f>_xlfn.CONCAT(SUBSTITUTE(D122,"."," ")," ")</f>
        <v xml:space="preserve">Como GIS </v>
      </c>
      <c r="O122" s="7" t="str">
        <f>_xlfn.CONCAT(SUBSTITUTE(E122,"."," ")," ")</f>
        <v xml:space="preserve">Inserção </v>
      </c>
      <c r="P122" s="7" t="str">
        <f>_xlfn.CONCAT(L122," ",M122," ",N122," ",O122," ", SUBSTITUTE(F122, ".", " "),". --- ",Q122)</f>
        <v>Trata-se de: Elemento Incorporado  Como GIS  Inserção  Inserido OSM. --- Consultar a Norma 6492-2021 no Anexo  A.5</v>
      </c>
      <c r="Q122" s="7" t="str">
        <f>_xlfn.CONCAT("Consultar a Norma ",R122," no Anexo ",S122)</f>
        <v>Consultar a Norma 6492-2021 no Anexo  A.5</v>
      </c>
      <c r="R122" s="21" t="s">
        <v>592</v>
      </c>
      <c r="S122" s="21" t="s">
        <v>422</v>
      </c>
      <c r="T122" s="10" t="str">
        <f>_xlfn.CONCAT("key_",A122)</f>
        <v>key_122</v>
      </c>
    </row>
    <row r="123" spans="1:20" ht="7.8" customHeight="1" x14ac:dyDescent="0.3">
      <c r="A123" s="13">
        <v>123</v>
      </c>
      <c r="B123" s="9" t="s">
        <v>1422</v>
      </c>
      <c r="C123" s="9" t="s">
        <v>591</v>
      </c>
      <c r="D123" s="9" t="s">
        <v>1161</v>
      </c>
      <c r="E123" s="9" t="s">
        <v>1458</v>
      </c>
      <c r="F123" s="9" t="s">
        <v>1452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>_xlfn.CONCAT("Trata-se de: ", SUBSTITUTE(B123,"1.",""))</f>
        <v>Trata-se de: Elemento</v>
      </c>
      <c r="M123" s="7" t="str">
        <f>_xlfn.CONCAT("", SUBSTITUTE(C123,"."," ")," ")</f>
        <v xml:space="preserve">Incorporado </v>
      </c>
      <c r="N123" s="7" t="str">
        <f>_xlfn.CONCAT(SUBSTITUTE(D123,"."," ")," ")</f>
        <v xml:space="preserve">Como Nuv Pontos </v>
      </c>
      <c r="O123" s="7" t="str">
        <f>_xlfn.CONCAT(SUBSTITUTE(E123,"."," ")," ")</f>
        <v xml:space="preserve">Inserção </v>
      </c>
      <c r="P123" s="7" t="str">
        <f>_xlfn.CONCAT(L123," ",M123," ",N123," ",O123," ", SUBSTITUTE(F123, ".", " "),". --- ",Q123)</f>
        <v>Trata-se de: Elemento Incorporado  Como Nuv Pontos  Inserção  Inserido TXT. --- Consultar a Norma 6492-2021 no Anexo  A.5</v>
      </c>
      <c r="Q123" s="7" t="str">
        <f>_xlfn.CONCAT("Consultar a Norma ",R123," no Anexo ",S123)</f>
        <v>Consultar a Norma 6492-2021 no Anexo  A.5</v>
      </c>
      <c r="R123" s="21" t="s">
        <v>592</v>
      </c>
      <c r="S123" s="21" t="s">
        <v>422</v>
      </c>
      <c r="T123" s="10" t="str">
        <f>_xlfn.CONCAT("key_",A123)</f>
        <v>key_123</v>
      </c>
    </row>
    <row r="124" spans="1:20" ht="7.8" customHeight="1" x14ac:dyDescent="0.3">
      <c r="A124" s="13">
        <v>124</v>
      </c>
      <c r="B124" s="9" t="s">
        <v>1422</v>
      </c>
      <c r="C124" s="9" t="s">
        <v>591</v>
      </c>
      <c r="D124" s="9" t="s">
        <v>1161</v>
      </c>
      <c r="E124" s="9" t="s">
        <v>1458</v>
      </c>
      <c r="F124" s="9" t="s">
        <v>1453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>_xlfn.CONCAT("Trata-se de: ", SUBSTITUTE(B124,"1.",""))</f>
        <v>Trata-se de: Elemento</v>
      </c>
      <c r="M124" s="7" t="str">
        <f>_xlfn.CONCAT("", SUBSTITUTE(C124,"."," ")," ")</f>
        <v xml:space="preserve">Incorporado </v>
      </c>
      <c r="N124" s="7" t="str">
        <f>_xlfn.CONCAT(SUBSTITUTE(D124,"."," ")," ")</f>
        <v xml:space="preserve">Como Nuv Pontos </v>
      </c>
      <c r="O124" s="7" t="str">
        <f>_xlfn.CONCAT(SUBSTITUTE(E124,"."," ")," ")</f>
        <v xml:space="preserve">Inserção </v>
      </c>
      <c r="P124" s="7" t="str">
        <f>_xlfn.CONCAT(L124," ",M124," ",N124," ",O124," ", SUBSTITUTE(F124, ".", " "),". --- ",Q124)</f>
        <v>Trata-se de: Elemento Incorporado  Como Nuv Pontos  Inserção  Inserido E57. --- Consultar a Norma 6492-2021 no Anexo  A.5</v>
      </c>
      <c r="Q124" s="7" t="str">
        <f>_xlfn.CONCAT("Consultar a Norma ",R124," no Anexo ",S124)</f>
        <v>Consultar a Norma 6492-2021 no Anexo  A.5</v>
      </c>
      <c r="R124" s="21" t="s">
        <v>592</v>
      </c>
      <c r="S124" s="21" t="s">
        <v>422</v>
      </c>
      <c r="T124" s="10" t="str">
        <f>_xlfn.CONCAT("key_",A124)</f>
        <v>key_124</v>
      </c>
    </row>
    <row r="125" spans="1:20" ht="7.8" customHeight="1" x14ac:dyDescent="0.3">
      <c r="A125" s="13">
        <v>125</v>
      </c>
      <c r="B125" s="9" t="s">
        <v>1422</v>
      </c>
      <c r="C125" s="9" t="s">
        <v>591</v>
      </c>
      <c r="D125" s="9" t="s">
        <v>1161</v>
      </c>
      <c r="E125" s="9" t="s">
        <v>1458</v>
      </c>
      <c r="F125" s="9" t="s">
        <v>1454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>_xlfn.CONCAT("Trata-se de: ", SUBSTITUTE(B125,"1.",""))</f>
        <v>Trata-se de: Elemento</v>
      </c>
      <c r="M125" s="7" t="str">
        <f>_xlfn.CONCAT("", SUBSTITUTE(C125,"."," ")," ")</f>
        <v xml:space="preserve">Incorporado </v>
      </c>
      <c r="N125" s="7" t="str">
        <f>_xlfn.CONCAT(SUBSTITUTE(D125,"."," ")," ")</f>
        <v xml:space="preserve">Como Nuv Pontos </v>
      </c>
      <c r="O125" s="7" t="str">
        <f>_xlfn.CONCAT(SUBSTITUTE(E125,"."," ")," ")</f>
        <v xml:space="preserve">Inserção </v>
      </c>
      <c r="P125" s="7" t="str">
        <f>_xlfn.CONCAT(L125," ",M125," ",N125," ",O125," ", SUBSTITUTE(F125, ".", " "),". --- ",Q125)</f>
        <v>Trata-se de: Elemento Incorporado  Como Nuv Pontos  Inserção  Inserido LAS. --- Consultar a Norma 6492-2021 no Anexo  A.5</v>
      </c>
      <c r="Q125" s="7" t="str">
        <f>_xlfn.CONCAT("Consultar a Norma ",R125," no Anexo ",S125)</f>
        <v>Consultar a Norma 6492-2021 no Anexo  A.5</v>
      </c>
      <c r="R125" s="21" t="s">
        <v>592</v>
      </c>
      <c r="S125" s="21" t="s">
        <v>422</v>
      </c>
      <c r="T125" s="10" t="str">
        <f>_xlfn.CONCAT("key_",A125)</f>
        <v>key_125</v>
      </c>
    </row>
    <row r="126" spans="1:20" ht="7.8" customHeight="1" x14ac:dyDescent="0.3">
      <c r="A126" s="13">
        <v>126</v>
      </c>
      <c r="B126" s="9" t="s">
        <v>1422</v>
      </c>
      <c r="C126" s="9" t="s">
        <v>591</v>
      </c>
      <c r="D126" s="9" t="s">
        <v>1161</v>
      </c>
      <c r="E126" s="9" t="s">
        <v>1458</v>
      </c>
      <c r="F126" s="9" t="s">
        <v>1455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>_xlfn.CONCAT("Trata-se de: ", SUBSTITUTE(B126,"1.",""))</f>
        <v>Trata-se de: Elemento</v>
      </c>
      <c r="M126" s="7" t="str">
        <f>_xlfn.CONCAT("", SUBSTITUTE(C126,"."," ")," ")</f>
        <v xml:space="preserve">Incorporado </v>
      </c>
      <c r="N126" s="7" t="str">
        <f>_xlfn.CONCAT(SUBSTITUTE(D126,"."," ")," ")</f>
        <v xml:space="preserve">Como Nuv Pontos </v>
      </c>
      <c r="O126" s="7" t="str">
        <f>_xlfn.CONCAT(SUBSTITUTE(E126,"."," ")," ")</f>
        <v xml:space="preserve">Inserção </v>
      </c>
      <c r="P126" s="7" t="str">
        <f>_xlfn.CONCAT(L126," ",M126," ",N126," ",O126," ", SUBSTITUTE(F126, ".", " "),". --- ",Q126)</f>
        <v>Trata-se de: Elemento Incorporado  Como Nuv Pontos  Inserção  Inserido PTG. --- Consultar a Norma 6492-2021 no Anexo  A.5</v>
      </c>
      <c r="Q126" s="7" t="str">
        <f>_xlfn.CONCAT("Consultar a Norma ",R126," no Anexo ",S126)</f>
        <v>Consultar a Norma 6492-2021 no Anexo  A.5</v>
      </c>
      <c r="R126" s="21" t="s">
        <v>592</v>
      </c>
      <c r="S126" s="21" t="s">
        <v>422</v>
      </c>
      <c r="T126" s="10" t="str">
        <f>_xlfn.CONCAT("key_",A126)</f>
        <v>key_126</v>
      </c>
    </row>
    <row r="127" spans="1:20" ht="7.8" customHeight="1" x14ac:dyDescent="0.3">
      <c r="A127" s="13">
        <v>127</v>
      </c>
      <c r="B127" s="9" t="s">
        <v>1422</v>
      </c>
      <c r="C127" s="9" t="s">
        <v>591</v>
      </c>
      <c r="D127" s="9" t="s">
        <v>1161</v>
      </c>
      <c r="E127" s="9" t="s">
        <v>1458</v>
      </c>
      <c r="F127" s="9" t="s">
        <v>1456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>_xlfn.CONCAT("Trata-se de: ", SUBSTITUTE(B127,"1.",""))</f>
        <v>Trata-se de: Elemento</v>
      </c>
      <c r="M127" s="7" t="str">
        <f>_xlfn.CONCAT("", SUBSTITUTE(C127,"."," ")," ")</f>
        <v xml:space="preserve">Incorporado </v>
      </c>
      <c r="N127" s="7" t="str">
        <f>_xlfn.CONCAT(SUBSTITUTE(D127,"."," ")," ")</f>
        <v xml:space="preserve">Como Nuv Pontos </v>
      </c>
      <c r="O127" s="7" t="str">
        <f>_xlfn.CONCAT(SUBSTITUTE(E127,"."," ")," ")</f>
        <v xml:space="preserve">Inserção </v>
      </c>
      <c r="P127" s="7" t="str">
        <f>_xlfn.CONCAT(L127," ",M127," ",N127," ",O127," ", SUBSTITUTE(F127, ".", " "),". --- ",Q127)</f>
        <v>Trata-se de: Elemento Incorporado  Como Nuv Pontos  Inserção  Inserido PTS. --- Consultar a Norma 6492-2021 no Anexo  A.5</v>
      </c>
      <c r="Q127" s="7" t="str">
        <f>_xlfn.CONCAT("Consultar a Norma ",R127," no Anexo ",S127)</f>
        <v>Consultar a Norma 6492-2021 no Anexo  A.5</v>
      </c>
      <c r="R127" s="21" t="s">
        <v>592</v>
      </c>
      <c r="S127" s="21" t="s">
        <v>422</v>
      </c>
      <c r="T127" s="10" t="str">
        <f>_xlfn.CONCAT("key_",A127)</f>
        <v>key_127</v>
      </c>
    </row>
    <row r="128" spans="1:20" ht="7.8" customHeight="1" x14ac:dyDescent="0.3">
      <c r="A128" s="13">
        <v>128</v>
      </c>
      <c r="B128" s="9" t="s">
        <v>1422</v>
      </c>
      <c r="C128" s="9" t="s">
        <v>591</v>
      </c>
      <c r="D128" s="9" t="s">
        <v>1161</v>
      </c>
      <c r="E128" s="9" t="s">
        <v>1458</v>
      </c>
      <c r="F128" s="9" t="s">
        <v>1457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>_xlfn.CONCAT("Trata-se de: ", SUBSTITUTE(B128,"1.",""))</f>
        <v>Trata-se de: Elemento</v>
      </c>
      <c r="M128" s="7" t="str">
        <f>_xlfn.CONCAT("", SUBSTITUTE(C128,"."," ")," ")</f>
        <v xml:space="preserve">Incorporado </v>
      </c>
      <c r="N128" s="7" t="str">
        <f>_xlfn.CONCAT(SUBSTITUTE(D128,"."," ")," ")</f>
        <v xml:space="preserve">Como Nuv Pontos </v>
      </c>
      <c r="O128" s="7" t="str">
        <f>_xlfn.CONCAT(SUBSTITUTE(E128,"."," ")," ")</f>
        <v xml:space="preserve">Inserção </v>
      </c>
      <c r="P128" s="7" t="str">
        <f>_xlfn.CONCAT(L128," ",M128," ",N128," ",O128," ", SUBSTITUTE(F128, ".", " "),". --- ",Q128)</f>
        <v>Trata-se de: Elemento Incorporado  Como Nuv Pontos  Inserção  Inserido PTX. --- Consultar a Norma 6492-2021 no Anexo  A.5</v>
      </c>
      <c r="Q128" s="7" t="str">
        <f>_xlfn.CONCAT("Consultar a Norma ",R128," no Anexo ",S128)</f>
        <v>Consultar a Norma 6492-2021 no Anexo  A.5</v>
      </c>
      <c r="R128" s="21" t="s">
        <v>592</v>
      </c>
      <c r="S128" s="21" t="s">
        <v>422</v>
      </c>
      <c r="T128" s="10" t="str">
        <f>_xlfn.CONCAT("key_",A128)</f>
        <v>key_128</v>
      </c>
    </row>
    <row r="129" spans="1:20" ht="7.8" customHeight="1" x14ac:dyDescent="0.3">
      <c r="A129" s="13">
        <v>129</v>
      </c>
      <c r="B129" s="9" t="s">
        <v>1422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>_xlfn.CONCAT("Trata-se de: ", SUBSTITUTE(B129,"1.",""))</f>
        <v>Trata-se de: Elemento</v>
      </c>
      <c r="M129" s="7" t="str">
        <f>_xlfn.CONCAT("", SUBSTITUTE(C129,"."," ")," ")</f>
        <v xml:space="preserve">Incorporado </v>
      </c>
      <c r="N129" s="7" t="str">
        <f>_xlfn.CONCAT(SUBSTITUTE(D129,"."," ")," ")</f>
        <v xml:space="preserve">Como CAD </v>
      </c>
      <c r="O129" s="7" t="str">
        <f>_xlfn.CONCAT(SUBSTITUTE(E129,"."," ")," ")</f>
        <v xml:space="preserve">Entidades </v>
      </c>
      <c r="P129" s="7" t="str">
        <f>_xlfn.CONCAT(L129," ",M129," ",N129," ",O129," ", SUBSTITUTE(F129, ".", " "),". --- ",Q129)</f>
        <v>Trata-se de: Elemento Incorporado  Como CAD  Entidades  Point. --- Consultar a Norma 6492-2021 no Anexo  A.5</v>
      </c>
      <c r="Q129" s="7" t="str">
        <f>_xlfn.CONCAT("Consultar a Norma ",R129," no Anexo ",S129)</f>
        <v>Consultar a Norma 6492-2021 no Anexo  A.5</v>
      </c>
      <c r="R129" s="21" t="s">
        <v>592</v>
      </c>
      <c r="S129" s="21" t="s">
        <v>422</v>
      </c>
      <c r="T129" s="10" t="str">
        <f>_xlfn.CONCAT("key_",A129)</f>
        <v>key_129</v>
      </c>
    </row>
    <row r="130" spans="1:20" ht="7.8" customHeight="1" x14ac:dyDescent="0.3">
      <c r="A130" s="13">
        <v>130</v>
      </c>
      <c r="B130" s="9" t="s">
        <v>1422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>_xlfn.CONCAT("Trata-se de: ", SUBSTITUTE(B130,"1.",""))</f>
        <v>Trata-se de: Elemento</v>
      </c>
      <c r="M130" s="7" t="str">
        <f>_xlfn.CONCAT("", SUBSTITUTE(C130,"."," ")," ")</f>
        <v xml:space="preserve">Incorporado </v>
      </c>
      <c r="N130" s="7" t="str">
        <f>_xlfn.CONCAT(SUBSTITUTE(D130,"."," ")," ")</f>
        <v xml:space="preserve">Como CAD </v>
      </c>
      <c r="O130" s="7" t="str">
        <f>_xlfn.CONCAT(SUBSTITUTE(E130,"."," ")," ")</f>
        <v xml:space="preserve">Entidades </v>
      </c>
      <c r="P130" s="7" t="str">
        <f>_xlfn.CONCAT(L130," ",M130," ",N130," ",O130," ", SUBSTITUTE(F130, ".", " "),". --- ",Q130)</f>
        <v>Trata-se de: Elemento Incorporado  Como CAD  Entidades  Line. --- Consultar a Norma 6492-2021 no Anexo  A.5</v>
      </c>
      <c r="Q130" s="7" t="str">
        <f>_xlfn.CONCAT("Consultar a Norma ",R130," no Anexo ",S130)</f>
        <v>Consultar a Norma 6492-2021 no Anexo  A.5</v>
      </c>
      <c r="R130" s="21" t="s">
        <v>592</v>
      </c>
      <c r="S130" s="21" t="s">
        <v>422</v>
      </c>
      <c r="T130" s="10" t="str">
        <f>_xlfn.CONCAT("key_",A130)</f>
        <v>key_130</v>
      </c>
    </row>
    <row r="131" spans="1:20" ht="7.8" customHeight="1" x14ac:dyDescent="0.3">
      <c r="A131" s="13">
        <v>131</v>
      </c>
      <c r="B131" s="9" t="s">
        <v>1422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>_xlfn.CONCAT("Trata-se de: ", SUBSTITUTE(B131,"1.",""))</f>
        <v>Trata-se de: Elemento</v>
      </c>
      <c r="M131" s="7" t="str">
        <f>_xlfn.CONCAT("", SUBSTITUTE(C131,"."," ")," ")</f>
        <v xml:space="preserve">Incorporado </v>
      </c>
      <c r="N131" s="7" t="str">
        <f>_xlfn.CONCAT(SUBSTITUTE(D131,"."," ")," ")</f>
        <v xml:space="preserve">Como CAD </v>
      </c>
      <c r="O131" s="7" t="str">
        <f>_xlfn.CONCAT(SUBSTITUTE(E131,"."," ")," ")</f>
        <v xml:space="preserve">Entidades </v>
      </c>
      <c r="P131" s="7" t="str">
        <f>_xlfn.CONCAT(L131," ",M131," ",N131," ",O131," ", SUBSTITUTE(F131, ".", " "),". --- ",Q131)</f>
        <v>Trata-se de: Elemento Incorporado  Como CAD  Entidades  Pline. --- Consultar a Norma 6492-2021 no Anexo  A.5</v>
      </c>
      <c r="Q131" s="7" t="str">
        <f>_xlfn.CONCAT("Consultar a Norma ",R131," no Anexo ",S131)</f>
        <v>Consultar a Norma 6492-2021 no Anexo  A.5</v>
      </c>
      <c r="R131" s="21" t="s">
        <v>592</v>
      </c>
      <c r="S131" s="21" t="s">
        <v>422</v>
      </c>
      <c r="T131" s="10" t="str">
        <f>_xlfn.CONCAT("key_",A131)</f>
        <v>key_131</v>
      </c>
    </row>
    <row r="132" spans="1:20" ht="7.8" customHeight="1" x14ac:dyDescent="0.3">
      <c r="A132" s="13">
        <v>132</v>
      </c>
      <c r="B132" s="9" t="s">
        <v>1422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>_xlfn.CONCAT("Trata-se de: ", SUBSTITUTE(B132,"1.",""))</f>
        <v>Trata-se de: Elemento</v>
      </c>
      <c r="M132" s="7" t="str">
        <f>_xlfn.CONCAT("", SUBSTITUTE(C132,"."," ")," ")</f>
        <v xml:space="preserve">Incorporado </v>
      </c>
      <c r="N132" s="7" t="str">
        <f>_xlfn.CONCAT(SUBSTITUTE(D132,"."," ")," ")</f>
        <v xml:space="preserve">Como CAD </v>
      </c>
      <c r="O132" s="7" t="str">
        <f>_xlfn.CONCAT(SUBSTITUTE(E132,"."," ")," ")</f>
        <v xml:space="preserve">Entidades </v>
      </c>
      <c r="P132" s="7" t="str">
        <f>_xlfn.CONCAT(L132," ",M132," ",N132," ",O132," ", SUBSTITUTE(F132, ".", " "),". --- ",Q132)</f>
        <v>Trata-se de: Elemento Incorporado  Como CAD  Entidades  Arc. --- Consultar a Norma 6492-2021 no Anexo  A.5</v>
      </c>
      <c r="Q132" s="7" t="str">
        <f>_xlfn.CONCAT("Consultar a Norma ",R132," no Anexo ",S132)</f>
        <v>Consultar a Norma 6492-2021 no Anexo  A.5</v>
      </c>
      <c r="R132" s="21" t="s">
        <v>592</v>
      </c>
      <c r="S132" s="21" t="s">
        <v>422</v>
      </c>
      <c r="T132" s="10" t="str">
        <f>_xlfn.CONCAT("key_",A132)</f>
        <v>key_132</v>
      </c>
    </row>
    <row r="133" spans="1:20" ht="7.8" customHeight="1" x14ac:dyDescent="0.3">
      <c r="A133" s="13">
        <v>133</v>
      </c>
      <c r="B133" s="9" t="s">
        <v>1422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>_xlfn.CONCAT("Trata-se de: ", SUBSTITUTE(B133,"1.",""))</f>
        <v>Trata-se de: Elemento</v>
      </c>
      <c r="M133" s="7" t="str">
        <f>_xlfn.CONCAT("", SUBSTITUTE(C133,"."," ")," ")</f>
        <v xml:space="preserve">Incorporado </v>
      </c>
      <c r="N133" s="7" t="str">
        <f>_xlfn.CONCAT(SUBSTITUTE(D133,"."," ")," ")</f>
        <v xml:space="preserve">Como CAD </v>
      </c>
      <c r="O133" s="7" t="str">
        <f>_xlfn.CONCAT(SUBSTITUTE(E133,"."," ")," ")</f>
        <v xml:space="preserve">Entidades </v>
      </c>
      <c r="P133" s="7" t="str">
        <f>_xlfn.CONCAT(L133," ",M133," ",N133," ",O133," ", SUBSTITUTE(F133, ".", " "),". --- ",Q133)</f>
        <v>Trata-se de: Elemento Incorporado  Como CAD  Entidades  Circle. --- Consultar a Norma 6492-2021 no Anexo  A.5</v>
      </c>
      <c r="Q133" s="7" t="str">
        <f>_xlfn.CONCAT("Consultar a Norma ",R133," no Anexo ",S133)</f>
        <v>Consultar a Norma 6492-2021 no Anexo  A.5</v>
      </c>
      <c r="R133" s="21" t="s">
        <v>592</v>
      </c>
      <c r="S133" s="21" t="s">
        <v>422</v>
      </c>
      <c r="T133" s="10" t="str">
        <f>_xlfn.CONCAT("key_",A133)</f>
        <v>key_133</v>
      </c>
    </row>
    <row r="134" spans="1:20" ht="7.8" customHeight="1" x14ac:dyDescent="0.3">
      <c r="A134" s="13">
        <v>134</v>
      </c>
      <c r="B134" s="9" t="s">
        <v>1422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>_xlfn.CONCAT("Trata-se de: ", SUBSTITUTE(B134,"1.",""))</f>
        <v>Trata-se de: Elemento</v>
      </c>
      <c r="M134" s="7" t="str">
        <f>_xlfn.CONCAT("", SUBSTITUTE(C134,"."," ")," ")</f>
        <v xml:space="preserve">Incorporado </v>
      </c>
      <c r="N134" s="7" t="str">
        <f>_xlfn.CONCAT(SUBSTITUTE(D134,"."," ")," ")</f>
        <v xml:space="preserve">Como CAD </v>
      </c>
      <c r="O134" s="7" t="str">
        <f>_xlfn.CONCAT(SUBSTITUTE(E134,"."," ")," ")</f>
        <v xml:space="preserve">Entidades </v>
      </c>
      <c r="P134" s="7" t="str">
        <f>_xlfn.CONCAT(L134," ",M134," ",N134," ",O134," ", SUBSTITUTE(F134, ".", " "),". --- ",Q134)</f>
        <v>Trata-se de: Elemento Incorporado  Como CAD  Entidades  Insert. --- Consultar a Norma 6492-2021 no Anexo  A.5</v>
      </c>
      <c r="Q134" s="7" t="str">
        <f>_xlfn.CONCAT("Consultar a Norma ",R134," no Anexo ",S134)</f>
        <v>Consultar a Norma 6492-2021 no Anexo  A.5</v>
      </c>
      <c r="R134" s="21" t="s">
        <v>592</v>
      </c>
      <c r="S134" s="21" t="s">
        <v>422</v>
      </c>
      <c r="T134" s="10" t="str">
        <f>_xlfn.CONCAT("key_",A134)</f>
        <v>key_134</v>
      </c>
    </row>
    <row r="135" spans="1:20" ht="7.8" customHeight="1" x14ac:dyDescent="0.3">
      <c r="A135" s="13">
        <v>135</v>
      </c>
      <c r="B135" s="9" t="s">
        <v>1422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>_xlfn.CONCAT("Trata-se de: ", SUBSTITUTE(B135,"1.",""))</f>
        <v>Trata-se de: Elemento</v>
      </c>
      <c r="M135" s="7" t="str">
        <f>_xlfn.CONCAT("", SUBSTITUTE(C135,"."," ")," ")</f>
        <v xml:space="preserve">Incorporado </v>
      </c>
      <c r="N135" s="7" t="str">
        <f>_xlfn.CONCAT(SUBSTITUTE(D135,"."," ")," ")</f>
        <v xml:space="preserve">Como CAD </v>
      </c>
      <c r="O135" s="7" t="str">
        <f>_xlfn.CONCAT(SUBSTITUTE(E135,"."," ")," ")</f>
        <v xml:space="preserve">Entidades </v>
      </c>
      <c r="P135" s="7" t="str">
        <f>_xlfn.CONCAT(L135," ",M135," ",N135," ",O135," ", SUBSTITUTE(F135, ".", " "),". --- ",Q135)</f>
        <v>Trata-se de: Elemento Incorporado  Como CAD  Entidades  BlockReference. --- Consultar a Norma 6492-2021 no Anexo  A.5</v>
      </c>
      <c r="Q135" s="7" t="str">
        <f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>_xlfn.CONCAT("key_",A135)</f>
        <v>key_135</v>
      </c>
    </row>
    <row r="136" spans="1:20" ht="7.8" customHeight="1" x14ac:dyDescent="0.3">
      <c r="A136" s="13">
        <v>136</v>
      </c>
      <c r="B136" s="9" t="s">
        <v>1422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>_xlfn.CONCAT("Trata-se de: ", SUBSTITUTE(B136,"1.",""))</f>
        <v>Trata-se de: Elemento</v>
      </c>
      <c r="M136" s="7" t="str">
        <f>_xlfn.CONCAT("", SUBSTITUTE(C136,"."," ")," ")</f>
        <v xml:space="preserve">Incorporado </v>
      </c>
      <c r="N136" s="7" t="str">
        <f>_xlfn.CONCAT(SUBSTITUTE(D136,"."," ")," ")</f>
        <v xml:space="preserve">Como CAD </v>
      </c>
      <c r="O136" s="7" t="str">
        <f>_xlfn.CONCAT(SUBSTITUTE(E136,"."," ")," ")</f>
        <v xml:space="preserve">Tabelas </v>
      </c>
      <c r="P136" s="7" t="str">
        <f>_xlfn.CONCAT(L136," ",M136," ",N136," ",O136," ", SUBSTITUTE(F136, ".", " "),". --- ",Q136)</f>
        <v>Trata-se de: Elemento Incorporado  Como CAD  Tabelas  Blocks. --- Consultar a Norma 6492-2021 no Anexo  A.5</v>
      </c>
      <c r="Q136" s="7" t="str">
        <f>_xlfn.CONCAT("Consultar a Norma ",R136," no Anexo ",S136)</f>
        <v>Consultar a Norma 6492-2021 no Anexo  A.5</v>
      </c>
      <c r="R136" s="21" t="s">
        <v>592</v>
      </c>
      <c r="S136" s="21" t="s">
        <v>422</v>
      </c>
      <c r="T136" s="10" t="str">
        <f>_xlfn.CONCAT("key_",A136)</f>
        <v>key_136</v>
      </c>
    </row>
    <row r="137" spans="1:20" ht="7.8" customHeight="1" x14ac:dyDescent="0.3">
      <c r="A137" s="13">
        <v>137</v>
      </c>
      <c r="B137" s="9" t="s">
        <v>1422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>_xlfn.CONCAT("Trata-se de: ", SUBSTITUTE(B137,"1.",""))</f>
        <v>Trata-se de: Elemento</v>
      </c>
      <c r="M137" s="7" t="str">
        <f>_xlfn.CONCAT("", SUBSTITUTE(C137,"."," ")," ")</f>
        <v xml:space="preserve">Incorporado </v>
      </c>
      <c r="N137" s="7" t="str">
        <f>_xlfn.CONCAT(SUBSTITUTE(D137,"."," ")," ")</f>
        <v xml:space="preserve">Como CAD </v>
      </c>
      <c r="O137" s="7" t="str">
        <f>_xlfn.CONCAT(SUBSTITUTE(E137,"."," ")," ")</f>
        <v xml:space="preserve">Tabelas </v>
      </c>
      <c r="P137" s="7" t="str">
        <f>_xlfn.CONCAT(L137," ",M137," ",N137," ",O137," ", SUBSTITUTE(F137, ".", " "),". --- ",Q137)</f>
        <v>Trata-se de: Elemento Incorporado  Como CAD  Tabelas  Layers. --- Consultar a Norma 6492-2021 no Anexo  A.5</v>
      </c>
      <c r="Q137" s="7" t="str">
        <f>_xlfn.CONCAT("Consultar a Norma ",R137," no Anexo ",S137)</f>
        <v>Consultar a Norma 6492-2021 no Anexo  A.5</v>
      </c>
      <c r="R137" s="21" t="s">
        <v>592</v>
      </c>
      <c r="S137" s="21" t="s">
        <v>422</v>
      </c>
      <c r="T137" s="10" t="str">
        <f>_xlfn.CONCAT("key_",A137)</f>
        <v>key_137</v>
      </c>
    </row>
    <row r="138" spans="1:20" ht="7.8" customHeight="1" x14ac:dyDescent="0.3">
      <c r="A138" s="13">
        <v>138</v>
      </c>
      <c r="B138" s="9" t="s">
        <v>1422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>_xlfn.CONCAT("Trata-se de: ", SUBSTITUTE(B138,"1.",""))</f>
        <v>Trata-se de: Elemento</v>
      </c>
      <c r="M138" s="7" t="str">
        <f>_xlfn.CONCAT("", SUBSTITUTE(C138,"."," ")," ")</f>
        <v xml:space="preserve">Incorporado </v>
      </c>
      <c r="N138" s="7" t="str">
        <f>_xlfn.CONCAT(SUBSTITUTE(D138,"."," ")," ")</f>
        <v xml:space="preserve">Como CAD </v>
      </c>
      <c r="O138" s="7" t="str">
        <f>_xlfn.CONCAT(SUBSTITUTE(E138,"."," ")," ")</f>
        <v xml:space="preserve">Tabelas </v>
      </c>
      <c r="P138" s="7" t="str">
        <f>_xlfn.CONCAT(L138," ",M138," ",N138," ",O138," ", SUBSTITUTE(F138, ".", " "),". --- ",Q138)</f>
        <v>Trata-se de: Elemento Incorporado  Como CAD  Tabelas  Estilos. --- Consultar a Norma 6492-2021 no Anexo  A.5</v>
      </c>
      <c r="Q138" s="7" t="str">
        <f>_xlfn.CONCAT("Consultar a Norma ",R138," no Anexo ",S138)</f>
        <v>Consultar a Norma 6492-2021 no Anexo  A.5</v>
      </c>
      <c r="R138" s="21" t="s">
        <v>592</v>
      </c>
      <c r="S138" s="21" t="s">
        <v>422</v>
      </c>
      <c r="T138" s="10" t="str">
        <f>_xlfn.CONCAT("key_",A138)</f>
        <v>key_138</v>
      </c>
    </row>
    <row r="139" spans="1:20" ht="7.8" customHeight="1" x14ac:dyDescent="0.3">
      <c r="A139" s="13">
        <v>139</v>
      </c>
      <c r="B139" s="9" t="s">
        <v>1422</v>
      </c>
      <c r="C139" s="9" t="s">
        <v>1252</v>
      </c>
      <c r="D139" s="9" t="s">
        <v>627</v>
      </c>
      <c r="E139" s="9" t="s">
        <v>1159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>_xlfn.CONCAT("Trata-se de: ", SUBSTITUTE(B139,"1.",""))</f>
        <v>Trata-se de: Elemento</v>
      </c>
      <c r="M139" s="7" t="str">
        <f>_xlfn.CONCAT("", SUBSTITUTE(C139,"."," ")," ")</f>
        <v xml:space="preserve">Geográfico </v>
      </c>
      <c r="N139" s="7" t="str">
        <f>_xlfn.CONCAT(SUBSTITUTE(D139,"."," ")," ")</f>
        <v xml:space="preserve">Localização </v>
      </c>
      <c r="O139" s="7" t="str">
        <f>_xlfn.CONCAT(SUBSTITUTE(E139,"."," ")," ")</f>
        <v xml:space="preserve">Geo Ponto </v>
      </c>
      <c r="P139" s="7" t="str">
        <f>_xlfn.CONCAT(L139," ",M139," ",N139," ",O139," ", SUBSTITUTE(F139, ".", " "),". --- ",Q139)</f>
        <v>Trata-se de: Elemento Geográfico  Localização  Geo Ponto  Absoluta. --- Consultar a Norma 6492-2021 no Anexo  A.4***</v>
      </c>
      <c r="Q139" s="7" t="str">
        <f>_xlfn.CONCAT("Consultar a Norma ",R139," no Anexo ",S139)</f>
        <v>Consultar a Norma 6492-2021 no Anexo  A.4***</v>
      </c>
      <c r="R139" s="21" t="s">
        <v>592</v>
      </c>
      <c r="S139" s="21" t="s">
        <v>278</v>
      </c>
      <c r="T139" s="10" t="str">
        <f>_xlfn.CONCAT("key_",A139)</f>
        <v>key_139</v>
      </c>
    </row>
    <row r="140" spans="1:20" ht="7.8" customHeight="1" x14ac:dyDescent="0.3">
      <c r="A140" s="13">
        <v>140</v>
      </c>
      <c r="B140" s="9" t="s">
        <v>1422</v>
      </c>
      <c r="C140" s="9" t="s">
        <v>1252</v>
      </c>
      <c r="D140" s="9" t="s">
        <v>627</v>
      </c>
      <c r="E140" s="9" t="s">
        <v>1159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>_xlfn.CONCAT("Trata-se de: ", SUBSTITUTE(B140,"1.",""))</f>
        <v>Trata-se de: Elemento</v>
      </c>
      <c r="M140" s="7" t="str">
        <f>_xlfn.CONCAT("", SUBSTITUTE(C140,"."," ")," ")</f>
        <v xml:space="preserve">Geográfico </v>
      </c>
      <c r="N140" s="7" t="str">
        <f>_xlfn.CONCAT(SUBSTITUTE(D140,"."," ")," ")</f>
        <v xml:space="preserve">Localização </v>
      </c>
      <c r="O140" s="7" t="str">
        <f>_xlfn.CONCAT(SUBSTITUTE(E140,"."," ")," ")</f>
        <v xml:space="preserve">Geo Ponto </v>
      </c>
      <c r="P140" s="7" t="str">
        <f>_xlfn.CONCAT(L140," ",M140," ",N140," ",O140," ", SUBSTITUTE(F140, ".", " "),". --- ",Q140)</f>
        <v>Trata-se de: Elemento Geográfico  Localização  Geo Ponto  Project. --- Consultar a Norma 6492-2021 no Anexo  A.4***</v>
      </c>
      <c r="Q140" s="7" t="str">
        <f>_xlfn.CONCAT("Consultar a Norma ",R140," no Anexo ",S140)</f>
        <v>Consultar a Norma 6492-2021 no Anexo  A.4***</v>
      </c>
      <c r="R140" s="21" t="s">
        <v>592</v>
      </c>
      <c r="S140" s="21" t="s">
        <v>278</v>
      </c>
      <c r="T140" s="10" t="str">
        <f>_xlfn.CONCAT("key_",A140)</f>
        <v>key_140</v>
      </c>
    </row>
    <row r="141" spans="1:20" ht="7.8" customHeight="1" x14ac:dyDescent="0.3">
      <c r="A141" s="13">
        <v>141</v>
      </c>
      <c r="B141" s="9" t="s">
        <v>1422</v>
      </c>
      <c r="C141" s="9" t="s">
        <v>1252</v>
      </c>
      <c r="D141" s="9" t="s">
        <v>627</v>
      </c>
      <c r="E141" s="9" t="s">
        <v>1159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>_xlfn.CONCAT("Trata-se de: ", SUBSTITUTE(B141,"1.",""))</f>
        <v>Trata-se de: Elemento</v>
      </c>
      <c r="M141" s="7" t="str">
        <f>_xlfn.CONCAT("", SUBSTITUTE(C141,"."," ")," ")</f>
        <v xml:space="preserve">Geográfico </v>
      </c>
      <c r="N141" s="7" t="str">
        <f>_xlfn.CONCAT(SUBSTITUTE(D141,"."," ")," ")</f>
        <v xml:space="preserve">Localização </v>
      </c>
      <c r="O141" s="7" t="str">
        <f>_xlfn.CONCAT(SUBSTITUTE(E141,"."," ")," ")</f>
        <v xml:space="preserve">Geo Ponto </v>
      </c>
      <c r="P141" s="7" t="str">
        <f>_xlfn.CONCAT(L141," ",M141," ",N141," ",O141," ", SUBSTITUTE(F141, ".", " "),". --- ",Q141)</f>
        <v>Trata-se de: Elemento Geográfico  Localização  Geo Ponto  Topográfica. --- Consultar a Norma 6492-2021 no Anexo  A.4***</v>
      </c>
      <c r="Q141" s="7" t="str">
        <f>_xlfn.CONCAT("Consultar a Norma ",R141," no Anexo ",S141)</f>
        <v>Consultar a Norma 6492-2021 no Anexo  A.4***</v>
      </c>
      <c r="R141" s="21" t="s">
        <v>592</v>
      </c>
      <c r="S141" s="21" t="s">
        <v>278</v>
      </c>
      <c r="T141" s="10" t="str">
        <f>_xlfn.CONCAT("key_",A141)</f>
        <v>key_141</v>
      </c>
    </row>
    <row r="142" spans="1:20" ht="7.8" customHeight="1" x14ac:dyDescent="0.3">
      <c r="A142" s="13">
        <v>142</v>
      </c>
      <c r="B142" s="9" t="s">
        <v>1422</v>
      </c>
      <c r="C142" s="9" t="s">
        <v>1252</v>
      </c>
      <c r="D142" s="9" t="s">
        <v>1423</v>
      </c>
      <c r="E142" s="9" t="s">
        <v>1265</v>
      </c>
      <c r="F142" s="9" t="s">
        <v>1183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>_xlfn.CONCAT("Trata-se de: ", SUBSTITUTE(B142,"1.",""))</f>
        <v>Trata-se de: Elemento</v>
      </c>
      <c r="M142" s="7" t="str">
        <f>_xlfn.CONCAT("", SUBSTITUTE(C142,"."," ")," ")</f>
        <v xml:space="preserve">Geográfico </v>
      </c>
      <c r="N142" s="7" t="str">
        <f>_xlfn.CONCAT(SUBSTITUTE(D142,"."," ")," ")</f>
        <v xml:space="preserve">Limite </v>
      </c>
      <c r="O142" s="7" t="str">
        <f>_xlfn.CONCAT(SUBSTITUTE(E142,"."," ")," ")</f>
        <v xml:space="preserve">Fronteira Federal </v>
      </c>
      <c r="P142" s="7" t="str">
        <f>_xlfn.CONCAT(L142," ",M142," ",N142," ",O142," ", SUBSTITUTE(F142, ".", " "),". --- ",Q142)</f>
        <v>Trata-se de: Elemento Geográfico  Limite  Fronteira Federal  País. --- Consultar a Norma 6492-2021 no Anexo  A.4</v>
      </c>
      <c r="Q142" s="7" t="str">
        <f>_xlfn.CONCAT("Consultar a Norma ",R142," no Anexo ",S142)</f>
        <v>Consultar a Norma 6492-2021 no Anexo  A.4</v>
      </c>
      <c r="R142" s="21" t="s">
        <v>592</v>
      </c>
      <c r="S142" s="21" t="s">
        <v>421</v>
      </c>
      <c r="T142" s="10" t="str">
        <f>_xlfn.CONCAT("key_",A142)</f>
        <v>key_142</v>
      </c>
    </row>
    <row r="143" spans="1:20" ht="7.8" customHeight="1" x14ac:dyDescent="0.3">
      <c r="A143" s="13">
        <v>143</v>
      </c>
      <c r="B143" s="9" t="s">
        <v>1422</v>
      </c>
      <c r="C143" s="9" t="s">
        <v>1252</v>
      </c>
      <c r="D143" s="9" t="s">
        <v>1423</v>
      </c>
      <c r="E143" s="9" t="s">
        <v>1266</v>
      </c>
      <c r="F143" s="9" t="s">
        <v>1181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xml:space="preserve"> _xlfn.CONCAT("dentro.de only ",  E142, " and ", F143)</f>
        <v>dentro.de only Fronteira.Federal and Estado</v>
      </c>
      <c r="L143" s="7" t="str">
        <f>_xlfn.CONCAT("Trata-se de: ", SUBSTITUTE(B143,"1.",""))</f>
        <v>Trata-se de: Elemento</v>
      </c>
      <c r="M143" s="7" t="str">
        <f>_xlfn.CONCAT("", SUBSTITUTE(C143,"."," ")," ")</f>
        <v xml:space="preserve">Geográfico </v>
      </c>
      <c r="N143" s="7" t="str">
        <f>_xlfn.CONCAT(SUBSTITUTE(D143,"."," ")," ")</f>
        <v xml:space="preserve">Limite </v>
      </c>
      <c r="O143" s="7" t="str">
        <f>_xlfn.CONCAT(SUBSTITUTE(E143,"."," ")," ")</f>
        <v xml:space="preserve">Fronteira Estadual </v>
      </c>
      <c r="P143" s="7" t="str">
        <f>_xlfn.CONCAT(L143," ",M143," ",N143," ",O143," ", SUBSTITUTE(F143, ".", " "),". --- ",Q143)</f>
        <v>Trata-se de: Elemento Geográfico  Limite  Fronteira Estadual  Estado. --- Consultar a Norma 6492-2021 no Anexo  A.4</v>
      </c>
      <c r="Q143" s="7" t="str">
        <f>_xlfn.CONCAT("Consultar a Norma ",R143," no Anexo ",S143)</f>
        <v>Consultar a Norma 6492-2021 no Anexo  A.4</v>
      </c>
      <c r="R143" s="21" t="s">
        <v>592</v>
      </c>
      <c r="S143" s="21" t="s">
        <v>421</v>
      </c>
      <c r="T143" s="10" t="str">
        <f>_xlfn.CONCAT("key_",A143)</f>
        <v>key_143</v>
      </c>
    </row>
    <row r="144" spans="1:20" ht="7.8" customHeight="1" x14ac:dyDescent="0.3">
      <c r="A144" s="13">
        <v>144</v>
      </c>
      <c r="B144" s="9" t="s">
        <v>1422</v>
      </c>
      <c r="C144" s="9" t="s">
        <v>1252</v>
      </c>
      <c r="D144" s="9" t="s">
        <v>1423</v>
      </c>
      <c r="E144" s="9" t="s">
        <v>1267</v>
      </c>
      <c r="F144" s="9" t="s">
        <v>1182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xml:space="preserve"> _xlfn.CONCAT("dentro.de only ",  E143, " and ", F144)</f>
        <v>dentro.de only Fronteira.Estadual and Município</v>
      </c>
      <c r="L144" s="7" t="str">
        <f>_xlfn.CONCAT("Trata-se de: ", SUBSTITUTE(B144,"1.",""))</f>
        <v>Trata-se de: Elemento</v>
      </c>
      <c r="M144" s="7" t="str">
        <f>_xlfn.CONCAT("", SUBSTITUTE(C144,"."," ")," ")</f>
        <v xml:space="preserve">Geográfico </v>
      </c>
      <c r="N144" s="7" t="str">
        <f>_xlfn.CONCAT(SUBSTITUTE(D144,"."," ")," ")</f>
        <v xml:space="preserve">Limite </v>
      </c>
      <c r="O144" s="7" t="str">
        <f>_xlfn.CONCAT(SUBSTITUTE(E144,"."," ")," ")</f>
        <v xml:space="preserve">Fronteira Municipal </v>
      </c>
      <c r="P144" s="7" t="str">
        <f>_xlfn.CONCAT(L144," ",M144," ",N144," ",O144," ", SUBSTITUTE(F144, ".", " "),". --- ",Q144)</f>
        <v>Trata-se de: Elemento Geográfico  Limite  Fronteira Municipal  Município. --- Consultar a Norma 6492-2021 no Anexo  A.4</v>
      </c>
      <c r="Q144" s="7" t="str">
        <f>_xlfn.CONCAT("Consultar a Norma ",R144," no Anexo ",S144)</f>
        <v>Consultar a Norma 6492-2021 no Anexo  A.4</v>
      </c>
      <c r="R144" s="21" t="s">
        <v>592</v>
      </c>
      <c r="S144" s="21" t="s">
        <v>421</v>
      </c>
      <c r="T144" s="10" t="str">
        <f>_xlfn.CONCAT("key_",A144)</f>
        <v>key_144</v>
      </c>
    </row>
    <row r="145" spans="1:20" ht="7.8" customHeight="1" x14ac:dyDescent="0.3">
      <c r="A145" s="13">
        <v>145</v>
      </c>
      <c r="B145" s="9" t="s">
        <v>1422</v>
      </c>
      <c r="C145" s="9" t="s">
        <v>1252</v>
      </c>
      <c r="D145" s="9" t="s">
        <v>1423</v>
      </c>
      <c r="E145" s="9" t="s">
        <v>1269</v>
      </c>
      <c r="F145" s="9" t="s">
        <v>1270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xml:space="preserve"> _xlfn.CONCAT("dentro.de only ",  E144, " and ", F145)</f>
        <v>dentro.de only Fronteira.Municipal and Area.de.Planejamento</v>
      </c>
      <c r="L145" s="7" t="str">
        <f>_xlfn.CONCAT("Trata-se de: ", SUBSTITUTE(B145,"1.",""))</f>
        <v>Trata-se de: Elemento</v>
      </c>
      <c r="M145" s="7" t="str">
        <f>_xlfn.CONCAT("", SUBSTITUTE(C145,"."," ")," ")</f>
        <v xml:space="preserve">Geográfico </v>
      </c>
      <c r="N145" s="7" t="str">
        <f>_xlfn.CONCAT(SUBSTITUTE(D145,"."," ")," ")</f>
        <v xml:space="preserve">Limite </v>
      </c>
      <c r="O145" s="7" t="str">
        <f>_xlfn.CONCAT(SUBSTITUTE(E145,"."," ")," ")</f>
        <v xml:space="preserve">Região Municipal </v>
      </c>
      <c r="P145" s="7" t="str">
        <f>_xlfn.CONCAT(L145," ",M145," ",N145," ",O145," ", SUBSTITUTE(F145, ".", " "),". --- ",Q145)</f>
        <v>Trata-se de: Elemento Geográfico  Limite  Região Municipal  Area de Planejamento. --- Consultar a Norma 6492-2021 no Anexo  A.4</v>
      </c>
      <c r="Q145" s="7" t="str">
        <f>_xlfn.CONCAT("Consultar a Norma ",R145," no Anexo ",S145)</f>
        <v>Consultar a Norma 6492-2021 no Anexo  A.4</v>
      </c>
      <c r="R145" s="21" t="s">
        <v>592</v>
      </c>
      <c r="S145" s="21" t="s">
        <v>421</v>
      </c>
      <c r="T145" s="10" t="str">
        <f>_xlfn.CONCAT("key_",A145)</f>
        <v>key_145</v>
      </c>
    </row>
    <row r="146" spans="1:20" ht="7.8" customHeight="1" x14ac:dyDescent="0.3">
      <c r="A146" s="13">
        <v>146</v>
      </c>
      <c r="B146" s="9" t="s">
        <v>1422</v>
      </c>
      <c r="C146" s="9" t="s">
        <v>1252</v>
      </c>
      <c r="D146" s="9" t="s">
        <v>1423</v>
      </c>
      <c r="E146" s="9" t="s">
        <v>1269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xml:space="preserve"> _xlfn.CONCAT("dentro.de only ",  E145, " and ", F146)</f>
        <v>dentro.de only Região.Municipal and Zona.Administrativa</v>
      </c>
      <c r="L146" s="7" t="str">
        <f>_xlfn.CONCAT("Trata-se de: ", SUBSTITUTE(B146,"1.",""))</f>
        <v>Trata-se de: Elemento</v>
      </c>
      <c r="M146" s="7" t="str">
        <f>_xlfn.CONCAT("", SUBSTITUTE(C146,"."," ")," ")</f>
        <v xml:space="preserve">Geográfico </v>
      </c>
      <c r="N146" s="7" t="str">
        <f>_xlfn.CONCAT(SUBSTITUTE(D146,"."," ")," ")</f>
        <v xml:space="preserve">Limite </v>
      </c>
      <c r="O146" s="7" t="str">
        <f>_xlfn.CONCAT(SUBSTITUTE(E146,"."," ")," ")</f>
        <v xml:space="preserve">Região Municipal </v>
      </c>
      <c r="P146" s="7" t="str">
        <f>_xlfn.CONCAT(L146," ",M146," ",N146," ",O146," ", SUBSTITUTE(F146, ".", " "),". --- ",Q146)</f>
        <v>Trata-se de: Elemento Geográfico  Limite  Região Municipal  Zona Administrativa. --- Consultar a Norma 6492-2021 no Anexo  A.4</v>
      </c>
      <c r="Q146" s="7" t="str">
        <f>_xlfn.CONCAT("Consultar a Norma ",R146," no Anexo ",S146)</f>
        <v>Consultar a Norma 6492-2021 no Anexo  A.4</v>
      </c>
      <c r="R146" s="21" t="s">
        <v>592</v>
      </c>
      <c r="S146" s="21" t="s">
        <v>421</v>
      </c>
      <c r="T146" s="10" t="str">
        <f>_xlfn.CONCAT("key_",A146)</f>
        <v>key_146</v>
      </c>
    </row>
    <row r="147" spans="1:20" ht="7.8" customHeight="1" x14ac:dyDescent="0.3">
      <c r="A147" s="13">
        <v>147</v>
      </c>
      <c r="B147" s="9" t="s">
        <v>1422</v>
      </c>
      <c r="C147" s="9" t="s">
        <v>1252</v>
      </c>
      <c r="D147" s="9" t="s">
        <v>1423</v>
      </c>
      <c r="E147" s="9" t="s">
        <v>1264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xml:space="preserve"> _xlfn.CONCAT("dentro.de only ",  E146, " and ", F147)</f>
        <v>dentro.de only Região.Municipal and Bairro</v>
      </c>
      <c r="L147" s="7" t="str">
        <f>_xlfn.CONCAT("Trata-se de: ", SUBSTITUTE(B147,"1.",""))</f>
        <v>Trata-se de: Elemento</v>
      </c>
      <c r="M147" s="7" t="str">
        <f>_xlfn.CONCAT("", SUBSTITUTE(C147,"."," ")," ")</f>
        <v xml:space="preserve">Geográfico </v>
      </c>
      <c r="N147" s="7" t="str">
        <f>_xlfn.CONCAT(SUBSTITUTE(D147,"."," ")," ")</f>
        <v xml:space="preserve">Limite </v>
      </c>
      <c r="O147" s="7" t="str">
        <f>_xlfn.CONCAT(SUBSTITUTE(E147,"."," ")," ")</f>
        <v xml:space="preserve">Perímetro Municipal </v>
      </c>
      <c r="P147" s="7" t="str">
        <f>_xlfn.CONCAT(L147," ",M147," ",N147," ",O147," ", SUBSTITUTE(F147, ".", " "),". --- ",Q147)</f>
        <v>Trata-se de: Elemento Geográfico  Limite  Perímetro Municipal  Bairro. --- Consultar a Norma 6492-2021 no Anexo  A.4</v>
      </c>
      <c r="Q147" s="7" t="str">
        <f>_xlfn.CONCAT("Consultar a Norma ",R147," no Anexo ",S147)</f>
        <v>Consultar a Norma 6492-2021 no Anexo  A.4</v>
      </c>
      <c r="R147" s="21" t="s">
        <v>592</v>
      </c>
      <c r="S147" s="21" t="s">
        <v>421</v>
      </c>
      <c r="T147" s="10" t="str">
        <f>_xlfn.CONCAT("key_",A147)</f>
        <v>key_147</v>
      </c>
    </row>
    <row r="148" spans="1:20" ht="7.8" customHeight="1" x14ac:dyDescent="0.3">
      <c r="A148" s="13">
        <v>148</v>
      </c>
      <c r="B148" s="9" t="s">
        <v>1422</v>
      </c>
      <c r="C148" s="9" t="s">
        <v>1252</v>
      </c>
      <c r="D148" s="9" t="s">
        <v>1423</v>
      </c>
      <c r="E148" s="9" t="s">
        <v>1263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_xlfn.CONCAT("dentro.de only ",  E147, " and ", F148)</f>
        <v>dentro.de only Perímetro.Municipal and Quadra</v>
      </c>
      <c r="L148" s="7" t="str">
        <f>_xlfn.CONCAT("Trata-se de: ", SUBSTITUTE(B148,"1.",""))</f>
        <v>Trata-se de: Elemento</v>
      </c>
      <c r="M148" s="7" t="str">
        <f>_xlfn.CONCAT("", SUBSTITUTE(C148,"."," ")," ")</f>
        <v xml:space="preserve">Geográfico </v>
      </c>
      <c r="N148" s="7" t="str">
        <f>_xlfn.CONCAT(SUBSTITUTE(D148,"."," ")," ")</f>
        <v xml:space="preserve">Limite </v>
      </c>
      <c r="O148" s="7" t="str">
        <f>_xlfn.CONCAT(SUBSTITUTE(E148,"."," ")," ")</f>
        <v xml:space="preserve">Perímetro Barrial </v>
      </c>
      <c r="P148" s="7" t="str">
        <f>_xlfn.CONCAT(L148," ",M148," ",N148," ",O148," ", SUBSTITUTE(F148, ".", " "),". --- ",Q148)</f>
        <v>Trata-se de: Elemento Geográfico  Limite  Perímetro Barrial  Quadra. --- Consultar a Norma 6492-2021 no Anexo  A.4</v>
      </c>
      <c r="Q148" s="7" t="str">
        <f>_xlfn.CONCAT("Consultar a Norma ",R148," no Anexo ",S148)</f>
        <v>Consultar a Norma 6492-2021 no Anexo  A.4</v>
      </c>
      <c r="R148" s="21" t="s">
        <v>592</v>
      </c>
      <c r="S148" s="21" t="s">
        <v>421</v>
      </c>
      <c r="T148" s="10" t="str">
        <f>_xlfn.CONCAT("key_",A148)</f>
        <v>key_148</v>
      </c>
    </row>
    <row r="149" spans="1:20" ht="7.8" customHeight="1" x14ac:dyDescent="0.3">
      <c r="A149" s="13">
        <v>149</v>
      </c>
      <c r="B149" s="9" t="s">
        <v>1422</v>
      </c>
      <c r="C149" s="9" t="s">
        <v>1252</v>
      </c>
      <c r="D149" s="9" t="s">
        <v>1423</v>
      </c>
      <c r="E149" s="9" t="s">
        <v>1271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xml:space="preserve"> _xlfn.CONCAT("dentro.de only ",  E148, " and ", F149)</f>
        <v>dentro.de only Perímetro.Barrial and Lote</v>
      </c>
      <c r="L149" s="7" t="str">
        <f>_xlfn.CONCAT("Trata-se de: ", SUBSTITUTE(B149,"1.",""))</f>
        <v>Trata-se de: Elemento</v>
      </c>
      <c r="M149" s="7" t="str">
        <f>_xlfn.CONCAT("", SUBSTITUTE(C149,"."," ")," ")</f>
        <v xml:space="preserve">Geográfico </v>
      </c>
      <c r="N149" s="7" t="str">
        <f>_xlfn.CONCAT(SUBSTITUTE(D149,"."," ")," ")</f>
        <v xml:space="preserve">Limite </v>
      </c>
      <c r="O149" s="7" t="str">
        <f>_xlfn.CONCAT(SUBSTITUTE(E149,"."," ")," ")</f>
        <v xml:space="preserve">Contorno Predial </v>
      </c>
      <c r="P149" s="7" t="str">
        <f>_xlfn.CONCAT(L149," ",M149," ",N149," ",O149," ", SUBSTITUTE(F149, ".", " "),". --- ",Q149)</f>
        <v>Trata-se de: Elemento Geográfico  Limite  Contorno Predial  Lote. --- Consultar a Norma 6492-2021 no Anexo  A.4</v>
      </c>
      <c r="Q149" s="7" t="str">
        <f>_xlfn.CONCAT("Consultar a Norma ",R149," no Anexo ",S149)</f>
        <v>Consultar a Norma 6492-2021 no Anexo  A.4</v>
      </c>
      <c r="R149" s="21" t="s">
        <v>592</v>
      </c>
      <c r="S149" s="21" t="s">
        <v>421</v>
      </c>
      <c r="T149" s="10" t="str">
        <f>_xlfn.CONCAT("key_",A149)</f>
        <v>key_149</v>
      </c>
    </row>
    <row r="150" spans="1:20" ht="7.8" customHeight="1" x14ac:dyDescent="0.3">
      <c r="A150" s="13">
        <v>150</v>
      </c>
      <c r="B150" s="9" t="s">
        <v>1422</v>
      </c>
      <c r="C150" s="9" t="s">
        <v>1252</v>
      </c>
      <c r="D150" s="9" t="s">
        <v>1423</v>
      </c>
      <c r="E150" s="9" t="s">
        <v>1271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_xlfn.CONCAT("dentro.de only ",  E149, " and ", F150)</f>
        <v>dentro.de only Contorno.Predial and Prédio</v>
      </c>
      <c r="L150" s="7" t="str">
        <f>_xlfn.CONCAT("Trata-se de: ", SUBSTITUTE(B150,"1.",""))</f>
        <v>Trata-se de: Elemento</v>
      </c>
      <c r="M150" s="7" t="str">
        <f>_xlfn.CONCAT("", SUBSTITUTE(C150,"."," ")," ")</f>
        <v xml:space="preserve">Geográfico </v>
      </c>
      <c r="N150" s="7" t="str">
        <f>_xlfn.CONCAT(SUBSTITUTE(D150,"."," ")," ")</f>
        <v xml:space="preserve">Limite </v>
      </c>
      <c r="O150" s="7" t="str">
        <f>_xlfn.CONCAT(SUBSTITUTE(E150,"."," ")," ")</f>
        <v xml:space="preserve">Contorno Predial </v>
      </c>
      <c r="P150" s="7" t="str">
        <f>_xlfn.CONCAT(L150," ",M150," ",N150," ",O150," ", SUBSTITUTE(F150, ".", " "),". --- ",Q150)</f>
        <v>Trata-se de: Elemento Geográfico  Limite  Contorno Predial  Prédio. --- Consultar a Norma 6492-2021 no Anexo  A.4</v>
      </c>
      <c r="Q150" s="7" t="str">
        <f>_xlfn.CONCAT("Consultar a Norma ",R150," no Anexo ",S150)</f>
        <v>Consultar a Norma 6492-2021 no Anexo  A.4</v>
      </c>
      <c r="R150" s="21" t="s">
        <v>592</v>
      </c>
      <c r="S150" s="21" t="s">
        <v>421</v>
      </c>
      <c r="T150" s="10" t="str">
        <f>_xlfn.CONCAT("key_",A150)</f>
        <v>key_150</v>
      </c>
    </row>
    <row r="151" spans="1:20" ht="7.8" customHeight="1" x14ac:dyDescent="0.3">
      <c r="A151" s="13">
        <v>151</v>
      </c>
      <c r="B151" s="9" t="s">
        <v>1422</v>
      </c>
      <c r="C151" s="9" t="s">
        <v>1252</v>
      </c>
      <c r="D151" s="9" t="s">
        <v>1423</v>
      </c>
      <c r="E151" s="9" t="s">
        <v>1272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_xlfn.CONCAT("dentro.de only ",  E150, " and ", F151)</f>
        <v>dentro.de only Contorno.Predial and Ambiente</v>
      </c>
      <c r="L151" s="7" t="str">
        <f>_xlfn.CONCAT("Trata-se de: ", SUBSTITUTE(B151,"1.",""))</f>
        <v>Trata-se de: Elemento</v>
      </c>
      <c r="M151" s="7" t="str">
        <f>_xlfn.CONCAT("", SUBSTITUTE(C151,"."," ")," ")</f>
        <v xml:space="preserve">Geográfico </v>
      </c>
      <c r="N151" s="7" t="str">
        <f>_xlfn.CONCAT(SUBSTITUTE(D151,"."," ")," ")</f>
        <v xml:space="preserve">Limite </v>
      </c>
      <c r="O151" s="7" t="str">
        <f>_xlfn.CONCAT(SUBSTITUTE(E151,"."," ")," ")</f>
        <v xml:space="preserve">Contorno Espacial </v>
      </c>
      <c r="P151" s="7" t="str">
        <f>_xlfn.CONCAT(L151," ",M151," ",N151," ",O151," ", SUBSTITUTE(F151, ".", " "),". --- ",Q151)</f>
        <v>Trata-se de: Elemento Geográfico  Limite  Contorno Espacial  Ambiente. --- Consultar a Norma 6492-2021 no Anexo  A.4</v>
      </c>
      <c r="Q151" s="7" t="str">
        <f>_xlfn.CONCAT("Consultar a Norma ",R151," no Anexo ",S151)</f>
        <v>Consultar a Norma 6492-2021 no Anexo  A.4</v>
      </c>
      <c r="R151" s="21" t="s">
        <v>592</v>
      </c>
      <c r="S151" s="21" t="s">
        <v>421</v>
      </c>
      <c r="T151" s="10" t="str">
        <f>_xlfn.CONCAT("key_",A151)</f>
        <v>key_151</v>
      </c>
    </row>
    <row r="152" spans="1:20" ht="7.8" customHeight="1" x14ac:dyDescent="0.3">
      <c r="A152" s="13">
        <v>152</v>
      </c>
      <c r="B152" s="9" t="s">
        <v>1422</v>
      </c>
      <c r="C152" s="9" t="s">
        <v>1252</v>
      </c>
      <c r="D152" s="9" t="s">
        <v>1423</v>
      </c>
      <c r="E152" s="9" t="s">
        <v>1271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_xlfn.CONCAT("adjacente.a only ",  F150, " and ", F152)</f>
        <v>adjacente.a only Prédio and Edícula</v>
      </c>
      <c r="L152" s="7" t="str">
        <f>_xlfn.CONCAT("Trata-se de: ", SUBSTITUTE(B152,"1.",""))</f>
        <v>Trata-se de: Elemento</v>
      </c>
      <c r="M152" s="7" t="str">
        <f>_xlfn.CONCAT("", SUBSTITUTE(C152,"."," ")," ")</f>
        <v xml:space="preserve">Geográfico </v>
      </c>
      <c r="N152" s="7" t="str">
        <f>_xlfn.CONCAT(SUBSTITUTE(D152,"."," ")," ")</f>
        <v xml:space="preserve">Limite </v>
      </c>
      <c r="O152" s="7" t="str">
        <f>_xlfn.CONCAT(SUBSTITUTE(E152,"."," ")," ")</f>
        <v xml:space="preserve">Contorno Predial </v>
      </c>
      <c r="P152" s="7" t="str">
        <f>_xlfn.CONCAT(L152," ",M152," ",N152," ",O152," ", SUBSTITUTE(F152, ".", " "),". --- ",Q152)</f>
        <v>Trata-se de: Elemento Geográfico  Limite  Contorno Predial  Edícula. --- Consultar a Norma 6492-2021 no Anexo  A.4</v>
      </c>
      <c r="Q152" s="7" t="str">
        <f>_xlfn.CONCAT("Consultar a Norma ",R152," no Anexo ",S152)</f>
        <v>Consultar a Norma 6492-2021 no Anexo  A.4</v>
      </c>
      <c r="R152" s="21" t="s">
        <v>592</v>
      </c>
      <c r="S152" s="21" t="s">
        <v>421</v>
      </c>
      <c r="T152" s="10" t="str">
        <f>_xlfn.CONCAT("key_",A152)</f>
        <v>key_152</v>
      </c>
    </row>
    <row r="153" spans="1:20" ht="7.8" customHeight="1" x14ac:dyDescent="0.3">
      <c r="A153" s="13">
        <v>153</v>
      </c>
      <c r="B153" s="9" t="s">
        <v>1422</v>
      </c>
      <c r="C153" s="9" t="s">
        <v>1252</v>
      </c>
      <c r="D153" s="9" t="s">
        <v>1423</v>
      </c>
      <c r="E153" s="9" t="s">
        <v>1271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_xlfn.CONCAT("adjacente.a only ",  F150, " and ", F153)</f>
        <v>adjacente.a only Prédio and Bloco</v>
      </c>
      <c r="L153" s="7" t="str">
        <f>_xlfn.CONCAT("Trata-se de: ", SUBSTITUTE(B153,"1.",""))</f>
        <v>Trata-se de: Elemento</v>
      </c>
      <c r="M153" s="7" t="str">
        <f>_xlfn.CONCAT("", SUBSTITUTE(C153,"."," ")," ")</f>
        <v xml:space="preserve">Geográfico </v>
      </c>
      <c r="N153" s="7" t="str">
        <f>_xlfn.CONCAT(SUBSTITUTE(D153,"."," ")," ")</f>
        <v xml:space="preserve">Limite </v>
      </c>
      <c r="O153" s="7" t="str">
        <f>_xlfn.CONCAT(SUBSTITUTE(E153,"."," ")," ")</f>
        <v xml:space="preserve">Contorno Predial </v>
      </c>
      <c r="P153" s="7" t="str">
        <f>_xlfn.CONCAT(L153," ",M153," ",N153," ",O153," ", SUBSTITUTE(F153, ".", " "),". --- ",Q153)</f>
        <v>Trata-se de: Elemento Geográfico  Limite  Contorno Predial  Bloco. --- Consultar a Norma 6492-2021 no Anexo  A.4</v>
      </c>
      <c r="Q153" s="7" t="str">
        <f>_xlfn.CONCAT("Consultar a Norma ",R153," no Anexo ",S153)</f>
        <v>Consultar a Norma 6492-2021 no Anexo  A.4</v>
      </c>
      <c r="R153" s="21" t="s">
        <v>592</v>
      </c>
      <c r="S153" s="21" t="s">
        <v>421</v>
      </c>
      <c r="T153" s="10" t="str">
        <f>_xlfn.CONCAT("key_",A153)</f>
        <v>key_153</v>
      </c>
    </row>
    <row r="154" spans="1:20" ht="7.8" customHeight="1" x14ac:dyDescent="0.3">
      <c r="A154" s="13">
        <v>154</v>
      </c>
      <c r="B154" s="9" t="s">
        <v>1422</v>
      </c>
      <c r="C154" s="9" t="s">
        <v>1252</v>
      </c>
      <c r="D154" s="9" t="s">
        <v>1423</v>
      </c>
      <c r="E154" s="9" t="s">
        <v>1268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_xlfn.CONCAT("dentro.de only ",  F150, " and ", F154)</f>
        <v>dentro.de only Prédio and Setor</v>
      </c>
      <c r="L154" s="7" t="str">
        <f>_xlfn.CONCAT("Trata-se de: ", SUBSTITUTE(B154,"1.",""))</f>
        <v>Trata-se de: Elemento</v>
      </c>
      <c r="M154" s="7" t="str">
        <f>_xlfn.CONCAT("", SUBSTITUTE(C154,"."," ")," ")</f>
        <v xml:space="preserve">Geográfico </v>
      </c>
      <c r="N154" s="7" t="str">
        <f>_xlfn.CONCAT(SUBSTITUTE(D154,"."," ")," ")</f>
        <v xml:space="preserve">Limite </v>
      </c>
      <c r="O154" s="7" t="str">
        <f>_xlfn.CONCAT(SUBSTITUTE(E154,"."," ")," ")</f>
        <v xml:space="preserve">Grupo Funcional </v>
      </c>
      <c r="P154" s="7" t="str">
        <f>_xlfn.CONCAT(L154," ",M154," ",N154," ",O154," ", SUBSTITUTE(F154, ".", " "),". --- ",Q154)</f>
        <v>Trata-se de: Elemento Geográfico  Limite  Grupo Funcional  Setor. --- Consultar a Norma 6492-2021 no Anexo  A.4</v>
      </c>
      <c r="Q154" s="7" t="str">
        <f>_xlfn.CONCAT("Consultar a Norma ",R154," no Anexo ",S154)</f>
        <v>Consultar a Norma 6492-2021 no Anexo  A.4</v>
      </c>
      <c r="R154" s="21" t="s">
        <v>592</v>
      </c>
      <c r="S154" s="21" t="s">
        <v>421</v>
      </c>
      <c r="T154" s="10" t="str">
        <f>_xlfn.CONCAT("key_",A154)</f>
        <v>key_154</v>
      </c>
    </row>
    <row r="155" spans="1:20" ht="7.8" customHeight="1" x14ac:dyDescent="0.3">
      <c r="A155" s="13">
        <v>155</v>
      </c>
      <c r="B155" s="9" t="s">
        <v>1422</v>
      </c>
      <c r="C155" s="9" t="s">
        <v>1252</v>
      </c>
      <c r="D155" s="9" t="s">
        <v>1423</v>
      </c>
      <c r="E155" s="9" t="s">
        <v>1268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_xlfn.CONCAT("dentro.de only ",  F150, " and ", F155)</f>
        <v>dentro.de only Prédio and Divisão</v>
      </c>
      <c r="L155" s="7" t="str">
        <f>_xlfn.CONCAT("Trata-se de: ", SUBSTITUTE(B155,"1.",""))</f>
        <v>Trata-se de: Elemento</v>
      </c>
      <c r="M155" s="7" t="str">
        <f>_xlfn.CONCAT("", SUBSTITUTE(C155,"."," ")," ")</f>
        <v xml:space="preserve">Geográfico </v>
      </c>
      <c r="N155" s="7" t="str">
        <f>_xlfn.CONCAT(SUBSTITUTE(D155,"."," ")," ")</f>
        <v xml:space="preserve">Limite </v>
      </c>
      <c r="O155" s="7" t="str">
        <f>_xlfn.CONCAT(SUBSTITUTE(E155,"."," ")," ")</f>
        <v xml:space="preserve">Grupo Funcional </v>
      </c>
      <c r="P155" s="7" t="str">
        <f>_xlfn.CONCAT(L155," ",M155," ",N155," ",O155," ", SUBSTITUTE(F155, ".", " "),". --- ",Q155)</f>
        <v>Trata-se de: Elemento Geográfico  Limite  Grupo Funcional  Divisão. --- Consultar a Norma 6492-2021 no Anexo  A.4</v>
      </c>
      <c r="Q155" s="7" t="str">
        <f>_xlfn.CONCAT("Consultar a Norma ",R155," no Anexo ",S155)</f>
        <v>Consultar a Norma 6492-2021 no Anexo  A.4</v>
      </c>
      <c r="R155" s="21" t="s">
        <v>592</v>
      </c>
      <c r="S155" s="21" t="s">
        <v>421</v>
      </c>
      <c r="T155" s="10" t="str">
        <f>_xlfn.CONCAT("key_",A155)</f>
        <v>key_155</v>
      </c>
    </row>
    <row r="156" spans="1:20" ht="7.8" customHeight="1" x14ac:dyDescent="0.3">
      <c r="A156" s="13">
        <v>156</v>
      </c>
      <c r="B156" s="9" t="s">
        <v>1422</v>
      </c>
      <c r="C156" s="9" t="s">
        <v>642</v>
      </c>
      <c r="D156" s="9" t="s">
        <v>1105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>_xlfn.CONCAT("Trata-se de: ", SUBSTITUTE(B156,"1.",""))</f>
        <v>Trata-se de: Elemento</v>
      </c>
      <c r="M156" s="7" t="str">
        <f>_xlfn.CONCAT("", SUBSTITUTE(C156,"."," ")," ")</f>
        <v xml:space="preserve">Geométrico </v>
      </c>
      <c r="N156" s="7" t="str">
        <f>_xlfn.CONCAT(SUBSTITUTE(D156,"."," ")," ")</f>
        <v xml:space="preserve">Curva Fechada </v>
      </c>
      <c r="O156" s="7" t="str">
        <f>_xlfn.CONCAT(SUBSTITUTE(E156,"."," ")," ")</f>
        <v xml:space="preserve">Geratriz </v>
      </c>
      <c r="P156" s="7" t="str">
        <f>_xlfn.CONCAT(L156," ",M156," ",N156," ",O156," ", SUBSTITUTE(F156, ".", " "),". --- ",Q156)</f>
        <v>Trata-se de: Elemento Geométrico  Curva Fechada  Geratriz  Circular. --- Consultar a Norma 6492-2021 no Anexo  A.4</v>
      </c>
      <c r="Q156" s="7" t="str">
        <f>_xlfn.CONCAT("Consultar a Norma ",R156," no Anexo ",S156)</f>
        <v>Consultar a Norma 6492-2021 no Anexo  A.4</v>
      </c>
      <c r="R156" s="21" t="s">
        <v>592</v>
      </c>
      <c r="S156" s="21" t="s">
        <v>421</v>
      </c>
      <c r="T156" s="10" t="str">
        <f>_xlfn.CONCAT("key_",A156)</f>
        <v>key_156</v>
      </c>
    </row>
    <row r="157" spans="1:20" ht="7.8" customHeight="1" x14ac:dyDescent="0.3">
      <c r="A157" s="13">
        <v>157</v>
      </c>
      <c r="B157" s="9" t="s">
        <v>1422</v>
      </c>
      <c r="C157" s="9" t="s">
        <v>642</v>
      </c>
      <c r="D157" s="9" t="s">
        <v>1105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>_xlfn.CONCAT("Trata-se de: ", SUBSTITUTE(B157,"1.",""))</f>
        <v>Trata-se de: Elemento</v>
      </c>
      <c r="M157" s="7" t="str">
        <f>_xlfn.CONCAT("", SUBSTITUTE(C157,"."," ")," ")</f>
        <v xml:space="preserve">Geométrico </v>
      </c>
      <c r="N157" s="7" t="str">
        <f>_xlfn.CONCAT(SUBSTITUTE(D157,"."," ")," ")</f>
        <v xml:space="preserve">Curva Fechada </v>
      </c>
      <c r="O157" s="7" t="str">
        <f>_xlfn.CONCAT(SUBSTITUTE(E157,"."," ")," ")</f>
        <v xml:space="preserve">Geratriz </v>
      </c>
      <c r="P157" s="7" t="str">
        <f>_xlfn.CONCAT(L157," ",M157," ",N157," ",O157," ", SUBSTITUTE(F157, ".", " "),". --- ",Q157)</f>
        <v>Trata-se de: Elemento Geométrico  Curva Fechada  Geratriz  Regular. --- Consultar a Norma 6492-2021 no Anexo  A.4</v>
      </c>
      <c r="Q157" s="7" t="str">
        <f>_xlfn.CONCAT("Consultar a Norma ",R157," no Anexo ",S157)</f>
        <v>Consultar a Norma 6492-2021 no Anexo  A.4</v>
      </c>
      <c r="R157" s="21" t="s">
        <v>592</v>
      </c>
      <c r="S157" s="21" t="s">
        <v>421</v>
      </c>
      <c r="T157" s="10" t="str">
        <f>_xlfn.CONCAT("key_",A157)</f>
        <v>key_157</v>
      </c>
    </row>
    <row r="158" spans="1:20" ht="7.8" customHeight="1" x14ac:dyDescent="0.3">
      <c r="A158" s="13">
        <v>158</v>
      </c>
      <c r="B158" s="9" t="s">
        <v>1422</v>
      </c>
      <c r="C158" s="9" t="s">
        <v>642</v>
      </c>
      <c r="D158" s="9" t="s">
        <v>1105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>_xlfn.CONCAT("Trata-se de: ", SUBSTITUTE(B158,"1.",""))</f>
        <v>Trata-se de: Elemento</v>
      </c>
      <c r="M158" s="7" t="str">
        <f>_xlfn.CONCAT("", SUBSTITUTE(C158,"."," ")," ")</f>
        <v xml:space="preserve">Geométrico </v>
      </c>
      <c r="N158" s="7" t="str">
        <f>_xlfn.CONCAT(SUBSTITUTE(D158,"."," ")," ")</f>
        <v xml:space="preserve">Curva Fechada </v>
      </c>
      <c r="O158" s="7" t="str">
        <f>_xlfn.CONCAT(SUBSTITUTE(E158,"."," ")," ")</f>
        <v xml:space="preserve">Geratriz </v>
      </c>
      <c r="P158" s="7" t="str">
        <f>_xlfn.CONCAT(L158," ",M158," ",N158," ",O158," ", SUBSTITUTE(F158, ".", " "),". --- ",Q158)</f>
        <v>Trata-se de: Elemento Geométrico  Curva Fechada  Geratriz  Irregular. --- Consultar a Norma 6492-2021 no Anexo  A.4</v>
      </c>
      <c r="Q158" s="7" t="str">
        <f>_xlfn.CONCAT("Consultar a Norma ",R158," no Anexo ",S158)</f>
        <v>Consultar a Norma 6492-2021 no Anexo  A.4</v>
      </c>
      <c r="R158" s="21" t="s">
        <v>592</v>
      </c>
      <c r="S158" s="21" t="s">
        <v>421</v>
      </c>
      <c r="T158" s="10" t="str">
        <f>_xlfn.CONCAT("key_",A158)</f>
        <v>key_158</v>
      </c>
    </row>
    <row r="159" spans="1:20" ht="7.8" customHeight="1" x14ac:dyDescent="0.3">
      <c r="A159" s="13">
        <v>159</v>
      </c>
      <c r="B159" s="9" t="s">
        <v>1422</v>
      </c>
      <c r="C159" s="9" t="s">
        <v>642</v>
      </c>
      <c r="D159" s="9" t="s">
        <v>1105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>_xlfn.CONCAT("Trata-se de: ", SUBSTITUTE(B159,"1.",""))</f>
        <v>Trata-se de: Elemento</v>
      </c>
      <c r="M159" s="7" t="str">
        <f>_xlfn.CONCAT("", SUBSTITUTE(C159,"."," ")," ")</f>
        <v xml:space="preserve">Geométrico </v>
      </c>
      <c r="N159" s="7" t="str">
        <f>_xlfn.CONCAT(SUBSTITUTE(D159,"."," ")," ")</f>
        <v xml:space="preserve">Curva Fechada </v>
      </c>
      <c r="O159" s="7" t="str">
        <f>_xlfn.CONCAT(SUBSTITUTE(E159,"."," ")," ")</f>
        <v xml:space="preserve">Geratriz </v>
      </c>
      <c r="P159" s="7" t="str">
        <f>_xlfn.CONCAT(L159," ",M159," ",N159," ",O159," ", SUBSTITUTE(F159, ".", " "),". --- ",Q159)</f>
        <v>Trata-se de: Elemento Geométrico  Curva Fechada  Geratriz  SeçãoPlana. --- Consultar a Norma 6492-2021 no Anexo  A.4</v>
      </c>
      <c r="Q159" s="7" t="str">
        <f>_xlfn.CONCAT("Consultar a Norma ",R159," no Anexo ",S159)</f>
        <v>Consultar a Norma 6492-2021 no Anexo  A.4</v>
      </c>
      <c r="R159" s="21" t="s">
        <v>592</v>
      </c>
      <c r="S159" s="21" t="s">
        <v>421</v>
      </c>
      <c r="T159" s="10" t="str">
        <f>_xlfn.CONCAT("key_",A159)</f>
        <v>key_159</v>
      </c>
    </row>
    <row r="160" spans="1:20" ht="7.8" customHeight="1" x14ac:dyDescent="0.3">
      <c r="A160" s="13">
        <v>160</v>
      </c>
      <c r="B160" s="9" t="s">
        <v>1422</v>
      </c>
      <c r="C160" s="9" t="s">
        <v>642</v>
      </c>
      <c r="D160" s="9" t="s">
        <v>1106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>_xlfn.CONCAT("Trata-se de: ", SUBSTITUTE(B160,"1.",""))</f>
        <v>Trata-se de: Elemento</v>
      </c>
      <c r="M160" s="7" t="str">
        <f>_xlfn.CONCAT("", SUBSTITUTE(C160,"."," ")," ")</f>
        <v xml:space="preserve">Geométrico </v>
      </c>
      <c r="N160" s="7" t="str">
        <f>_xlfn.CONCAT(SUBSTITUTE(D160,"."," ")," ")</f>
        <v xml:space="preserve">Curva Aberta </v>
      </c>
      <c r="O160" s="7" t="str">
        <f>_xlfn.CONCAT(SUBSTITUTE(E160,"."," ")," ")</f>
        <v xml:space="preserve">Diretriz </v>
      </c>
      <c r="P160" s="7" t="str">
        <f>_xlfn.CONCAT(L160," ",M160," ",N160," ",O160," ", SUBSTITUTE(F160, ".", " "),". --- ",Q160)</f>
        <v>Trata-se de: Elemento Geométrico  Curva Aberta  Diretriz  Segmento. --- Consultar a Norma 6492-2021 no Anexo  A.4</v>
      </c>
      <c r="Q160" s="7" t="str">
        <f>_xlfn.CONCAT("Consultar a Norma ",R160," no Anexo ",S160)</f>
        <v>Consultar a Norma 6492-2021 no Anexo  A.4</v>
      </c>
      <c r="R160" s="21" t="s">
        <v>592</v>
      </c>
      <c r="S160" s="21" t="s">
        <v>421</v>
      </c>
      <c r="T160" s="10" t="str">
        <f>_xlfn.CONCAT("key_",A160)</f>
        <v>key_160</v>
      </c>
    </row>
    <row r="161" spans="1:20" ht="7.8" customHeight="1" x14ac:dyDescent="0.3">
      <c r="A161" s="13">
        <v>161</v>
      </c>
      <c r="B161" s="9" t="s">
        <v>1422</v>
      </c>
      <c r="C161" s="9" t="s">
        <v>642</v>
      </c>
      <c r="D161" s="9" t="s">
        <v>1106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>_xlfn.CONCAT("Trata-se de: ", SUBSTITUTE(B161,"1.",""))</f>
        <v>Trata-se de: Elemento</v>
      </c>
      <c r="M161" s="7" t="str">
        <f>_xlfn.CONCAT("", SUBSTITUTE(C161,"."," ")," ")</f>
        <v xml:space="preserve">Geométrico </v>
      </c>
      <c r="N161" s="7" t="str">
        <f>_xlfn.CONCAT(SUBSTITUTE(D161,"."," ")," ")</f>
        <v xml:space="preserve">Curva Aberta </v>
      </c>
      <c r="O161" s="7" t="str">
        <f>_xlfn.CONCAT(SUBSTITUTE(E161,"."," ")," ")</f>
        <v xml:space="preserve">Diretriz </v>
      </c>
      <c r="P161" s="7" t="str">
        <f>_xlfn.CONCAT(L161," ",M161," ",N161," ",O161," ", SUBSTITUTE(F161, ".", " "),". --- ",Q161)</f>
        <v>Trata-se de: Elemento Geométrico  Curva Aberta  Diretriz  Poligonal. --- Consultar a Norma 6492-2021 no Anexo  A.4</v>
      </c>
      <c r="Q161" s="7" t="str">
        <f>_xlfn.CONCAT("Consultar a Norma ",R161," no Anexo ",S161)</f>
        <v>Consultar a Norma 6492-2021 no Anexo  A.4</v>
      </c>
      <c r="R161" s="21" t="s">
        <v>592</v>
      </c>
      <c r="S161" s="21" t="s">
        <v>421</v>
      </c>
      <c r="T161" s="10" t="str">
        <f>_xlfn.CONCAT("key_",A161)</f>
        <v>key_161</v>
      </c>
    </row>
    <row r="162" spans="1:20" ht="7.8" customHeight="1" x14ac:dyDescent="0.3">
      <c r="A162" s="13">
        <v>162</v>
      </c>
      <c r="B162" s="9" t="s">
        <v>1422</v>
      </c>
      <c r="C162" s="9" t="s">
        <v>642</v>
      </c>
      <c r="D162" s="9" t="s">
        <v>1107</v>
      </c>
      <c r="E162" s="9" t="s">
        <v>1108</v>
      </c>
      <c r="F162" s="9" t="s">
        <v>1109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>_xlfn.CONCAT("Trata-se de: ", SUBSTITUTE(B162,"1.",""))</f>
        <v>Trata-se de: Elemento</v>
      </c>
      <c r="M162" s="7" t="str">
        <f>_xlfn.CONCAT("", SUBSTITUTE(C162,"."," ")," ")</f>
        <v xml:space="preserve">Geométrico </v>
      </c>
      <c r="N162" s="7" t="str">
        <f>_xlfn.CONCAT(SUBSTITUTE(D162,"."," ")," ")</f>
        <v xml:space="preserve">Poliédrico </v>
      </c>
      <c r="O162" s="7" t="str">
        <f>_xlfn.CONCAT(SUBSTITUTE(E162,"."," ")," ")</f>
        <v xml:space="preserve">Massa </v>
      </c>
      <c r="P162" s="7" t="str">
        <f>_xlfn.CONCAT(L162," ",M162," ",N162," ",O162," ", SUBSTITUTE(F162, ".", " "),". --- ",Q162)</f>
        <v>Trata-se de: Elemento Geométrico  Poliédrico  Massa  De Predio. --- Consultar a Norma 6492-2021 no Anexo  A.4</v>
      </c>
      <c r="Q162" s="7" t="str">
        <f>_xlfn.CONCAT("Consultar a Norma ",R162," no Anexo ",S162)</f>
        <v>Consultar a Norma 6492-2021 no Anexo  A.4</v>
      </c>
      <c r="R162" s="21" t="s">
        <v>592</v>
      </c>
      <c r="S162" s="21" t="s">
        <v>421</v>
      </c>
      <c r="T162" s="10" t="str">
        <f>_xlfn.CONCAT("key_",A162)</f>
        <v>key_162</v>
      </c>
    </row>
    <row r="163" spans="1:20" ht="7.8" customHeight="1" x14ac:dyDescent="0.3">
      <c r="A163" s="13">
        <v>163</v>
      </c>
      <c r="B163" s="9" t="s">
        <v>1422</v>
      </c>
      <c r="C163" s="9" t="s">
        <v>642</v>
      </c>
      <c r="D163" s="9" t="s">
        <v>1107</v>
      </c>
      <c r="E163" s="9" t="s">
        <v>1108</v>
      </c>
      <c r="F163" s="9" t="s">
        <v>1110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>_xlfn.CONCAT("Trata-se de: ", SUBSTITUTE(B163,"1.",""))</f>
        <v>Trata-se de: Elemento</v>
      </c>
      <c r="M163" s="7" t="str">
        <f>_xlfn.CONCAT("", SUBSTITUTE(C163,"."," ")," ")</f>
        <v xml:space="preserve">Geométrico </v>
      </c>
      <c r="N163" s="7" t="str">
        <f>_xlfn.CONCAT(SUBSTITUTE(D163,"."," ")," ")</f>
        <v xml:space="preserve">Poliédrico </v>
      </c>
      <c r="O163" s="7" t="str">
        <f>_xlfn.CONCAT(SUBSTITUTE(E163,"."," ")," ")</f>
        <v xml:space="preserve">Massa </v>
      </c>
      <c r="P163" s="7" t="str">
        <f>_xlfn.CONCAT(L163," ",M163," ",N163," ",O163," ", SUBSTITUTE(F163, ".", " "),". --- ",Q163)</f>
        <v>Trata-se de: Elemento Geométrico  Poliédrico  Massa  De Componente. --- Consultar a Norma 6492-2021 no Anexo  A.4</v>
      </c>
      <c r="Q163" s="7" t="str">
        <f>_xlfn.CONCAT("Consultar a Norma ",R163," no Anexo ",S163)</f>
        <v>Consultar a Norma 6492-2021 no Anexo  A.4</v>
      </c>
      <c r="R163" s="21" t="s">
        <v>592</v>
      </c>
      <c r="S163" s="21" t="s">
        <v>421</v>
      </c>
      <c r="T163" s="10" t="str">
        <f>_xlfn.CONCAT("key_",A163)</f>
        <v>key_163</v>
      </c>
    </row>
    <row r="164" spans="1:20" ht="7.8" customHeight="1" x14ac:dyDescent="0.3">
      <c r="A164" s="13">
        <v>164</v>
      </c>
      <c r="B164" s="9" t="s">
        <v>1422</v>
      </c>
      <c r="C164" s="9" t="s">
        <v>1104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>_xlfn.CONCAT("Trata-se de: ", SUBSTITUTE(B164,"1.",""))</f>
        <v>Trata-se de: Elemento</v>
      </c>
      <c r="M164" s="7" t="str">
        <f>_xlfn.CONCAT("", SUBSTITUTE(C164,"."," ")," ")</f>
        <v xml:space="preserve">Referenciado </v>
      </c>
      <c r="N164" s="7" t="str">
        <f>_xlfn.CONCAT(SUBSTITUTE(D164,"."," ")," ")</f>
        <v xml:space="preserve">Com Plano Horizontal </v>
      </c>
      <c r="O164" s="7" t="str">
        <f>_xlfn.CONCAT(SUBSTITUTE(E164,"."," ")," ")</f>
        <v xml:space="preserve">Em Andar </v>
      </c>
      <c r="P164" s="7" t="str">
        <f>_xlfn.CONCAT(L164," ",M164," ",N164," ",O164," ", SUBSTITUTE(F164, ".", " "),". --- ",Q164)</f>
        <v>Trata-se de: Elemento Referenciado  Com Plano Horizontal  Em Andar  Acabado. --- Consultar a Norma 6492-2021 no Anexo  A.6</v>
      </c>
      <c r="Q164" s="7" t="str">
        <f>_xlfn.CONCAT("Consultar a Norma ",R164," no Anexo ",S164)</f>
        <v>Consultar a Norma 6492-2021 no Anexo  A.6</v>
      </c>
      <c r="R164" s="21" t="s">
        <v>592</v>
      </c>
      <c r="S164" s="21" t="s">
        <v>423</v>
      </c>
      <c r="T164" s="10" t="str">
        <f>_xlfn.CONCAT("key_",A164)</f>
        <v>key_164</v>
      </c>
    </row>
    <row r="165" spans="1:20" ht="7.8" customHeight="1" x14ac:dyDescent="0.3">
      <c r="A165" s="13">
        <v>165</v>
      </c>
      <c r="B165" s="9" t="s">
        <v>1422</v>
      </c>
      <c r="C165" s="9" t="s">
        <v>1104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>_xlfn.CONCAT("Trata-se de: ", SUBSTITUTE(B165,"1.",""))</f>
        <v>Trata-se de: Elemento</v>
      </c>
      <c r="M165" s="7" t="str">
        <f>_xlfn.CONCAT("", SUBSTITUTE(C165,"."," ")," ")</f>
        <v xml:space="preserve">Referenciado </v>
      </c>
      <c r="N165" s="7" t="str">
        <f>_xlfn.CONCAT(SUBSTITUTE(D165,"."," ")," ")</f>
        <v xml:space="preserve">Com Plano Horizontal </v>
      </c>
      <c r="O165" s="7" t="str">
        <f>_xlfn.CONCAT(SUBSTITUTE(E165,"."," ")," ")</f>
        <v xml:space="preserve">Em Andar </v>
      </c>
      <c r="P165" s="7" t="str">
        <f>_xlfn.CONCAT(L165," ",M165," ",N165," ",O165," ", SUBSTITUTE(F165, ".", " "),". --- ",Q165)</f>
        <v>Trata-se de: Elemento Referenciado  Com Plano Horizontal  Em Andar  Pav Acesso. --- Consultar a Norma 6492-2021 no Anexo  A.4</v>
      </c>
      <c r="Q165" s="7" t="str">
        <f>_xlfn.CONCAT("Consultar a Norma ",R165," no Anexo ",S165)</f>
        <v>Consultar a Norma 6492-2021 no Anexo  A.4</v>
      </c>
      <c r="R165" s="21" t="s">
        <v>592</v>
      </c>
      <c r="S165" s="21" t="s">
        <v>421</v>
      </c>
      <c r="T165" s="10" t="str">
        <f>_xlfn.CONCAT("key_",A165)</f>
        <v>key_165</v>
      </c>
    </row>
    <row r="166" spans="1:20" ht="7.8" customHeight="1" x14ac:dyDescent="0.3">
      <c r="A166" s="13">
        <v>166</v>
      </c>
      <c r="B166" s="9" t="s">
        <v>1422</v>
      </c>
      <c r="C166" s="9" t="s">
        <v>1104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>_xlfn.CONCAT("Trata-se de: ", SUBSTITUTE(B166,"1.",""))</f>
        <v>Trata-se de: Elemento</v>
      </c>
      <c r="M166" s="7" t="str">
        <f>_xlfn.CONCAT("", SUBSTITUTE(C166,"."," ")," ")</f>
        <v xml:space="preserve">Referenciado </v>
      </c>
      <c r="N166" s="7" t="str">
        <f>_xlfn.CONCAT(SUBSTITUTE(D166,"."," ")," ")</f>
        <v xml:space="preserve">Com Plano Horizontal </v>
      </c>
      <c r="O166" s="7" t="str">
        <f>_xlfn.CONCAT(SUBSTITUTE(E166,"."," ")," ")</f>
        <v xml:space="preserve">Em Andar </v>
      </c>
      <c r="P166" s="7" t="str">
        <f>_xlfn.CONCAT(L166," ",M166," ",N166," ",O166," ", SUBSTITUTE(F166, ".", " "),". --- ",Q166)</f>
        <v>Trata-se de: Elemento Referenciado  Com Plano Horizontal  Em Andar  Pav Térreo Acabado. --- Consultar a Norma 6492-2021 no Anexo  A.4</v>
      </c>
      <c r="Q166" s="7" t="str">
        <f>_xlfn.CONCAT("Consultar a Norma ",R166," no Anexo ",S166)</f>
        <v>Consultar a Norma 6492-2021 no Anexo  A.4</v>
      </c>
      <c r="R166" s="21" t="s">
        <v>592</v>
      </c>
      <c r="S166" s="21" t="s">
        <v>421</v>
      </c>
      <c r="T166" s="10" t="str">
        <f>_xlfn.CONCAT("key_",A166)</f>
        <v>key_166</v>
      </c>
    </row>
    <row r="167" spans="1:20" ht="7.8" customHeight="1" x14ac:dyDescent="0.3">
      <c r="A167" s="13">
        <v>167</v>
      </c>
      <c r="B167" s="9" t="s">
        <v>1422</v>
      </c>
      <c r="C167" s="9" t="s">
        <v>1104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>_xlfn.CONCAT("Trata-se de: ", SUBSTITUTE(B167,"1.",""))</f>
        <v>Trata-se de: Elemento</v>
      </c>
      <c r="M167" s="7" t="str">
        <f>_xlfn.CONCAT("", SUBSTITUTE(C167,"."," ")," ")</f>
        <v xml:space="preserve">Referenciado </v>
      </c>
      <c r="N167" s="7" t="str">
        <f>_xlfn.CONCAT(SUBSTITUTE(D167,"."," ")," ")</f>
        <v xml:space="preserve">Com Plano Horizontal </v>
      </c>
      <c r="O167" s="7" t="str">
        <f>_xlfn.CONCAT(SUBSTITUTE(E167,"."," ")," ")</f>
        <v xml:space="preserve">Em Andar </v>
      </c>
      <c r="P167" s="7" t="str">
        <f>_xlfn.CONCAT(L167," ",M167," ",N167," ",O167," ", SUBSTITUTE(F167, ".", " "),". --- ",Q167)</f>
        <v>Trata-se de: Elemento Referenciado  Com Plano Horizontal  Em Andar  Pav Técnico Acabado. --- Consultar a Norma 6492-2021 no Anexo  A.4</v>
      </c>
      <c r="Q167" s="7" t="str">
        <f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>_xlfn.CONCAT("key_",A167)</f>
        <v>key_167</v>
      </c>
    </row>
    <row r="168" spans="1:20" ht="7.8" customHeight="1" x14ac:dyDescent="0.3">
      <c r="A168" s="13">
        <v>168</v>
      </c>
      <c r="B168" s="9" t="s">
        <v>1422</v>
      </c>
      <c r="C168" s="9" t="s">
        <v>1104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>_xlfn.CONCAT("Trata-se de: ", SUBSTITUTE(B168,"1.",""))</f>
        <v>Trata-se de: Elemento</v>
      </c>
      <c r="M168" s="7" t="str">
        <f>_xlfn.CONCAT("", SUBSTITUTE(C168,"."," ")," ")</f>
        <v xml:space="preserve">Referenciado </v>
      </c>
      <c r="N168" s="7" t="str">
        <f>_xlfn.CONCAT(SUBSTITUTE(D168,"."," ")," ")</f>
        <v xml:space="preserve">Com Plano Horizontal </v>
      </c>
      <c r="O168" s="7" t="str">
        <f>_xlfn.CONCAT(SUBSTITUTE(E168,"."," ")," ")</f>
        <v xml:space="preserve">Em Andar </v>
      </c>
      <c r="P168" s="7" t="str">
        <f>_xlfn.CONCAT(L168," ",M168," ",N168," ",O168," ", SUBSTITUTE(F168, ".", " "),". --- ",Q168)</f>
        <v>Trata-se de: Elemento Referenciado  Com Plano Horizontal  Em Andar  Pav Tipo Acabado. --- Consultar a Norma 6492-2021 no Anexo  A.4</v>
      </c>
      <c r="Q168" s="7" t="str">
        <f>_xlfn.CONCAT("Consultar a Norma ",R168," no Anexo ",S168)</f>
        <v>Consultar a Norma 6492-2021 no Anexo  A.4</v>
      </c>
      <c r="R168" s="21" t="s">
        <v>592</v>
      </c>
      <c r="S168" s="21" t="s">
        <v>421</v>
      </c>
      <c r="T168" s="10" t="str">
        <f>_xlfn.CONCAT("key_",A168)</f>
        <v>key_168</v>
      </c>
    </row>
    <row r="169" spans="1:20" ht="7.8" customHeight="1" x14ac:dyDescent="0.3">
      <c r="A169" s="13">
        <v>169</v>
      </c>
      <c r="B169" s="9" t="s">
        <v>1422</v>
      </c>
      <c r="C169" s="9" t="s">
        <v>1104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>_xlfn.CONCAT("Trata-se de: ", SUBSTITUTE(B169,"1.",""))</f>
        <v>Trata-se de: Elemento</v>
      </c>
      <c r="M169" s="7" t="str">
        <f>_xlfn.CONCAT("", SUBSTITUTE(C169,"."," ")," ")</f>
        <v xml:space="preserve">Referenciado </v>
      </c>
      <c r="N169" s="7" t="str">
        <f>_xlfn.CONCAT(SUBSTITUTE(D169,"."," ")," ")</f>
        <v xml:space="preserve">Com Plano Horizontal </v>
      </c>
      <c r="O169" s="7" t="str">
        <f>_xlfn.CONCAT(SUBSTITUTE(E169,"."," ")," ")</f>
        <v xml:space="preserve">Em Andar </v>
      </c>
      <c r="P169" s="7" t="str">
        <f>_xlfn.CONCAT(L169," ",M169," ",N169," ",O169," ", SUBSTITUTE(F169, ".", " "),". --- ",Q169)</f>
        <v>Trata-se de: Elemento Referenciado  Com Plano Horizontal  Em Andar  Pav Parcial Acabado. --- Consultar a Norma 6492-2021 no Anexo  A.4</v>
      </c>
      <c r="Q169" s="7" t="str">
        <f>_xlfn.CONCAT("Consultar a Norma ",R169," no Anexo ",S169)</f>
        <v>Consultar a Norma 6492-2021 no Anexo  A.4</v>
      </c>
      <c r="R169" s="21" t="s">
        <v>592</v>
      </c>
      <c r="S169" s="21" t="s">
        <v>421</v>
      </c>
      <c r="T169" s="10" t="str">
        <f>_xlfn.CONCAT("key_",A169)</f>
        <v>key_169</v>
      </c>
    </row>
    <row r="170" spans="1:20" ht="7.8" customHeight="1" x14ac:dyDescent="0.3">
      <c r="A170" s="13">
        <v>170</v>
      </c>
      <c r="B170" s="9" t="s">
        <v>1422</v>
      </c>
      <c r="C170" s="9" t="s">
        <v>1104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>_xlfn.CONCAT("Trata-se de: ", SUBSTITUTE(B170,"1.",""))</f>
        <v>Trata-se de: Elemento</v>
      </c>
      <c r="M170" s="7" t="str">
        <f>_xlfn.CONCAT("", SUBSTITUTE(C170,"."," ")," ")</f>
        <v xml:space="preserve">Referenciado </v>
      </c>
      <c r="N170" s="7" t="str">
        <f>_xlfn.CONCAT(SUBSTITUTE(D170,"."," ")," ")</f>
        <v xml:space="preserve">Com Plano Horizontal </v>
      </c>
      <c r="O170" s="7" t="str">
        <f>_xlfn.CONCAT(SUBSTITUTE(E170,"."," ")," ")</f>
        <v xml:space="preserve">Em Andar </v>
      </c>
      <c r="P170" s="7" t="str">
        <f>_xlfn.CONCAT(L170," ",M170," ",N170," ",O170," ", SUBSTITUTE(F170, ".", " "),". --- ",Q170)</f>
        <v>Trata-se de: Elemento Referenciado  Com Plano Horizontal  Em Andar  Pav Cobertura Acabado. --- Consultar a Norma 6492-2021 no Anexo  A.4</v>
      </c>
      <c r="Q170" s="7" t="str">
        <f>_xlfn.CONCAT("Consultar a Norma ",R170," no Anexo ",S170)</f>
        <v>Consultar a Norma 6492-2021 no Anexo  A.4</v>
      </c>
      <c r="R170" s="21" t="s">
        <v>592</v>
      </c>
      <c r="S170" s="21" t="s">
        <v>421</v>
      </c>
      <c r="T170" s="10" t="str">
        <f>_xlfn.CONCAT("key_",A170)</f>
        <v>key_170</v>
      </c>
    </row>
    <row r="171" spans="1:20" ht="7.8" customHeight="1" x14ac:dyDescent="0.3">
      <c r="A171" s="13">
        <v>171</v>
      </c>
      <c r="B171" s="9" t="s">
        <v>1422</v>
      </c>
      <c r="C171" s="9" t="s">
        <v>1104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>_xlfn.CONCAT("Trata-se de: ", SUBSTITUTE(B171,"1.",""))</f>
        <v>Trata-se de: Elemento</v>
      </c>
      <c r="M171" s="7" t="str">
        <f>_xlfn.CONCAT("", SUBSTITUTE(C171,"."," ")," ")</f>
        <v xml:space="preserve">Referenciado </v>
      </c>
      <c r="N171" s="7" t="str">
        <f>_xlfn.CONCAT(SUBSTITUTE(D171,"."," ")," ")</f>
        <v xml:space="preserve">Com Plano Horizontal </v>
      </c>
      <c r="O171" s="7" t="str">
        <f>_xlfn.CONCAT(SUBSTITUTE(E171,"."," ")," ")</f>
        <v xml:space="preserve">Em Andar </v>
      </c>
      <c r="P171" s="7" t="str">
        <f>_xlfn.CONCAT(L171," ",M171," ",N171," ",O171," ", SUBSTITUTE(F171, ".", " "),". --- ",Q171)</f>
        <v>Trata-se de: Elemento Referenciado  Com Plano Horizontal  Em Andar  Pav Subsolo Acabado. --- Consultar a Norma 6492-2021 no Anexo  A.4</v>
      </c>
      <c r="Q171" s="7" t="str">
        <f>_xlfn.CONCAT("Consultar a Norma ",R171," no Anexo ",S171)</f>
        <v>Consultar a Norma 6492-2021 no Anexo  A.4</v>
      </c>
      <c r="R171" s="21" t="s">
        <v>592</v>
      </c>
      <c r="S171" s="21" t="s">
        <v>421</v>
      </c>
      <c r="T171" s="10" t="str">
        <f>_xlfn.CONCAT("key_",A171)</f>
        <v>key_171</v>
      </c>
    </row>
    <row r="172" spans="1:20" ht="7.8" customHeight="1" x14ac:dyDescent="0.3">
      <c r="A172" s="13">
        <v>172</v>
      </c>
      <c r="B172" s="9" t="s">
        <v>1422</v>
      </c>
      <c r="C172" s="9" t="s">
        <v>1104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>_xlfn.CONCAT("Trata-se de: ", SUBSTITUTE(B172,"1.",""))</f>
        <v>Trata-se de: Elemento</v>
      </c>
      <c r="M172" s="7" t="str">
        <f>_xlfn.CONCAT("", SUBSTITUTE(C172,"."," ")," ")</f>
        <v xml:space="preserve">Referenciado </v>
      </c>
      <c r="N172" s="7" t="str">
        <f>_xlfn.CONCAT(SUBSTITUTE(D172,"."," ")," ")</f>
        <v xml:space="preserve">Com Plano Horizontal </v>
      </c>
      <c r="O172" s="7" t="str">
        <f>_xlfn.CONCAT(SUBSTITUTE(E172,"."," ")," ")</f>
        <v xml:space="preserve">Em Andar </v>
      </c>
      <c r="P172" s="7" t="str">
        <f>_xlfn.CONCAT(L172," ",M172," ",N172," ",O172," ", SUBSTITUTE(F172, ".", " "),". --- ",Q172)</f>
        <v>Trata-se de: Elemento Referenciado  Com Plano Horizontal  Em Andar  Osso. --- Consultar a Norma 6492-2021 no Anexo  A.6</v>
      </c>
      <c r="Q172" s="7" t="str">
        <f>_xlfn.CONCAT("Consultar a Norma ",R172," no Anexo ",S172)</f>
        <v>Consultar a Norma 6492-2021 no Anexo  A.6</v>
      </c>
      <c r="R172" s="21" t="s">
        <v>592</v>
      </c>
      <c r="S172" s="21" t="s">
        <v>423</v>
      </c>
      <c r="T172" s="10" t="str">
        <f>_xlfn.CONCAT("key_",A172)</f>
        <v>key_172</v>
      </c>
    </row>
    <row r="173" spans="1:20" ht="7.8" customHeight="1" x14ac:dyDescent="0.3">
      <c r="A173" s="13">
        <v>173</v>
      </c>
      <c r="B173" s="9" t="s">
        <v>1422</v>
      </c>
      <c r="C173" s="9" t="s">
        <v>1104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>_xlfn.CONCAT("Trata-se de: ", SUBSTITUTE(B173,"1.",""))</f>
        <v>Trata-se de: Elemento</v>
      </c>
      <c r="M173" s="7" t="str">
        <f>_xlfn.CONCAT("", SUBSTITUTE(C173,"."," ")," ")</f>
        <v xml:space="preserve">Referenciado </v>
      </c>
      <c r="N173" s="7" t="str">
        <f>_xlfn.CONCAT(SUBSTITUTE(D173,"."," ")," ")</f>
        <v xml:space="preserve">Com Plano Horizontal </v>
      </c>
      <c r="O173" s="7" t="str">
        <f>_xlfn.CONCAT(SUBSTITUTE(E173,"."," ")," ")</f>
        <v xml:space="preserve">Em Andar </v>
      </c>
      <c r="P173" s="7" t="str">
        <f>_xlfn.CONCAT(L173," ",M173," ",N173," ",O173," ", SUBSTITUTE(F173, ".", " "),". --- ",Q173)</f>
        <v>Trata-se de: Elemento Referenciado  Com Plano Horizontal  Em Andar  Pav Acesso Osso. --- Consultar a Norma 6492-2021 no Anexo  A.4</v>
      </c>
      <c r="Q173" s="7" t="str">
        <f>_xlfn.CONCAT("Consultar a Norma ",R173," no Anexo ",S173)</f>
        <v>Consultar a Norma 6492-2021 no Anexo  A.4</v>
      </c>
      <c r="R173" s="21" t="s">
        <v>592</v>
      </c>
      <c r="S173" s="21" t="s">
        <v>421</v>
      </c>
      <c r="T173" s="10" t="str">
        <f>_xlfn.CONCAT("key_",A173)</f>
        <v>key_173</v>
      </c>
    </row>
    <row r="174" spans="1:20" ht="7.8" customHeight="1" x14ac:dyDescent="0.3">
      <c r="A174" s="13">
        <v>174</v>
      </c>
      <c r="B174" s="9" t="s">
        <v>1422</v>
      </c>
      <c r="C174" s="9" t="s">
        <v>1104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>_xlfn.CONCAT("Trata-se de: ", SUBSTITUTE(B174,"1.",""))</f>
        <v>Trata-se de: Elemento</v>
      </c>
      <c r="M174" s="7" t="str">
        <f>_xlfn.CONCAT("", SUBSTITUTE(C174,"."," ")," ")</f>
        <v xml:space="preserve">Referenciado </v>
      </c>
      <c r="N174" s="7" t="str">
        <f>_xlfn.CONCAT(SUBSTITUTE(D174,"."," ")," ")</f>
        <v xml:space="preserve">Com Plano Horizontal </v>
      </c>
      <c r="O174" s="7" t="str">
        <f>_xlfn.CONCAT(SUBSTITUTE(E174,"."," ")," ")</f>
        <v xml:space="preserve">Em Andar </v>
      </c>
      <c r="P174" s="7" t="str">
        <f>_xlfn.CONCAT(L174," ",M174," ",N174," ",O174," ", SUBSTITUTE(F174, ".", " "),". --- ",Q174)</f>
        <v>Trata-se de: Elemento Referenciado  Com Plano Horizontal  Em Andar  Pav Térreo Osso. --- Consultar a Norma 6492-2021 no Anexo  A.4</v>
      </c>
      <c r="Q174" s="7" t="str">
        <f>_xlfn.CONCAT("Consultar a Norma ",R174," no Anexo ",S174)</f>
        <v>Consultar a Norma 6492-2021 no Anexo  A.4</v>
      </c>
      <c r="R174" s="21" t="s">
        <v>592</v>
      </c>
      <c r="S174" s="21" t="s">
        <v>421</v>
      </c>
      <c r="T174" s="10" t="str">
        <f>_xlfn.CONCAT("key_",A174)</f>
        <v>key_174</v>
      </c>
    </row>
    <row r="175" spans="1:20" ht="7.8" customHeight="1" x14ac:dyDescent="0.3">
      <c r="A175" s="13">
        <v>175</v>
      </c>
      <c r="B175" s="9" t="s">
        <v>1422</v>
      </c>
      <c r="C175" s="9" t="s">
        <v>1104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>_xlfn.CONCAT("Trata-se de: ", SUBSTITUTE(B175,"1.",""))</f>
        <v>Trata-se de: Elemento</v>
      </c>
      <c r="M175" s="7" t="str">
        <f>_xlfn.CONCAT("", SUBSTITUTE(C175,"."," ")," ")</f>
        <v xml:space="preserve">Referenciado </v>
      </c>
      <c r="N175" s="7" t="str">
        <f>_xlfn.CONCAT(SUBSTITUTE(D175,"."," ")," ")</f>
        <v xml:space="preserve">Com Plano Horizontal </v>
      </c>
      <c r="O175" s="7" t="str">
        <f>_xlfn.CONCAT(SUBSTITUTE(E175,"."," ")," ")</f>
        <v xml:space="preserve">Em Andar </v>
      </c>
      <c r="P175" s="7" t="str">
        <f>_xlfn.CONCAT(L175," ",M175," ",N175," ",O175," ", SUBSTITUTE(F175, ".", " "),". --- ",Q175)</f>
        <v>Trata-se de: Elemento Referenciado  Com Plano Horizontal  Em Andar  Pav Técnico Osso. --- Consultar a Norma 6492-2021 no Anexo  A.4</v>
      </c>
      <c r="Q175" s="7" t="str">
        <f>_xlfn.CONCAT("Consultar a Norma ",R175," no Anexo ",S175)</f>
        <v>Consultar a Norma 6492-2021 no Anexo  A.4</v>
      </c>
      <c r="R175" s="21" t="s">
        <v>592</v>
      </c>
      <c r="S175" s="21" t="s">
        <v>421</v>
      </c>
      <c r="T175" s="10" t="str">
        <f>_xlfn.CONCAT("key_",A175)</f>
        <v>key_175</v>
      </c>
    </row>
    <row r="176" spans="1:20" ht="7.8" customHeight="1" x14ac:dyDescent="0.3">
      <c r="A176" s="13">
        <v>176</v>
      </c>
      <c r="B176" s="9" t="s">
        <v>1422</v>
      </c>
      <c r="C176" s="9" t="s">
        <v>1104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>_xlfn.CONCAT("Trata-se de: ", SUBSTITUTE(B176,"1.",""))</f>
        <v>Trata-se de: Elemento</v>
      </c>
      <c r="M176" s="7" t="str">
        <f>_xlfn.CONCAT("", SUBSTITUTE(C176,"."," ")," ")</f>
        <v xml:space="preserve">Referenciado </v>
      </c>
      <c r="N176" s="7" t="str">
        <f>_xlfn.CONCAT(SUBSTITUTE(D176,"."," ")," ")</f>
        <v xml:space="preserve">Com Plano Horizontal </v>
      </c>
      <c r="O176" s="7" t="str">
        <f>_xlfn.CONCAT(SUBSTITUTE(E176,"."," ")," ")</f>
        <v xml:space="preserve">Em Andar </v>
      </c>
      <c r="P176" s="7" t="str">
        <f>_xlfn.CONCAT(L176," ",M176," ",N176," ",O176," ", SUBSTITUTE(F176, ".", " "),". --- ",Q176)</f>
        <v>Trata-se de: Elemento Referenciado  Com Plano Horizontal  Em Andar  Pav Tipo Osso. --- Consultar a Norma 6492-2021 no Anexo  A.4</v>
      </c>
      <c r="Q176" s="7" t="str">
        <f>_xlfn.CONCAT("Consultar a Norma ",R176," no Anexo ",S176)</f>
        <v>Consultar a Norma 6492-2021 no Anexo  A.4</v>
      </c>
      <c r="R176" s="21" t="s">
        <v>592</v>
      </c>
      <c r="S176" s="21" t="s">
        <v>421</v>
      </c>
      <c r="T176" s="10" t="str">
        <f>_xlfn.CONCAT("key_",A176)</f>
        <v>key_176</v>
      </c>
    </row>
    <row r="177" spans="1:20" ht="7.8" customHeight="1" x14ac:dyDescent="0.3">
      <c r="A177" s="13">
        <v>177</v>
      </c>
      <c r="B177" s="9" t="s">
        <v>1422</v>
      </c>
      <c r="C177" s="9" t="s">
        <v>1104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>_xlfn.CONCAT("Trata-se de: ", SUBSTITUTE(B177,"1.",""))</f>
        <v>Trata-se de: Elemento</v>
      </c>
      <c r="M177" s="7" t="str">
        <f>_xlfn.CONCAT("", SUBSTITUTE(C177,"."," ")," ")</f>
        <v xml:space="preserve">Referenciado </v>
      </c>
      <c r="N177" s="7" t="str">
        <f>_xlfn.CONCAT(SUBSTITUTE(D177,"."," ")," ")</f>
        <v xml:space="preserve">Com Plano Horizontal </v>
      </c>
      <c r="O177" s="7" t="str">
        <f>_xlfn.CONCAT(SUBSTITUTE(E177,"."," ")," ")</f>
        <v xml:space="preserve">Em Andar </v>
      </c>
      <c r="P177" s="7" t="str">
        <f>_xlfn.CONCAT(L177," ",M177," ",N177," ",O177," ", SUBSTITUTE(F177, ".", " "),". --- ",Q177)</f>
        <v>Trata-se de: Elemento Referenciado  Com Plano Horizontal  Em Andar  Pav Parcial Osso. --- Consultar a Norma 6492-2021 no Anexo  A.4</v>
      </c>
      <c r="Q177" s="7" t="str">
        <f>_xlfn.CONCAT("Consultar a Norma ",R177," no Anexo ",S177)</f>
        <v>Consultar a Norma 6492-2021 no Anexo  A.4</v>
      </c>
      <c r="R177" s="21" t="s">
        <v>592</v>
      </c>
      <c r="S177" s="21" t="s">
        <v>421</v>
      </c>
      <c r="T177" s="10" t="str">
        <f>_xlfn.CONCAT("key_",A177)</f>
        <v>key_177</v>
      </c>
    </row>
    <row r="178" spans="1:20" ht="7.8" customHeight="1" x14ac:dyDescent="0.3">
      <c r="A178" s="13">
        <v>178</v>
      </c>
      <c r="B178" s="9" t="s">
        <v>1422</v>
      </c>
      <c r="C178" s="9" t="s">
        <v>1104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>_xlfn.CONCAT("Trata-se de: ", SUBSTITUTE(B178,"1.",""))</f>
        <v>Trata-se de: Elemento</v>
      </c>
      <c r="M178" s="7" t="str">
        <f>_xlfn.CONCAT("", SUBSTITUTE(C178,"."," ")," ")</f>
        <v xml:space="preserve">Referenciado </v>
      </c>
      <c r="N178" s="7" t="str">
        <f>_xlfn.CONCAT(SUBSTITUTE(D178,"."," ")," ")</f>
        <v xml:space="preserve">Com Plano Horizontal </v>
      </c>
      <c r="O178" s="7" t="str">
        <f>_xlfn.CONCAT(SUBSTITUTE(E178,"."," ")," ")</f>
        <v xml:space="preserve">Em Andar </v>
      </c>
      <c r="P178" s="7" t="str">
        <f>_xlfn.CONCAT(L178," ",M178," ",N178," ",O178," ", SUBSTITUTE(F178, ".", " "),". --- ",Q178)</f>
        <v>Trata-se de: Elemento Referenciado  Com Plano Horizontal  Em Andar  Pav Cobertura Osso. --- Consultar a Norma 6492-2021 no Anexo  A.4</v>
      </c>
      <c r="Q178" s="7" t="str">
        <f>_xlfn.CONCAT("Consultar a Norma ",R178," no Anexo ",S178)</f>
        <v>Consultar a Norma 6492-2021 no Anexo  A.4</v>
      </c>
      <c r="R178" s="21" t="s">
        <v>592</v>
      </c>
      <c r="S178" s="21" t="s">
        <v>421</v>
      </c>
      <c r="T178" s="10" t="str">
        <f>_xlfn.CONCAT("key_",A178)</f>
        <v>key_178</v>
      </c>
    </row>
    <row r="179" spans="1:20" ht="7.8" customHeight="1" x14ac:dyDescent="0.3">
      <c r="A179" s="13">
        <v>179</v>
      </c>
      <c r="B179" s="9" t="s">
        <v>1422</v>
      </c>
      <c r="C179" s="9" t="s">
        <v>1104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>_xlfn.CONCAT("Trata-se de: ", SUBSTITUTE(B179,"1.",""))</f>
        <v>Trata-se de: Elemento</v>
      </c>
      <c r="M179" s="7" t="str">
        <f>_xlfn.CONCAT("", SUBSTITUTE(C179,"."," ")," ")</f>
        <v xml:space="preserve">Referenciado </v>
      </c>
      <c r="N179" s="7" t="str">
        <f>_xlfn.CONCAT(SUBSTITUTE(D179,"."," ")," ")</f>
        <v xml:space="preserve">Com Plano Horizontal </v>
      </c>
      <c r="O179" s="7" t="str">
        <f>_xlfn.CONCAT(SUBSTITUTE(E179,"."," ")," ")</f>
        <v xml:space="preserve">Em Andar </v>
      </c>
      <c r="P179" s="7" t="str">
        <f>_xlfn.CONCAT(L179," ",M179," ",N179," ",O179," ", SUBSTITUTE(F179, ".", " "),". --- ",Q179)</f>
        <v>Trata-se de: Elemento Referenciado  Com Plano Horizontal  Em Andar  Pav Subsolo Osso. --- Consultar a Norma 6492-2021 no Anexo  A.4</v>
      </c>
      <c r="Q179" s="7" t="str">
        <f>_xlfn.CONCAT("Consultar a Norma ",R179," no Anexo ",S179)</f>
        <v>Consultar a Norma 6492-2021 no Anexo  A.4</v>
      </c>
      <c r="R179" s="21" t="s">
        <v>592</v>
      </c>
      <c r="S179" s="21" t="s">
        <v>421</v>
      </c>
      <c r="T179" s="10" t="str">
        <f>_xlfn.CONCAT("key_",A179)</f>
        <v>key_179</v>
      </c>
    </row>
    <row r="180" spans="1:20" ht="7.8" customHeight="1" x14ac:dyDescent="0.3">
      <c r="A180" s="13">
        <v>180</v>
      </c>
      <c r="B180" s="9" t="s">
        <v>1422</v>
      </c>
      <c r="C180" s="9" t="s">
        <v>1104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>_xlfn.CONCAT("Trata-se de: ", SUBSTITUTE(B180,"1.",""))</f>
        <v>Trata-se de: Elemento</v>
      </c>
      <c r="M180" s="7" t="str">
        <f>_xlfn.CONCAT("", SUBSTITUTE(C180,"."," ")," ")</f>
        <v xml:space="preserve">Referenciado </v>
      </c>
      <c r="N180" s="7" t="str">
        <f>_xlfn.CONCAT(SUBSTITUTE(D180,"."," ")," ")</f>
        <v xml:space="preserve">Com Plano Vertical </v>
      </c>
      <c r="O180" s="7" t="str">
        <f>_xlfn.CONCAT(SUBSTITUTE(E180,"."," ")," ")</f>
        <v xml:space="preserve">Eixo Formal </v>
      </c>
      <c r="P180" s="7" t="str">
        <f>_xlfn.CONCAT(L180," ",M180," ",N180," ",O180," ", SUBSTITUTE(F180, ".", " "),". --- ",Q180)</f>
        <v>Trata-se de: Elemento Referenciado  Com Plano Vertical  Eixo Formal  Local. --- Consultar a Norma 6492-2021 no Anexo  A.4</v>
      </c>
      <c r="Q180" s="7" t="str">
        <f>_xlfn.CONCAT("Consultar a Norma ",R180," no Anexo ",S180)</f>
        <v>Consultar a Norma 6492-2021 no Anexo  A.4</v>
      </c>
      <c r="R180" s="21" t="s">
        <v>592</v>
      </c>
      <c r="S180" s="21" t="s">
        <v>421</v>
      </c>
      <c r="T180" s="10" t="str">
        <f>_xlfn.CONCAT("key_",A180)</f>
        <v>key_180</v>
      </c>
    </row>
    <row r="181" spans="1:20" ht="7.8" customHeight="1" x14ac:dyDescent="0.3">
      <c r="A181" s="13">
        <v>181</v>
      </c>
      <c r="B181" s="9" t="s">
        <v>1422</v>
      </c>
      <c r="C181" s="9" t="s">
        <v>1104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>_xlfn.CONCAT("Trata-se de: ", SUBSTITUTE(B181,"1.",""))</f>
        <v>Trata-se de: Elemento</v>
      </c>
      <c r="M181" s="7" t="str">
        <f>_xlfn.CONCAT("", SUBSTITUTE(C181,"."," ")," ")</f>
        <v xml:space="preserve">Referenciado </v>
      </c>
      <c r="N181" s="7" t="str">
        <f>_xlfn.CONCAT(SUBSTITUTE(D181,"."," ")," ")</f>
        <v xml:space="preserve">Com Plano Vertical </v>
      </c>
      <c r="O181" s="7" t="str">
        <f>_xlfn.CONCAT(SUBSTITUTE(E181,"."," ")," ")</f>
        <v xml:space="preserve">Eixo Formal </v>
      </c>
      <c r="P181" s="7" t="str">
        <f>_xlfn.CONCAT(L181," ",M181," ",N181," ",O181," ", SUBSTITUTE(F181, ".", " "),". --- ",Q181)</f>
        <v>Trata-se de: Elemento Referenciado  Com Plano Vertical  Eixo Formal  Auxiliar. --- Consultar a Norma 6492-2021 no Anexo  A.6</v>
      </c>
      <c r="Q181" s="7" t="str">
        <f>_xlfn.CONCAT("Consultar a Norma ",R181," no Anexo ",S181)</f>
        <v>Consultar a Norma 6492-2021 no Anexo  A.6</v>
      </c>
      <c r="R181" s="21" t="s">
        <v>592</v>
      </c>
      <c r="S181" s="21" t="s">
        <v>423</v>
      </c>
      <c r="T181" s="10" t="str">
        <f>_xlfn.CONCAT("key_",A181)</f>
        <v>key_181</v>
      </c>
    </row>
    <row r="182" spans="1:20" ht="7.8" customHeight="1" x14ac:dyDescent="0.3">
      <c r="A182" s="13">
        <v>182</v>
      </c>
      <c r="B182" s="9" t="s">
        <v>1422</v>
      </c>
      <c r="C182" s="9" t="s">
        <v>1104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>_xlfn.CONCAT("Trata-se de: ", SUBSTITUTE(B182,"1.",""))</f>
        <v>Trata-se de: Elemento</v>
      </c>
      <c r="M182" s="7" t="str">
        <f>_xlfn.CONCAT("", SUBSTITUTE(C182,"."," ")," ")</f>
        <v xml:space="preserve">Referenciado </v>
      </c>
      <c r="N182" s="7" t="str">
        <f>_xlfn.CONCAT(SUBSTITUTE(D182,"."," ")," ")</f>
        <v xml:space="preserve">Com Plano Vertical </v>
      </c>
      <c r="O182" s="7" t="str">
        <f>_xlfn.CONCAT(SUBSTITUTE(E182,"."," ")," ")</f>
        <v xml:space="preserve">Eixo Formal </v>
      </c>
      <c r="P182" s="7" t="str">
        <f>_xlfn.CONCAT(L182," ",M182," ",N182," ",O182," ", SUBSTITUTE(F182, ".", " "),". --- ",Q182)</f>
        <v>Trata-se de: Elemento Referenciado  Com Plano Vertical  Eixo Formal  Simetria. --- Consultar a Norma 6492-2021 no Anexo  A.6</v>
      </c>
      <c r="Q182" s="7" t="str">
        <f>_xlfn.CONCAT("Consultar a Norma ",R182," no Anexo ",S182)</f>
        <v>Consultar a Norma 6492-2021 no Anexo  A.6</v>
      </c>
      <c r="R182" s="21" t="s">
        <v>592</v>
      </c>
      <c r="S182" s="21" t="s">
        <v>423</v>
      </c>
      <c r="T182" s="10" t="str">
        <f>_xlfn.CONCAT("key_",A182)</f>
        <v>key_182</v>
      </c>
    </row>
    <row r="183" spans="1:20" ht="7.8" customHeight="1" x14ac:dyDescent="0.3">
      <c r="A183" s="13">
        <v>183</v>
      </c>
      <c r="B183" s="9" t="s">
        <v>1422</v>
      </c>
      <c r="C183" s="9" t="s">
        <v>1104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>_xlfn.CONCAT("Trata-se de: ", SUBSTITUTE(B183,"1.",""))</f>
        <v>Trata-se de: Elemento</v>
      </c>
      <c r="M183" s="7" t="str">
        <f>_xlfn.CONCAT("", SUBSTITUTE(C183,"."," ")," ")</f>
        <v xml:space="preserve">Referenciado </v>
      </c>
      <c r="N183" s="7" t="str">
        <f>_xlfn.CONCAT(SUBSTITUTE(D183,"."," ")," ")</f>
        <v xml:space="preserve">Com Plano Vertical </v>
      </c>
      <c r="O183" s="7" t="str">
        <f>_xlfn.CONCAT(SUBSTITUTE(E183,"."," ")," ")</f>
        <v xml:space="preserve">Eixo Arquitetônico </v>
      </c>
      <c r="P183" s="7" t="str">
        <f>_xlfn.CONCAT(L183," ",M183," ",N183," ",O183," ", SUBSTITUTE(F183, ".", " "),". --- ",Q183)</f>
        <v>Trata-se de: Elemento Referenciado  Com Plano Vertical  Eixo Arquitetônico  A Longitudinal. --- Consultar a Norma 6492-2021 no Anexo  A.6</v>
      </c>
      <c r="Q183" s="7" t="str">
        <f>_xlfn.CONCAT("Consultar a Norma ",R183," no Anexo ",S183)</f>
        <v>Consultar a Norma 6492-2021 no Anexo  A.6</v>
      </c>
      <c r="R183" s="21" t="s">
        <v>592</v>
      </c>
      <c r="S183" s="21" t="s">
        <v>423</v>
      </c>
      <c r="T183" s="10" t="str">
        <f>_xlfn.CONCAT("key_",A183)</f>
        <v>key_183</v>
      </c>
    </row>
    <row r="184" spans="1:20" ht="7.8" customHeight="1" x14ac:dyDescent="0.3">
      <c r="A184" s="13">
        <v>184</v>
      </c>
      <c r="B184" s="9" t="s">
        <v>1422</v>
      </c>
      <c r="C184" s="9" t="s">
        <v>1104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>_xlfn.CONCAT("Trata-se de: ", SUBSTITUTE(B184,"1.",""))</f>
        <v>Trata-se de: Elemento</v>
      </c>
      <c r="M184" s="7" t="str">
        <f>_xlfn.CONCAT("", SUBSTITUTE(C184,"."," ")," ")</f>
        <v xml:space="preserve">Referenciado </v>
      </c>
      <c r="N184" s="7" t="str">
        <f>_xlfn.CONCAT(SUBSTITUTE(D184,"."," ")," ")</f>
        <v xml:space="preserve">Com Plano Vertical </v>
      </c>
      <c r="O184" s="7" t="str">
        <f>_xlfn.CONCAT(SUBSTITUTE(E184,"."," ")," ")</f>
        <v xml:space="preserve">Eixo Arquitetônico </v>
      </c>
      <c r="P184" s="7" t="str">
        <f>_xlfn.CONCAT(L184," ",M184," ",N184," ",O184," ", SUBSTITUTE(F184, ".", " "),". --- ",Q184)</f>
        <v>Trata-se de: Elemento Referenciado  Com Plano Vertical  Eixo Arquitetônico  A Transversal. --- Consultar a Norma 6492-2021 no Anexo  A.6</v>
      </c>
      <c r="Q184" s="7" t="str">
        <f>_xlfn.CONCAT("Consultar a Norma ",R184," no Anexo ",S184)</f>
        <v>Consultar a Norma 6492-2021 no Anexo  A.6</v>
      </c>
      <c r="R184" s="21" t="s">
        <v>592</v>
      </c>
      <c r="S184" s="21" t="s">
        <v>423</v>
      </c>
      <c r="T184" s="10" t="str">
        <f>_xlfn.CONCAT("key_",A184)</f>
        <v>key_184</v>
      </c>
    </row>
    <row r="185" spans="1:20" ht="7.8" customHeight="1" x14ac:dyDescent="0.3">
      <c r="A185" s="13">
        <v>185</v>
      </c>
      <c r="B185" s="9" t="s">
        <v>1422</v>
      </c>
      <c r="C185" s="9" t="s">
        <v>1104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>_xlfn.CONCAT("Trata-se de: ", SUBSTITUTE(B185,"1.",""))</f>
        <v>Trata-se de: Elemento</v>
      </c>
      <c r="M185" s="7" t="str">
        <f>_xlfn.CONCAT("", SUBSTITUTE(C185,"."," ")," ")</f>
        <v xml:space="preserve">Referenciado </v>
      </c>
      <c r="N185" s="7" t="str">
        <f>_xlfn.CONCAT(SUBSTITUTE(D185,"."," ")," ")</f>
        <v xml:space="preserve">Com Plano Vertical </v>
      </c>
      <c r="O185" s="7" t="str">
        <f>_xlfn.CONCAT(SUBSTITUTE(E185,"."," ")," ")</f>
        <v xml:space="preserve">Eixo Estrutural </v>
      </c>
      <c r="P185" s="7" t="str">
        <f>_xlfn.CONCAT(L185," ",M185," ",N185," ",O185," ", SUBSTITUTE(F185, ".", " "),". --- ",Q185)</f>
        <v>Trata-se de: Elemento Referenciado  Com Plano Vertical  Eixo Estrutural  E Longitudinal. --- Consultar a Norma 6492-2021 no Anexo  A.6</v>
      </c>
      <c r="Q185" s="7" t="str">
        <f>_xlfn.CONCAT("Consultar a Norma ",R185," no Anexo ",S185)</f>
        <v>Consultar a Norma 6492-2021 no Anexo  A.6</v>
      </c>
      <c r="R185" s="21" t="s">
        <v>592</v>
      </c>
      <c r="S185" s="21" t="s">
        <v>423</v>
      </c>
      <c r="T185" s="10" t="str">
        <f>_xlfn.CONCAT("key_",A185)</f>
        <v>key_185</v>
      </c>
    </row>
    <row r="186" spans="1:20" ht="7.8" customHeight="1" x14ac:dyDescent="0.3">
      <c r="A186" s="13">
        <v>186</v>
      </c>
      <c r="B186" s="9" t="s">
        <v>1422</v>
      </c>
      <c r="C186" s="9" t="s">
        <v>1104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>_xlfn.CONCAT("Trata-se de: ", SUBSTITUTE(B186,"1.",""))</f>
        <v>Trata-se de: Elemento</v>
      </c>
      <c r="M186" s="7" t="str">
        <f>_xlfn.CONCAT("", SUBSTITUTE(C186,"."," ")," ")</f>
        <v xml:space="preserve">Referenciado </v>
      </c>
      <c r="N186" s="7" t="str">
        <f>_xlfn.CONCAT(SUBSTITUTE(D186,"."," ")," ")</f>
        <v xml:space="preserve">Com Plano Vertical </v>
      </c>
      <c r="O186" s="7" t="str">
        <f>_xlfn.CONCAT(SUBSTITUTE(E186,"."," ")," ")</f>
        <v xml:space="preserve">Eixo Estrutural </v>
      </c>
      <c r="P186" s="7" t="str">
        <f>_xlfn.CONCAT(L186," ",M186," ",N186," ",O186," ", SUBSTITUTE(F186, ".", " "),". --- ",Q186)</f>
        <v>Trata-se de: Elemento Referenciado  Com Plano Vertical  Eixo Estrutural  E Transversal. --- Consultar a Norma 6492-2021 no Anexo  A.6</v>
      </c>
      <c r="Q186" s="7" t="str">
        <f>_xlfn.CONCAT("Consultar a Norma ",R186," no Anexo ",S186)</f>
        <v>Consultar a Norma 6492-2021 no Anexo  A.6</v>
      </c>
      <c r="R186" s="21" t="s">
        <v>592</v>
      </c>
      <c r="S186" s="21" t="s">
        <v>423</v>
      </c>
      <c r="T186" s="10" t="str">
        <f>_xlfn.CONCAT("key_",A186)</f>
        <v>key_186</v>
      </c>
    </row>
    <row r="187" spans="1:20" ht="7.8" customHeight="1" x14ac:dyDescent="0.3">
      <c r="A187" s="13">
        <v>187</v>
      </c>
      <c r="B187" s="9" t="s">
        <v>1422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>_xlfn.CONCAT("Trata-se de: ", SUBSTITUTE(B187,"1.",""))</f>
        <v>Trata-se de: Elemento</v>
      </c>
      <c r="M187" s="7" t="str">
        <f>_xlfn.CONCAT("", SUBSTITUTE(C187,"."," ")," ")</f>
        <v xml:space="preserve">Informado </v>
      </c>
      <c r="N187" s="7" t="str">
        <f>_xlfn.CONCAT(SUBSTITUTE(D187,"."," ")," ")</f>
        <v xml:space="preserve">Com Título </v>
      </c>
      <c r="O187" s="7" t="str">
        <f>_xlfn.CONCAT(SUBSTITUTE(E187,"."," ")," ")</f>
        <v xml:space="preserve">Títulos Desenho </v>
      </c>
      <c r="P187" s="7" t="str">
        <f>_xlfn.CONCAT(L187," ",M187," ",N187," ",O187," ", SUBSTITUTE(F187, ".", " "),". --- ",Q187)</f>
        <v>Trata-se de: Elemento Informado  Com Título  Títulos Desenho  Título Geral. --- Consultar a Norma 6492-2021 no Anexo  A.7</v>
      </c>
      <c r="Q187" s="7" t="str">
        <f>_xlfn.CONCAT("Consultar a Norma ",R187," no Anexo ",S187)</f>
        <v>Consultar a Norma 6492-2021 no Anexo  A.7</v>
      </c>
      <c r="R187" s="21" t="s">
        <v>592</v>
      </c>
      <c r="S187" s="21" t="s">
        <v>424</v>
      </c>
      <c r="T187" s="10" t="str">
        <f>_xlfn.CONCAT("key_",A187)</f>
        <v>key_187</v>
      </c>
    </row>
    <row r="188" spans="1:20" ht="7.8" customHeight="1" x14ac:dyDescent="0.3">
      <c r="A188" s="13">
        <v>188</v>
      </c>
      <c r="B188" s="9" t="s">
        <v>1422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>_xlfn.CONCAT("Trata-se de: ", SUBSTITUTE(B188,"1.",""))</f>
        <v>Trata-se de: Elemento</v>
      </c>
      <c r="M188" s="7" t="str">
        <f>_xlfn.CONCAT("", SUBSTITUTE(C188,"."," ")," ")</f>
        <v xml:space="preserve">Informado </v>
      </c>
      <c r="N188" s="7" t="str">
        <f>_xlfn.CONCAT(SUBSTITUTE(D188,"."," ")," ")</f>
        <v xml:space="preserve">Com Título </v>
      </c>
      <c r="O188" s="7" t="str">
        <f>_xlfn.CONCAT(SUBSTITUTE(E188,"."," ")," ")</f>
        <v xml:space="preserve">Títulos Desenho </v>
      </c>
      <c r="P188" s="7" t="str">
        <f>_xlfn.CONCAT(L188," ",M188," ",N188," ",O188," ", SUBSTITUTE(F188, ".", " "),". --- ",Q188)</f>
        <v>Trata-se de: Elemento Informado  Com Título  Títulos Desenho  Título Detalhe. --- Consultar a Norma 6492-2021 no Anexo  A.7</v>
      </c>
      <c r="Q188" s="7" t="str">
        <f>_xlfn.CONCAT("Consultar a Norma ",R188," no Anexo ",S188)</f>
        <v>Consultar a Norma 6492-2021 no Anexo  A.7</v>
      </c>
      <c r="R188" s="21" t="s">
        <v>592</v>
      </c>
      <c r="S188" s="21" t="s">
        <v>424</v>
      </c>
      <c r="T188" s="10" t="str">
        <f>_xlfn.CONCAT("key_",A188)</f>
        <v>key_188</v>
      </c>
    </row>
    <row r="189" spans="1:20" ht="7.8" customHeight="1" x14ac:dyDescent="0.3">
      <c r="A189" s="13">
        <v>189</v>
      </c>
      <c r="B189" s="9" t="s">
        <v>1422</v>
      </c>
      <c r="C189" s="9" t="s">
        <v>546</v>
      </c>
      <c r="D189" s="9" t="s">
        <v>570</v>
      </c>
      <c r="E189" s="9" t="s">
        <v>1180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>_xlfn.CONCAT("Trata-se de: ", SUBSTITUTE(B189,"1.",""))</f>
        <v>Trata-se de: Elemento</v>
      </c>
      <c r="M189" s="7" t="str">
        <f>_xlfn.CONCAT("", SUBSTITUTE(C189,"."," ")," ")</f>
        <v xml:space="preserve">Informado </v>
      </c>
      <c r="N189" s="7" t="str">
        <f>_xlfn.CONCAT(SUBSTITUTE(D189,"."," ")," ")</f>
        <v xml:space="preserve">Com Tag </v>
      </c>
      <c r="O189" s="7" t="str">
        <f>_xlfn.CONCAT(SUBSTITUTE(E189,"."," ")," ")</f>
        <v xml:space="preserve">Tag Esquadrias </v>
      </c>
      <c r="P189" s="7" t="str">
        <f>_xlfn.CONCAT(L189," ",M189," ",N189," ",O189," ", SUBSTITUTE(F189, ".", " "),". --- ",Q189)</f>
        <v>Trata-se de: Elemento Informado  Com Tag  Tag Esquadrias  Tag Porta. --- Consultar a Norma 6492-2021 no Anexo  A.8</v>
      </c>
      <c r="Q189" s="7" t="str">
        <f>_xlfn.CONCAT("Consultar a Norma ",R189," no Anexo ",S189)</f>
        <v>Consultar a Norma 6492-2021 no Anexo  A.8</v>
      </c>
      <c r="R189" s="21" t="s">
        <v>592</v>
      </c>
      <c r="S189" s="21" t="s">
        <v>425</v>
      </c>
      <c r="T189" s="10" t="str">
        <f>_xlfn.CONCAT("key_",A189)</f>
        <v>key_189</v>
      </c>
    </row>
    <row r="190" spans="1:20" ht="7.8" customHeight="1" x14ac:dyDescent="0.3">
      <c r="A190" s="13">
        <v>190</v>
      </c>
      <c r="B190" s="9" t="s">
        <v>1422</v>
      </c>
      <c r="C190" s="9" t="s">
        <v>546</v>
      </c>
      <c r="D190" s="9" t="s">
        <v>570</v>
      </c>
      <c r="E190" s="9" t="s">
        <v>1180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>_xlfn.CONCAT("Trata-se de: ", SUBSTITUTE(B190,"1.",""))</f>
        <v>Trata-se de: Elemento</v>
      </c>
      <c r="M190" s="7" t="str">
        <f>_xlfn.CONCAT("", SUBSTITUTE(C190,"."," ")," ")</f>
        <v xml:space="preserve">Informado </v>
      </c>
      <c r="N190" s="7" t="str">
        <f>_xlfn.CONCAT(SUBSTITUTE(D190,"."," ")," ")</f>
        <v xml:space="preserve">Com Tag </v>
      </c>
      <c r="O190" s="7" t="str">
        <f>_xlfn.CONCAT(SUBSTITUTE(E190,"."," ")," ")</f>
        <v xml:space="preserve">Tag Esquadrias </v>
      </c>
      <c r="P190" s="7" t="str">
        <f>_xlfn.CONCAT(L190," ",M190," ",N190," ",O190," ", SUBSTITUTE(F190, ".", " "),". --- ",Q190)</f>
        <v>Trata-se de: Elemento Informado  Com Tag  Tag Esquadrias  Tag Janela. --- Consultar a Norma 6492-2021 no Anexo  A.8</v>
      </c>
      <c r="Q190" s="7" t="str">
        <f>_xlfn.CONCAT("Consultar a Norma ",R190," no Anexo ",S190)</f>
        <v>Consultar a Norma 6492-2021 no Anexo  A.8</v>
      </c>
      <c r="R190" s="21" t="s">
        <v>592</v>
      </c>
      <c r="S190" s="21" t="s">
        <v>425</v>
      </c>
      <c r="T190" s="10" t="str">
        <f>_xlfn.CONCAT("key_",A190)</f>
        <v>key_190</v>
      </c>
    </row>
    <row r="191" spans="1:20" ht="7.8" customHeight="1" x14ac:dyDescent="0.3">
      <c r="A191" s="13">
        <v>191</v>
      </c>
      <c r="B191" s="9" t="s">
        <v>1422</v>
      </c>
      <c r="C191" s="9" t="s">
        <v>546</v>
      </c>
      <c r="D191" s="9" t="s">
        <v>571</v>
      </c>
      <c r="E191" s="9" t="s">
        <v>634</v>
      </c>
      <c r="F191" s="9" t="s">
        <v>1083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>_xlfn.CONCAT("Trata-se de: ", SUBSTITUTE(B191,"1.",""))</f>
        <v>Trata-se de: Elemento</v>
      </c>
      <c r="M191" s="7" t="str">
        <f>_xlfn.CONCAT("", SUBSTITUTE(C191,"."," ")," ")</f>
        <v xml:space="preserve">Informado </v>
      </c>
      <c r="N191" s="7" t="str">
        <f>_xlfn.CONCAT(SUBSTITUTE(D191,"."," ")," ")</f>
        <v xml:space="preserve">Por Legendas </v>
      </c>
      <c r="O191" s="7" t="str">
        <f>_xlfn.CONCAT(SUBSTITUTE(E191,"."," ")," ")</f>
        <v xml:space="preserve">Legendas Esquadrias </v>
      </c>
      <c r="P191" s="7" t="str">
        <f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>_xlfn.CONCAT("Consultar a Norma ",R191," no Anexo ",S191)</f>
        <v>Consultar a Norma 6492-2021 no Anexo  A.9</v>
      </c>
      <c r="R191" s="21" t="s">
        <v>592</v>
      </c>
      <c r="S191" s="21" t="s">
        <v>428</v>
      </c>
      <c r="T191" s="10" t="str">
        <f>_xlfn.CONCAT("key_",A191)</f>
        <v>key_191</v>
      </c>
    </row>
    <row r="192" spans="1:20" ht="7.8" customHeight="1" x14ac:dyDescent="0.3">
      <c r="A192" s="13">
        <v>192</v>
      </c>
      <c r="B192" s="9" t="s">
        <v>1422</v>
      </c>
      <c r="C192" s="9" t="s">
        <v>546</v>
      </c>
      <c r="D192" s="9" t="s">
        <v>571</v>
      </c>
      <c r="E192" s="9" t="s">
        <v>634</v>
      </c>
      <c r="F192" s="9" t="s">
        <v>1084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>_xlfn.CONCAT("Trata-se de: ", SUBSTITUTE(B192,"1.",""))</f>
        <v>Trata-se de: Elemento</v>
      </c>
      <c r="M192" s="7" t="str">
        <f>_xlfn.CONCAT("", SUBSTITUTE(C192,"."," ")," ")</f>
        <v xml:space="preserve">Informado </v>
      </c>
      <c r="N192" s="7" t="str">
        <f>_xlfn.CONCAT(SUBSTITUTE(D192,"."," ")," ")</f>
        <v xml:space="preserve">Por Legendas </v>
      </c>
      <c r="O192" s="7" t="str">
        <f>_xlfn.CONCAT(SUBSTITUTE(E192,"."," ")," ")</f>
        <v xml:space="preserve">Legendas Esquadrias </v>
      </c>
      <c r="P192" s="7" t="str">
        <f>_xlfn.CONCAT(L192," ",M192," ",N192," ",O192," ", SUBSTITUTE(F192, ".", " "),". --- ",Q192)</f>
        <v>Trata-se de: Elemento Informado  Por Legendas  Legendas Esquadrias  Legenda De Janelas. --- Consultar a Norma 6492-2021 no Anexo  A.9</v>
      </c>
      <c r="Q192" s="7" t="str">
        <f>_xlfn.CONCAT("Consultar a Norma ",R192," no Anexo ",S192)</f>
        <v>Consultar a Norma 6492-2021 no Anexo  A.9</v>
      </c>
      <c r="R192" s="21" t="s">
        <v>592</v>
      </c>
      <c r="S192" s="21" t="s">
        <v>428</v>
      </c>
      <c r="T192" s="10" t="str">
        <f>_xlfn.CONCAT("key_",A192)</f>
        <v>key_192</v>
      </c>
    </row>
    <row r="193" spans="1:20" ht="7.8" customHeight="1" x14ac:dyDescent="0.3">
      <c r="A193" s="13">
        <v>193</v>
      </c>
      <c r="B193" s="9" t="s">
        <v>1422</v>
      </c>
      <c r="C193" s="9" t="s">
        <v>546</v>
      </c>
      <c r="D193" s="9" t="s">
        <v>571</v>
      </c>
      <c r="E193" s="9" t="s">
        <v>635</v>
      </c>
      <c r="F193" s="9" t="s">
        <v>1088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>_xlfn.CONCAT("Trata-se de: ", SUBSTITUTE(B193,"1.",""))</f>
        <v>Trata-se de: Elemento</v>
      </c>
      <c r="M193" s="7" t="str">
        <f>_xlfn.CONCAT("", SUBSTITUTE(C193,"."," ")," ")</f>
        <v xml:space="preserve">Informado </v>
      </c>
      <c r="N193" s="7" t="str">
        <f>_xlfn.CONCAT(SUBSTITUTE(D193,"."," ")," ")</f>
        <v xml:space="preserve">Por Legendas </v>
      </c>
      <c r="O193" s="7" t="str">
        <f>_xlfn.CONCAT(SUBSTITUTE(E193,"."," ")," ")</f>
        <v xml:space="preserve">Legendas Acabamentos </v>
      </c>
      <c r="P193" s="7" t="str">
        <f>_xlfn.CONCAT(L193," ",M193," ",N193," ",O193," ", SUBSTITUTE(F193, ".", " "),". --- ",Q193)</f>
        <v>Trata-se de: Elemento Informado  Por Legendas  Legendas Acabamentos  Legenda De Pisos. --- Consultar a Norma 6492-2021 no Anexo  A.9</v>
      </c>
      <c r="Q193" s="7" t="str">
        <f>_xlfn.CONCAT("Consultar a Norma ",R193," no Anexo ",S193)</f>
        <v>Consultar a Norma 6492-2021 no Anexo  A.9</v>
      </c>
      <c r="R193" s="21" t="s">
        <v>592</v>
      </c>
      <c r="S193" s="21" t="s">
        <v>428</v>
      </c>
      <c r="T193" s="10" t="str">
        <f>_xlfn.CONCAT("key_",A193)</f>
        <v>key_193</v>
      </c>
    </row>
    <row r="194" spans="1:20" ht="7.8" customHeight="1" x14ac:dyDescent="0.3">
      <c r="A194" s="13">
        <v>194</v>
      </c>
      <c r="B194" s="9" t="s">
        <v>1422</v>
      </c>
      <c r="C194" s="9" t="s">
        <v>546</v>
      </c>
      <c r="D194" s="9" t="s">
        <v>571</v>
      </c>
      <c r="E194" s="9" t="s">
        <v>635</v>
      </c>
      <c r="F194" s="9" t="s">
        <v>1089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>_xlfn.CONCAT("Trata-se de: ", SUBSTITUTE(B194,"1.",""))</f>
        <v>Trata-se de: Elemento</v>
      </c>
      <c r="M194" s="7" t="str">
        <f>_xlfn.CONCAT("", SUBSTITUTE(C194,"."," ")," ")</f>
        <v xml:space="preserve">Informado </v>
      </c>
      <c r="N194" s="7" t="str">
        <f>_xlfn.CONCAT(SUBSTITUTE(D194,"."," ")," ")</f>
        <v xml:space="preserve">Por Legendas </v>
      </c>
      <c r="O194" s="7" t="str">
        <f>_xlfn.CONCAT(SUBSTITUTE(E194,"."," ")," ")</f>
        <v xml:space="preserve">Legendas Acabamentos </v>
      </c>
      <c r="P194" s="7" t="str">
        <f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>_xlfn.CONCAT("Consultar a Norma ",R194," no Anexo ",S194)</f>
        <v>Consultar a Norma 6492-2021 no Anexo  A.9</v>
      </c>
      <c r="R194" s="21" t="s">
        <v>592</v>
      </c>
      <c r="S194" s="21" t="s">
        <v>428</v>
      </c>
      <c r="T194" s="10" t="str">
        <f>_xlfn.CONCAT("key_",A194)</f>
        <v>key_194</v>
      </c>
    </row>
    <row r="195" spans="1:20" ht="7.8" customHeight="1" x14ac:dyDescent="0.3">
      <c r="A195" s="13">
        <v>195</v>
      </c>
      <c r="B195" s="9" t="s">
        <v>1422</v>
      </c>
      <c r="C195" s="9" t="s">
        <v>546</v>
      </c>
      <c r="D195" s="9" t="s">
        <v>571</v>
      </c>
      <c r="E195" s="9" t="s">
        <v>635</v>
      </c>
      <c r="F195" s="9" t="s">
        <v>1090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>_xlfn.CONCAT("Trata-se de: ", SUBSTITUTE(B195,"1.",""))</f>
        <v>Trata-se de: Elemento</v>
      </c>
      <c r="M195" s="7" t="str">
        <f>_xlfn.CONCAT("", SUBSTITUTE(C195,"."," ")," ")</f>
        <v xml:space="preserve">Informado </v>
      </c>
      <c r="N195" s="7" t="str">
        <f>_xlfn.CONCAT(SUBSTITUTE(D195,"."," ")," ")</f>
        <v xml:space="preserve">Por Legendas </v>
      </c>
      <c r="O195" s="7" t="str">
        <f>_xlfn.CONCAT(SUBSTITUTE(E195,"."," ")," ")</f>
        <v xml:space="preserve">Legendas Acabamentos </v>
      </c>
      <c r="P195" s="7" t="str">
        <f>_xlfn.CONCAT(L195," ",M195," ",N195," ",O195," ", SUBSTITUTE(F195, ".", " "),". --- ",Q195)</f>
        <v>Trata-se de: Elemento Informado  Por Legendas  Legendas Acabamentos  Legenda De Tetos. --- Consultar a Norma 6492-2021 no Anexo  A.9</v>
      </c>
      <c r="Q195" s="7" t="str">
        <f>_xlfn.CONCAT("Consultar a Norma ",R195," no Anexo ",S195)</f>
        <v>Consultar a Norma 6492-2021 no Anexo  A.9</v>
      </c>
      <c r="R195" s="21" t="s">
        <v>592</v>
      </c>
      <c r="S195" s="21" t="s">
        <v>428</v>
      </c>
      <c r="T195" s="10" t="str">
        <f>_xlfn.CONCAT("key_",A195)</f>
        <v>key_195</v>
      </c>
    </row>
    <row r="196" spans="1:20" ht="7.8" customHeight="1" x14ac:dyDescent="0.3">
      <c r="A196" s="13">
        <v>196</v>
      </c>
      <c r="B196" s="9" t="s">
        <v>1422</v>
      </c>
      <c r="C196" s="9" t="s">
        <v>546</v>
      </c>
      <c r="D196" s="9" t="s">
        <v>571</v>
      </c>
      <c r="E196" s="9" t="s">
        <v>636</v>
      </c>
      <c r="F196" s="9" t="s">
        <v>1091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>_xlfn.CONCAT("Trata-se de: ", SUBSTITUTE(B196,"1.",""))</f>
        <v>Trata-se de: Elemento</v>
      </c>
      <c r="M196" s="7" t="str">
        <f>_xlfn.CONCAT("", SUBSTITUTE(C196,"."," ")," ")</f>
        <v xml:space="preserve">Informado </v>
      </c>
      <c r="N196" s="7" t="str">
        <f>_xlfn.CONCAT(SUBSTITUTE(D196,"."," ")," ")</f>
        <v xml:space="preserve">Por Legendas </v>
      </c>
      <c r="O196" s="7" t="str">
        <f>_xlfn.CONCAT(SUBSTITUTE(E196,"."," ")," ")</f>
        <v xml:space="preserve">Legendas Areas </v>
      </c>
      <c r="P196" s="7" t="str">
        <f>_xlfn.CONCAT(L196," ",M196," ",N196," ",O196," ", SUBSTITUTE(F196, ".", " "),". --- ",Q196)</f>
        <v>Trata-se de: Elemento Informado  Por Legendas  Legendas Areas  Legenda De Areas. --- Consultar a Norma 6492-2021 no Anexo  A.9</v>
      </c>
      <c r="Q196" s="7" t="str">
        <f>_xlfn.CONCAT("Consultar a Norma ",R196," no Anexo ",S196)</f>
        <v>Consultar a Norma 6492-2021 no Anexo  A.9</v>
      </c>
      <c r="R196" s="21" t="s">
        <v>592</v>
      </c>
      <c r="S196" s="21" t="s">
        <v>428</v>
      </c>
      <c r="T196" s="10" t="str">
        <f>_xlfn.CONCAT("key_",A196)</f>
        <v>key_196</v>
      </c>
    </row>
    <row r="197" spans="1:20" ht="7.8" customHeight="1" x14ac:dyDescent="0.3">
      <c r="A197" s="13">
        <v>197</v>
      </c>
      <c r="B197" s="9" t="s">
        <v>1422</v>
      </c>
      <c r="C197" s="9" t="s">
        <v>546</v>
      </c>
      <c r="D197" s="9" t="s">
        <v>572</v>
      </c>
      <c r="E197" s="9" t="s">
        <v>637</v>
      </c>
      <c r="F197" s="9" t="s">
        <v>1092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>_xlfn.CONCAT("Trata-se de: ", SUBSTITUTE(B197,"1.",""))</f>
        <v>Trata-se de: Elemento</v>
      </c>
      <c r="M197" s="7" t="str">
        <f>_xlfn.CONCAT("", SUBSTITUTE(C197,"."," ")," ")</f>
        <v xml:space="preserve">Informado </v>
      </c>
      <c r="N197" s="7" t="str">
        <f>_xlfn.CONCAT(SUBSTITUTE(D197,"."," ")," ")</f>
        <v xml:space="preserve">Por Quadros </v>
      </c>
      <c r="O197" s="7" t="str">
        <f>_xlfn.CONCAT(SUBSTITUTE(E197,"."," ")," ")</f>
        <v xml:space="preserve">Quadros Esquadrias </v>
      </c>
      <c r="P197" s="7" t="str">
        <f>_xlfn.CONCAT(L197," ",M197," ",N197," ",O197," ", SUBSTITUTE(F197, ".", " "),". --- ",Q197)</f>
        <v>Trata-se de: Elemento Informado  Por Quadros  Quadros Esquadrias  Quadro De Portas. --- Consultar a Norma 6492-2021 no Anexo  A.9</v>
      </c>
      <c r="Q197" s="7" t="str">
        <f>_xlfn.CONCAT("Consultar a Norma ",R197," no Anexo ",S197)</f>
        <v>Consultar a Norma 6492-2021 no Anexo  A.9</v>
      </c>
      <c r="R197" s="21" t="s">
        <v>592</v>
      </c>
      <c r="S197" s="21" t="s">
        <v>428</v>
      </c>
      <c r="T197" s="10" t="str">
        <f>_xlfn.CONCAT("key_",A197)</f>
        <v>key_197</v>
      </c>
    </row>
    <row r="198" spans="1:20" ht="7.8" customHeight="1" x14ac:dyDescent="0.3">
      <c r="A198" s="13">
        <v>198</v>
      </c>
      <c r="B198" s="9" t="s">
        <v>1422</v>
      </c>
      <c r="C198" s="9" t="s">
        <v>546</v>
      </c>
      <c r="D198" s="9" t="s">
        <v>572</v>
      </c>
      <c r="E198" s="9" t="s">
        <v>637</v>
      </c>
      <c r="F198" s="9" t="s">
        <v>1093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>_xlfn.CONCAT("Trata-se de: ", SUBSTITUTE(B198,"1.",""))</f>
        <v>Trata-se de: Elemento</v>
      </c>
      <c r="M198" s="7" t="str">
        <f>_xlfn.CONCAT("", SUBSTITUTE(C198,"."," ")," ")</f>
        <v xml:space="preserve">Informado </v>
      </c>
      <c r="N198" s="7" t="str">
        <f>_xlfn.CONCAT(SUBSTITUTE(D198,"."," ")," ")</f>
        <v xml:space="preserve">Por Quadros </v>
      </c>
      <c r="O198" s="7" t="str">
        <f>_xlfn.CONCAT(SUBSTITUTE(E198,"."," ")," ")</f>
        <v xml:space="preserve">Quadros Esquadrias </v>
      </c>
      <c r="P198" s="7" t="str">
        <f>_xlfn.CONCAT(L198," ",M198," ",N198," ",O198," ", SUBSTITUTE(F198, ".", " "),". --- ",Q198)</f>
        <v>Trata-se de: Elemento Informado  Por Quadros  Quadros Esquadrias  Quadro De Janelas. --- Consultar a Norma 6492-2021 no Anexo  A.9</v>
      </c>
      <c r="Q198" s="7" t="str">
        <f>_xlfn.CONCAT("Consultar a Norma ",R198," no Anexo ",S198)</f>
        <v>Consultar a Norma 6492-2021 no Anexo  A.9</v>
      </c>
      <c r="R198" s="21" t="s">
        <v>592</v>
      </c>
      <c r="S198" s="21" t="s">
        <v>428</v>
      </c>
      <c r="T198" s="10" t="str">
        <f>_xlfn.CONCAT("key_",A198)</f>
        <v>key_198</v>
      </c>
    </row>
    <row r="199" spans="1:20" ht="7.8" customHeight="1" x14ac:dyDescent="0.3">
      <c r="A199" s="13">
        <v>199</v>
      </c>
      <c r="B199" s="9" t="s">
        <v>1422</v>
      </c>
      <c r="C199" s="9" t="s">
        <v>546</v>
      </c>
      <c r="D199" s="9" t="s">
        <v>572</v>
      </c>
      <c r="E199" s="9" t="s">
        <v>638</v>
      </c>
      <c r="F199" s="9" t="s">
        <v>1094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>_xlfn.CONCAT("Trata-se de: ", SUBSTITUTE(B199,"1.",""))</f>
        <v>Trata-se de: Elemento</v>
      </c>
      <c r="M199" s="7" t="str">
        <f>_xlfn.CONCAT("", SUBSTITUTE(C199,"."," ")," ")</f>
        <v xml:space="preserve">Informado </v>
      </c>
      <c r="N199" s="7" t="str">
        <f>_xlfn.CONCAT(SUBSTITUTE(D199,"."," ")," ")</f>
        <v xml:space="preserve">Por Quadros </v>
      </c>
      <c r="O199" s="7" t="str">
        <f>_xlfn.CONCAT(SUBSTITUTE(E199,"."," ")," ")</f>
        <v xml:space="preserve">Quadros Acabamentos </v>
      </c>
      <c r="P199" s="7" t="str">
        <f>_xlfn.CONCAT(L199," ",M199," ",N199," ",O199," ", SUBSTITUTE(F199, ".", " "),". --- ",Q199)</f>
        <v>Trata-se de: Elemento Informado  Por Quadros  Quadros Acabamentos  Quadro De Pisos. --- Consultar a Norma 6492-2021 no Anexo  A.9</v>
      </c>
      <c r="Q199" s="7" t="str">
        <f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>_xlfn.CONCAT("key_",A199)</f>
        <v>key_199</v>
      </c>
    </row>
    <row r="200" spans="1:20" ht="7.8" customHeight="1" x14ac:dyDescent="0.3">
      <c r="A200" s="13">
        <v>200</v>
      </c>
      <c r="B200" s="9" t="s">
        <v>1422</v>
      </c>
      <c r="C200" s="9" t="s">
        <v>546</v>
      </c>
      <c r="D200" s="9" t="s">
        <v>572</v>
      </c>
      <c r="E200" s="9" t="s">
        <v>638</v>
      </c>
      <c r="F200" s="9" t="s">
        <v>1095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>_xlfn.CONCAT("Trata-se de: ", SUBSTITUTE(B200,"1.",""))</f>
        <v>Trata-se de: Elemento</v>
      </c>
      <c r="M200" s="7" t="str">
        <f>_xlfn.CONCAT("", SUBSTITUTE(C200,"."," ")," ")</f>
        <v xml:space="preserve">Informado </v>
      </c>
      <c r="N200" s="7" t="str">
        <f>_xlfn.CONCAT(SUBSTITUTE(D200,"."," ")," ")</f>
        <v xml:space="preserve">Por Quadros </v>
      </c>
      <c r="O200" s="7" t="str">
        <f>_xlfn.CONCAT(SUBSTITUTE(E200,"."," ")," ")</f>
        <v xml:space="preserve">Quadros Acabamentos </v>
      </c>
      <c r="P200" s="7" t="str">
        <f>_xlfn.CONCAT(L200," ",M200," ",N200," ",O200," ", SUBSTITUTE(F200, ".", " "),". --- ",Q200)</f>
        <v>Trata-se de: Elemento Informado  Por Quadros  Quadros Acabamentos  Quadro De Vedações. --- Consultar a Norma 6492-2021 no Anexo  A.9</v>
      </c>
      <c r="Q200" s="7" t="str">
        <f>_xlfn.CONCAT("Consultar a Norma ",R200," no Anexo ",S200)</f>
        <v>Consultar a Norma 6492-2021 no Anexo  A.9</v>
      </c>
      <c r="R200" s="21" t="s">
        <v>592</v>
      </c>
      <c r="S200" s="21" t="s">
        <v>428</v>
      </c>
      <c r="T200" s="10" t="str">
        <f>_xlfn.CONCAT("key_",A200)</f>
        <v>key_200</v>
      </c>
    </row>
    <row r="201" spans="1:20" ht="7.8" customHeight="1" x14ac:dyDescent="0.3">
      <c r="A201" s="13">
        <v>201</v>
      </c>
      <c r="B201" s="9" t="s">
        <v>1422</v>
      </c>
      <c r="C201" s="9" t="s">
        <v>546</v>
      </c>
      <c r="D201" s="9" t="s">
        <v>572</v>
      </c>
      <c r="E201" s="9" t="s">
        <v>638</v>
      </c>
      <c r="F201" s="9" t="s">
        <v>1096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>_xlfn.CONCAT("Trata-se de: ", SUBSTITUTE(B201,"1.",""))</f>
        <v>Trata-se de: Elemento</v>
      </c>
      <c r="M201" s="7" t="str">
        <f>_xlfn.CONCAT("", SUBSTITUTE(C201,"."," ")," ")</f>
        <v xml:space="preserve">Informado </v>
      </c>
      <c r="N201" s="7" t="str">
        <f>_xlfn.CONCAT(SUBSTITUTE(D201,"."," ")," ")</f>
        <v xml:space="preserve">Por Quadros </v>
      </c>
      <c r="O201" s="7" t="str">
        <f>_xlfn.CONCAT(SUBSTITUTE(E201,"."," ")," ")</f>
        <v xml:space="preserve">Quadros Acabamentos </v>
      </c>
      <c r="P201" s="7" t="str">
        <f>_xlfn.CONCAT(L201," ",M201," ",N201," ",O201," ", SUBSTITUTE(F201, ".", " "),". --- ",Q201)</f>
        <v>Trata-se de: Elemento Informado  Por Quadros  Quadros Acabamentos  Quadro De Tetos. --- Consultar a Norma 6492-2021 no Anexo  A.9</v>
      </c>
      <c r="Q201" s="7" t="str">
        <f>_xlfn.CONCAT("Consultar a Norma ",R201," no Anexo ",S201)</f>
        <v>Consultar a Norma 6492-2021 no Anexo  A.9</v>
      </c>
      <c r="R201" s="21" t="s">
        <v>592</v>
      </c>
      <c r="S201" s="21" t="s">
        <v>428</v>
      </c>
      <c r="T201" s="10" t="str">
        <f>_xlfn.CONCAT("key_",A201)</f>
        <v>key_201</v>
      </c>
    </row>
    <row r="202" spans="1:20" ht="7.8" customHeight="1" x14ac:dyDescent="0.3">
      <c r="A202" s="13">
        <v>202</v>
      </c>
      <c r="B202" s="9" t="s">
        <v>1422</v>
      </c>
      <c r="C202" s="9" t="s">
        <v>546</v>
      </c>
      <c r="D202" s="9" t="s">
        <v>572</v>
      </c>
      <c r="E202" s="9" t="s">
        <v>639</v>
      </c>
      <c r="F202" s="9" t="s">
        <v>1097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>_xlfn.CONCAT("Trata-se de: ", SUBSTITUTE(B202,"1.",""))</f>
        <v>Trata-se de: Elemento</v>
      </c>
      <c r="M202" s="7" t="str">
        <f>_xlfn.CONCAT("", SUBSTITUTE(C202,"."," ")," ")</f>
        <v xml:space="preserve">Informado </v>
      </c>
      <c r="N202" s="7" t="str">
        <f>_xlfn.CONCAT(SUBSTITUTE(D202,"."," ")," ")</f>
        <v xml:space="preserve">Por Quadros </v>
      </c>
      <c r="O202" s="7" t="str">
        <f>_xlfn.CONCAT(SUBSTITUTE(E202,"."," ")," ")</f>
        <v xml:space="preserve">Quadros Areas </v>
      </c>
      <c r="P202" s="7" t="str">
        <f>_xlfn.CONCAT(L202," ",M202," ",N202," ",O202," ", SUBSTITUTE(F202, ".", " "),". --- ",Q202)</f>
        <v>Trata-se de: Elemento Informado  Por Quadros  Quadros Areas  Quadro De Areas. --- Consultar a Norma 6492-2021 no Anexo  A.9</v>
      </c>
      <c r="Q202" s="7" t="str">
        <f>_xlfn.CONCAT("Consultar a Norma ",R202," no Anexo ",S202)</f>
        <v>Consultar a Norma 6492-2021 no Anexo  A.9</v>
      </c>
      <c r="R202" s="21" t="s">
        <v>592</v>
      </c>
      <c r="S202" s="21" t="s">
        <v>428</v>
      </c>
      <c r="T202" s="10" t="str">
        <f>_xlfn.CONCAT("key_",A202)</f>
        <v>key_202</v>
      </c>
    </row>
    <row r="203" spans="1:20" ht="7.8" customHeight="1" x14ac:dyDescent="0.3">
      <c r="A203" s="13">
        <v>203</v>
      </c>
      <c r="B203" s="9" t="s">
        <v>1422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>_xlfn.CONCAT("Trata-se de: ", SUBSTITUTE(B203,"1.",""))</f>
        <v>Trata-se de: Elemento</v>
      </c>
      <c r="M203" s="7" t="str">
        <f>_xlfn.CONCAT("", SUBSTITUTE(C203,"."," ")," ")</f>
        <v xml:space="preserve">Desenhado </v>
      </c>
      <c r="N203" s="7" t="str">
        <f>_xlfn.CONCAT(SUBSTITUTE(D203,"."," ")," ")</f>
        <v xml:space="preserve">Como Contorno </v>
      </c>
      <c r="O203" s="7" t="str">
        <f>_xlfn.CONCAT(SUBSTITUTE(E203,"."," ")," ")</f>
        <v xml:space="preserve">Aresta </v>
      </c>
      <c r="P203" s="7" t="str">
        <f>_xlfn.CONCAT(L203," ",M203," ",N203," ",O203," ", SUBSTITUTE(F203, ".", " "),". --- ",Q203)</f>
        <v xml:space="preserve">Trata-se de: Elemento Desenhado  Como Contorno  Aresta  Linha Secante. --- Consultar a Norma 6492-2021 no Anexo  A.4 </v>
      </c>
      <c r="Q203" s="7" t="str">
        <f>_xlfn.CONCAT("Consultar a Norma ",R203," no Anexo ",S203)</f>
        <v xml:space="preserve">Consultar a Norma 6492-2021 no Anexo  A.4 </v>
      </c>
      <c r="R203" s="21" t="s">
        <v>592</v>
      </c>
      <c r="S203" s="21" t="s">
        <v>427</v>
      </c>
      <c r="T203" s="10" t="str">
        <f>_xlfn.CONCAT("key_",A203)</f>
        <v>key_203</v>
      </c>
    </row>
    <row r="204" spans="1:20" ht="7.8" customHeight="1" x14ac:dyDescent="0.3">
      <c r="A204" s="13">
        <v>204</v>
      </c>
      <c r="B204" s="9" t="s">
        <v>1422</v>
      </c>
      <c r="C204" s="9" t="s">
        <v>545</v>
      </c>
      <c r="D204" s="9" t="s">
        <v>557</v>
      </c>
      <c r="E204" s="9" t="s">
        <v>603</v>
      </c>
      <c r="F204" s="9" t="s">
        <v>1459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>_xlfn.CONCAT("Trata-se de: ", SUBSTITUTE(B204,"1.",""))</f>
        <v>Trata-se de: Elemento</v>
      </c>
      <c r="M204" s="7" t="str">
        <f>_xlfn.CONCAT("", SUBSTITUTE(C204,"."," ")," ")</f>
        <v xml:space="preserve">Desenhado </v>
      </c>
      <c r="N204" s="7" t="str">
        <f>_xlfn.CONCAT(SUBSTITUTE(D204,"."," ")," ")</f>
        <v xml:space="preserve">Como Contorno </v>
      </c>
      <c r="O204" s="7" t="str">
        <f>_xlfn.CONCAT(SUBSTITUTE(E204,"."," ")," ")</f>
        <v xml:space="preserve">Aresta </v>
      </c>
      <c r="P204" s="7" t="str">
        <f>_xlfn.CONCAT(L204," ",M204," ",N204," ",O204," ", SUBSTITUTE(F204, ".", " "),". --- ",Q204)</f>
        <v xml:space="preserve">Trata-se de: Elemento Desenhado  Como Contorno  Aresta  Linha Projetada Além. --- Consultar a Norma 6492-2021 no Anexo  A.4 </v>
      </c>
      <c r="Q204" s="7" t="str">
        <f>_xlfn.CONCAT("Consultar a Norma ",R204," no Anexo ",S204)</f>
        <v xml:space="preserve">Consultar a Norma 6492-2021 no Anexo  A.4 </v>
      </c>
      <c r="R204" s="21" t="s">
        <v>592</v>
      </c>
      <c r="S204" s="21" t="s">
        <v>427</v>
      </c>
      <c r="T204" s="10" t="str">
        <f>_xlfn.CONCAT("key_",A204)</f>
        <v>key_204</v>
      </c>
    </row>
    <row r="205" spans="1:20" ht="7.8" customHeight="1" x14ac:dyDescent="0.3">
      <c r="A205" s="13">
        <v>205</v>
      </c>
      <c r="B205" s="9" t="s">
        <v>1422</v>
      </c>
      <c r="C205" s="9" t="s">
        <v>545</v>
      </c>
      <c r="D205" s="9" t="s">
        <v>557</v>
      </c>
      <c r="E205" s="9" t="s">
        <v>603</v>
      </c>
      <c r="F205" s="9" t="s">
        <v>1460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>_xlfn.CONCAT("Trata-se de: ", SUBSTITUTE(B205,"1.",""))</f>
        <v>Trata-se de: Elemento</v>
      </c>
      <c r="M205" s="7" t="str">
        <f>_xlfn.CONCAT("", SUBSTITUTE(C205,"."," ")," ")</f>
        <v xml:space="preserve">Desenhado </v>
      </c>
      <c r="N205" s="7" t="str">
        <f>_xlfn.CONCAT(SUBSTITUTE(D205,"."," ")," ")</f>
        <v xml:space="preserve">Como Contorno </v>
      </c>
      <c r="O205" s="7" t="str">
        <f>_xlfn.CONCAT(SUBSTITUTE(E205,"."," ")," ")</f>
        <v xml:space="preserve">Aresta </v>
      </c>
      <c r="P205" s="7" t="str">
        <f>_xlfn.CONCAT(L205," ",M205," ",N205," ",O205," ", SUBSTITUTE(F205, ".", " "),". --- ",Q205)</f>
        <v xml:space="preserve">Trata-se de: Elemento Desenhado  Como Contorno  Aresta  Linha Projetada Aquém. --- Consultar a Norma 6492-2021 no Anexo  A.4 </v>
      </c>
      <c r="Q205" s="7" t="str">
        <f>_xlfn.CONCAT("Consultar a Norma ",R205," no Anexo ",S205)</f>
        <v xml:space="preserve">Consultar a Norma 6492-2021 no Anexo  A.4 </v>
      </c>
      <c r="R205" s="21" t="s">
        <v>592</v>
      </c>
      <c r="S205" s="21" t="s">
        <v>427</v>
      </c>
      <c r="T205" s="10" t="str">
        <f>_xlfn.CONCAT("key_",A205)</f>
        <v>key_205</v>
      </c>
    </row>
    <row r="206" spans="1:20" ht="7.8" customHeight="1" x14ac:dyDescent="0.3">
      <c r="A206" s="13">
        <v>206</v>
      </c>
      <c r="B206" s="9" t="s">
        <v>1422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>_xlfn.CONCAT("Trata-se de: ", SUBSTITUTE(B206,"1.",""))</f>
        <v>Trata-se de: Elemento</v>
      </c>
      <c r="M206" s="7" t="str">
        <f>_xlfn.CONCAT("", SUBSTITUTE(C206,"."," ")," ")</f>
        <v xml:space="preserve">Desenhado </v>
      </c>
      <c r="N206" s="7" t="str">
        <f>_xlfn.CONCAT(SUBSTITUTE(D206,"."," ")," ")</f>
        <v xml:space="preserve">Como Vazio </v>
      </c>
      <c r="O206" s="7" t="str">
        <f>_xlfn.CONCAT(SUBSTITUTE(E206,"."," ")," ")</f>
        <v xml:space="preserve">Diagonal </v>
      </c>
      <c r="P206" s="7" t="str">
        <f>_xlfn.CONCAT(L206," ",M206," ",N206," ",O206," ", SUBSTITUTE(F206, ".", " "),". --- ",Q206)</f>
        <v xml:space="preserve">Trata-se de: Elemento Desenhado  Como Vazio  Diagonal  Linha Vazio. --- Consultar a Norma 6492-2021 no Anexo  A.4 </v>
      </c>
      <c r="Q206" s="7" t="str">
        <f>_xlfn.CONCAT("Consultar a Norma ",R206," no Anexo ",S206)</f>
        <v xml:space="preserve">Consultar a Norma 6492-2021 no Anexo  A.4 </v>
      </c>
      <c r="R206" s="21" t="s">
        <v>592</v>
      </c>
      <c r="S206" s="21" t="s">
        <v>427</v>
      </c>
      <c r="T206" s="10" t="str">
        <f>_xlfn.CONCAT("key_",A206)</f>
        <v>key_206</v>
      </c>
    </row>
    <row r="207" spans="1:20" ht="7.8" customHeight="1" x14ac:dyDescent="0.3">
      <c r="A207" s="13">
        <v>207</v>
      </c>
      <c r="B207" s="9" t="s">
        <v>1422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>_xlfn.CONCAT("Trata-se de: ", SUBSTITUTE(B207,"1.",""))</f>
        <v>Trata-se de: Elemento</v>
      </c>
      <c r="M207" s="7" t="str">
        <f>_xlfn.CONCAT("", SUBSTITUTE(C207,"."," ")," ")</f>
        <v xml:space="preserve">Desenhado </v>
      </c>
      <c r="N207" s="7" t="str">
        <f>_xlfn.CONCAT(SUBSTITUTE(D207,"."," ")," ")</f>
        <v xml:space="preserve">Como Vazio </v>
      </c>
      <c r="O207" s="7" t="str">
        <f>_xlfn.CONCAT(SUBSTITUTE(E207,"."," ")," ")</f>
        <v xml:space="preserve">Diagonal </v>
      </c>
      <c r="P207" s="7" t="str">
        <f>_xlfn.CONCAT(L207," ",M207," ",N207," ",O207," ", SUBSTITUTE(F207, ".", " "),". --- ",Q207)</f>
        <v xml:space="preserve">Trata-se de: Elemento Desenhado  Como Vazio  Diagonal  Linha Shaft. --- Consultar a Norma 6492-2021 no Anexo  A.4 </v>
      </c>
      <c r="Q207" s="7" t="str">
        <f>_xlfn.CONCAT("Consultar a Norma ",R207," no Anexo ",S207)</f>
        <v xml:space="preserve">Consultar a Norma 6492-2021 no Anexo  A.4 </v>
      </c>
      <c r="R207" s="21" t="s">
        <v>592</v>
      </c>
      <c r="S207" s="21" t="s">
        <v>427</v>
      </c>
      <c r="T207" s="10" t="str">
        <f>_xlfn.CONCAT("key_",A207)</f>
        <v>key_207</v>
      </c>
    </row>
    <row r="208" spans="1:20" ht="7.8" customHeight="1" x14ac:dyDescent="0.3">
      <c r="A208" s="13">
        <v>208</v>
      </c>
      <c r="B208" s="9" t="s">
        <v>1422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>_xlfn.CONCAT("Trata-se de: ", SUBSTITUTE(B208,"1.",""))</f>
        <v>Trata-se de: Elemento</v>
      </c>
      <c r="M208" s="7" t="str">
        <f>_xlfn.CONCAT("", SUBSTITUTE(C208,"."," ")," ")</f>
        <v xml:space="preserve">Desenhado </v>
      </c>
      <c r="N208" s="7" t="str">
        <f>_xlfn.CONCAT(SUBSTITUTE(D208,"."," ")," ")</f>
        <v xml:space="preserve">Como Vazio </v>
      </c>
      <c r="O208" s="7" t="str">
        <f>_xlfn.CONCAT(SUBSTITUTE(E208,"."," ")," ")</f>
        <v xml:space="preserve">Diagonal </v>
      </c>
      <c r="P208" s="7" t="str">
        <f>_xlfn.CONCAT(L208," ",M208," ",N208," ",O208," ", SUBSTITUTE(F208, ".", " "),". --- ",Q208)</f>
        <v xml:space="preserve">Trata-se de: Elemento Desenhado  Como Vazio  Diagonal  Linha Plenum. --- Consultar a Norma 6492-2021 no Anexo  A.4 </v>
      </c>
      <c r="Q208" s="7" t="str">
        <f>_xlfn.CONCAT("Consultar a Norma ",R208," no Anexo ",S208)</f>
        <v xml:space="preserve">Consultar a Norma 6492-2021 no Anexo  A.4 </v>
      </c>
      <c r="R208" s="21" t="s">
        <v>592</v>
      </c>
      <c r="S208" s="21" t="s">
        <v>427</v>
      </c>
      <c r="T208" s="10" t="str">
        <f>_xlfn.CONCAT("key_",A208)</f>
        <v>key_208</v>
      </c>
    </row>
    <row r="209" spans="1:20" ht="7.8" customHeight="1" x14ac:dyDescent="0.3">
      <c r="A209" s="13">
        <v>209</v>
      </c>
      <c r="B209" s="9" t="s">
        <v>1422</v>
      </c>
      <c r="C209" s="9" t="s">
        <v>545</v>
      </c>
      <c r="D209" s="9" t="s">
        <v>559</v>
      </c>
      <c r="E209" s="9" t="s">
        <v>1238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>_xlfn.CONCAT("Trata-se de: ", SUBSTITUTE(B209,"1.",""))</f>
        <v>Trata-se de: Elemento</v>
      </c>
      <c r="M209" s="7" t="str">
        <f>_xlfn.CONCAT("", SUBSTITUTE(C209,"."," ")," ")</f>
        <v xml:space="preserve">Desenhado </v>
      </c>
      <c r="N209" s="7" t="str">
        <f>_xlfn.CONCAT(SUBSTITUTE(D209,"."," ")," ")</f>
        <v xml:space="preserve">Como Movimento </v>
      </c>
      <c r="O209" s="7" t="str">
        <f>_xlfn.CONCAT(SUBSTITUTE(E209,"."," ")," ")</f>
        <v xml:space="preserve">De Translação </v>
      </c>
      <c r="P209" s="7" t="str">
        <f>_xlfn.CONCAT(L209," ",M209," ",N209," ",O209," ", SUBSTITUTE(F209, ".", " "),". --- ",Q209)</f>
        <v xml:space="preserve">Trata-se de: Elemento Desenhado  Como Movimento  De Translação  Deslocamento. --- Consultar a Norma 6492-2021 no Anexo  A.4 </v>
      </c>
      <c r="Q209" s="7" t="str">
        <f>_xlfn.CONCAT("Consultar a Norma ",R209," no Anexo ",S209)</f>
        <v xml:space="preserve">Consultar a Norma 6492-2021 no Anexo  A.4 </v>
      </c>
      <c r="R209" s="21" t="s">
        <v>592</v>
      </c>
      <c r="S209" s="21" t="s">
        <v>427</v>
      </c>
      <c r="T209" s="10" t="str">
        <f>_xlfn.CONCAT("key_",A209)</f>
        <v>key_209</v>
      </c>
    </row>
    <row r="210" spans="1:20" ht="7.8" customHeight="1" x14ac:dyDescent="0.3">
      <c r="A210" s="13">
        <v>210</v>
      </c>
      <c r="B210" s="9" t="s">
        <v>1422</v>
      </c>
      <c r="C210" s="9" t="s">
        <v>545</v>
      </c>
      <c r="D210" s="9" t="s">
        <v>559</v>
      </c>
      <c r="E210" s="9" t="s">
        <v>1239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>_xlfn.CONCAT("Trata-se de: ", SUBSTITUTE(B210,"1.",""))</f>
        <v>Trata-se de: Elemento</v>
      </c>
      <c r="M210" s="7" t="str">
        <f>_xlfn.CONCAT("", SUBSTITUTE(C210,"."," ")," ")</f>
        <v xml:space="preserve">Desenhado </v>
      </c>
      <c r="N210" s="7" t="str">
        <f>_xlfn.CONCAT(SUBSTITUTE(D210,"."," ")," ")</f>
        <v xml:space="preserve">Como Movimento </v>
      </c>
      <c r="O210" s="7" t="str">
        <f>_xlfn.CONCAT(SUBSTITUTE(E210,"."," ")," ")</f>
        <v xml:space="preserve">De Rotação </v>
      </c>
      <c r="P210" s="7" t="str">
        <f>_xlfn.CONCAT(L210," ",M210," ",N210," ",O210," ", SUBSTITUTE(F210, ".", " "),". --- ",Q210)</f>
        <v xml:space="preserve">Trata-se de: Elemento Desenhado  Como Movimento  De Rotação  Giro. --- Consultar a Norma 6492-2021 no Anexo  A.4 </v>
      </c>
      <c r="Q210" s="7" t="str">
        <f>_xlfn.CONCAT("Consultar a Norma ",R210," no Anexo ",S210)</f>
        <v xml:space="preserve">Consultar a Norma 6492-2021 no Anexo  A.4 </v>
      </c>
      <c r="R210" s="21" t="s">
        <v>592</v>
      </c>
      <c r="S210" s="21" t="s">
        <v>427</v>
      </c>
      <c r="T210" s="10" t="str">
        <f>_xlfn.CONCAT("key_",A210)</f>
        <v>key_210</v>
      </c>
    </row>
    <row r="211" spans="1:20" ht="7.8" customHeight="1" x14ac:dyDescent="0.3">
      <c r="A211" s="13">
        <v>211</v>
      </c>
      <c r="B211" s="9" t="s">
        <v>1422</v>
      </c>
      <c r="C211" s="9" t="s">
        <v>545</v>
      </c>
      <c r="D211" s="9" t="s">
        <v>560</v>
      </c>
      <c r="E211" s="9" t="s">
        <v>605</v>
      </c>
      <c r="F211" s="9" t="s">
        <v>1072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>_xlfn.CONCAT("Trata-se de: ", SUBSTITUTE(B211,"1.",""))</f>
        <v>Trata-se de: Elemento</v>
      </c>
      <c r="M211" s="7" t="str">
        <f>_xlfn.CONCAT("", SUBSTITUTE(C211,"."," ")," ")</f>
        <v xml:space="preserve">Desenhado </v>
      </c>
      <c r="N211" s="7" t="str">
        <f>_xlfn.CONCAT(SUBSTITUTE(D211,"."," ")," ")</f>
        <v xml:space="preserve">Como Cota </v>
      </c>
      <c r="O211" s="7" t="str">
        <f>_xlfn.CONCAT(SUBSTITUTE(E211,"."," ")," ")</f>
        <v xml:space="preserve">Lineal </v>
      </c>
      <c r="P211" s="7" t="str">
        <f>_xlfn.CONCAT(L211," ",M211," ",N211," ",O211," ", SUBSTITUTE(F211, ".", " "),". --- ",Q211)</f>
        <v>Trata-se de: Elemento Desenhado  Como Cota  Lineal  Cota Linha De. --- Consultar a Norma 6492-2021 no Anexo  A.5</v>
      </c>
      <c r="Q211" s="7" t="str">
        <f>_xlfn.CONCAT("Consultar a Norma ",R211," no Anexo ",S211)</f>
        <v>Consultar a Norma 6492-2021 no Anexo  A.5</v>
      </c>
      <c r="R211" s="21" t="s">
        <v>592</v>
      </c>
      <c r="S211" s="21" t="s">
        <v>422</v>
      </c>
      <c r="T211" s="10" t="str">
        <f>_xlfn.CONCAT("key_",A211)</f>
        <v>key_211</v>
      </c>
    </row>
    <row r="212" spans="1:20" ht="7.8" customHeight="1" x14ac:dyDescent="0.3">
      <c r="A212" s="13">
        <v>212</v>
      </c>
      <c r="B212" s="9" t="s">
        <v>1422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>_xlfn.CONCAT("Trata-se de: ", SUBSTITUTE(B212,"1.",""))</f>
        <v>Trata-se de: Elemento</v>
      </c>
      <c r="M212" s="7" t="str">
        <f>_xlfn.CONCAT("", SUBSTITUTE(C212,"."," ")," ")</f>
        <v xml:space="preserve">Desenhado </v>
      </c>
      <c r="N212" s="7" t="str">
        <f>_xlfn.CONCAT(SUBSTITUTE(D212,"."," ")," ")</f>
        <v xml:space="preserve">Como Cota </v>
      </c>
      <c r="O212" s="7" t="str">
        <f>_xlfn.CONCAT(SUBSTITUTE(E212,"."," ")," ")</f>
        <v xml:space="preserve">Lineal </v>
      </c>
      <c r="P212" s="7" t="str">
        <f>_xlfn.CONCAT(L212," ",M212," ",N212," ",O212," ", SUBSTITUTE(F212, ".", " "),". --- ",Q212)</f>
        <v>Trata-se de: Elemento Desenhado  Como Cota  Lineal  Cota Extensão. --- Consultar a Norma 6492-2021 no Anexo  A.5</v>
      </c>
      <c r="Q212" s="7" t="str">
        <f>_xlfn.CONCAT("Consultar a Norma ",R212," no Anexo ",S212)</f>
        <v>Consultar a Norma 6492-2021 no Anexo  A.5</v>
      </c>
      <c r="R212" s="21" t="s">
        <v>592</v>
      </c>
      <c r="S212" s="21" t="s">
        <v>422</v>
      </c>
      <c r="T212" s="10" t="str">
        <f>_xlfn.CONCAT("key_",A212)</f>
        <v>key_212</v>
      </c>
    </row>
    <row r="213" spans="1:20" ht="7.8" customHeight="1" x14ac:dyDescent="0.3">
      <c r="A213" s="13">
        <v>213</v>
      </c>
      <c r="B213" s="9" t="s">
        <v>1422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>_xlfn.CONCAT("Trata-se de: ", SUBSTITUTE(B213,"1.",""))</f>
        <v>Trata-se de: Elemento</v>
      </c>
      <c r="M213" s="7" t="str">
        <f>_xlfn.CONCAT("", SUBSTITUTE(C213,"."," ")," ")</f>
        <v xml:space="preserve">Desenhado </v>
      </c>
      <c r="N213" s="7" t="str">
        <f>_xlfn.CONCAT(SUBSTITUTE(D213,"."," ")," ")</f>
        <v xml:space="preserve">Como Cota </v>
      </c>
      <c r="O213" s="7" t="str">
        <f>_xlfn.CONCAT(SUBSTITUTE(E213,"."," ")," ")</f>
        <v xml:space="preserve">Lineal </v>
      </c>
      <c r="P213" s="7" t="str">
        <f>_xlfn.CONCAT(L213," ",M213," ",N213," ",O213," ", SUBSTITUTE(F213, ".", " "),". --- ",Q213)</f>
        <v>Trata-se de: Elemento Desenhado  Como Cota  Lineal  Cota Chamada. --- Consultar a Norma 6492-2021 no Anexo  A.5</v>
      </c>
      <c r="Q213" s="7" t="str">
        <f>_xlfn.CONCAT("Consultar a Norma ",R213," no Anexo ",S213)</f>
        <v>Consultar a Norma 6492-2021 no Anexo  A.5</v>
      </c>
      <c r="R213" s="21" t="s">
        <v>592</v>
      </c>
      <c r="S213" s="21" t="s">
        <v>422</v>
      </c>
      <c r="T213" s="10" t="str">
        <f>_xlfn.CONCAT("key_",A213)</f>
        <v>key_213</v>
      </c>
    </row>
    <row r="214" spans="1:20" ht="7.8" customHeight="1" x14ac:dyDescent="0.3">
      <c r="A214" s="13">
        <v>214</v>
      </c>
      <c r="B214" s="9" t="s">
        <v>1422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>_xlfn.CONCAT("Trata-se de: ", SUBSTITUTE(B214,"1.",""))</f>
        <v>Trata-se de: Elemento</v>
      </c>
      <c r="M214" s="7" t="str">
        <f>_xlfn.CONCAT("", SUBSTITUTE(C214,"."," ")," ")</f>
        <v xml:space="preserve">Desenhado </v>
      </c>
      <c r="N214" s="7" t="str">
        <f>_xlfn.CONCAT(SUBSTITUTE(D214,"."," ")," ")</f>
        <v xml:space="preserve">Como Cota </v>
      </c>
      <c r="O214" s="7" t="str">
        <f>_xlfn.CONCAT(SUBSTITUTE(E214,"."," ")," ")</f>
        <v xml:space="preserve">Lineal </v>
      </c>
      <c r="P214" s="7" t="str">
        <f>_xlfn.CONCAT(L214," ",M214," ",N214," ",O214," ", SUBSTITUTE(F214, ".", " "),". --- ",Q214)</f>
        <v>Trata-se de: Elemento Desenhado  Como Cota  Lineal  Cota Cifra. --- Consultar a Norma 6492-2021 no Anexo  A.5</v>
      </c>
      <c r="Q214" s="7" t="str">
        <f>_xlfn.CONCAT("Consultar a Norma ",R214," no Anexo ",S214)</f>
        <v>Consultar a Norma 6492-2021 no Anexo  A.5</v>
      </c>
      <c r="R214" s="21" t="s">
        <v>592</v>
      </c>
      <c r="S214" s="21" t="s">
        <v>422</v>
      </c>
      <c r="T214" s="10" t="str">
        <f>_xlfn.CONCAT("key_",A214)</f>
        <v>key_214</v>
      </c>
    </row>
    <row r="215" spans="1:20" ht="7.8" customHeight="1" x14ac:dyDescent="0.3">
      <c r="A215" s="13">
        <v>215</v>
      </c>
      <c r="B215" s="9" t="s">
        <v>1422</v>
      </c>
      <c r="C215" s="9" t="s">
        <v>948</v>
      </c>
      <c r="D215" s="9" t="s">
        <v>1014</v>
      </c>
      <c r="E215" s="9" t="s">
        <v>1099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>_xlfn.CONCAT("tipo.de.linha only ",F215)</f>
        <v>tipo.de.linha only Contínua</v>
      </c>
      <c r="L215" s="7" t="str">
        <f>_xlfn.CONCAT("Trata-se de: ", SUBSTITUTE(B215,"1.",""))</f>
        <v>Trata-se de: Elemento</v>
      </c>
      <c r="M215" s="7" t="str">
        <f>_xlfn.CONCAT("", SUBSTITUTE(C215,"."," ")," ")</f>
        <v xml:space="preserve">Estilizador </v>
      </c>
      <c r="N215" s="7" t="str">
        <f>_xlfn.CONCAT(SUBSTITUTE(D215,"."," ")," ")</f>
        <v xml:space="preserve">De Linhas </v>
      </c>
      <c r="O215" s="7" t="str">
        <f>_xlfn.CONCAT(SUBSTITUTE(E215,"."," ")," ")</f>
        <v xml:space="preserve">Tipo De Linha </v>
      </c>
      <c r="P215" s="7" t="str">
        <f>_xlfn.CONCAT(L215," ",M215," ",N215," ",O215," ", SUBSTITUTE(F215, ".", " "),". --- ",Q215)</f>
        <v>Trata-se de: Elemento Estilizador  De Linhas  Tipo De Linha  Contínua. --- Consultar a Norma 6492-2021 no Anexo  A.1.2</v>
      </c>
      <c r="Q215" s="7" t="str">
        <f>_xlfn.CONCAT("Consultar a Norma ",R215," no Anexo ",S215)</f>
        <v>Consultar a Norma 6492-2021 no Anexo  A.1.2</v>
      </c>
      <c r="R215" s="21" t="s">
        <v>592</v>
      </c>
      <c r="S215" s="21" t="s">
        <v>419</v>
      </c>
      <c r="T215" s="10" t="str">
        <f>_xlfn.CONCAT("key_",A215)</f>
        <v>key_215</v>
      </c>
    </row>
    <row r="216" spans="1:20" ht="7.8" customHeight="1" x14ac:dyDescent="0.3">
      <c r="A216" s="13">
        <v>216</v>
      </c>
      <c r="B216" s="9" t="s">
        <v>1422</v>
      </c>
      <c r="C216" s="9" t="s">
        <v>948</v>
      </c>
      <c r="D216" s="9" t="s">
        <v>1014</v>
      </c>
      <c r="E216" s="9" t="s">
        <v>1099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>_xlfn.CONCAT("tipo.de.linha only ",F216)</f>
        <v>tipo.de.linha only Tracejada</v>
      </c>
      <c r="L216" s="7" t="str">
        <f>_xlfn.CONCAT("Trata-se de: ", SUBSTITUTE(B216,"1.",""))</f>
        <v>Trata-se de: Elemento</v>
      </c>
      <c r="M216" s="7" t="str">
        <f>_xlfn.CONCAT("", SUBSTITUTE(C216,"."," ")," ")</f>
        <v xml:space="preserve">Estilizador </v>
      </c>
      <c r="N216" s="7" t="str">
        <f>_xlfn.CONCAT(SUBSTITUTE(D216,"."," ")," ")</f>
        <v xml:space="preserve">De Linhas </v>
      </c>
      <c r="O216" s="7" t="str">
        <f>_xlfn.CONCAT(SUBSTITUTE(E216,"."," ")," ")</f>
        <v xml:space="preserve">Tipo De Linha </v>
      </c>
      <c r="P216" s="7" t="str">
        <f>_xlfn.CONCAT(L216," ",M216," ",N216," ",O216," ", SUBSTITUTE(F216, ".", " "),". --- ",Q216)</f>
        <v>Trata-se de: Elemento Estilizador  De Linhas  Tipo De Linha  Tracejada. --- Consultar a Norma 6492-2021 no Anexo  A.1.2</v>
      </c>
      <c r="Q216" s="7" t="str">
        <f>_xlfn.CONCAT("Consultar a Norma ",R216," no Anexo ",S216)</f>
        <v>Consultar a Norma 6492-2021 no Anexo  A.1.2</v>
      </c>
      <c r="R216" s="21" t="s">
        <v>592</v>
      </c>
      <c r="S216" s="21" t="s">
        <v>419</v>
      </c>
      <c r="T216" s="10" t="str">
        <f>_xlfn.CONCAT("key_",A216)</f>
        <v>key_216</v>
      </c>
    </row>
    <row r="217" spans="1:20" ht="7.8" customHeight="1" x14ac:dyDescent="0.3">
      <c r="A217" s="13">
        <v>217</v>
      </c>
      <c r="B217" s="9" t="s">
        <v>1422</v>
      </c>
      <c r="C217" s="9" t="s">
        <v>948</v>
      </c>
      <c r="D217" s="9" t="s">
        <v>1014</v>
      </c>
      <c r="E217" s="9" t="s">
        <v>1099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>_xlfn.CONCAT("tipo.de.linha only ",F217)</f>
        <v>tipo.de.linha only Traço.Ponto</v>
      </c>
      <c r="L217" s="7" t="str">
        <f>_xlfn.CONCAT("Trata-se de: ", SUBSTITUTE(B217,"1.",""))</f>
        <v>Trata-se de: Elemento</v>
      </c>
      <c r="M217" s="7" t="str">
        <f>_xlfn.CONCAT("", SUBSTITUTE(C217,"."," ")," ")</f>
        <v xml:space="preserve">Estilizador </v>
      </c>
      <c r="N217" s="7" t="str">
        <f>_xlfn.CONCAT(SUBSTITUTE(D217,"."," ")," ")</f>
        <v xml:space="preserve">De Linhas </v>
      </c>
      <c r="O217" s="7" t="str">
        <f>_xlfn.CONCAT(SUBSTITUTE(E217,"."," ")," ")</f>
        <v xml:space="preserve">Tipo De Linha </v>
      </c>
      <c r="P217" s="7" t="str">
        <f>_xlfn.CONCAT(L217," ",M217," ",N217," ",O217," ", SUBSTITUTE(F217, ".", " "),". --- ",Q217)</f>
        <v>Trata-se de: Elemento Estilizador  De Linhas  Tipo De Linha  Traço Ponto. --- Consultar a Norma 6492-2021 no Anexo  A.1.2</v>
      </c>
      <c r="Q217" s="7" t="str">
        <f>_xlfn.CONCAT("Consultar a Norma ",R217," no Anexo ",S217)</f>
        <v>Consultar a Norma 6492-2021 no Anexo  A.1.2</v>
      </c>
      <c r="R217" s="21" t="s">
        <v>592</v>
      </c>
      <c r="S217" s="21" t="s">
        <v>419</v>
      </c>
      <c r="T217" s="10" t="str">
        <f>_xlfn.CONCAT("key_",A217)</f>
        <v>key_217</v>
      </c>
    </row>
    <row r="218" spans="1:20" ht="7.8" customHeight="1" x14ac:dyDescent="0.3">
      <c r="A218" s="13">
        <v>218</v>
      </c>
      <c r="B218" s="9" t="s">
        <v>1422</v>
      </c>
      <c r="C218" s="9" t="s">
        <v>948</v>
      </c>
      <c r="D218" s="9" t="s">
        <v>1014</v>
      </c>
      <c r="E218" s="9" t="s">
        <v>1099</v>
      </c>
      <c r="F218" s="4" t="s">
        <v>1070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>_xlfn.CONCAT("tipo.de.linha only ",F218)</f>
        <v>tipo.de.linha only Traço.2.Pontos</v>
      </c>
      <c r="L218" s="7" t="str">
        <f>_xlfn.CONCAT("Trata-se de: ", SUBSTITUTE(B218,"1.",""))</f>
        <v>Trata-se de: Elemento</v>
      </c>
      <c r="M218" s="7" t="str">
        <f>_xlfn.CONCAT("", SUBSTITUTE(C218,"."," ")," ")</f>
        <v xml:space="preserve">Estilizador </v>
      </c>
      <c r="N218" s="7" t="str">
        <f>_xlfn.CONCAT(SUBSTITUTE(D218,"."," ")," ")</f>
        <v xml:space="preserve">De Linhas </v>
      </c>
      <c r="O218" s="7" t="str">
        <f>_xlfn.CONCAT(SUBSTITUTE(E218,"."," ")," ")</f>
        <v xml:space="preserve">Tipo De Linha </v>
      </c>
      <c r="P218" s="7" t="str">
        <f>_xlfn.CONCAT(L218," ",M218," ",N218," ",O218," ", SUBSTITUTE(F218, ".", " "),". --- ",Q218)</f>
        <v>Trata-se de: Elemento Estilizador  De Linhas  Tipo De Linha  Traço 2 Pontos. --- Consultar a Norma 6492-2021 no Anexo  A.1.2</v>
      </c>
      <c r="Q218" s="7" t="str">
        <f>_xlfn.CONCAT("Consultar a Norma ",R218," no Anexo ",S218)</f>
        <v>Consultar a Norma 6492-2021 no Anexo  A.1.2</v>
      </c>
      <c r="R218" s="21" t="s">
        <v>592</v>
      </c>
      <c r="S218" s="21" t="s">
        <v>419</v>
      </c>
      <c r="T218" s="10" t="str">
        <f>_xlfn.CONCAT("key_",A218)</f>
        <v>key_218</v>
      </c>
    </row>
    <row r="219" spans="1:20" ht="7.8" customHeight="1" x14ac:dyDescent="0.3">
      <c r="A219" s="13">
        <v>219</v>
      </c>
      <c r="B219" s="9" t="s">
        <v>1422</v>
      </c>
      <c r="C219" s="9" t="s">
        <v>948</v>
      </c>
      <c r="D219" s="9" t="s">
        <v>1014</v>
      </c>
      <c r="E219" s="9" t="s">
        <v>1099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>_xlfn.CONCAT("tipo.de.linha only ",F219)</f>
        <v>tipo.de.linha only TraçoLongo.Ponto</v>
      </c>
      <c r="L219" s="7" t="str">
        <f>_xlfn.CONCAT("Trata-se de: ", SUBSTITUTE(B219,"1.",""))</f>
        <v>Trata-se de: Elemento</v>
      </c>
      <c r="M219" s="7" t="str">
        <f>_xlfn.CONCAT("", SUBSTITUTE(C219,"."," ")," ")</f>
        <v xml:space="preserve">Estilizador </v>
      </c>
      <c r="N219" s="7" t="str">
        <f>_xlfn.CONCAT(SUBSTITUTE(D219,"."," ")," ")</f>
        <v xml:space="preserve">De Linhas </v>
      </c>
      <c r="O219" s="7" t="str">
        <f>_xlfn.CONCAT(SUBSTITUTE(E219,"."," ")," ")</f>
        <v xml:space="preserve">Tipo De Linha </v>
      </c>
      <c r="P219" s="7" t="str">
        <f>_xlfn.CONCAT(L219," ",M219," ",N219," ",O219," ", SUBSTITUTE(F219, ".", " "),". --- ",Q219)</f>
        <v>Trata-se de: Elemento Estilizador  De Linhas  Tipo De Linha  TraçoLongo Ponto. --- Consultar a Norma 6492-2021 no Anexo  A.1.2</v>
      </c>
      <c r="Q219" s="7" t="str">
        <f>_xlfn.CONCAT("Consultar a Norma ",R219," no Anexo ",S219)</f>
        <v>Consultar a Norma 6492-2021 no Anexo  A.1.2</v>
      </c>
      <c r="R219" s="21" t="s">
        <v>592</v>
      </c>
      <c r="S219" s="21" t="s">
        <v>419</v>
      </c>
      <c r="T219" s="10" t="str">
        <f>_xlfn.CONCAT("key_",A219)</f>
        <v>key_219</v>
      </c>
    </row>
    <row r="220" spans="1:20" ht="7.8" customHeight="1" x14ac:dyDescent="0.3">
      <c r="A220" s="13">
        <v>220</v>
      </c>
      <c r="B220" s="9" t="s">
        <v>1422</v>
      </c>
      <c r="C220" s="9" t="s">
        <v>948</v>
      </c>
      <c r="D220" s="9" t="s">
        <v>1014</v>
      </c>
      <c r="E220" s="9" t="s">
        <v>1099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>_xlfn.CONCAT("tipo.de.linha only ",F220)</f>
        <v>tipo.de.linha only Zigue-Zague</v>
      </c>
      <c r="L220" s="7" t="str">
        <f>_xlfn.CONCAT("Trata-se de: ", SUBSTITUTE(B220,"1.",""))</f>
        <v>Trata-se de: Elemento</v>
      </c>
      <c r="M220" s="7" t="str">
        <f>_xlfn.CONCAT("", SUBSTITUTE(C220,"."," ")," ")</f>
        <v xml:space="preserve">Estilizador </v>
      </c>
      <c r="N220" s="7" t="str">
        <f>_xlfn.CONCAT(SUBSTITUTE(D220,"."," ")," ")</f>
        <v xml:space="preserve">De Linhas </v>
      </c>
      <c r="O220" s="7" t="str">
        <f>_xlfn.CONCAT(SUBSTITUTE(E220,"."," ")," ")</f>
        <v xml:space="preserve">Tipo De Linha </v>
      </c>
      <c r="P220" s="7" t="str">
        <f>_xlfn.CONCAT(L220," ",M220," ",N220," ",O220," ", SUBSTITUTE(F220, ".", " "),". --- ",Q220)</f>
        <v>Trata-se de: Elemento Estilizador  De Linhas  Tipo De Linha  Zigue-Zague. --- Consultar a Norma 6492-2021 no Anexo  A.1.2</v>
      </c>
      <c r="Q220" s="7" t="str">
        <f>_xlfn.CONCAT("Consultar a Norma ",R220," no Anexo ",S220)</f>
        <v>Consultar a Norma 6492-2021 no Anexo  A.1.2</v>
      </c>
      <c r="R220" s="21" t="s">
        <v>592</v>
      </c>
      <c r="S220" s="21" t="s">
        <v>419</v>
      </c>
      <c r="T220" s="10" t="str">
        <f>_xlfn.CONCAT("key_",A220)</f>
        <v>key_220</v>
      </c>
    </row>
    <row r="221" spans="1:20" ht="7.8" customHeight="1" x14ac:dyDescent="0.3">
      <c r="A221" s="13">
        <v>221</v>
      </c>
      <c r="B221" s="9" t="s">
        <v>1422</v>
      </c>
      <c r="C221" s="9" t="s">
        <v>948</v>
      </c>
      <c r="D221" s="9" t="s">
        <v>1014</v>
      </c>
      <c r="E221" s="11" t="s">
        <v>1100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>_xlfn.CONCAT("Trata-se de: ", SUBSTITUTE(B221,"1.",""))</f>
        <v>Trata-se de: Elemento</v>
      </c>
      <c r="M221" s="7" t="str">
        <f>_xlfn.CONCAT("", SUBSTITUTE(C221,"."," ")," ")</f>
        <v xml:space="preserve">Estilizador </v>
      </c>
      <c r="N221" s="7" t="str">
        <f>_xlfn.CONCAT(SUBSTITUTE(D221,"."," ")," ")</f>
        <v xml:space="preserve">De Linhas </v>
      </c>
      <c r="O221" s="7" t="str">
        <f>_xlfn.CONCAT(SUBSTITUTE(E221,"."," ")," ")</f>
        <v xml:space="preserve">Grupo De Linha </v>
      </c>
      <c r="P221" s="7" t="str">
        <f>_xlfn.CONCAT(L221," ",M221," ",N221," ",O221," ", SUBSTITUTE(F221, ".", " "),". --- ",Q221)</f>
        <v>Trata-se de: Elemento Estilizador  De Linhas  Grupo De Linha  Grupo025. --- Consultar a Norma 6492-2021 no Anexo  A.1.3</v>
      </c>
      <c r="Q221" s="7" t="str">
        <f>_xlfn.CONCAT("Consultar a Norma ",R221," no Anexo ",S221)</f>
        <v>Consultar a Norma 6492-2021 no Anexo  A.1.3</v>
      </c>
      <c r="R221" s="21" t="s">
        <v>592</v>
      </c>
      <c r="S221" s="21" t="s">
        <v>420</v>
      </c>
      <c r="T221" s="10" t="str">
        <f>_xlfn.CONCAT("key_",A221)</f>
        <v>key_221</v>
      </c>
    </row>
    <row r="222" spans="1:20" ht="7.8" customHeight="1" x14ac:dyDescent="0.3">
      <c r="A222" s="13">
        <v>222</v>
      </c>
      <c r="B222" s="9" t="s">
        <v>1422</v>
      </c>
      <c r="C222" s="9" t="s">
        <v>948</v>
      </c>
      <c r="D222" s="9" t="s">
        <v>1014</v>
      </c>
      <c r="E222" s="11" t="s">
        <v>1100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>_xlfn.CONCAT("Trata-se de: ", SUBSTITUTE(B222,"1.",""))</f>
        <v>Trata-se de: Elemento</v>
      </c>
      <c r="M222" s="7" t="str">
        <f>_xlfn.CONCAT("", SUBSTITUTE(C222,"."," ")," ")</f>
        <v xml:space="preserve">Estilizador </v>
      </c>
      <c r="N222" s="7" t="str">
        <f>_xlfn.CONCAT(SUBSTITUTE(D222,"."," ")," ")</f>
        <v xml:space="preserve">De Linhas </v>
      </c>
      <c r="O222" s="7" t="str">
        <f>_xlfn.CONCAT(SUBSTITUTE(E222,"."," ")," ")</f>
        <v xml:space="preserve">Grupo De Linha </v>
      </c>
      <c r="P222" s="7" t="str">
        <f>_xlfn.CONCAT(L222," ",M222," ",N222," ",O222," ", SUBSTITUTE(F222, ".", " "),". --- ",Q222)</f>
        <v>Trata-se de: Elemento Estilizador  De Linhas  Grupo De Linha  Grupo035. --- Consultar a Norma 6492-2021 no Anexo  A.1.3</v>
      </c>
      <c r="Q222" s="7" t="str">
        <f>_xlfn.CONCAT("Consultar a Norma ",R222," no Anexo ",S222)</f>
        <v>Consultar a Norma 6492-2021 no Anexo  A.1.3</v>
      </c>
      <c r="R222" s="21" t="s">
        <v>592</v>
      </c>
      <c r="S222" s="21" t="s">
        <v>420</v>
      </c>
      <c r="T222" s="10" t="str">
        <f>_xlfn.CONCAT("key_",A222)</f>
        <v>key_222</v>
      </c>
    </row>
    <row r="223" spans="1:20" ht="7.8" customHeight="1" x14ac:dyDescent="0.3">
      <c r="A223" s="13">
        <v>223</v>
      </c>
      <c r="B223" s="9" t="s">
        <v>1422</v>
      </c>
      <c r="C223" s="9" t="s">
        <v>948</v>
      </c>
      <c r="D223" s="9" t="s">
        <v>1014</v>
      </c>
      <c r="E223" s="11" t="s">
        <v>1100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>_xlfn.CONCAT("Trata-se de: ", SUBSTITUTE(B223,"1.",""))</f>
        <v>Trata-se de: Elemento</v>
      </c>
      <c r="M223" s="7" t="str">
        <f>_xlfn.CONCAT("", SUBSTITUTE(C223,"."," ")," ")</f>
        <v xml:space="preserve">Estilizador </v>
      </c>
      <c r="N223" s="7" t="str">
        <f>_xlfn.CONCAT(SUBSTITUTE(D223,"."," ")," ")</f>
        <v xml:space="preserve">De Linhas </v>
      </c>
      <c r="O223" s="7" t="str">
        <f>_xlfn.CONCAT(SUBSTITUTE(E223,"."," ")," ")</f>
        <v xml:space="preserve">Grupo De Linha </v>
      </c>
      <c r="P223" s="7" t="str">
        <f>_xlfn.CONCAT(L223," ",M223," ",N223," ",O223," ", SUBSTITUTE(F223, ".", " "),". --- ",Q223)</f>
        <v>Trata-se de: Elemento Estilizador  De Linhas  Grupo De Linha  Grupo050. --- Consultar a Norma 6492-2021 no Anexo  A.1.3</v>
      </c>
      <c r="Q223" s="7" t="str">
        <f>_xlfn.CONCAT("Consultar a Norma ",R223," no Anexo ",S223)</f>
        <v>Consultar a Norma 6492-2021 no Anexo  A.1.3</v>
      </c>
      <c r="R223" s="21" t="s">
        <v>592</v>
      </c>
      <c r="S223" s="21" t="s">
        <v>420</v>
      </c>
      <c r="T223" s="10" t="str">
        <f>_xlfn.CONCAT("key_",A223)</f>
        <v>key_223</v>
      </c>
    </row>
    <row r="224" spans="1:20" ht="7.8" customHeight="1" x14ac:dyDescent="0.3">
      <c r="A224" s="13">
        <v>224</v>
      </c>
      <c r="B224" s="9" t="s">
        <v>1422</v>
      </c>
      <c r="C224" s="9" t="s">
        <v>948</v>
      </c>
      <c r="D224" s="9" t="s">
        <v>1014</v>
      </c>
      <c r="E224" s="11" t="s">
        <v>1100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>_xlfn.CONCAT("Trata-se de: ", SUBSTITUTE(B224,"1.",""))</f>
        <v>Trata-se de: Elemento</v>
      </c>
      <c r="M224" s="7" t="str">
        <f>_xlfn.CONCAT("", SUBSTITUTE(C224,"."," ")," ")</f>
        <v xml:space="preserve">Estilizador </v>
      </c>
      <c r="N224" s="7" t="str">
        <f>_xlfn.CONCAT(SUBSTITUTE(D224,"."," ")," ")</f>
        <v xml:space="preserve">De Linhas </v>
      </c>
      <c r="O224" s="7" t="str">
        <f>_xlfn.CONCAT(SUBSTITUTE(E224,"."," ")," ")</f>
        <v xml:space="preserve">Grupo De Linha </v>
      </c>
      <c r="P224" s="7" t="str">
        <f>_xlfn.CONCAT(L224," ",M224," ",N224," ",O224," ", SUBSTITUTE(F224, ".", " "),". --- ",Q224)</f>
        <v>Trata-se de: Elemento Estilizador  De Linhas  Grupo De Linha  Grupo070. --- Consultar a Norma 6492-2021 no Anexo  A.1.3</v>
      </c>
      <c r="Q224" s="7" t="str">
        <f>_xlfn.CONCAT("Consultar a Norma ",R224," no Anexo ",S224)</f>
        <v>Consultar a Norma 6492-2021 no Anexo  A.1.3</v>
      </c>
      <c r="R224" s="21" t="s">
        <v>592</v>
      </c>
      <c r="S224" s="21" t="s">
        <v>420</v>
      </c>
      <c r="T224" s="10" t="str">
        <f>_xlfn.CONCAT("key_",A224)</f>
        <v>key_224</v>
      </c>
    </row>
    <row r="225" spans="1:20" ht="7.8" customHeight="1" x14ac:dyDescent="0.3">
      <c r="A225" s="13">
        <v>225</v>
      </c>
      <c r="B225" s="9" t="s">
        <v>1422</v>
      </c>
      <c r="C225" s="9" t="s">
        <v>948</v>
      </c>
      <c r="D225" s="9" t="s">
        <v>1014</v>
      </c>
      <c r="E225" s="11" t="s">
        <v>1100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>_xlfn.CONCAT("Trata-se de: ", SUBSTITUTE(B225,"1.",""))</f>
        <v>Trata-se de: Elemento</v>
      </c>
      <c r="M225" s="7" t="str">
        <f>_xlfn.CONCAT("", SUBSTITUTE(C225,"."," ")," ")</f>
        <v xml:space="preserve">Estilizador </v>
      </c>
      <c r="N225" s="7" t="str">
        <f>_xlfn.CONCAT(SUBSTITUTE(D225,"."," ")," ")</f>
        <v xml:space="preserve">De Linhas </v>
      </c>
      <c r="O225" s="7" t="str">
        <f>_xlfn.CONCAT(SUBSTITUTE(E225,"."," ")," ")</f>
        <v xml:space="preserve">Grupo De Linha </v>
      </c>
      <c r="P225" s="7" t="str">
        <f>_xlfn.CONCAT(L225," ",M225," ",N225," ",O225," ", SUBSTITUTE(F225, ".", " "),". --- ",Q225)</f>
        <v>Trata-se de: Elemento Estilizador  De Linhas  Grupo De Linha  Grupo100. --- Consultar a Norma 6492-2021 no Anexo  A.1.3</v>
      </c>
      <c r="Q225" s="7" t="str">
        <f>_xlfn.CONCAT("Consultar a Norma ",R225," no Anexo ",S225)</f>
        <v>Consultar a Norma 6492-2021 no Anexo  A.1.3</v>
      </c>
      <c r="R225" s="21" t="s">
        <v>592</v>
      </c>
      <c r="S225" s="21" t="s">
        <v>420</v>
      </c>
      <c r="T225" s="10" t="str">
        <f>_xlfn.CONCAT("key_",A225)</f>
        <v>key_225</v>
      </c>
    </row>
    <row r="226" spans="1:20" ht="7.8" customHeight="1" x14ac:dyDescent="0.3">
      <c r="A226" s="13">
        <v>226</v>
      </c>
      <c r="B226" s="9" t="s">
        <v>1422</v>
      </c>
      <c r="C226" s="9" t="s">
        <v>948</v>
      </c>
      <c r="D226" s="9" t="s">
        <v>1014</v>
      </c>
      <c r="E226" s="11" t="s">
        <v>1101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>_xlfn.CONCAT("Trata-se de: ", SUBSTITUTE(B226,"1.",""))</f>
        <v>Trata-se de: Elemento</v>
      </c>
      <c r="M226" s="7" t="str">
        <f>_xlfn.CONCAT("", SUBSTITUTE(C226,"."," ")," ")</f>
        <v xml:space="preserve">Estilizador </v>
      </c>
      <c r="N226" s="7" t="str">
        <f>_xlfn.CONCAT(SUBSTITUTE(D226,"."," ")," ")</f>
        <v xml:space="preserve">De Linhas </v>
      </c>
      <c r="O226" s="7" t="str">
        <f>_xlfn.CONCAT(SUBSTITUTE(E226,"."," ")," ")</f>
        <v xml:space="preserve">Valor De Linha </v>
      </c>
      <c r="P226" s="7" t="str">
        <f>_xlfn.CONCAT(L226," ",M226," ",N226," ",O226," ", SUBSTITUTE(F226, ".", " "),". --- ",Q226)</f>
        <v>Trata-se de: Elemento Estilizador  De Linhas  Valor De Linha  ExtraLarga. --- Consultar a Norma 6492-2021 no Anexo  A.1.3</v>
      </c>
      <c r="Q226" s="7" t="str">
        <f>_xlfn.CONCAT("Consultar a Norma ",R226," no Anexo ",S226)</f>
        <v>Consultar a Norma 6492-2021 no Anexo  A.1.3</v>
      </c>
      <c r="R226" s="21" t="s">
        <v>592</v>
      </c>
      <c r="S226" s="21" t="s">
        <v>420</v>
      </c>
      <c r="T226" s="10" t="str">
        <f>_xlfn.CONCAT("key_",A226)</f>
        <v>key_226</v>
      </c>
    </row>
    <row r="227" spans="1:20" ht="7.8" customHeight="1" x14ac:dyDescent="0.3">
      <c r="A227" s="13">
        <v>227</v>
      </c>
      <c r="B227" s="9" t="s">
        <v>1422</v>
      </c>
      <c r="C227" s="9" t="s">
        <v>948</v>
      </c>
      <c r="D227" s="9" t="s">
        <v>1014</v>
      </c>
      <c r="E227" s="11" t="s">
        <v>1101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>_xlfn.CONCAT("Trata-se de: ", SUBSTITUTE(B227,"1.",""))</f>
        <v>Trata-se de: Elemento</v>
      </c>
      <c r="M227" s="7" t="str">
        <f>_xlfn.CONCAT("", SUBSTITUTE(C227,"."," ")," ")</f>
        <v xml:space="preserve">Estilizador </v>
      </c>
      <c r="N227" s="7" t="str">
        <f>_xlfn.CONCAT(SUBSTITUTE(D227,"."," ")," ")</f>
        <v xml:space="preserve">De Linhas </v>
      </c>
      <c r="O227" s="7" t="str">
        <f>_xlfn.CONCAT(SUBSTITUTE(E227,"."," ")," ")</f>
        <v xml:space="preserve">Valor De Linha </v>
      </c>
      <c r="P227" s="7" t="str">
        <f>_xlfn.CONCAT(L227," ",M227," ",N227," ",O227," ", SUBSTITUTE(F227, ".", " "),". --- ",Q227)</f>
        <v>Trata-se de: Elemento Estilizador  De Linhas  Valor De Linha  Larga. --- Consultar a Norma 6492-2021 no Anexo  A.1.3</v>
      </c>
      <c r="Q227" s="7" t="str">
        <f>_xlfn.CONCAT("Consultar a Norma ",R227," no Anexo ",S227)</f>
        <v>Consultar a Norma 6492-2021 no Anexo  A.1.3</v>
      </c>
      <c r="R227" s="21" t="s">
        <v>592</v>
      </c>
      <c r="S227" s="21" t="s">
        <v>420</v>
      </c>
      <c r="T227" s="10" t="str">
        <f>_xlfn.CONCAT("key_",A227)</f>
        <v>key_227</v>
      </c>
    </row>
    <row r="228" spans="1:20" ht="7.8" customHeight="1" x14ac:dyDescent="0.3">
      <c r="A228" s="13">
        <v>228</v>
      </c>
      <c r="B228" s="9" t="s">
        <v>1422</v>
      </c>
      <c r="C228" s="9" t="s">
        <v>948</v>
      </c>
      <c r="D228" s="9" t="s">
        <v>1014</v>
      </c>
      <c r="E228" s="11" t="s">
        <v>1101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>_xlfn.CONCAT("Trata-se de: ", SUBSTITUTE(B228,"1.",""))</f>
        <v>Trata-se de: Elemento</v>
      </c>
      <c r="M228" s="7" t="str">
        <f>_xlfn.CONCAT("", SUBSTITUTE(C228,"."," ")," ")</f>
        <v xml:space="preserve">Estilizador </v>
      </c>
      <c r="N228" s="7" t="str">
        <f>_xlfn.CONCAT(SUBSTITUTE(D228,"."," ")," ")</f>
        <v xml:space="preserve">De Linhas </v>
      </c>
      <c r="O228" s="7" t="str">
        <f>_xlfn.CONCAT(SUBSTITUTE(E228,"."," ")," ")</f>
        <v xml:space="preserve">Valor De Linha </v>
      </c>
      <c r="P228" s="7" t="str">
        <f>_xlfn.CONCAT(L228," ",M228," ",N228," ",O228," ", SUBSTITUTE(F228, ".", " "),". --- ",Q228)</f>
        <v>Trata-se de: Elemento Estilizador  De Linhas  Valor De Linha  Estreita. --- Consultar a Norma 6492-2021 no Anexo  A.1.3</v>
      </c>
      <c r="Q228" s="7" t="str">
        <f>_xlfn.CONCAT("Consultar a Norma ",R228," no Anexo ",S228)</f>
        <v>Consultar a Norma 6492-2021 no Anexo  A.1.3</v>
      </c>
      <c r="R228" s="21" t="s">
        <v>592</v>
      </c>
      <c r="S228" s="21" t="s">
        <v>420</v>
      </c>
      <c r="T228" s="10" t="str">
        <f>_xlfn.CONCAT("key_",A228)</f>
        <v>key_228</v>
      </c>
    </row>
    <row r="229" spans="1:20" ht="7.8" customHeight="1" x14ac:dyDescent="0.3">
      <c r="A229" s="13">
        <v>229</v>
      </c>
      <c r="B229" s="9" t="s">
        <v>1422</v>
      </c>
      <c r="C229" s="9" t="s">
        <v>948</v>
      </c>
      <c r="D229" s="9" t="s">
        <v>1015</v>
      </c>
      <c r="E229" s="25" t="s">
        <v>967</v>
      </c>
      <c r="F229" s="9" t="s">
        <v>1074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>_xlfn.CONCAT("Trata-se de: ", SUBSTITUTE(B229,"1.",""))</f>
        <v>Trata-se de: Elemento</v>
      </c>
      <c r="M229" s="7" t="str">
        <f>_xlfn.CONCAT("", SUBSTITUTE(C229,"."," ")," ")</f>
        <v xml:space="preserve">Estilizador </v>
      </c>
      <c r="N229" s="7" t="str">
        <f>_xlfn.CONCAT(SUBSTITUTE(D229,"."," ")," ")</f>
        <v xml:space="preserve">De Setas </v>
      </c>
      <c r="O229" s="7" t="str">
        <f>_xlfn.CONCAT(SUBSTITUTE(E229,"."," ")," ")</f>
        <v xml:space="preserve">Bifilares </v>
      </c>
      <c r="P229" s="7" t="str">
        <f>_xlfn.CONCAT(L229," ",M229," ",N229," ",O229," ", SUBSTITUTE(F229, ".", " "),". --- ",Q229)</f>
        <v>Trata-se de: Elemento Estilizador  De Setas  Bifilares  De Fluxos. --- Consultar a Norma 6492-2021 no Anexo  A.4</v>
      </c>
      <c r="Q229" s="7" t="str">
        <f>_xlfn.CONCAT("Consultar a Norma ",R229," no Anexo ",S229)</f>
        <v>Consultar a Norma 6492-2021 no Anexo  A.4</v>
      </c>
      <c r="R229" s="21" t="s">
        <v>592</v>
      </c>
      <c r="S229" s="21" t="s">
        <v>421</v>
      </c>
      <c r="T229" s="10" t="str">
        <f>_xlfn.CONCAT("key_",A229)</f>
        <v>key_229</v>
      </c>
    </row>
    <row r="230" spans="1:20" ht="7.8" customHeight="1" x14ac:dyDescent="0.3">
      <c r="A230" s="13">
        <v>230</v>
      </c>
      <c r="B230" s="9" t="s">
        <v>1422</v>
      </c>
      <c r="C230" s="9" t="s">
        <v>948</v>
      </c>
      <c r="D230" s="9" t="s">
        <v>1015</v>
      </c>
      <c r="E230" s="25" t="s">
        <v>967</v>
      </c>
      <c r="F230" s="9" t="s">
        <v>1076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>_xlfn.CONCAT("Trata-se de: ", SUBSTITUTE(B230,"1.",""))</f>
        <v>Trata-se de: Elemento</v>
      </c>
      <c r="M230" s="7" t="str">
        <f>_xlfn.CONCAT("", SUBSTITUTE(C230,"."," ")," ")</f>
        <v xml:space="preserve">Estilizador </v>
      </c>
      <c r="N230" s="7" t="str">
        <f>_xlfn.CONCAT(SUBSTITUTE(D230,"."," ")," ")</f>
        <v xml:space="preserve">De Setas </v>
      </c>
      <c r="O230" s="7" t="str">
        <f>_xlfn.CONCAT(SUBSTITUTE(E230,"."," ")," ")</f>
        <v xml:space="preserve">Bifilares </v>
      </c>
      <c r="P230" s="7" t="str">
        <f>_xlfn.CONCAT(L230," ",M230," ",N230," ",O230," ", SUBSTITUTE(F230, ".", " "),". --- ",Q230)</f>
        <v>Trata-se de: Elemento Estilizador  De Setas  Bifilares  De Inclinação. --- Consultar a Norma 6492-2021 no Anexo  A.4</v>
      </c>
      <c r="Q230" s="7" t="str">
        <f>_xlfn.CONCAT("Consultar a Norma ",R230," no Anexo ",S230)</f>
        <v>Consultar a Norma 6492-2021 no Anexo  A.4</v>
      </c>
      <c r="R230" s="21" t="s">
        <v>592</v>
      </c>
      <c r="S230" s="21" t="s">
        <v>421</v>
      </c>
      <c r="T230" s="10" t="str">
        <f>_xlfn.CONCAT("key_",A230)</f>
        <v>key_230</v>
      </c>
    </row>
    <row r="231" spans="1:20" ht="7.8" customHeight="1" x14ac:dyDescent="0.3">
      <c r="A231" s="13">
        <v>231</v>
      </c>
      <c r="B231" s="9" t="s">
        <v>1422</v>
      </c>
      <c r="C231" s="9" t="s">
        <v>948</v>
      </c>
      <c r="D231" s="9" t="s">
        <v>1015</v>
      </c>
      <c r="E231" s="25" t="s">
        <v>968</v>
      </c>
      <c r="F231" s="9" t="s">
        <v>1127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>_xlfn.CONCAT("Trata-se de: ", SUBSTITUTE(B231,"1.",""))</f>
        <v>Trata-se de: Elemento</v>
      </c>
      <c r="M231" s="7" t="str">
        <f>_xlfn.CONCAT("", SUBSTITUTE(C231,"."," ")," ")</f>
        <v xml:space="preserve">Estilizador </v>
      </c>
      <c r="N231" s="7" t="str">
        <f>_xlfn.CONCAT(SUBSTITUTE(D231,"."," ")," ")</f>
        <v xml:space="preserve">De Setas </v>
      </c>
      <c r="O231" s="7" t="str">
        <f>_xlfn.CONCAT(SUBSTITUTE(E231,"."," ")," ")</f>
        <v xml:space="preserve">Unifilares </v>
      </c>
      <c r="P231" s="7" t="str">
        <f>_xlfn.CONCAT(L231," ",M231," ",N231," ",O231," ", SUBSTITUTE(F231, ".", " "),". --- ",Q231)</f>
        <v>Trata-se de: Elemento Estilizador  De Setas  Unifilares  De Escada. --- Consultar a Norma 6492-2021 no Anexo  A.4</v>
      </c>
      <c r="Q231" s="7" t="str">
        <f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>_xlfn.CONCAT("key_",A231)</f>
        <v>key_231</v>
      </c>
    </row>
    <row r="232" spans="1:20" ht="7.8" customHeight="1" x14ac:dyDescent="0.3">
      <c r="A232" s="13">
        <v>232</v>
      </c>
      <c r="B232" s="9" t="s">
        <v>1422</v>
      </c>
      <c r="C232" s="9" t="s">
        <v>948</v>
      </c>
      <c r="D232" s="9" t="s">
        <v>1015</v>
      </c>
      <c r="E232" s="25" t="s">
        <v>968</v>
      </c>
      <c r="F232" s="9" t="s">
        <v>1128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>_xlfn.CONCAT("Trata-se de: ", SUBSTITUTE(B232,"1.",""))</f>
        <v>Trata-se de: Elemento</v>
      </c>
      <c r="M232" s="7" t="str">
        <f>_xlfn.CONCAT("", SUBSTITUTE(C232,"."," ")," ")</f>
        <v xml:space="preserve">Estilizador </v>
      </c>
      <c r="N232" s="7" t="str">
        <f>_xlfn.CONCAT(SUBSTITUTE(D232,"."," ")," ")</f>
        <v xml:space="preserve">De Setas </v>
      </c>
      <c r="O232" s="7" t="str">
        <f>_xlfn.CONCAT(SUBSTITUTE(E232,"."," ")," ")</f>
        <v xml:space="preserve">Unifilares </v>
      </c>
      <c r="P232" s="7" t="str">
        <f>_xlfn.CONCAT(L232," ",M232," ",N232," ",O232," ", SUBSTITUTE(F232, ".", " "),". --- ",Q232)</f>
        <v>Trata-se de: Elemento Estilizador  De Setas  Unifilares  De Rampa. --- Consultar a Norma 6492-2021 no Anexo  A.4</v>
      </c>
      <c r="Q232" s="7" t="str">
        <f>_xlfn.CONCAT("Consultar a Norma ",R232," no Anexo ",S232)</f>
        <v>Consultar a Norma 6492-2021 no Anexo  A.4</v>
      </c>
      <c r="R232" s="21" t="s">
        <v>592</v>
      </c>
      <c r="S232" s="21" t="s">
        <v>421</v>
      </c>
      <c r="T232" s="10" t="str">
        <f>_xlfn.CONCAT("key_",A232)</f>
        <v>key_232</v>
      </c>
    </row>
    <row r="233" spans="1:20" ht="7.8" customHeight="1" x14ac:dyDescent="0.3">
      <c r="A233" s="13">
        <v>233</v>
      </c>
      <c r="B233" s="9" t="s">
        <v>1422</v>
      </c>
      <c r="C233" s="9" t="s">
        <v>948</v>
      </c>
      <c r="D233" s="9" t="s">
        <v>1016</v>
      </c>
      <c r="E233" s="9" t="s">
        <v>1115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>_xlfn.CONCAT("Trata-se de: ", SUBSTITUTE(B233,"1.",""))</f>
        <v>Trata-se de: Elemento</v>
      </c>
      <c r="M233" s="7" t="str">
        <f>_xlfn.CONCAT("", SUBSTITUTE(C233,"."," ")," ")</f>
        <v xml:space="preserve">Estilizador </v>
      </c>
      <c r="N233" s="7" t="str">
        <f>_xlfn.CONCAT(SUBSTITUTE(D233,"."," ")," ")</f>
        <v xml:space="preserve">De Extremidades </v>
      </c>
      <c r="O233" s="7" t="str">
        <f>_xlfn.CONCAT(SUBSTITUTE(E233,"."," ")," ")</f>
        <v xml:space="preserve">Das Cotas </v>
      </c>
      <c r="P233" s="7" t="str">
        <f>_xlfn.CONCAT(L233," ",M233," ",N233," ",O233," ", SUBSTITUTE(F233, ".", " "),". --- ",Q233)</f>
        <v>Trata-se de: Elemento Estilizador  De Extremidades  Das Cotas  Seta Fechada. --- Consultar a Norma 6492-2021 no Anexo  A.4</v>
      </c>
      <c r="Q233" s="7" t="str">
        <f>_xlfn.CONCAT("Consultar a Norma ",R233," no Anexo ",S233)</f>
        <v>Consultar a Norma 6492-2021 no Anexo  A.4</v>
      </c>
      <c r="R233" s="21" t="s">
        <v>592</v>
      </c>
      <c r="S233" s="21" t="s">
        <v>421</v>
      </c>
      <c r="T233" s="10" t="str">
        <f>_xlfn.CONCAT("key_",A233)</f>
        <v>key_233</v>
      </c>
    </row>
    <row r="234" spans="1:20" ht="7.8" customHeight="1" x14ac:dyDescent="0.3">
      <c r="A234" s="13">
        <v>234</v>
      </c>
      <c r="B234" s="9" t="s">
        <v>1422</v>
      </c>
      <c r="C234" s="9" t="s">
        <v>948</v>
      </c>
      <c r="D234" s="9" t="s">
        <v>1016</v>
      </c>
      <c r="E234" s="9" t="s">
        <v>1115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>_xlfn.CONCAT("Trata-se de: ", SUBSTITUTE(B234,"1.",""))</f>
        <v>Trata-se de: Elemento</v>
      </c>
      <c r="M234" s="7" t="str">
        <f>_xlfn.CONCAT("", SUBSTITUTE(C234,"."," ")," ")</f>
        <v xml:space="preserve">Estilizador </v>
      </c>
      <c r="N234" s="7" t="str">
        <f>_xlfn.CONCAT(SUBSTITUTE(D234,"."," ")," ")</f>
        <v xml:space="preserve">De Extremidades </v>
      </c>
      <c r="O234" s="7" t="str">
        <f>_xlfn.CONCAT(SUBSTITUTE(E234,"."," ")," ")</f>
        <v xml:space="preserve">Das Cotas </v>
      </c>
      <c r="P234" s="7" t="str">
        <f>_xlfn.CONCAT(L234," ",M234," ",N234," ",O234," ", SUBSTITUTE(F234, ".", " "),". --- ",Q234)</f>
        <v>Trata-se de: Elemento Estilizador  De Extremidades  Das Cotas  Ponto Cheio. --- Consultar a Norma 6492-2021 no Anexo  A.4</v>
      </c>
      <c r="Q234" s="7" t="str">
        <f>_xlfn.CONCAT("Consultar a Norma ",R234," no Anexo ",S234)</f>
        <v>Consultar a Norma 6492-2021 no Anexo  A.4</v>
      </c>
      <c r="R234" s="21" t="s">
        <v>592</v>
      </c>
      <c r="S234" s="21" t="s">
        <v>421</v>
      </c>
      <c r="T234" s="10" t="str">
        <f>_xlfn.CONCAT("key_",A234)</f>
        <v>key_234</v>
      </c>
    </row>
    <row r="235" spans="1:20" ht="7.8" customHeight="1" x14ac:dyDescent="0.3">
      <c r="A235" s="13">
        <v>235</v>
      </c>
      <c r="B235" s="9" t="s">
        <v>1422</v>
      </c>
      <c r="C235" s="9" t="s">
        <v>948</v>
      </c>
      <c r="D235" s="9" t="s">
        <v>1016</v>
      </c>
      <c r="E235" s="9" t="s">
        <v>1115</v>
      </c>
      <c r="F235" s="25" t="s">
        <v>1071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>_xlfn.CONCAT("Trata-se de: ", SUBSTITUTE(B235,"1.",""))</f>
        <v>Trata-se de: Elemento</v>
      </c>
      <c r="M235" s="7" t="str">
        <f>_xlfn.CONCAT("", SUBSTITUTE(C235,"."," ")," ")</f>
        <v xml:space="preserve">Estilizador </v>
      </c>
      <c r="N235" s="7" t="str">
        <f>_xlfn.CONCAT(SUBSTITUTE(D235,"."," ")," ")</f>
        <v xml:space="preserve">De Extremidades </v>
      </c>
      <c r="O235" s="7" t="str">
        <f>_xlfn.CONCAT(SUBSTITUTE(E235,"."," ")," ")</f>
        <v xml:space="preserve">Das Cotas </v>
      </c>
      <c r="P235" s="7" t="str">
        <f>_xlfn.CONCAT(L235," ",M235," ",N235," ",O235," ", SUBSTITUTE(F235, ".", " "),". --- ",Q235)</f>
        <v>Trata-se de: Elemento Estilizador  De Extremidades  Das Cotas  Linha Inclinada. --- Consultar a Norma 6492-2021 no Anexo  A.4</v>
      </c>
      <c r="Q235" s="7" t="str">
        <f>_xlfn.CONCAT("Consultar a Norma ",R235," no Anexo ",S235)</f>
        <v>Consultar a Norma 6492-2021 no Anexo  A.4</v>
      </c>
      <c r="R235" s="21" t="s">
        <v>592</v>
      </c>
      <c r="S235" s="21" t="s">
        <v>421</v>
      </c>
      <c r="T235" s="10" t="str">
        <f>_xlfn.CONCAT("key_",A235)</f>
        <v>key_235</v>
      </c>
    </row>
    <row r="236" spans="1:20" ht="7.8" customHeight="1" x14ac:dyDescent="0.3">
      <c r="A236" s="13">
        <v>236</v>
      </c>
      <c r="B236" s="9" t="s">
        <v>1422</v>
      </c>
      <c r="C236" s="9" t="s">
        <v>948</v>
      </c>
      <c r="D236" s="9" t="s">
        <v>1017</v>
      </c>
      <c r="E236" s="9" t="s">
        <v>1102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>_xlfn.CONCAT("Trata-se de: ", SUBSTITUTE(B236,"1.",""))</f>
        <v>Trata-se de: Elemento</v>
      </c>
      <c r="M236" s="7" t="str">
        <f>_xlfn.CONCAT("", SUBSTITUTE(C236,"."," ")," ")</f>
        <v xml:space="preserve">Estilizador </v>
      </c>
      <c r="N236" s="7" t="str">
        <f>_xlfn.CONCAT(SUBSTITUTE(D236,"."," ")," ")</f>
        <v xml:space="preserve">De Tipografia </v>
      </c>
      <c r="O236" s="7" t="str">
        <f>_xlfn.CONCAT(SUBSTITUTE(E236,"."," ")," ")</f>
        <v xml:space="preserve">Tipo De Letra </v>
      </c>
      <c r="P236" s="7" t="str">
        <f>_xlfn.CONCAT(L236," ",M236," ",N236," ",O236," ", SUBSTITUTE(F236, ".", " "),". --- ",Q236)</f>
        <v>Trata-se de: Elemento Estilizador  De Tipografia  Tipo De Letra  Sem Serifa. --- Consultar a Norma 6492-2021 no Anexo  A.2</v>
      </c>
      <c r="Q236" s="7" t="str">
        <f>_xlfn.CONCAT("Consultar a Norma ",R236," no Anexo ",S236)</f>
        <v>Consultar a Norma 6492-2021 no Anexo  A.2</v>
      </c>
      <c r="R236" s="21" t="s">
        <v>592</v>
      </c>
      <c r="S236" s="21" t="s">
        <v>426</v>
      </c>
      <c r="T236" s="10" t="str">
        <f>_xlfn.CONCAT("key_",A236)</f>
        <v>key_236</v>
      </c>
    </row>
    <row r="237" spans="1:20" ht="7.8" customHeight="1" x14ac:dyDescent="0.3">
      <c r="A237" s="13">
        <v>237</v>
      </c>
      <c r="B237" s="9" t="s">
        <v>1422</v>
      </c>
      <c r="C237" s="9" t="s">
        <v>948</v>
      </c>
      <c r="D237" s="9" t="s">
        <v>1017</v>
      </c>
      <c r="E237" s="9" t="s">
        <v>1102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>_xlfn.CONCAT("Trata-se de: ", SUBSTITUTE(B237,"1.",""))</f>
        <v>Trata-se de: Elemento</v>
      </c>
      <c r="M237" s="7" t="str">
        <f>_xlfn.CONCAT("", SUBSTITUTE(C237,"."," ")," ")</f>
        <v xml:space="preserve">Estilizador </v>
      </c>
      <c r="N237" s="7" t="str">
        <f>_xlfn.CONCAT(SUBSTITUTE(D237,"."," ")," ")</f>
        <v xml:space="preserve">De Tipografia </v>
      </c>
      <c r="O237" s="7" t="str">
        <f>_xlfn.CONCAT(SUBSTITUTE(E237,"."," ")," ")</f>
        <v xml:space="preserve">Tipo De Letra </v>
      </c>
      <c r="P237" s="7" t="str">
        <f>_xlfn.CONCAT(L237," ",M237," ",N237," ",O237," ", SUBSTITUTE(F237, ".", " "),". --- ",Q237)</f>
        <v>Trata-se de: Elemento Estilizador  De Tipografia  Tipo De Letra  Com Serifa. --- Consultar a Norma 6492-2021 no Anexo  A.2</v>
      </c>
      <c r="Q237" s="7" t="str">
        <f>_xlfn.CONCAT("Consultar a Norma ",R237," no Anexo ",S237)</f>
        <v>Consultar a Norma 6492-2021 no Anexo  A.2</v>
      </c>
      <c r="R237" s="21" t="s">
        <v>592</v>
      </c>
      <c r="S237" s="21" t="s">
        <v>426</v>
      </c>
      <c r="T237" s="10" t="str">
        <f>_xlfn.CONCAT("key_",A237)</f>
        <v>key_237</v>
      </c>
    </row>
    <row r="238" spans="1:20" ht="7.8" customHeight="1" x14ac:dyDescent="0.3">
      <c r="A238" s="13">
        <v>238</v>
      </c>
      <c r="B238" s="9" t="s">
        <v>1422</v>
      </c>
      <c r="C238" s="9" t="s">
        <v>948</v>
      </c>
      <c r="D238" s="9" t="s">
        <v>1017</v>
      </c>
      <c r="E238" s="9" t="s">
        <v>1116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>_xlfn.CONCAT("Trata-se de: ", SUBSTITUTE(B238,"1.",""))</f>
        <v>Trata-se de: Elemento</v>
      </c>
      <c r="M238" s="7" t="str">
        <f>_xlfn.CONCAT("", SUBSTITUTE(C238,"."," ")," ")</f>
        <v xml:space="preserve">Estilizador </v>
      </c>
      <c r="N238" s="7" t="str">
        <f>_xlfn.CONCAT(SUBSTITUTE(D238,"."," ")," ")</f>
        <v xml:space="preserve">De Tipografia </v>
      </c>
      <c r="O238" s="7" t="str">
        <f>_xlfn.CONCAT(SUBSTITUTE(E238,"."," ")," ")</f>
        <v xml:space="preserve">Regua Da Letra </v>
      </c>
      <c r="P238" s="7" t="str">
        <f>_xlfn.CONCAT(L238," ",M238," ",N238," ",O238," ", SUBSTITUTE(F238, ".", " "),". --- ",Q238)</f>
        <v>Trata-se de: Elemento Estilizador  De Tipografia  Regua Da Letra  A18 C75. --- Consultar a Norma 6492-2021 no Anexo  A.2</v>
      </c>
      <c r="Q238" s="7" t="str">
        <f>_xlfn.CONCAT("Consultar a Norma ",R238," no Anexo ",S238)</f>
        <v>Consultar a Norma 6492-2021 no Anexo  A.2</v>
      </c>
      <c r="R238" s="21" t="s">
        <v>592</v>
      </c>
      <c r="S238" s="21" t="s">
        <v>426</v>
      </c>
      <c r="T238" s="10" t="str">
        <f>_xlfn.CONCAT("key_",A238)</f>
        <v>key_238</v>
      </c>
    </row>
    <row r="239" spans="1:20" ht="7.8" customHeight="1" x14ac:dyDescent="0.3">
      <c r="A239" s="13">
        <v>239</v>
      </c>
      <c r="B239" s="9" t="s">
        <v>1422</v>
      </c>
      <c r="C239" s="9" t="s">
        <v>948</v>
      </c>
      <c r="D239" s="9" t="s">
        <v>1017</v>
      </c>
      <c r="E239" s="9" t="s">
        <v>1116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>_xlfn.CONCAT("Trata-se de: ", SUBSTITUTE(B239,"1.",""))</f>
        <v>Trata-se de: Elemento</v>
      </c>
      <c r="M239" s="7" t="str">
        <f>_xlfn.CONCAT("", SUBSTITUTE(C239,"."," ")," ")</f>
        <v xml:space="preserve">Estilizador </v>
      </c>
      <c r="N239" s="7" t="str">
        <f>_xlfn.CONCAT(SUBSTITUTE(D239,"."," ")," ")</f>
        <v xml:space="preserve">De Tipografia </v>
      </c>
      <c r="O239" s="7" t="str">
        <f>_xlfn.CONCAT(SUBSTITUTE(E239,"."," ")," ")</f>
        <v xml:space="preserve">Regua Da Letra </v>
      </c>
      <c r="P239" s="7" t="str">
        <f>_xlfn.CONCAT(L239," ",M239," ",N239," ",O239," ", SUBSTITUTE(F239, ".", " "),". --- ",Q239)</f>
        <v>Trata-se de: Elemento Estilizador  De Tipografia  Regua Da Letra  A25 C10. --- Consultar a Norma 6492-2021 no Anexo  A.2</v>
      </c>
      <c r="Q239" s="7" t="str">
        <f>_xlfn.CONCAT("Consultar a Norma ",R239," no Anexo ",S239)</f>
        <v>Consultar a Norma 6492-2021 no Anexo  A.2</v>
      </c>
      <c r="R239" s="21" t="s">
        <v>592</v>
      </c>
      <c r="S239" s="21" t="s">
        <v>426</v>
      </c>
      <c r="T239" s="10" t="str">
        <f>_xlfn.CONCAT("key_",A239)</f>
        <v>key_239</v>
      </c>
    </row>
    <row r="240" spans="1:20" ht="7.8" customHeight="1" x14ac:dyDescent="0.3">
      <c r="A240" s="13">
        <v>240</v>
      </c>
      <c r="B240" s="9" t="s">
        <v>1422</v>
      </c>
      <c r="C240" s="9" t="s">
        <v>948</v>
      </c>
      <c r="D240" s="9" t="s">
        <v>1017</v>
      </c>
      <c r="E240" s="9" t="s">
        <v>1116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>_xlfn.CONCAT("Trata-se de: ", SUBSTITUTE(B240,"1.",""))</f>
        <v>Trata-se de: Elemento</v>
      </c>
      <c r="M240" s="7" t="str">
        <f>_xlfn.CONCAT("", SUBSTITUTE(C240,"."," ")," ")</f>
        <v xml:space="preserve">Estilizador </v>
      </c>
      <c r="N240" s="7" t="str">
        <f>_xlfn.CONCAT(SUBSTITUTE(D240,"."," ")," ")</f>
        <v xml:space="preserve">De Tipografia </v>
      </c>
      <c r="O240" s="7" t="str">
        <f>_xlfn.CONCAT(SUBSTITUTE(E240,"."," ")," ")</f>
        <v xml:space="preserve">Regua Da Letra </v>
      </c>
      <c r="P240" s="7" t="str">
        <f>_xlfn.CONCAT(L240," ",M240," ",N240," ",O240," ", SUBSTITUTE(F240, ".", " "),". --- ",Q240)</f>
        <v>Trata-se de: Elemento Estilizador  De Tipografia  Regua Da Letra  A35 C14. --- Consultar a Norma 6492-2021 no Anexo  A.2</v>
      </c>
      <c r="Q240" s="7" t="str">
        <f>_xlfn.CONCAT("Consultar a Norma ",R240," no Anexo ",S240)</f>
        <v>Consultar a Norma 6492-2021 no Anexo  A.2</v>
      </c>
      <c r="R240" s="21" t="s">
        <v>592</v>
      </c>
      <c r="S240" s="21" t="s">
        <v>426</v>
      </c>
      <c r="T240" s="10" t="str">
        <f>_xlfn.CONCAT("key_",A240)</f>
        <v>key_240</v>
      </c>
    </row>
    <row r="241" spans="1:20" ht="7.8" customHeight="1" x14ac:dyDescent="0.3">
      <c r="A241" s="13">
        <v>241</v>
      </c>
      <c r="B241" s="9" t="s">
        <v>1422</v>
      </c>
      <c r="C241" s="9" t="s">
        <v>948</v>
      </c>
      <c r="D241" s="9" t="s">
        <v>1017</v>
      </c>
      <c r="E241" s="9" t="s">
        <v>1116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>_xlfn.CONCAT("Trata-se de: ", SUBSTITUTE(B241,"1.",""))</f>
        <v>Trata-se de: Elemento</v>
      </c>
      <c r="M241" s="7" t="str">
        <f>_xlfn.CONCAT("", SUBSTITUTE(C241,"."," ")," ")</f>
        <v xml:space="preserve">Estilizador </v>
      </c>
      <c r="N241" s="7" t="str">
        <f>_xlfn.CONCAT(SUBSTITUTE(D241,"."," ")," ")</f>
        <v xml:space="preserve">De Tipografia </v>
      </c>
      <c r="O241" s="7" t="str">
        <f>_xlfn.CONCAT(SUBSTITUTE(E241,"."," ")," ")</f>
        <v xml:space="preserve">Regua Da Letra </v>
      </c>
      <c r="P241" s="7" t="str">
        <f>_xlfn.CONCAT(L241," ",M241," ",N241," ",O241," ", SUBSTITUTE(F241, ".", " "),". --- ",Q241)</f>
        <v>Trata-se de: Elemento Estilizador  De Tipografia  Regua Da Letra  A50 C20. --- Consultar a Norma 6492-2021 no Anexo  A.2</v>
      </c>
      <c r="Q241" s="7" t="str">
        <f>_xlfn.CONCAT("Consultar a Norma ",R241," no Anexo ",S241)</f>
        <v>Consultar a Norma 6492-2021 no Anexo  A.2</v>
      </c>
      <c r="R241" s="21" t="s">
        <v>592</v>
      </c>
      <c r="S241" s="21" t="s">
        <v>426</v>
      </c>
      <c r="T241" s="10" t="str">
        <f>_xlfn.CONCAT("key_",A241)</f>
        <v>key_241</v>
      </c>
    </row>
    <row r="242" spans="1:20" ht="7.8" customHeight="1" x14ac:dyDescent="0.3">
      <c r="A242" s="13">
        <v>242</v>
      </c>
      <c r="B242" s="9" t="s">
        <v>1422</v>
      </c>
      <c r="C242" s="9" t="s">
        <v>948</v>
      </c>
      <c r="D242" s="9" t="s">
        <v>1017</v>
      </c>
      <c r="E242" s="9" t="s">
        <v>1116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>_xlfn.CONCAT("Trata-se de: ", SUBSTITUTE(B242,"1.",""))</f>
        <v>Trata-se de: Elemento</v>
      </c>
      <c r="M242" s="7" t="str">
        <f>_xlfn.CONCAT("", SUBSTITUTE(C242,"."," ")," ")</f>
        <v xml:space="preserve">Estilizador </v>
      </c>
      <c r="N242" s="7" t="str">
        <f>_xlfn.CONCAT(SUBSTITUTE(D242,"."," ")," ")</f>
        <v xml:space="preserve">De Tipografia </v>
      </c>
      <c r="O242" s="7" t="str">
        <f>_xlfn.CONCAT(SUBSTITUTE(E242,"."," ")," ")</f>
        <v xml:space="preserve">Regua Da Letra </v>
      </c>
      <c r="P242" s="7" t="str">
        <f>_xlfn.CONCAT(L242," ",M242," ",N242," ",O242," ", SUBSTITUTE(F242, ".", " "),". --- ",Q242)</f>
        <v>Trata-se de: Elemento Estilizador  De Tipografia  Regua Da Letra  A70 C28. --- Consultar a Norma 6492-2021 no Anexo  A.2</v>
      </c>
      <c r="Q242" s="7" t="str">
        <f>_xlfn.CONCAT("Consultar a Norma ",R242," no Anexo ",S242)</f>
        <v>Consultar a Norma 6492-2021 no Anexo  A.2</v>
      </c>
      <c r="R242" s="21" t="s">
        <v>592</v>
      </c>
      <c r="S242" s="21" t="s">
        <v>426</v>
      </c>
      <c r="T242" s="10" t="str">
        <f>_xlfn.CONCAT("key_",A242)</f>
        <v>key_242</v>
      </c>
    </row>
    <row r="243" spans="1:20" ht="7.8" customHeight="1" x14ac:dyDescent="0.3">
      <c r="A243" s="13">
        <v>243</v>
      </c>
      <c r="B243" s="9" t="s">
        <v>1422</v>
      </c>
      <c r="C243" s="9" t="s">
        <v>948</v>
      </c>
      <c r="D243" s="9" t="s">
        <v>1017</v>
      </c>
      <c r="E243" s="9" t="s">
        <v>626</v>
      </c>
      <c r="F243" s="9" t="s">
        <v>1103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>_xlfn.CONCAT("Trata-se de: ", SUBSTITUTE(B243,"1.",""))</f>
        <v>Trata-se de: Elemento</v>
      </c>
      <c r="M243" s="7" t="str">
        <f>_xlfn.CONCAT("", SUBSTITUTE(C243,"."," ")," ")</f>
        <v xml:space="preserve">Estilizador </v>
      </c>
      <c r="N243" s="7" t="str">
        <f>_xlfn.CONCAT(SUBSTITUTE(D243,"."," ")," ")</f>
        <v xml:space="preserve">De Tipografia </v>
      </c>
      <c r="O243" s="7" t="str">
        <f>_xlfn.CONCAT(SUBSTITUTE(E243,"."," ")," ")</f>
        <v xml:space="preserve">Cotagem </v>
      </c>
      <c r="P243" s="7" t="str">
        <f>_xlfn.CONCAT(L243," ",M243," ",N243," ",O243," ", SUBSTITUTE(F243, ".", " "),". --- ",Q243)</f>
        <v>Trata-se de: Elemento Estilizador  De Tipografia  Cotagem  Linha De Cota. --- Consultar a Norma 6492-2021 no Anexo  A.5</v>
      </c>
      <c r="Q243" s="7" t="str">
        <f>_xlfn.CONCAT("Consultar a Norma ",R243," no Anexo ",S243)</f>
        <v>Consultar a Norma 6492-2021 no Anexo  A.5</v>
      </c>
      <c r="R243" s="21" t="s">
        <v>592</v>
      </c>
      <c r="S243" s="21" t="s">
        <v>422</v>
      </c>
      <c r="T243" s="10" t="str">
        <f>_xlfn.CONCAT("key_",A243)</f>
        <v>key_243</v>
      </c>
    </row>
    <row r="244" spans="1:20" ht="7.8" customHeight="1" x14ac:dyDescent="0.3">
      <c r="A244" s="13">
        <v>244</v>
      </c>
      <c r="B244" s="9" t="s">
        <v>1422</v>
      </c>
      <c r="C244" s="9" t="s">
        <v>948</v>
      </c>
      <c r="D244" s="9" t="s">
        <v>1017</v>
      </c>
      <c r="E244" s="9" t="s">
        <v>626</v>
      </c>
      <c r="F244" s="9" t="s">
        <v>1117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>_xlfn.CONCAT("Trata-se de: ", SUBSTITUTE(B244,"1.",""))</f>
        <v>Trata-se de: Elemento</v>
      </c>
      <c r="M244" s="7" t="str">
        <f>_xlfn.CONCAT("", SUBSTITUTE(C244,"."," ")," ")</f>
        <v xml:space="preserve">Estilizador </v>
      </c>
      <c r="N244" s="7" t="str">
        <f>_xlfn.CONCAT(SUBSTITUTE(D244,"."," ")," ")</f>
        <v xml:space="preserve">De Tipografia </v>
      </c>
      <c r="O244" s="7" t="str">
        <f>_xlfn.CONCAT(SUBSTITUTE(E244,"."," ")," ")</f>
        <v xml:space="preserve">Cotagem </v>
      </c>
      <c r="P244" s="7" t="str">
        <f>_xlfn.CONCAT(L244," ",M244," ",N244," ",O244," ", SUBSTITUTE(F244, ".", " "),". --- ",Q244)</f>
        <v>Trata-se de: Elemento Estilizador  De Tipografia  Cotagem  Extensão Da Cota. --- Consultar a Norma 6492-2021 no Anexo  A.5</v>
      </c>
      <c r="Q244" s="7" t="str">
        <f>_xlfn.CONCAT("Consultar a Norma ",R244," no Anexo ",S244)</f>
        <v>Consultar a Norma 6492-2021 no Anexo  A.5</v>
      </c>
      <c r="R244" s="21" t="s">
        <v>592</v>
      </c>
      <c r="S244" s="21" t="s">
        <v>422</v>
      </c>
      <c r="T244" s="10" t="str">
        <f>_xlfn.CONCAT("key_",A244)</f>
        <v>key_244</v>
      </c>
    </row>
    <row r="245" spans="1:20" ht="7.8" customHeight="1" x14ac:dyDescent="0.3">
      <c r="A245" s="13">
        <v>245</v>
      </c>
      <c r="B245" s="9" t="s">
        <v>1422</v>
      </c>
      <c r="C245" s="9" t="s">
        <v>948</v>
      </c>
      <c r="D245" s="9" t="s">
        <v>1017</v>
      </c>
      <c r="E245" s="9" t="s">
        <v>626</v>
      </c>
      <c r="F245" s="9" t="s">
        <v>1118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>_xlfn.CONCAT("Trata-se de: ", SUBSTITUTE(B245,"1.",""))</f>
        <v>Trata-se de: Elemento</v>
      </c>
      <c r="M245" s="7" t="str">
        <f>_xlfn.CONCAT("", SUBSTITUTE(C245,"."," ")," ")</f>
        <v xml:space="preserve">Estilizador </v>
      </c>
      <c r="N245" s="7" t="str">
        <f>_xlfn.CONCAT(SUBSTITUTE(D245,"."," ")," ")</f>
        <v xml:space="preserve">De Tipografia </v>
      </c>
      <c r="O245" s="7" t="str">
        <f>_xlfn.CONCAT(SUBSTITUTE(E245,"."," ")," ")</f>
        <v xml:space="preserve">Cotagem </v>
      </c>
      <c r="P245" s="7" t="str">
        <f>_xlfn.CONCAT(L245," ",M245," ",N245," ",O245," ", SUBSTITUTE(F245, ".", " "),". --- ",Q245)</f>
        <v>Trata-se de: Elemento Estilizador  De Tipografia  Cotagem  Chamada Da Cota. --- Consultar a Norma 6492-2021 no Anexo  A.5</v>
      </c>
      <c r="Q245" s="7" t="str">
        <f>_xlfn.CONCAT("Consultar a Norma ",R245," no Anexo ",S245)</f>
        <v>Consultar a Norma 6492-2021 no Anexo  A.5</v>
      </c>
      <c r="R245" s="21" t="s">
        <v>592</v>
      </c>
      <c r="S245" s="21" t="s">
        <v>422</v>
      </c>
      <c r="T245" s="10" t="str">
        <f>_xlfn.CONCAT("key_",A245)</f>
        <v>key_245</v>
      </c>
    </row>
    <row r="246" spans="1:20" ht="7.8" customHeight="1" x14ac:dyDescent="0.3">
      <c r="A246" s="13">
        <v>246</v>
      </c>
      <c r="B246" s="9" t="s">
        <v>1422</v>
      </c>
      <c r="C246" s="9" t="s">
        <v>948</v>
      </c>
      <c r="D246" s="9" t="s">
        <v>1017</v>
      </c>
      <c r="E246" s="9" t="s">
        <v>626</v>
      </c>
      <c r="F246" s="9" t="s">
        <v>1119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>_xlfn.CONCAT("Trata-se de: ", SUBSTITUTE(B246,"1.",""))</f>
        <v>Trata-se de: Elemento</v>
      </c>
      <c r="M246" s="7" t="str">
        <f>_xlfn.CONCAT("", SUBSTITUTE(C246,"."," ")," ")</f>
        <v xml:space="preserve">Estilizador </v>
      </c>
      <c r="N246" s="7" t="str">
        <f>_xlfn.CONCAT(SUBSTITUTE(D246,"."," ")," ")</f>
        <v xml:space="preserve">De Tipografia </v>
      </c>
      <c r="O246" s="7" t="str">
        <f>_xlfn.CONCAT(SUBSTITUTE(E246,"."," ")," ")</f>
        <v xml:space="preserve">Cotagem </v>
      </c>
      <c r="P246" s="7" t="str">
        <f>_xlfn.CONCAT(L246," ",M246," ",N246," ",O246," ", SUBSTITUTE(F246, ".", " "),". --- ",Q246)</f>
        <v>Trata-se de: Elemento Estilizador  De Tipografia  Cotagem  Cifra Da Cota. --- Consultar a Norma 6492-2021 no Anexo  A.5</v>
      </c>
      <c r="Q246" s="7" t="str">
        <f>_xlfn.CONCAT("Consultar a Norma ",R246," no Anexo ",S246)</f>
        <v>Consultar a Norma 6492-2021 no Anexo  A.5</v>
      </c>
      <c r="R246" s="21" t="s">
        <v>592</v>
      </c>
      <c r="S246" s="21" t="s">
        <v>422</v>
      </c>
      <c r="T246" s="10" t="str">
        <f>_xlfn.CONCAT("key_",A246)</f>
        <v>key_246</v>
      </c>
    </row>
    <row r="247" spans="1:20" ht="7.8" customHeight="1" x14ac:dyDescent="0.3">
      <c r="A247" s="13">
        <v>247</v>
      </c>
      <c r="B247" s="9" t="s">
        <v>1422</v>
      </c>
      <c r="C247" s="9" t="s">
        <v>1030</v>
      </c>
      <c r="D247" s="9" t="s">
        <v>1069</v>
      </c>
      <c r="E247" s="9" t="s">
        <v>1082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>_xlfn.CONCAT("Trata-se de: ", SUBSTITUTE(B247,"1.",""))</f>
        <v>Trata-se de: Elemento</v>
      </c>
      <c r="M247" s="7" t="str">
        <f>_xlfn.CONCAT("", SUBSTITUTE(C247,"."," ")," ")</f>
        <v xml:space="preserve">Simbólico </v>
      </c>
      <c r="N247" s="7" t="str">
        <f>_xlfn.CONCAT(SUBSTITUTE(D247,"."," ")," ")</f>
        <v xml:space="preserve">De Orientação </v>
      </c>
      <c r="O247" s="7" t="str">
        <f>_xlfn.CONCAT(SUBSTITUTE(E247,"."," ")," ")</f>
        <v xml:space="preserve">De Azimut </v>
      </c>
      <c r="P247" s="7" t="str">
        <f>_xlfn.CONCAT(L247," ",M247," ",N247," ",O247," ", SUBSTITUTE(F247, ".", " "),". --- ",Q247)</f>
        <v xml:space="preserve">Trata-se de: Elemento Simbólico  De Orientação  De Azimut  Norte Verdadeiro. --- Consultar a Norma 6492-2021 no Anexo  A.4 </v>
      </c>
      <c r="Q247" s="7" t="str">
        <f>_xlfn.CONCAT("Consultar a Norma ",R247," no Anexo ",S247)</f>
        <v xml:space="preserve">Consultar a Norma 6492-2021 no Anexo  A.4 </v>
      </c>
      <c r="R247" s="21" t="s">
        <v>592</v>
      </c>
      <c r="S247" s="21" t="s">
        <v>427</v>
      </c>
      <c r="T247" s="10" t="str">
        <f>_xlfn.CONCAT("key_",A247)</f>
        <v>key_247</v>
      </c>
    </row>
    <row r="248" spans="1:20" ht="7.8" customHeight="1" x14ac:dyDescent="0.3">
      <c r="A248" s="13">
        <v>248</v>
      </c>
      <c r="B248" s="9" t="s">
        <v>1422</v>
      </c>
      <c r="C248" s="9" t="s">
        <v>1030</v>
      </c>
      <c r="D248" s="9" t="s">
        <v>1069</v>
      </c>
      <c r="E248" s="9" t="s">
        <v>1082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>_xlfn.CONCAT("Trata-se de: ", SUBSTITUTE(B248,"1.",""))</f>
        <v>Trata-se de: Elemento</v>
      </c>
      <c r="M248" s="7" t="str">
        <f>_xlfn.CONCAT("", SUBSTITUTE(C248,"."," ")," ")</f>
        <v xml:space="preserve">Simbólico </v>
      </c>
      <c r="N248" s="7" t="str">
        <f>_xlfn.CONCAT(SUBSTITUTE(D248,"."," ")," ")</f>
        <v xml:space="preserve">De Orientação </v>
      </c>
      <c r="O248" s="7" t="str">
        <f>_xlfn.CONCAT(SUBSTITUTE(E248,"."," ")," ")</f>
        <v xml:space="preserve">De Azimut </v>
      </c>
      <c r="P248" s="7" t="str">
        <f>_xlfn.CONCAT(L248," ",M248," ",N248," ",O248," ", SUBSTITUTE(F248, ".", " "),". --- ",Q248)</f>
        <v xml:space="preserve">Trata-se de: Elemento Simbólico  De Orientação  De Azimut  Norte Magnético. --- Consultar a Norma 6492-2021 no Anexo  A.4 </v>
      </c>
      <c r="Q248" s="7" t="str">
        <f>_xlfn.CONCAT("Consultar a Norma ",R248," no Anexo ",S248)</f>
        <v xml:space="preserve">Consultar a Norma 6492-2021 no Anexo  A.4 </v>
      </c>
      <c r="R248" s="21" t="s">
        <v>592</v>
      </c>
      <c r="S248" s="21" t="s">
        <v>427</v>
      </c>
      <c r="T248" s="10" t="str">
        <f>_xlfn.CONCAT("key_",A248)</f>
        <v>key_248</v>
      </c>
    </row>
    <row r="249" spans="1:20" ht="7.8" customHeight="1" x14ac:dyDescent="0.3">
      <c r="A249" s="13">
        <v>249</v>
      </c>
      <c r="B249" s="9" t="s">
        <v>1422</v>
      </c>
      <c r="C249" s="9" t="s">
        <v>1030</v>
      </c>
      <c r="D249" s="9" t="s">
        <v>1069</v>
      </c>
      <c r="E249" s="9" t="s">
        <v>1082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>_xlfn.CONCAT("Trata-se de: ", SUBSTITUTE(B249,"1.",""))</f>
        <v>Trata-se de: Elemento</v>
      </c>
      <c r="M249" s="7" t="str">
        <f>_xlfn.CONCAT("", SUBSTITUTE(C249,"."," ")," ")</f>
        <v xml:space="preserve">Simbólico </v>
      </c>
      <c r="N249" s="7" t="str">
        <f>_xlfn.CONCAT(SUBSTITUTE(D249,"."," ")," ")</f>
        <v xml:space="preserve">De Orientação </v>
      </c>
      <c r="O249" s="7" t="str">
        <f>_xlfn.CONCAT(SUBSTITUTE(E249,"."," ")," ")</f>
        <v xml:space="preserve">De Azimut </v>
      </c>
      <c r="P249" s="7" t="str">
        <f>_xlfn.CONCAT(L249," ",M249," ",N249," ",O249," ", SUBSTITUTE(F249, ".", " "),". --- ",Q249)</f>
        <v xml:space="preserve">Trata-se de: Elemento Simbólico  De Orientação  De Azimut  Norte Projeto. --- Consultar a Norma 6492-2021 no Anexo  A.4 </v>
      </c>
      <c r="Q249" s="7" t="str">
        <f>_xlfn.CONCAT("Consultar a Norma ",R249," no Anexo ",S249)</f>
        <v xml:space="preserve">Consultar a Norma 6492-2021 no Anexo  A.4 </v>
      </c>
      <c r="R249" s="21" t="s">
        <v>592</v>
      </c>
      <c r="S249" s="21" t="s">
        <v>427</v>
      </c>
      <c r="T249" s="10" t="str">
        <f>_xlfn.CONCAT("key_",A249)</f>
        <v>key_249</v>
      </c>
    </row>
    <row r="250" spans="1:20" ht="7.8" customHeight="1" x14ac:dyDescent="0.3">
      <c r="A250" s="13">
        <v>250</v>
      </c>
      <c r="B250" s="9" t="s">
        <v>1422</v>
      </c>
      <c r="C250" s="9" t="s">
        <v>1030</v>
      </c>
      <c r="D250" s="9" t="s">
        <v>1079</v>
      </c>
      <c r="E250" s="9" t="s">
        <v>1073</v>
      </c>
      <c r="F250" s="25" t="s">
        <v>1124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>_xlfn.CONCAT("Trata-se de: ", SUBSTITUTE(B250,"1.",""))</f>
        <v>Trata-se de: Elemento</v>
      </c>
      <c r="M250" s="7" t="str">
        <f>_xlfn.CONCAT("", SUBSTITUTE(C250,"."," ")," ")</f>
        <v xml:space="preserve">Simbólico </v>
      </c>
      <c r="N250" s="7" t="str">
        <f>_xlfn.CONCAT(SUBSTITUTE(D250,"."," ")," ")</f>
        <v xml:space="preserve">De Indicação </v>
      </c>
      <c r="O250" s="7" t="str">
        <f>_xlfn.CONCAT(SUBSTITUTE(E250,"."," ")," ")</f>
        <v xml:space="preserve">De Trânsito </v>
      </c>
      <c r="P250" s="7" t="str">
        <f>_xlfn.CONCAT(L250," ",M250," ",N250," ",O250," ", SUBSTITUTE(F250, ".", " "),". --- ",Q250)</f>
        <v xml:space="preserve">Trata-se de: Elemento Simbólico  De Indicação  De Trânsito  Para Acesso. --- Consultar a Norma 6492-2021 no Anexo  A.4 </v>
      </c>
      <c r="Q250" s="7" t="str">
        <f>_xlfn.CONCAT("Consultar a Norma ",R250," no Anexo ",S250)</f>
        <v xml:space="preserve">Consultar a Norma 6492-2021 no Anexo  A.4 </v>
      </c>
      <c r="R250" s="21" t="s">
        <v>592</v>
      </c>
      <c r="S250" s="21" t="s">
        <v>427</v>
      </c>
      <c r="T250" s="10" t="str">
        <f>_xlfn.CONCAT("key_",A250)</f>
        <v>key_250</v>
      </c>
    </row>
    <row r="251" spans="1:20" ht="7.8" customHeight="1" x14ac:dyDescent="0.3">
      <c r="A251" s="13">
        <v>251</v>
      </c>
      <c r="B251" s="9" t="s">
        <v>1422</v>
      </c>
      <c r="C251" s="9" t="s">
        <v>1030</v>
      </c>
      <c r="D251" s="9" t="s">
        <v>1079</v>
      </c>
      <c r="E251" s="9" t="s">
        <v>1073</v>
      </c>
      <c r="F251" s="25" t="s">
        <v>1125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>_xlfn.CONCAT("Trata-se de: ", SUBSTITUTE(B251,"1.",""))</f>
        <v>Trata-se de: Elemento</v>
      </c>
      <c r="M251" s="7" t="str">
        <f>_xlfn.CONCAT("", SUBSTITUTE(C251,"."," ")," ")</f>
        <v xml:space="preserve">Simbólico </v>
      </c>
      <c r="N251" s="7" t="str">
        <f>_xlfn.CONCAT(SUBSTITUTE(D251,"."," ")," ")</f>
        <v xml:space="preserve">De Indicação </v>
      </c>
      <c r="O251" s="7" t="str">
        <f>_xlfn.CONCAT(SUBSTITUTE(E251,"."," ")," ")</f>
        <v xml:space="preserve">De Trânsito </v>
      </c>
      <c r="P251" s="7" t="str">
        <f>_xlfn.CONCAT(L251," ",M251," ",N251," ",O251," ", SUBSTITUTE(F251, ".", " "),". --- ",Q251)</f>
        <v xml:space="preserve">Trata-se de: Elemento Simbólico  De Indicação  De Trânsito  Para Escada. --- Consultar a Norma 6492-2021 no Anexo  A.4 </v>
      </c>
      <c r="Q251" s="7" t="str">
        <f>_xlfn.CONCAT("Consultar a Norma ",R251," no Anexo ",S251)</f>
        <v xml:space="preserve">Consultar a Norma 6492-2021 no Anexo  A.4 </v>
      </c>
      <c r="R251" s="21" t="s">
        <v>592</v>
      </c>
      <c r="S251" s="21" t="s">
        <v>427</v>
      </c>
      <c r="T251" s="10" t="str">
        <f>_xlfn.CONCAT("key_",A251)</f>
        <v>key_251</v>
      </c>
    </row>
    <row r="252" spans="1:20" ht="7.8" customHeight="1" x14ac:dyDescent="0.3">
      <c r="A252" s="13">
        <v>252</v>
      </c>
      <c r="B252" s="9" t="s">
        <v>1422</v>
      </c>
      <c r="C252" s="9" t="s">
        <v>1030</v>
      </c>
      <c r="D252" s="9" t="s">
        <v>1079</v>
      </c>
      <c r="E252" s="9" t="s">
        <v>1073</v>
      </c>
      <c r="F252" s="25" t="s">
        <v>1126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>_xlfn.CONCAT("Trata-se de: ", SUBSTITUTE(B252,"1.",""))</f>
        <v>Trata-se de: Elemento</v>
      </c>
      <c r="M252" s="7" t="str">
        <f>_xlfn.CONCAT("", SUBSTITUTE(C252,"."," ")," ")</f>
        <v xml:space="preserve">Simbólico </v>
      </c>
      <c r="N252" s="7" t="str">
        <f>_xlfn.CONCAT(SUBSTITUTE(D252,"."," ")," ")</f>
        <v xml:space="preserve">De Indicação </v>
      </c>
      <c r="O252" s="7" t="str">
        <f>_xlfn.CONCAT(SUBSTITUTE(E252,"."," ")," ")</f>
        <v xml:space="preserve">De Trânsito </v>
      </c>
      <c r="P252" s="7" t="str">
        <f>_xlfn.CONCAT(L252," ",M252," ",N252," ",O252," ", SUBSTITUTE(F252, ".", " "),". --- ",Q252)</f>
        <v xml:space="preserve">Trata-se de: Elemento Simbólico  De Indicação  De Trânsito  Para Rampa. --- Consultar a Norma 6492-2021 no Anexo  A.4 </v>
      </c>
      <c r="Q252" s="7" t="str">
        <f>_xlfn.CONCAT("Consultar a Norma ",R252," no Anexo ",S252)</f>
        <v xml:space="preserve">Consultar a Norma 6492-2021 no Anexo  A.4 </v>
      </c>
      <c r="R252" s="21" t="s">
        <v>592</v>
      </c>
      <c r="S252" s="21" t="s">
        <v>427</v>
      </c>
      <c r="T252" s="10" t="str">
        <f>_xlfn.CONCAT("key_",A252)</f>
        <v>key_252</v>
      </c>
    </row>
    <row r="253" spans="1:20" ht="7.8" customHeight="1" x14ac:dyDescent="0.3">
      <c r="A253" s="13">
        <v>253</v>
      </c>
      <c r="B253" s="9" t="s">
        <v>1422</v>
      </c>
      <c r="C253" s="9" t="s">
        <v>1030</v>
      </c>
      <c r="D253" s="9" t="s">
        <v>1079</v>
      </c>
      <c r="E253" s="9" t="s">
        <v>1078</v>
      </c>
      <c r="F253" s="25" t="s">
        <v>1080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>_xlfn.CONCAT("Trata-se de: ", SUBSTITUTE(B253,"1.",""))</f>
        <v>Trata-se de: Elemento</v>
      </c>
      <c r="M253" s="7" t="str">
        <f>_xlfn.CONCAT("", SUBSTITUTE(C253,"."," ")," ")</f>
        <v xml:space="preserve">Simbólico </v>
      </c>
      <c r="N253" s="7" t="str">
        <f>_xlfn.CONCAT(SUBSTITUTE(D253,"."," ")," ")</f>
        <v xml:space="preserve">De Indicação </v>
      </c>
      <c r="O253" s="7" t="str">
        <f>_xlfn.CONCAT(SUBSTITUTE(E253,"."," ")," ")</f>
        <v xml:space="preserve">De Detalhe </v>
      </c>
      <c r="P253" s="7" t="str">
        <f>_xlfn.CONCAT(L253," ",M253," ",N253," ",O253," ", SUBSTITUTE(F253, ".", " "),". --- ",Q253)</f>
        <v xml:space="preserve">Trata-se de: Elemento Simbólico  De Indicação  De Detalhe  Para Chamada. --- Consultar a Norma 6492-2021 no Anexo  A.4 </v>
      </c>
      <c r="Q253" s="7" t="str">
        <f>_xlfn.CONCAT("Consultar a Norma ",R253," no Anexo ",S253)</f>
        <v xml:space="preserve">Consultar a Norma 6492-2021 no Anexo  A.4 </v>
      </c>
      <c r="R253" s="21" t="s">
        <v>592</v>
      </c>
      <c r="S253" s="21" t="s">
        <v>427</v>
      </c>
      <c r="T253" s="10" t="str">
        <f>_xlfn.CONCAT("key_",A253)</f>
        <v>key_253</v>
      </c>
    </row>
    <row r="254" spans="1:20" ht="7.8" customHeight="1" x14ac:dyDescent="0.3">
      <c r="A254" s="13">
        <v>254</v>
      </c>
      <c r="B254" s="9" t="s">
        <v>1422</v>
      </c>
      <c r="C254" s="9" t="s">
        <v>1030</v>
      </c>
      <c r="D254" s="9" t="s">
        <v>1079</v>
      </c>
      <c r="E254" s="9" t="s">
        <v>1112</v>
      </c>
      <c r="F254" s="25" t="s">
        <v>1113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>_xlfn.CONCAT("Trata-se de: ", SUBSTITUTE(B254,"1.",""))</f>
        <v>Trata-se de: Elemento</v>
      </c>
      <c r="M254" s="7" t="str">
        <f>_xlfn.CONCAT("", SUBSTITUTE(C254,"."," ")," ")</f>
        <v xml:space="preserve">Simbólico </v>
      </c>
      <c r="N254" s="7" t="str">
        <f>_xlfn.CONCAT(SUBSTITUTE(D254,"."," ")," ")</f>
        <v xml:space="preserve">De Indicação </v>
      </c>
      <c r="O254" s="7" t="str">
        <f>_xlfn.CONCAT(SUBSTITUTE(E254,"."," ")," ")</f>
        <v xml:space="preserve">De Interrupção </v>
      </c>
      <c r="P254" s="7" t="str">
        <f>_xlfn.CONCAT(L254," ",M254," ",N254," ",O254," ", SUBSTITUTE(F254, ".", " "),". --- ",Q254)</f>
        <v xml:space="preserve">Trata-se de: Elemento Simbólico  De Indicação  De Interrupção  Para Detalhe. --- Consultar a Norma 6492-2021 no Anexo  A.4 </v>
      </c>
      <c r="Q254" s="7" t="str">
        <f>_xlfn.CONCAT("Consultar a Norma ",R254," no Anexo ",S254)</f>
        <v xml:space="preserve">Consultar a Norma 6492-2021 no Anexo  A.4 </v>
      </c>
      <c r="R254" s="21" t="s">
        <v>592</v>
      </c>
      <c r="S254" s="21" t="s">
        <v>427</v>
      </c>
      <c r="T254" s="10" t="str">
        <f>_xlfn.CONCAT("key_",A254)</f>
        <v>key_254</v>
      </c>
    </row>
    <row r="255" spans="1:20" ht="7.8" customHeight="1" x14ac:dyDescent="0.3">
      <c r="A255" s="13">
        <v>255</v>
      </c>
      <c r="B255" s="9" t="s">
        <v>1422</v>
      </c>
      <c r="C255" s="9" t="s">
        <v>1030</v>
      </c>
      <c r="D255" s="9" t="s">
        <v>1035</v>
      </c>
      <c r="E255" s="9" t="s">
        <v>1120</v>
      </c>
      <c r="F255" s="25" t="s">
        <v>1081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>_xlfn.CONCAT("Trata-se de: ", SUBSTITUTE(B255,"1.",""))</f>
        <v>Trata-se de: Elemento</v>
      </c>
      <c r="M255" s="7" t="str">
        <f>_xlfn.CONCAT("", SUBSTITUTE(C255,"."," ")," ")</f>
        <v xml:space="preserve">Simbólico </v>
      </c>
      <c r="N255" s="7" t="str">
        <f>_xlfn.CONCAT(SUBSTITUTE(D255,"."," ")," ")</f>
        <v xml:space="preserve">De Direção </v>
      </c>
      <c r="O255" s="7" t="str">
        <f>_xlfn.CONCAT(SUBSTITUTE(E255,"."," ")," ")</f>
        <v xml:space="preserve">De Fluxo </v>
      </c>
      <c r="P255" s="7" t="str">
        <f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>_xlfn.CONCAT("Consultar a Norma ",R255," no Anexo ",S255)</f>
        <v xml:space="preserve">Consultar a Norma 6492-2021 no Anexo  A.4 </v>
      </c>
      <c r="R255" s="21" t="s">
        <v>592</v>
      </c>
      <c r="S255" s="21" t="s">
        <v>427</v>
      </c>
      <c r="T255" s="10" t="str">
        <f>_xlfn.CONCAT("key_",A255)</f>
        <v>key_255</v>
      </c>
    </row>
    <row r="256" spans="1:20" ht="7.8" customHeight="1" x14ac:dyDescent="0.3">
      <c r="A256" s="13">
        <v>256</v>
      </c>
      <c r="B256" s="9" t="s">
        <v>1422</v>
      </c>
      <c r="C256" s="9" t="s">
        <v>1030</v>
      </c>
      <c r="D256" s="9" t="s">
        <v>1035</v>
      </c>
      <c r="E256" s="9" t="s">
        <v>1120</v>
      </c>
      <c r="F256" s="25" t="s">
        <v>1075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>_xlfn.CONCAT("Trata-se de: ", SUBSTITUTE(B256,"1.",""))</f>
        <v>Trata-se de: Elemento</v>
      </c>
      <c r="M256" s="7" t="str">
        <f>_xlfn.CONCAT("", SUBSTITUTE(C256,"."," ")," ")</f>
        <v xml:space="preserve">Simbólico </v>
      </c>
      <c r="N256" s="7" t="str">
        <f>_xlfn.CONCAT(SUBSTITUTE(D256,"."," ")," ")</f>
        <v xml:space="preserve">De Direção </v>
      </c>
      <c r="O256" s="7" t="str">
        <f>_xlfn.CONCAT(SUBSTITUTE(E256,"."," ")," ")</f>
        <v xml:space="preserve">De Fluxo </v>
      </c>
      <c r="P256" s="7" t="str">
        <f>_xlfn.CONCAT(L256," ",M256," ",N256," ",O256," ", SUBSTITUTE(F256, ".", " "),". --- ",Q256)</f>
        <v xml:space="preserve">Trata-se de: Elemento Simbólico  De Direção  De Fluxo  Para Fluído. --- Consultar a Norma 6492-2021 no Anexo  A.4 </v>
      </c>
      <c r="Q256" s="7" t="str">
        <f>_xlfn.CONCAT("Consultar a Norma ",R256," no Anexo ",S256)</f>
        <v xml:space="preserve">Consultar a Norma 6492-2021 no Anexo  A.4 </v>
      </c>
      <c r="R256" s="21" t="s">
        <v>592</v>
      </c>
      <c r="S256" s="21" t="s">
        <v>427</v>
      </c>
      <c r="T256" s="10" t="str">
        <f>_xlfn.CONCAT("key_",A256)</f>
        <v>key_256</v>
      </c>
    </row>
    <row r="257" spans="1:20" ht="7.8" customHeight="1" x14ac:dyDescent="0.3">
      <c r="A257" s="13">
        <v>257</v>
      </c>
      <c r="B257" s="9" t="s">
        <v>1422</v>
      </c>
      <c r="C257" s="9" t="s">
        <v>1030</v>
      </c>
      <c r="D257" s="9" t="s">
        <v>1076</v>
      </c>
      <c r="E257" s="9" t="s">
        <v>1121</v>
      </c>
      <c r="F257" s="25" t="s">
        <v>1077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>_xlfn.CONCAT("Trata-se de: ", SUBSTITUTE(B257,"1.",""))</f>
        <v>Trata-se de: Elemento</v>
      </c>
      <c r="M257" s="7" t="str">
        <f>_xlfn.CONCAT("", SUBSTITUTE(C257,"."," ")," ")</f>
        <v xml:space="preserve">Simbólico </v>
      </c>
      <c r="N257" s="7" t="str">
        <f>_xlfn.CONCAT(SUBSTITUTE(D257,"."," ")," ")</f>
        <v xml:space="preserve">De Inclinação </v>
      </c>
      <c r="O257" s="7" t="str">
        <f>_xlfn.CONCAT(SUBSTITUTE(E257,"."," ")," ")</f>
        <v xml:space="preserve">De Telhado </v>
      </c>
      <c r="P257" s="7" t="str">
        <f>_xlfn.CONCAT(L257," ",M257," ",N257," ",O257," ", SUBSTITUTE(F257, ".", " "),". --- ",Q257)</f>
        <v xml:space="preserve">Trata-se de: Elemento Simbólico  De Inclinação  De Telhado  Para Aguas. --- Consultar a Norma 6492-2021 no Anexo  A.4 </v>
      </c>
      <c r="Q257" s="7" t="str">
        <f>_xlfn.CONCAT("Consultar a Norma ",R257," no Anexo ",S257)</f>
        <v xml:space="preserve">Consultar a Norma 6492-2021 no Anexo  A.4 </v>
      </c>
      <c r="R257" s="21" t="s">
        <v>592</v>
      </c>
      <c r="S257" s="21" t="s">
        <v>427</v>
      </c>
      <c r="T257" s="10" t="str">
        <f>_xlfn.CONCAT("key_",A257)</f>
        <v>key_257</v>
      </c>
    </row>
    <row r="258" spans="1:20" ht="7.8" customHeight="1" x14ac:dyDescent="0.3">
      <c r="A258" s="13">
        <v>258</v>
      </c>
      <c r="B258" s="9" t="s">
        <v>1422</v>
      </c>
      <c r="C258" s="9" t="s">
        <v>1030</v>
      </c>
      <c r="D258" s="9" t="s">
        <v>1076</v>
      </c>
      <c r="E258" s="9" t="s">
        <v>1122</v>
      </c>
      <c r="F258" s="25" t="s">
        <v>1123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>_xlfn.CONCAT("Trata-se de: ", SUBSTITUTE(B258,"1.",""))</f>
        <v>Trata-se de: Elemento</v>
      </c>
      <c r="M258" s="7" t="str">
        <f>_xlfn.CONCAT("", SUBSTITUTE(C258,"."," ")," ")</f>
        <v xml:space="preserve">Simbólico </v>
      </c>
      <c r="N258" s="7" t="str">
        <f>_xlfn.CONCAT(SUBSTITUTE(D258,"."," ")," ")</f>
        <v xml:space="preserve">De Inclinação </v>
      </c>
      <c r="O258" s="7" t="str">
        <f>_xlfn.CONCAT(SUBSTITUTE(E258,"."," ")," ")</f>
        <v xml:space="preserve">De Terreno </v>
      </c>
      <c r="P258" s="7" t="str">
        <f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>_xlfn.CONCAT("Consultar a Norma ",R258," no Anexo ",S258)</f>
        <v xml:space="preserve">Consultar a Norma 6492-2021 no Anexo  A.4 </v>
      </c>
      <c r="R258" s="21" t="s">
        <v>592</v>
      </c>
      <c r="S258" s="21" t="s">
        <v>427</v>
      </c>
      <c r="T258" s="10" t="str">
        <f>_xlfn.CONCAT("key_",A258)</f>
        <v>key_258</v>
      </c>
    </row>
    <row r="259" spans="1:20" ht="7.8" customHeight="1" x14ac:dyDescent="0.3">
      <c r="A259" s="13">
        <v>259</v>
      </c>
      <c r="B259" s="9" t="s">
        <v>1422</v>
      </c>
      <c r="C259" s="9" t="s">
        <v>1030</v>
      </c>
      <c r="D259" s="9" t="s">
        <v>1111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>_xlfn.CONCAT("Trata-se de: ", SUBSTITUTE(B259,"1.",""))</f>
        <v>Trata-se de: Elemento</v>
      </c>
      <c r="M259" s="7" t="str">
        <f>_xlfn.CONCAT("", SUBSTITUTE(C259,"."," ")," ")</f>
        <v xml:space="preserve">Simbólico </v>
      </c>
      <c r="N259" s="7" t="str">
        <f>_xlfn.CONCAT(SUBSTITUTE(D259,"."," ")," ")</f>
        <v xml:space="preserve">De Sistemas </v>
      </c>
      <c r="O259" s="7" t="str">
        <f>_xlfn.CONCAT(SUBSTITUTE(E259,"."," ")," ")</f>
        <v xml:space="preserve">Plugs </v>
      </c>
      <c r="P259" s="7" t="str">
        <f>_xlfn.CONCAT(L259," ",M259," ",N259," ",O259," ", SUBSTITUTE(F259, ".", " "),". --- ",Q259)</f>
        <v xml:space="preserve">Trata-se de: Elemento Simbólico  De Sistemas  Plugs  Tomada. --- Consultar a Norma 6492-2021 no Anexo  A.4 </v>
      </c>
      <c r="Q259" s="7" t="str">
        <f>_xlfn.CONCAT("Consultar a Norma ",R259," no Anexo ",S259)</f>
        <v xml:space="preserve">Consultar a Norma 6492-2021 no Anexo  A.4 </v>
      </c>
      <c r="R259" s="21" t="s">
        <v>592</v>
      </c>
      <c r="S259" s="21" t="s">
        <v>427</v>
      </c>
      <c r="T259" s="10" t="str">
        <f>_xlfn.CONCAT("key_",A259)</f>
        <v>key_259</v>
      </c>
    </row>
    <row r="260" spans="1:20" ht="7.8" customHeight="1" x14ac:dyDescent="0.3">
      <c r="A260" s="13">
        <v>260</v>
      </c>
      <c r="B260" s="9" t="s">
        <v>1422</v>
      </c>
      <c r="C260" s="9" t="s">
        <v>1030</v>
      </c>
      <c r="D260" s="9" t="s">
        <v>1111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>_xlfn.CONCAT("Trata-se de: ", SUBSTITUTE(B260,"1.",""))</f>
        <v>Trata-se de: Elemento</v>
      </c>
      <c r="M260" s="7" t="str">
        <f>_xlfn.CONCAT("", SUBSTITUTE(C260,"."," ")," ")</f>
        <v xml:space="preserve">Simbólico </v>
      </c>
      <c r="N260" s="7" t="str">
        <f>_xlfn.CONCAT(SUBSTITUTE(D260,"."," ")," ")</f>
        <v xml:space="preserve">De Sistemas </v>
      </c>
      <c r="O260" s="7" t="str">
        <f>_xlfn.CONCAT(SUBSTITUTE(E260,"."," ")," ")</f>
        <v xml:space="preserve">Plugs </v>
      </c>
      <c r="P260" s="7" t="str">
        <f>_xlfn.CONCAT(L260," ",M260," ",N260," ",O260," ", SUBSTITUTE(F260, ".", " "),". --- ",Q260)</f>
        <v xml:space="preserve">Trata-se de: Elemento Simbólico  De Sistemas  Plugs  Interruptor. --- Consultar a Norma 6492-2021 no Anexo  A.4 </v>
      </c>
      <c r="Q260" s="7" t="str">
        <f>_xlfn.CONCAT("Consultar a Norma ",R260," no Anexo ",S260)</f>
        <v xml:space="preserve">Consultar a Norma 6492-2021 no Anexo  A.4 </v>
      </c>
      <c r="R260" s="21" t="s">
        <v>592</v>
      </c>
      <c r="S260" s="21" t="s">
        <v>427</v>
      </c>
      <c r="T260" s="10" t="str">
        <f>_xlfn.CONCAT("key_",A260)</f>
        <v>key_260</v>
      </c>
    </row>
    <row r="261" spans="1:20" ht="7.8" customHeight="1" x14ac:dyDescent="0.3">
      <c r="A261" s="13">
        <v>261</v>
      </c>
      <c r="B261" s="9" t="s">
        <v>1422</v>
      </c>
      <c r="C261" s="9" t="s">
        <v>1030</v>
      </c>
      <c r="D261" s="9" t="s">
        <v>1111</v>
      </c>
      <c r="E261" s="9" t="s">
        <v>1031</v>
      </c>
      <c r="F261" s="25" t="s">
        <v>1098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>_xlfn.CONCAT("Trata-se de: ", SUBSTITUTE(B261,"1.",""))</f>
        <v>Trata-se de: Elemento</v>
      </c>
      <c r="M261" s="7" t="str">
        <f>_xlfn.CONCAT("", SUBSTITUTE(C261,"."," ")," ")</f>
        <v xml:space="preserve">Simbólico </v>
      </c>
      <c r="N261" s="7" t="str">
        <f>_xlfn.CONCAT(SUBSTITUTE(D261,"."," ")," ")</f>
        <v xml:space="preserve">De Sistemas </v>
      </c>
      <c r="O261" s="7" t="str">
        <f>_xlfn.CONCAT(SUBSTITUTE(E261,"."," ")," ")</f>
        <v xml:space="preserve">Plugs </v>
      </c>
      <c r="P261" s="7" t="str">
        <f>_xlfn.CONCAT(L261," ",M261," ",N261," ",O261," ", SUBSTITUTE(F261, ".", " "),". --- ",Q261)</f>
        <v xml:space="preserve">Trata-se de: Elemento Simbólico  De Sistemas  Plugs  Ponto De Luz. --- Consultar a Norma 6492-2021 no Anexo  A.4 </v>
      </c>
      <c r="Q261" s="7" t="str">
        <f>_xlfn.CONCAT("Consultar a Norma ",R261," no Anexo ",S261)</f>
        <v xml:space="preserve">Consultar a Norma 6492-2021 no Anexo  A.4 </v>
      </c>
      <c r="R261" s="21" t="s">
        <v>592</v>
      </c>
      <c r="S261" s="21" t="s">
        <v>427</v>
      </c>
      <c r="T261" s="10" t="str">
        <f>_xlfn.CONCAT("key_",A261)</f>
        <v>key_261</v>
      </c>
    </row>
    <row r="262" spans="1:20" ht="7.8" customHeight="1" x14ac:dyDescent="0.3">
      <c r="A262" s="13">
        <v>262</v>
      </c>
      <c r="B262" s="9" t="s">
        <v>1422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>_xlfn.CONCAT("Trata-se de: ", SUBSTITUTE(B262,"1.",""))</f>
        <v>Trata-se de: Elemento</v>
      </c>
      <c r="M262" s="7" t="str">
        <f>_xlfn.CONCAT("", SUBSTITUTE(C262,"."," ")," ")</f>
        <v xml:space="preserve">Simbólico </v>
      </c>
      <c r="N262" s="7" t="str">
        <f>_xlfn.CONCAT(SUBSTITUTE(D262,"."," ")," ")</f>
        <v xml:space="preserve">De Estrutura </v>
      </c>
      <c r="O262" s="7" t="str">
        <f>_xlfn.CONCAT(SUBSTITUTE(E262,"."," ")," ")</f>
        <v xml:space="preserve">De Aço </v>
      </c>
      <c r="P262" s="7" t="str">
        <f>_xlfn.CONCAT(L262," ",M262," ",N262," ",O262," ", SUBSTITUTE(F262, ".", " "),". --- ",Q262)</f>
        <v xml:space="preserve">Trata-se de: Elemento Simbólico  De Estrutura  De Aço  Solda. --- Consultar a Norma 6492-2021 no Anexo  A.4 </v>
      </c>
      <c r="Q262" s="7" t="str">
        <f>_xlfn.CONCAT("Consultar a Norma ",R262," no Anexo ",S262)</f>
        <v xml:space="preserve">Consultar a Norma 6492-2021 no Anexo  A.4 </v>
      </c>
      <c r="R262" s="21" t="s">
        <v>592</v>
      </c>
      <c r="S262" s="21" t="s">
        <v>427</v>
      </c>
      <c r="T262" s="10" t="str">
        <f>_xlfn.CONCAT("key_",A262)</f>
        <v>key_262</v>
      </c>
    </row>
    <row r="263" spans="1:20" ht="7.8" customHeight="1" x14ac:dyDescent="0.3">
      <c r="A263" s="13">
        <v>263</v>
      </c>
      <c r="B263" s="9" t="s">
        <v>1422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>_xlfn.CONCAT("Trata-se de: ", SUBSTITUTE(B263,"1.",""))</f>
        <v>Trata-se de: Elemento</v>
      </c>
      <c r="M263" s="7" t="str">
        <f>_xlfn.CONCAT("", SUBSTITUTE(C263,"."," ")," ")</f>
        <v xml:space="preserve">Simbólico </v>
      </c>
      <c r="N263" s="7" t="str">
        <f>_xlfn.CONCAT(SUBSTITUTE(D263,"."," ")," ")</f>
        <v xml:space="preserve">De Estrutura </v>
      </c>
      <c r="O263" s="7" t="str">
        <f>_xlfn.CONCAT(SUBSTITUTE(E263,"."," ")," ")</f>
        <v xml:space="preserve">De Concreto </v>
      </c>
      <c r="P263" s="7" t="str">
        <f>_xlfn.CONCAT(L263," ",M263," ",N263," ",O263," ", SUBSTITUTE(F263, ".", " "),". --- ",Q263)</f>
        <v xml:space="preserve">Trata-se de: Elemento Simbólico  De Estrutura  De Concreto  Armadura. --- Consultar a Norma 6492-2021 no Anexo  A.4 </v>
      </c>
      <c r="Q263" s="7" t="str">
        <f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>_xlfn.CONCAT("key_",A263)</f>
        <v>key_263</v>
      </c>
    </row>
    <row r="264" spans="1:20" ht="7.8" customHeight="1" x14ac:dyDescent="0.3">
      <c r="A264" s="13">
        <v>264</v>
      </c>
      <c r="B264" s="9" t="s">
        <v>1422</v>
      </c>
      <c r="C264" s="9" t="s">
        <v>1030</v>
      </c>
      <c r="D264" s="9" t="s">
        <v>1036</v>
      </c>
      <c r="E264" s="9" t="s">
        <v>1039</v>
      </c>
      <c r="F264" s="25" t="s">
        <v>1040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>_xlfn.CONCAT("Trata-se de: ", SUBSTITUTE(B264,"1.",""))</f>
        <v>Trata-se de: Elemento</v>
      </c>
      <c r="M264" s="7" t="str">
        <f>_xlfn.CONCAT("", SUBSTITUTE(C264,"."," ")," ")</f>
        <v xml:space="preserve">Simbólico </v>
      </c>
      <c r="N264" s="7" t="str">
        <f>_xlfn.CONCAT(SUBSTITUTE(D264,"."," ")," ")</f>
        <v xml:space="preserve">De Estrutura </v>
      </c>
      <c r="O264" s="7" t="str">
        <f>_xlfn.CONCAT(SUBSTITUTE(E264,"."," ")," ")</f>
        <v xml:space="preserve">De Madeira </v>
      </c>
      <c r="P264" s="7" t="str">
        <f>_xlfn.CONCAT(L264," ",M264," ",N264," ",O264," ", SUBSTITUTE(F264, ".", " "),". --- ",Q264)</f>
        <v xml:space="preserve">Trata-se de: Elemento Simbólico  De Estrutura  De Madeira  Maderamento. --- Consultar a Norma 6492-2021 no Anexo  A.3.1 </v>
      </c>
      <c r="Q264" s="7" t="str">
        <f>_xlfn.CONCAT("Consultar a Norma ",R264," no Anexo ",S264)</f>
        <v xml:space="preserve">Consultar a Norma 6492-2021 no Anexo  A.3.1 </v>
      </c>
      <c r="R264" s="21" t="s">
        <v>592</v>
      </c>
      <c r="S264" s="21" t="s">
        <v>1114</v>
      </c>
      <c r="T264" s="10" t="str">
        <f>_xlfn.CONCAT("key_",A264)</f>
        <v>key_264</v>
      </c>
    </row>
    <row r="265" spans="1:20" ht="7.8" customHeight="1" x14ac:dyDescent="0.3">
      <c r="A265" s="13">
        <v>265</v>
      </c>
      <c r="B265" s="9" t="s">
        <v>1422</v>
      </c>
      <c r="C265" s="9" t="s">
        <v>1230</v>
      </c>
      <c r="D265" s="9" t="s">
        <v>618</v>
      </c>
      <c r="E265" s="9" t="s">
        <v>1189</v>
      </c>
      <c r="F265" s="9" t="s">
        <v>1042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>_xlfn.CONCAT("Trata-se de: ", SUBSTITUTE(B265,"1.",""))</f>
        <v>Trata-se de: Elemento</v>
      </c>
      <c r="M265" s="7" t="str">
        <f>_xlfn.CONCAT("", SUBSTITUTE(C265,"."," ")," ")</f>
        <v xml:space="preserve">Conteúdo </v>
      </c>
      <c r="N265" s="7" t="str">
        <f>_xlfn.CONCAT(SUBSTITUTE(D265,"."," ")," ")</f>
        <v xml:space="preserve">Arquivo </v>
      </c>
      <c r="O265" s="7" t="str">
        <f>_xlfn.CONCAT(SUBSTITUTE(E265,"."," ")," ")</f>
        <v xml:space="preserve">DWG </v>
      </c>
      <c r="P265" s="7" t="str">
        <f>_xlfn.CONCAT(L265," ",M265," ",N265," ",O265," ", SUBSTITUTE(F265, ".", " "),". --- ",Q265)</f>
        <v>Trata-se de: Elemento Conteúdo  Arquivo  DWG  V 2024 DWG. --- Consultar a Norma . na Seção  3**</v>
      </c>
      <c r="Q265" s="7" t="str">
        <f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>_xlfn.CONCAT("key_",A265)</f>
        <v>key_265</v>
      </c>
    </row>
    <row r="266" spans="1:20" ht="7.8" customHeight="1" x14ac:dyDescent="0.3">
      <c r="A266" s="13">
        <v>266</v>
      </c>
      <c r="B266" s="9" t="s">
        <v>1422</v>
      </c>
      <c r="C266" s="9" t="s">
        <v>1230</v>
      </c>
      <c r="D266" s="9" t="s">
        <v>618</v>
      </c>
      <c r="E266" s="9" t="s">
        <v>1190</v>
      </c>
      <c r="F266" s="9" t="s">
        <v>1068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>_xlfn.CONCAT("Trata-se de: ", SUBSTITUTE(B266,"1.",""))</f>
        <v>Trata-se de: Elemento</v>
      </c>
      <c r="M266" s="7" t="str">
        <f>_xlfn.CONCAT("", SUBSTITUTE(C266,"."," ")," ")</f>
        <v xml:space="preserve">Conteúdo </v>
      </c>
      <c r="N266" s="7" t="str">
        <f>_xlfn.CONCAT(SUBSTITUTE(D266,"."," ")," ")</f>
        <v xml:space="preserve">Arquivo </v>
      </c>
      <c r="O266" s="7" t="str">
        <f>_xlfn.CONCAT(SUBSTITUTE(E266,"."," ")," ")</f>
        <v xml:space="preserve">DGN </v>
      </c>
      <c r="P266" s="7" t="str">
        <f>_xlfn.CONCAT(L266," ",M266," ",N266," ",O266," ", SUBSTITUTE(F266, ".", " "),". --- ",Q266)</f>
        <v>Trata-se de: Elemento Conteúdo  Arquivo  DGN  V 2024 DGN. --- Consultar a Norma . na Seção  3**</v>
      </c>
      <c r="Q266" s="7" t="str">
        <f>_xlfn.CONCAT("Consultar a Norma ",R266," na Seção ",S266)</f>
        <v>Consultar a Norma . na Seção  3**</v>
      </c>
      <c r="R266" s="21" t="s">
        <v>412</v>
      </c>
      <c r="S266" s="21" t="s">
        <v>415</v>
      </c>
      <c r="T266" s="10" t="str">
        <f>_xlfn.CONCAT("key_",A266)</f>
        <v>key_266</v>
      </c>
    </row>
    <row r="267" spans="1:20" ht="7.8" customHeight="1" x14ac:dyDescent="0.3">
      <c r="A267" s="13">
        <v>267</v>
      </c>
      <c r="B267" s="9" t="s">
        <v>1422</v>
      </c>
      <c r="C267" s="9" t="s">
        <v>1230</v>
      </c>
      <c r="D267" s="9" t="s">
        <v>618</v>
      </c>
      <c r="E267" s="9" t="s">
        <v>1191</v>
      </c>
      <c r="F267" s="9" t="s">
        <v>1043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>_xlfn.CONCAT("Trata-se de: ", SUBSTITUTE(B267,"1.",""))</f>
        <v>Trata-se de: Elemento</v>
      </c>
      <c r="M267" s="7" t="str">
        <f>_xlfn.CONCAT("", SUBSTITUTE(C267,"."," ")," ")</f>
        <v xml:space="preserve">Conteúdo </v>
      </c>
      <c r="N267" s="7" t="str">
        <f>_xlfn.CONCAT(SUBSTITUTE(D267,"."," ")," ")</f>
        <v xml:space="preserve">Arquivo </v>
      </c>
      <c r="O267" s="7" t="str">
        <f>_xlfn.CONCAT(SUBSTITUTE(E267,"."," ")," ")</f>
        <v xml:space="preserve">DWT </v>
      </c>
      <c r="P267" s="7" t="str">
        <f>_xlfn.CONCAT(L267," ",M267," ",N267," ",O267," ", SUBSTITUTE(F267, ".", " "),". --- ",Q267)</f>
        <v>Trata-se de: Elemento Conteúdo  Arquivo  DWT  V 2024 DWT. --- Consultar a Norma . na Seção  3**</v>
      </c>
      <c r="Q267" s="7" t="str">
        <f>_xlfn.CONCAT("Consultar a Norma ",R267," na Seção ",S267)</f>
        <v>Consultar a Norma . na Seção  3**</v>
      </c>
      <c r="R267" s="21" t="s">
        <v>412</v>
      </c>
      <c r="S267" s="21" t="s">
        <v>415</v>
      </c>
      <c r="T267" s="10" t="str">
        <f>_xlfn.CONCAT("key_",A267)</f>
        <v>key_267</v>
      </c>
    </row>
    <row r="268" spans="1:20" ht="7.8" customHeight="1" x14ac:dyDescent="0.3">
      <c r="A268" s="13">
        <v>268</v>
      </c>
      <c r="B268" s="9" t="s">
        <v>1422</v>
      </c>
      <c r="C268" s="9" t="s">
        <v>1230</v>
      </c>
      <c r="D268" s="9" t="s">
        <v>618</v>
      </c>
      <c r="E268" s="9" t="s">
        <v>1192</v>
      </c>
      <c r="F268" s="9" t="s">
        <v>1044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>_xlfn.CONCAT("Trata-se de: ", SUBSTITUTE(B268,"1.",""))</f>
        <v>Trata-se de: Elemento</v>
      </c>
      <c r="M268" s="7" t="str">
        <f>_xlfn.CONCAT("", SUBSTITUTE(C268,"."," ")," ")</f>
        <v xml:space="preserve">Conteúdo </v>
      </c>
      <c r="N268" s="7" t="str">
        <f>_xlfn.CONCAT(SUBSTITUTE(D268,"."," ")," ")</f>
        <v xml:space="preserve">Arquivo </v>
      </c>
      <c r="O268" s="7" t="str">
        <f>_xlfn.CONCAT(SUBSTITUTE(E268,"."," ")," ")</f>
        <v xml:space="preserve">DOC </v>
      </c>
      <c r="P268" s="7" t="str">
        <f>_xlfn.CONCAT(L268," ",M268," ",N268," ",O268," ", SUBSTITUTE(F268, ".", " "),". --- ",Q268)</f>
        <v>Trata-se de: Elemento Conteúdo  Arquivo  DOC  V 2024 DOC. --- Consultar a Norma . na Seção  3**</v>
      </c>
      <c r="Q268" s="7" t="str">
        <f>_xlfn.CONCAT("Consultar a Norma ",R268," na Seção ",S268)</f>
        <v>Consultar a Norma . na Seção  3**</v>
      </c>
      <c r="R268" s="21" t="s">
        <v>412</v>
      </c>
      <c r="S268" s="21" t="s">
        <v>415</v>
      </c>
      <c r="T268" s="10" t="str">
        <f>_xlfn.CONCAT("key_",A268)</f>
        <v>key_268</v>
      </c>
    </row>
    <row r="269" spans="1:20" ht="7.8" customHeight="1" x14ac:dyDescent="0.3">
      <c r="A269" s="13">
        <v>269</v>
      </c>
      <c r="B269" s="9" t="s">
        <v>1422</v>
      </c>
      <c r="C269" s="9" t="s">
        <v>1230</v>
      </c>
      <c r="D269" s="9" t="s">
        <v>618</v>
      </c>
      <c r="E269" s="9" t="s">
        <v>1193</v>
      </c>
      <c r="F269" s="9" t="s">
        <v>1045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>_xlfn.CONCAT("Trata-se de: ", SUBSTITUTE(B269,"1.",""))</f>
        <v>Trata-se de: Elemento</v>
      </c>
      <c r="M269" s="7" t="str">
        <f>_xlfn.CONCAT("", SUBSTITUTE(C269,"."," ")," ")</f>
        <v xml:space="preserve">Conteúdo </v>
      </c>
      <c r="N269" s="7" t="str">
        <f>_xlfn.CONCAT(SUBSTITUTE(D269,"."," ")," ")</f>
        <v xml:space="preserve">Arquivo </v>
      </c>
      <c r="O269" s="7" t="str">
        <f>_xlfn.CONCAT(SUBSTITUTE(E269,"."," ")," ")</f>
        <v xml:space="preserve">XLS </v>
      </c>
      <c r="P269" s="7" t="str">
        <f>_xlfn.CONCAT(L269," ",M269," ",N269," ",O269," ", SUBSTITUTE(F269, ".", " "),". --- ",Q269)</f>
        <v>Trata-se de: Elemento Conteúdo  Arquivo  XLS  V 2024 XLS. --- Consultar a Norma . na Seção  3**</v>
      </c>
      <c r="Q269" s="7" t="str">
        <f>_xlfn.CONCAT("Consultar a Norma ",R269," na Seção ",S269)</f>
        <v>Consultar a Norma . na Seção  3**</v>
      </c>
      <c r="R269" s="21" t="s">
        <v>412</v>
      </c>
      <c r="S269" s="21" t="s">
        <v>415</v>
      </c>
      <c r="T269" s="10" t="str">
        <f>_xlfn.CONCAT("key_",A269)</f>
        <v>key_269</v>
      </c>
    </row>
    <row r="270" spans="1:20" ht="7.8" customHeight="1" x14ac:dyDescent="0.3">
      <c r="A270" s="13">
        <v>270</v>
      </c>
      <c r="B270" s="9" t="s">
        <v>1422</v>
      </c>
      <c r="C270" s="9" t="s">
        <v>1230</v>
      </c>
      <c r="D270" s="9" t="s">
        <v>618</v>
      </c>
      <c r="E270" s="9" t="s">
        <v>1194</v>
      </c>
      <c r="F270" s="9" t="s">
        <v>1046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>_xlfn.CONCAT("Trata-se de: ", SUBSTITUTE(B270,"1.",""))</f>
        <v>Trata-se de: Elemento</v>
      </c>
      <c r="M270" s="7" t="str">
        <f>_xlfn.CONCAT("", SUBSTITUTE(C270,"."," ")," ")</f>
        <v xml:space="preserve">Conteúdo </v>
      </c>
      <c r="N270" s="7" t="str">
        <f>_xlfn.CONCAT(SUBSTITUTE(D270,"."," ")," ")</f>
        <v xml:space="preserve">Arquivo </v>
      </c>
      <c r="O270" s="7" t="str">
        <f>_xlfn.CONCAT(SUBSTITUTE(E270,"."," ")," ")</f>
        <v xml:space="preserve">RVT </v>
      </c>
      <c r="P270" s="7" t="str">
        <f>_xlfn.CONCAT(L270," ",M270," ",N270," ",O270," ", SUBSTITUTE(F270, ".", " "),". --- ",Q270)</f>
        <v>Trata-se de: Elemento Conteúdo  Arquivo  RVT  V 2024 RVT. --- Consultar a Norma . na Seção  3**</v>
      </c>
      <c r="Q270" s="7" t="str">
        <f>_xlfn.CONCAT("Consultar a Norma ",R270," na Seção ",S270)</f>
        <v>Consultar a Norma . na Seção  3**</v>
      </c>
      <c r="R270" s="21" t="s">
        <v>412</v>
      </c>
      <c r="S270" s="21" t="s">
        <v>415</v>
      </c>
      <c r="T270" s="10" t="str">
        <f>_xlfn.CONCAT("key_",A270)</f>
        <v>key_270</v>
      </c>
    </row>
    <row r="271" spans="1:20" ht="7.8" customHeight="1" x14ac:dyDescent="0.3">
      <c r="A271" s="13">
        <v>271</v>
      </c>
      <c r="B271" s="9" t="s">
        <v>1422</v>
      </c>
      <c r="C271" s="9" t="s">
        <v>1230</v>
      </c>
      <c r="D271" s="9" t="s">
        <v>618</v>
      </c>
      <c r="E271" s="9" t="s">
        <v>1195</v>
      </c>
      <c r="F271" s="9" t="s">
        <v>1047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>_xlfn.CONCAT("Trata-se de: ", SUBSTITUTE(B271,"1.",""))</f>
        <v>Trata-se de: Elemento</v>
      </c>
      <c r="M271" s="7" t="str">
        <f>_xlfn.CONCAT("", SUBSTITUTE(C271,"."," ")," ")</f>
        <v xml:space="preserve">Conteúdo </v>
      </c>
      <c r="N271" s="7" t="str">
        <f>_xlfn.CONCAT(SUBSTITUTE(D271,"."," ")," ")</f>
        <v xml:space="preserve">Arquivo </v>
      </c>
      <c r="O271" s="7" t="str">
        <f>_xlfn.CONCAT(SUBSTITUTE(E271,"."," ")," ")</f>
        <v xml:space="preserve">RTE </v>
      </c>
      <c r="P271" s="7" t="str">
        <f>_xlfn.CONCAT(L271," ",M271," ",N271," ",O271," ", SUBSTITUTE(F271, ".", " "),". --- ",Q271)</f>
        <v>Trata-se de: Elemento Conteúdo  Arquivo  RTE  V 2024 RTE. --- Consultar a Norma . na Seção  3**</v>
      </c>
      <c r="Q271" s="7" t="str">
        <f>_xlfn.CONCAT("Consultar a Norma ",R271," na Seção ",S271)</f>
        <v>Consultar a Norma . na Seção  3**</v>
      </c>
      <c r="R271" s="21" t="s">
        <v>412</v>
      </c>
      <c r="S271" s="21" t="s">
        <v>415</v>
      </c>
      <c r="T271" s="10" t="str">
        <f>_xlfn.CONCAT("key_",A271)</f>
        <v>key_271</v>
      </c>
    </row>
    <row r="272" spans="1:20" ht="7.8" customHeight="1" x14ac:dyDescent="0.3">
      <c r="A272" s="13">
        <v>272</v>
      </c>
      <c r="B272" s="9" t="s">
        <v>1422</v>
      </c>
      <c r="C272" s="9" t="s">
        <v>1230</v>
      </c>
      <c r="D272" s="9" t="s">
        <v>618</v>
      </c>
      <c r="E272" s="9" t="s">
        <v>1196</v>
      </c>
      <c r="F272" s="9" t="s">
        <v>1048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>_xlfn.CONCAT("Trata-se de: ", SUBSTITUTE(B272,"1.",""))</f>
        <v>Trata-se de: Elemento</v>
      </c>
      <c r="M272" s="7" t="str">
        <f>_xlfn.CONCAT("", SUBSTITUTE(C272,"."," ")," ")</f>
        <v xml:space="preserve">Conteúdo </v>
      </c>
      <c r="N272" s="7" t="str">
        <f>_xlfn.CONCAT(SUBSTITUTE(D272,"."," ")," ")</f>
        <v xml:space="preserve">Arquivo </v>
      </c>
      <c r="O272" s="7" t="str">
        <f>_xlfn.CONCAT(SUBSTITUTE(E272,"."," ")," ")</f>
        <v xml:space="preserve">RFA </v>
      </c>
      <c r="P272" s="7" t="str">
        <f>_xlfn.CONCAT(L272," ",M272," ",N272," ",O272," ", SUBSTITUTE(F272, ".", " "),". --- ",Q272)</f>
        <v>Trata-se de: Elemento Conteúdo  Arquivo  RFA  V 2024 RFA. --- Consultar a Norma . na Seção  3**</v>
      </c>
      <c r="Q272" s="7" t="str">
        <f>_xlfn.CONCAT("Consultar a Norma ",R272," na Seção ",S272)</f>
        <v>Consultar a Norma . na Seção  3**</v>
      </c>
      <c r="R272" s="21" t="s">
        <v>412</v>
      </c>
      <c r="S272" s="21" t="s">
        <v>415</v>
      </c>
      <c r="T272" s="10" t="str">
        <f>_xlfn.CONCAT("key_",A272)</f>
        <v>key_272</v>
      </c>
    </row>
    <row r="273" spans="1:20" ht="7.8" customHeight="1" x14ac:dyDescent="0.3">
      <c r="A273" s="13">
        <v>273</v>
      </c>
      <c r="B273" s="9" t="s">
        <v>1422</v>
      </c>
      <c r="C273" s="9" t="s">
        <v>1230</v>
      </c>
      <c r="D273" s="9" t="s">
        <v>618</v>
      </c>
      <c r="E273" s="9" t="s">
        <v>1197</v>
      </c>
      <c r="F273" s="9" t="s">
        <v>1049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>_xlfn.CONCAT("Trata-se de: ", SUBSTITUTE(B273,"1.",""))</f>
        <v>Trata-se de: Elemento</v>
      </c>
      <c r="M273" s="7" t="str">
        <f>_xlfn.CONCAT("", SUBSTITUTE(C273,"."," ")," ")</f>
        <v xml:space="preserve">Conteúdo </v>
      </c>
      <c r="N273" s="7" t="str">
        <f>_xlfn.CONCAT(SUBSTITUTE(D273,"."," ")," ")</f>
        <v xml:space="preserve">Arquivo </v>
      </c>
      <c r="O273" s="7" t="str">
        <f>_xlfn.CONCAT(SUBSTITUTE(E273,"."," ")," ")</f>
        <v xml:space="preserve">RFT </v>
      </c>
      <c r="P273" s="7" t="str">
        <f>_xlfn.CONCAT(L273," ",M273," ",N273," ",O273," ", SUBSTITUTE(F273, ".", " "),". --- ",Q273)</f>
        <v>Trata-se de: Elemento Conteúdo  Arquivo  RFT  V 2024 RFT. --- Consultar a Norma . na Seção  3**</v>
      </c>
      <c r="Q273" s="7" t="str">
        <f>_xlfn.CONCAT("Consultar a Norma ",R273," na Seção ",S273)</f>
        <v>Consultar a Norma . na Seção  3**</v>
      </c>
      <c r="R273" s="21" t="s">
        <v>412</v>
      </c>
      <c r="S273" s="21" t="s">
        <v>415</v>
      </c>
      <c r="T273" s="10" t="str">
        <f>_xlfn.CONCAT("key_",A273)</f>
        <v>key_273</v>
      </c>
    </row>
    <row r="274" spans="1:20" ht="7.8" customHeight="1" x14ac:dyDescent="0.3">
      <c r="A274" s="13">
        <v>274</v>
      </c>
      <c r="B274" s="9" t="s">
        <v>1422</v>
      </c>
      <c r="C274" s="9" t="s">
        <v>1230</v>
      </c>
      <c r="D274" s="9" t="s">
        <v>618</v>
      </c>
      <c r="E274" s="9" t="s">
        <v>1198</v>
      </c>
      <c r="F274" s="9" t="s">
        <v>1050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>_xlfn.CONCAT("Trata-se de: ", SUBSTITUTE(B274,"1.",""))</f>
        <v>Trata-se de: Elemento</v>
      </c>
      <c r="M274" s="7" t="str">
        <f>_xlfn.CONCAT("", SUBSTITUTE(C274,"."," ")," ")</f>
        <v xml:space="preserve">Conteúdo </v>
      </c>
      <c r="N274" s="7" t="str">
        <f>_xlfn.CONCAT(SUBSTITUTE(D274,"."," ")," ")</f>
        <v xml:space="preserve">Arquivo </v>
      </c>
      <c r="O274" s="7" t="str">
        <f>_xlfn.CONCAT(SUBSTITUTE(E274,"."," ")," ")</f>
        <v xml:space="preserve">DYN </v>
      </c>
      <c r="P274" s="7" t="str">
        <f>_xlfn.CONCAT(L274," ",M274," ",N274," ",O274," ", SUBSTITUTE(F274, ".", " "),". --- ",Q274)</f>
        <v>Trata-se de: Elemento Conteúdo  Arquivo  DYN  V 2024 DYN. --- Consultar a Norma . na Seção  3**</v>
      </c>
      <c r="Q274" s="7" t="str">
        <f>_xlfn.CONCAT("Consultar a Norma ",R274," na Seção ",S274)</f>
        <v>Consultar a Norma . na Seção  3**</v>
      </c>
      <c r="R274" s="21" t="s">
        <v>412</v>
      </c>
      <c r="S274" s="21" t="s">
        <v>415</v>
      </c>
      <c r="T274" s="10" t="str">
        <f>_xlfn.CONCAT("key_",A274)</f>
        <v>key_274</v>
      </c>
    </row>
    <row r="275" spans="1:20" ht="7.8" customHeight="1" x14ac:dyDescent="0.3">
      <c r="A275" s="13">
        <v>275</v>
      </c>
      <c r="B275" s="9" t="s">
        <v>1422</v>
      </c>
      <c r="C275" s="9" t="s">
        <v>1230</v>
      </c>
      <c r="D275" s="9" t="s">
        <v>618</v>
      </c>
      <c r="E275" s="9" t="s">
        <v>1199</v>
      </c>
      <c r="F275" s="9" t="s">
        <v>1051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>_xlfn.CONCAT("Trata-se de: ", SUBSTITUTE(B275,"1.",""))</f>
        <v>Trata-se de: Elemento</v>
      </c>
      <c r="M275" s="7" t="str">
        <f>_xlfn.CONCAT("", SUBSTITUTE(C275,"."," ")," ")</f>
        <v xml:space="preserve">Conteúdo </v>
      </c>
      <c r="N275" s="7" t="str">
        <f>_xlfn.CONCAT(SUBSTITUTE(D275,"."," ")," ")</f>
        <v xml:space="preserve">Arquivo </v>
      </c>
      <c r="O275" s="7" t="str">
        <f>_xlfn.CONCAT(SUBSTITUTE(E275,"."," ")," ")</f>
        <v xml:space="preserve">DIF </v>
      </c>
      <c r="P275" s="7" t="str">
        <f>_xlfn.CONCAT(L275," ",M275," ",N275," ",O275," ", SUBSTITUTE(F275, ".", " "),". --- ",Q275)</f>
        <v>Trata-se de: Elemento Conteúdo  Arquivo  DIF  V 2024 DIF. --- Consultar a Norma . na Seção  3**</v>
      </c>
      <c r="Q275" s="7" t="str">
        <f>_xlfn.CONCAT("Consultar a Norma ",R275," na Seção ",S275)</f>
        <v>Consultar a Norma . na Seção  3**</v>
      </c>
      <c r="R275" s="21" t="s">
        <v>412</v>
      </c>
      <c r="S275" s="21" t="s">
        <v>415</v>
      </c>
      <c r="T275" s="10" t="str">
        <f>_xlfn.CONCAT("key_",A275)</f>
        <v>key_275</v>
      </c>
    </row>
    <row r="276" spans="1:20" ht="7.8" customHeight="1" x14ac:dyDescent="0.3">
      <c r="A276" s="13">
        <v>276</v>
      </c>
      <c r="B276" s="9" t="s">
        <v>1422</v>
      </c>
      <c r="C276" s="9" t="s">
        <v>1230</v>
      </c>
      <c r="D276" s="9" t="s">
        <v>618</v>
      </c>
      <c r="E276" s="9" t="s">
        <v>1200</v>
      </c>
      <c r="F276" s="9" t="s">
        <v>1052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>_xlfn.CONCAT("Trata-se de: ", SUBSTITUTE(B276,"1.",""))</f>
        <v>Trata-se de: Elemento</v>
      </c>
      <c r="M276" s="7" t="str">
        <f>_xlfn.CONCAT("", SUBSTITUTE(C276,"."," ")," ")</f>
        <v xml:space="preserve">Conteúdo </v>
      </c>
      <c r="N276" s="7" t="str">
        <f>_xlfn.CONCAT(SUBSTITUTE(D276,"."," ")," ")</f>
        <v xml:space="preserve">Arquivo </v>
      </c>
      <c r="O276" s="7" t="str">
        <f>_xlfn.CONCAT(SUBSTITUTE(E276,"."," ")," ")</f>
        <v xml:space="preserve">TXT </v>
      </c>
      <c r="P276" s="7" t="str">
        <f>_xlfn.CONCAT(L276," ",M276," ",N276," ",O276," ", SUBSTITUTE(F276, ".", " "),". --- ",Q276)</f>
        <v>Trata-se de: Elemento Conteúdo  Arquivo  TXT  V 2024 TXT. --- Consultar a Norma . na Seção  3**</v>
      </c>
      <c r="Q276" s="7" t="str">
        <f>_xlfn.CONCAT("Consultar a Norma ",R276," na Seção ",S276)</f>
        <v>Consultar a Norma . na Seção  3**</v>
      </c>
      <c r="R276" s="21" t="s">
        <v>412</v>
      </c>
      <c r="S276" s="21" t="s">
        <v>415</v>
      </c>
      <c r="T276" s="10" t="str">
        <f>_xlfn.CONCAT("key_",A276)</f>
        <v>key_276</v>
      </c>
    </row>
    <row r="277" spans="1:20" ht="7.8" customHeight="1" x14ac:dyDescent="0.3">
      <c r="A277" s="13">
        <v>277</v>
      </c>
      <c r="B277" s="9" t="s">
        <v>1422</v>
      </c>
      <c r="C277" s="9" t="s">
        <v>1230</v>
      </c>
      <c r="D277" s="9" t="s">
        <v>618</v>
      </c>
      <c r="E277" s="9" t="s">
        <v>1201</v>
      </c>
      <c r="F277" s="9" t="s">
        <v>1053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>_xlfn.CONCAT("Trata-se de: ", SUBSTITUTE(B277,"1.",""))</f>
        <v>Trata-se de: Elemento</v>
      </c>
      <c r="M277" s="7" t="str">
        <f>_xlfn.CONCAT("", SUBSTITUTE(C277,"."," ")," ")</f>
        <v xml:space="preserve">Conteúdo </v>
      </c>
      <c r="N277" s="7" t="str">
        <f>_xlfn.CONCAT(SUBSTITUTE(D277,"."," ")," ")</f>
        <v xml:space="preserve">Arquivo </v>
      </c>
      <c r="O277" s="7" t="str">
        <f>_xlfn.CONCAT(SUBSTITUTE(E277,"."," ")," ")</f>
        <v xml:space="preserve">CSV </v>
      </c>
      <c r="P277" s="7" t="str">
        <f>_xlfn.CONCAT(L277," ",M277," ",N277," ",O277," ", SUBSTITUTE(F277, ".", " "),". --- ",Q277)</f>
        <v>Trata-se de: Elemento Conteúdo  Arquivo  CSV  V 2024 CSV. --- Consultar a Norma . na Seção  3**</v>
      </c>
      <c r="Q277" s="7" t="str">
        <f>_xlfn.CONCAT("Consultar a Norma ",R277," na Seção ",S277)</f>
        <v>Consultar a Norma . na Seção  3**</v>
      </c>
      <c r="R277" s="21" t="s">
        <v>412</v>
      </c>
      <c r="S277" s="21" t="s">
        <v>415</v>
      </c>
      <c r="T277" s="10" t="str">
        <f>_xlfn.CONCAT("key_",A277)</f>
        <v>key_277</v>
      </c>
    </row>
    <row r="278" spans="1:20" ht="7.8" customHeight="1" x14ac:dyDescent="0.3">
      <c r="A278" s="13">
        <v>278</v>
      </c>
      <c r="B278" s="9" t="s">
        <v>1422</v>
      </c>
      <c r="C278" s="9" t="s">
        <v>1230</v>
      </c>
      <c r="D278" s="9" t="s">
        <v>618</v>
      </c>
      <c r="E278" s="9" t="s">
        <v>1202</v>
      </c>
      <c r="F278" s="9" t="s">
        <v>1054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>_xlfn.CONCAT("Trata-se de: ", SUBSTITUTE(B278,"1.",""))</f>
        <v>Trata-se de: Elemento</v>
      </c>
      <c r="M278" s="7" t="str">
        <f>_xlfn.CONCAT("", SUBSTITUTE(C278,"."," ")," ")</f>
        <v xml:space="preserve">Conteúdo </v>
      </c>
      <c r="N278" s="7" t="str">
        <f>_xlfn.CONCAT(SUBSTITUTE(D278,"."," ")," ")</f>
        <v xml:space="preserve">Arquivo </v>
      </c>
      <c r="O278" s="7" t="str">
        <f>_xlfn.CONCAT(SUBSTITUTE(E278,"."," ")," ")</f>
        <v xml:space="preserve">STL </v>
      </c>
      <c r="P278" s="7" t="str">
        <f>_xlfn.CONCAT(L278," ",M278," ",N278," ",O278," ", SUBSTITUTE(F278, ".", " "),". --- ",Q278)</f>
        <v>Trata-se de: Elemento Conteúdo  Arquivo  STL  V 2024 STL. --- Consultar a Norma . na Seção  3**</v>
      </c>
      <c r="Q278" s="7" t="str">
        <f>_xlfn.CONCAT("Consultar a Norma ",R278," na Seção ",S278)</f>
        <v>Consultar a Norma . na Seção  3**</v>
      </c>
      <c r="R278" s="21" t="s">
        <v>412</v>
      </c>
      <c r="S278" s="21" t="s">
        <v>415</v>
      </c>
      <c r="T278" s="10" t="str">
        <f>_xlfn.CONCAT("key_",A278)</f>
        <v>key_278</v>
      </c>
    </row>
    <row r="279" spans="1:20" ht="7.8" customHeight="1" x14ac:dyDescent="0.3">
      <c r="A279" s="13">
        <v>279</v>
      </c>
      <c r="B279" s="9" t="s">
        <v>1422</v>
      </c>
      <c r="C279" s="9" t="s">
        <v>1230</v>
      </c>
      <c r="D279" s="9" t="s">
        <v>618</v>
      </c>
      <c r="E279" s="9" t="s">
        <v>1203</v>
      </c>
      <c r="F279" s="9" t="s">
        <v>1055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>_xlfn.CONCAT("Trata-se de: ", SUBSTITUTE(B279,"1.",""))</f>
        <v>Trata-se de: Elemento</v>
      </c>
      <c r="M279" s="7" t="str">
        <f>_xlfn.CONCAT("", SUBSTITUTE(C279,"."," ")," ")</f>
        <v xml:space="preserve">Conteúdo </v>
      </c>
      <c r="N279" s="7" t="str">
        <f>_xlfn.CONCAT(SUBSTITUTE(D279,"."," ")," ")</f>
        <v xml:space="preserve">Arquivo </v>
      </c>
      <c r="O279" s="7" t="str">
        <f>_xlfn.CONCAT(SUBSTITUTE(E279,"."," ")," ")</f>
        <v xml:space="preserve">NC </v>
      </c>
      <c r="P279" s="7" t="str">
        <f>_xlfn.CONCAT(L279," ",M279," ",N279," ",O279," ", SUBSTITUTE(F279, ".", " "),". --- ",Q279)</f>
        <v>Trata-se de: Elemento Conteúdo  Arquivo  NC  V 2024 NC. --- Consultar a Norma . na Seção  3**</v>
      </c>
      <c r="Q279" s="7" t="str">
        <f>_xlfn.CONCAT("Consultar a Norma ",R279," na Seção ",S279)</f>
        <v>Consultar a Norma . na Seção  3**</v>
      </c>
      <c r="R279" s="21" t="s">
        <v>412</v>
      </c>
      <c r="S279" s="21" t="s">
        <v>415</v>
      </c>
      <c r="T279" s="10" t="str">
        <f>_xlfn.CONCAT("key_",A279)</f>
        <v>key_279</v>
      </c>
    </row>
    <row r="280" spans="1:20" ht="7.8" customHeight="1" x14ac:dyDescent="0.3">
      <c r="A280" s="13">
        <v>280</v>
      </c>
      <c r="B280" s="9" t="s">
        <v>1422</v>
      </c>
      <c r="C280" s="9" t="s">
        <v>1230</v>
      </c>
      <c r="D280" s="9" t="s">
        <v>618</v>
      </c>
      <c r="E280" s="9" t="s">
        <v>1204</v>
      </c>
      <c r="F280" s="9" t="s">
        <v>1056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>_xlfn.CONCAT("Trata-se de: ", SUBSTITUTE(B280,"1.",""))</f>
        <v>Trata-se de: Elemento</v>
      </c>
      <c r="M280" s="7" t="str">
        <f>_xlfn.CONCAT("", SUBSTITUTE(C280,"."," ")," ")</f>
        <v xml:space="preserve">Conteúdo </v>
      </c>
      <c r="N280" s="7" t="str">
        <f>_xlfn.CONCAT(SUBSTITUTE(D280,"."," ")," ")</f>
        <v xml:space="preserve">Arquivo </v>
      </c>
      <c r="O280" s="7" t="str">
        <f>_xlfn.CONCAT(SUBSTITUTE(E280,"."," ")," ")</f>
        <v xml:space="preserve">DLL </v>
      </c>
      <c r="P280" s="7" t="str">
        <f>_xlfn.CONCAT(L280," ",M280," ",N280," ",O280," ", SUBSTITUTE(F280, ".", " "),". --- ",Q280)</f>
        <v>Trata-se de: Elemento Conteúdo  Arquivo  DLL  V 2024 DLL. --- Consultar a Norma . na Seção  3**</v>
      </c>
      <c r="Q280" s="7" t="str">
        <f>_xlfn.CONCAT("Consultar a Norma ",R280," na Seção ",S280)</f>
        <v>Consultar a Norma . na Seção  3**</v>
      </c>
      <c r="R280" s="21" t="s">
        <v>412</v>
      </c>
      <c r="S280" s="21" t="s">
        <v>415</v>
      </c>
      <c r="T280" s="10" t="str">
        <f>_xlfn.CONCAT("key_",A280)</f>
        <v>key_280</v>
      </c>
    </row>
    <row r="281" spans="1:20" ht="7.8" customHeight="1" x14ac:dyDescent="0.3">
      <c r="A281" s="13">
        <v>281</v>
      </c>
      <c r="B281" s="9" t="s">
        <v>1422</v>
      </c>
      <c r="C281" s="9" t="s">
        <v>1230</v>
      </c>
      <c r="D281" s="9" t="s">
        <v>618</v>
      </c>
      <c r="E281" s="9" t="s">
        <v>1205</v>
      </c>
      <c r="F281" s="9" t="s">
        <v>1057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>_xlfn.CONCAT("Trata-se de: ", SUBSTITUTE(B281,"1.",""))</f>
        <v>Trata-se de: Elemento</v>
      </c>
      <c r="M281" s="7" t="str">
        <f>_xlfn.CONCAT("", SUBSTITUTE(C281,"."," ")," ")</f>
        <v xml:space="preserve">Conteúdo </v>
      </c>
      <c r="N281" s="7" t="str">
        <f>_xlfn.CONCAT(SUBSTITUTE(D281,"."," ")," ")</f>
        <v xml:space="preserve">Arquivo </v>
      </c>
      <c r="O281" s="7" t="str">
        <f>_xlfn.CONCAT(SUBSTITUTE(E281,"."," ")," ")</f>
        <v xml:space="preserve">NWC </v>
      </c>
      <c r="P281" s="7" t="str">
        <f>_xlfn.CONCAT(L281," ",M281," ",N281," ",O281," ", SUBSTITUTE(F281, ".", " "),". --- ",Q281)</f>
        <v>Trata-se de: Elemento Conteúdo  Arquivo  NWC  V 2024 NWC. --- Consultar a Norma . na Seção  3**</v>
      </c>
      <c r="Q281" s="7" t="str">
        <f>_xlfn.CONCAT("Consultar a Norma ",R281," na Seção ",S281)</f>
        <v>Consultar a Norma . na Seção  3**</v>
      </c>
      <c r="R281" s="21" t="s">
        <v>412</v>
      </c>
      <c r="S281" s="21" t="s">
        <v>415</v>
      </c>
      <c r="T281" s="10" t="str">
        <f>_xlfn.CONCAT("key_",A281)</f>
        <v>key_281</v>
      </c>
    </row>
    <row r="282" spans="1:20" ht="7.8" customHeight="1" x14ac:dyDescent="0.3">
      <c r="A282" s="13">
        <v>282</v>
      </c>
      <c r="B282" s="9" t="s">
        <v>1422</v>
      </c>
      <c r="C282" s="9" t="s">
        <v>1230</v>
      </c>
      <c r="D282" s="9" t="s">
        <v>618</v>
      </c>
      <c r="E282" s="9" t="s">
        <v>1206</v>
      </c>
      <c r="F282" s="9" t="s">
        <v>1058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>_xlfn.CONCAT("Trata-se de: ", SUBSTITUTE(B282,"1.",""))</f>
        <v>Trata-se de: Elemento</v>
      </c>
      <c r="M282" s="7" t="str">
        <f>_xlfn.CONCAT("", SUBSTITUTE(C282,"."," ")," ")</f>
        <v xml:space="preserve">Conteúdo </v>
      </c>
      <c r="N282" s="7" t="str">
        <f>_xlfn.CONCAT(SUBSTITUTE(D282,"."," ")," ")</f>
        <v xml:space="preserve">Arquivo </v>
      </c>
      <c r="O282" s="7" t="str">
        <f>_xlfn.CONCAT(SUBSTITUTE(E282,"."," ")," ")</f>
        <v xml:space="preserve">NWD </v>
      </c>
      <c r="P282" s="7" t="str">
        <f>_xlfn.CONCAT(L282," ",M282," ",N282," ",O282," ", SUBSTITUTE(F282, ".", " "),". --- ",Q282)</f>
        <v>Trata-se de: Elemento Conteúdo  Arquivo  NWD  V 2024 NWD. --- Consultar a Norma . na Seção  3**</v>
      </c>
      <c r="Q282" s="7" t="str">
        <f>_xlfn.CONCAT("Consultar a Norma ",R282," na Seção ",S282)</f>
        <v>Consultar a Norma . na Seção  3**</v>
      </c>
      <c r="R282" s="21" t="s">
        <v>412</v>
      </c>
      <c r="S282" s="21" t="s">
        <v>415</v>
      </c>
      <c r="T282" s="10" t="str">
        <f>_xlfn.CONCAT("key_",A282)</f>
        <v>key_282</v>
      </c>
    </row>
    <row r="283" spans="1:20" ht="7.8" customHeight="1" x14ac:dyDescent="0.3">
      <c r="A283" s="13">
        <v>283</v>
      </c>
      <c r="B283" s="9" t="s">
        <v>1422</v>
      </c>
      <c r="C283" s="9" t="s">
        <v>1230</v>
      </c>
      <c r="D283" s="9" t="s">
        <v>618</v>
      </c>
      <c r="E283" s="9" t="s">
        <v>1207</v>
      </c>
      <c r="F283" s="9" t="s">
        <v>1059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>_xlfn.CONCAT("Trata-se de: ", SUBSTITUTE(B283,"1.",""))</f>
        <v>Trata-se de: Elemento</v>
      </c>
      <c r="M283" s="7" t="str">
        <f>_xlfn.CONCAT("", SUBSTITUTE(C283,"."," ")," ")</f>
        <v xml:space="preserve">Conteúdo </v>
      </c>
      <c r="N283" s="7" t="str">
        <f>_xlfn.CONCAT(SUBSTITUTE(D283,"."," ")," ")</f>
        <v xml:space="preserve">Arquivo </v>
      </c>
      <c r="O283" s="7" t="str">
        <f>_xlfn.CONCAT(SUBSTITUTE(E283,"."," ")," ")</f>
        <v xml:space="preserve">NWF </v>
      </c>
      <c r="P283" s="7" t="str">
        <f>_xlfn.CONCAT(L283," ",M283," ",N283," ",O283," ", SUBSTITUTE(F283, ".", " "),". --- ",Q283)</f>
        <v>Trata-se de: Elemento Conteúdo  Arquivo  NWF  V 2024 NWF. --- Consultar a Norma . na Seção  3**</v>
      </c>
      <c r="Q283" s="7" t="str">
        <f>_xlfn.CONCAT("Consultar a Norma ",R283," na Seção ",S283)</f>
        <v>Consultar a Norma . na Seção  3**</v>
      </c>
      <c r="R283" s="21" t="s">
        <v>412</v>
      </c>
      <c r="S283" s="21" t="s">
        <v>415</v>
      </c>
      <c r="T283" s="10" t="str">
        <f>_xlfn.CONCAT("key_",A283)</f>
        <v>key_283</v>
      </c>
    </row>
    <row r="284" spans="1:20" ht="7.8" customHeight="1" x14ac:dyDescent="0.3">
      <c r="A284" s="13">
        <v>284</v>
      </c>
      <c r="B284" s="9" t="s">
        <v>1422</v>
      </c>
      <c r="C284" s="9" t="s">
        <v>1230</v>
      </c>
      <c r="D284" s="9" t="s">
        <v>618</v>
      </c>
      <c r="E284" s="9" t="s">
        <v>1208</v>
      </c>
      <c r="F284" s="9" t="s">
        <v>1060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>_xlfn.CONCAT("Trata-se de: ", SUBSTITUTE(B284,"1.",""))</f>
        <v>Trata-se de: Elemento</v>
      </c>
      <c r="M284" s="7" t="str">
        <f>_xlfn.CONCAT("", SUBSTITUTE(C284,"."," ")," ")</f>
        <v xml:space="preserve">Conteúdo </v>
      </c>
      <c r="N284" s="7" t="str">
        <f>_xlfn.CONCAT(SUBSTITUTE(D284,"."," ")," ")</f>
        <v xml:space="preserve">Arquivo </v>
      </c>
      <c r="O284" s="7" t="str">
        <f>_xlfn.CONCAT(SUBSTITUTE(E284,"."," ")," ")</f>
        <v xml:space="preserve">PDF </v>
      </c>
      <c r="P284" s="7" t="str">
        <f>_xlfn.CONCAT(L284," ",M284," ",N284," ",O284," ", SUBSTITUTE(F284, ".", " "),". --- ",Q284)</f>
        <v>Trata-se de: Elemento Conteúdo  Arquivo  PDF  V 2024 PDF. --- Consultar a Norma . na Seção  3**</v>
      </c>
      <c r="Q284" s="7" t="str">
        <f>_xlfn.CONCAT("Consultar a Norma ",R284," na Seção ",S284)</f>
        <v>Consultar a Norma . na Seção  3**</v>
      </c>
      <c r="R284" s="21" t="s">
        <v>412</v>
      </c>
      <c r="S284" s="21" t="s">
        <v>415</v>
      </c>
      <c r="T284" s="10" t="str">
        <f>_xlfn.CONCAT("key_",A284)</f>
        <v>key_284</v>
      </c>
    </row>
    <row r="285" spans="1:20" ht="7.8" customHeight="1" x14ac:dyDescent="0.3">
      <c r="A285" s="13">
        <v>285</v>
      </c>
      <c r="B285" s="9" t="s">
        <v>1422</v>
      </c>
      <c r="C285" s="9" t="s">
        <v>1230</v>
      </c>
      <c r="D285" s="9" t="s">
        <v>618</v>
      </c>
      <c r="E285" s="9" t="s">
        <v>1209</v>
      </c>
      <c r="F285" s="9" t="s">
        <v>1061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>_xlfn.CONCAT("Trata-se de: ", SUBSTITUTE(B285,"1.",""))</f>
        <v>Trata-se de: Elemento</v>
      </c>
      <c r="M285" s="7" t="str">
        <f>_xlfn.CONCAT("", SUBSTITUTE(C285,"."," ")," ")</f>
        <v xml:space="preserve">Conteúdo </v>
      </c>
      <c r="N285" s="7" t="str">
        <f>_xlfn.CONCAT(SUBSTITUTE(D285,"."," ")," ")</f>
        <v xml:space="preserve">Arquivo </v>
      </c>
      <c r="O285" s="7" t="str">
        <f>_xlfn.CONCAT(SUBSTITUTE(E285,"."," ")," ")</f>
        <v xml:space="preserve">JPG </v>
      </c>
      <c r="P285" s="7" t="str">
        <f>_xlfn.CONCAT(L285," ",M285," ",N285," ",O285," ", SUBSTITUTE(F285, ".", " "),". --- ",Q285)</f>
        <v>Trata-se de: Elemento Conteúdo  Arquivo  JPG  V 2024 JPG. --- Consultar a Norma . na Seção  3**</v>
      </c>
      <c r="Q285" s="7" t="str">
        <f>_xlfn.CONCAT("Consultar a Norma ",R285," na Seção ",S285)</f>
        <v>Consultar a Norma . na Seção  3**</v>
      </c>
      <c r="R285" s="21" t="s">
        <v>412</v>
      </c>
      <c r="S285" s="21" t="s">
        <v>415</v>
      </c>
      <c r="T285" s="10" t="str">
        <f>_xlfn.CONCAT("key_",A285)</f>
        <v>key_285</v>
      </c>
    </row>
    <row r="286" spans="1:20" ht="7.8" customHeight="1" x14ac:dyDescent="0.3">
      <c r="A286" s="13">
        <v>286</v>
      </c>
      <c r="B286" s="9" t="s">
        <v>1422</v>
      </c>
      <c r="C286" s="9" t="s">
        <v>1230</v>
      </c>
      <c r="D286" s="9" t="s">
        <v>618</v>
      </c>
      <c r="E286" s="9" t="s">
        <v>1210</v>
      </c>
      <c r="F286" s="9" t="s">
        <v>1062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>_xlfn.CONCAT("Trata-se de: ", SUBSTITUTE(B286,"1.",""))</f>
        <v>Trata-se de: Elemento</v>
      </c>
      <c r="M286" s="7" t="str">
        <f>_xlfn.CONCAT("", SUBSTITUTE(C286,"."," ")," ")</f>
        <v xml:space="preserve">Conteúdo </v>
      </c>
      <c r="N286" s="7" t="str">
        <f>_xlfn.CONCAT(SUBSTITUTE(D286,"."," ")," ")</f>
        <v xml:space="preserve">Arquivo </v>
      </c>
      <c r="O286" s="7" t="str">
        <f>_xlfn.CONCAT(SUBSTITUTE(E286,"."," ")," ")</f>
        <v xml:space="preserve">PNG </v>
      </c>
      <c r="P286" s="7" t="str">
        <f>_xlfn.CONCAT(L286," ",M286," ",N286," ",O286," ", SUBSTITUTE(F286, ".", " "),". --- ",Q286)</f>
        <v>Trata-se de: Elemento Conteúdo  Arquivo  PNG  V 2024 PNG. --- Consultar a Norma . na Seção  3**</v>
      </c>
      <c r="Q286" s="7" t="str">
        <f>_xlfn.CONCAT("Consultar a Norma ",R286," na Seção ",S286)</f>
        <v>Consultar a Norma . na Seção  3**</v>
      </c>
      <c r="R286" s="21" t="s">
        <v>412</v>
      </c>
      <c r="S286" s="21" t="s">
        <v>415</v>
      </c>
      <c r="T286" s="10" t="str">
        <f>_xlfn.CONCAT("key_",A286)</f>
        <v>key_286</v>
      </c>
    </row>
    <row r="287" spans="1:20" ht="7.8" customHeight="1" x14ac:dyDescent="0.3">
      <c r="A287" s="13">
        <v>287</v>
      </c>
      <c r="B287" s="9" t="s">
        <v>1422</v>
      </c>
      <c r="C287" s="9" t="s">
        <v>1230</v>
      </c>
      <c r="D287" s="9" t="s">
        <v>618</v>
      </c>
      <c r="E287" s="9" t="s">
        <v>1211</v>
      </c>
      <c r="F287" s="9" t="s">
        <v>1063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>_xlfn.CONCAT("Trata-se de: ", SUBSTITUTE(B287,"1.",""))</f>
        <v>Trata-se de: Elemento</v>
      </c>
      <c r="M287" s="7" t="str">
        <f>_xlfn.CONCAT("", SUBSTITUTE(C287,"."," ")," ")</f>
        <v xml:space="preserve">Conteúdo </v>
      </c>
      <c r="N287" s="7" t="str">
        <f>_xlfn.CONCAT(SUBSTITUTE(D287,"."," ")," ")</f>
        <v xml:space="preserve">Arquivo </v>
      </c>
      <c r="O287" s="7" t="str">
        <f>_xlfn.CONCAT(SUBSTITUTE(E287,"."," ")," ")</f>
        <v xml:space="preserve">GIF </v>
      </c>
      <c r="P287" s="7" t="str">
        <f>_xlfn.CONCAT(L287," ",M287," ",N287," ",O287," ", SUBSTITUTE(F287, ".", " "),". --- ",Q287)</f>
        <v>Trata-se de: Elemento Conteúdo  Arquivo  GIF  V 2024 GIF. --- Consultar a Norma . na Seção  3**</v>
      </c>
      <c r="Q287" s="7" t="str">
        <f>_xlfn.CONCAT("Consultar a Norma ",R287," na Seção ",S287)</f>
        <v>Consultar a Norma . na Seção  3**</v>
      </c>
      <c r="R287" s="21" t="s">
        <v>412</v>
      </c>
      <c r="S287" s="21" t="s">
        <v>415</v>
      </c>
      <c r="T287" s="10" t="str">
        <f>_xlfn.CONCAT("key_",A287)</f>
        <v>key_287</v>
      </c>
    </row>
    <row r="288" spans="1:20" ht="7.8" customHeight="1" x14ac:dyDescent="0.3">
      <c r="A288" s="13">
        <v>288</v>
      </c>
      <c r="B288" s="9" t="s">
        <v>1422</v>
      </c>
      <c r="C288" s="9" t="s">
        <v>1230</v>
      </c>
      <c r="D288" s="9" t="s">
        <v>618</v>
      </c>
      <c r="E288" s="9" t="s">
        <v>1212</v>
      </c>
      <c r="F288" s="9" t="s">
        <v>1064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>_xlfn.CONCAT("Trata-se de: ", SUBSTITUTE(B288,"1.",""))</f>
        <v>Trata-se de: Elemento</v>
      </c>
      <c r="M288" s="7" t="str">
        <f>_xlfn.CONCAT("", SUBSTITUTE(C288,"."," ")," ")</f>
        <v xml:space="preserve">Conteúdo </v>
      </c>
      <c r="N288" s="7" t="str">
        <f>_xlfn.CONCAT(SUBSTITUTE(D288,"."," ")," ")</f>
        <v xml:space="preserve">Arquivo </v>
      </c>
      <c r="O288" s="7" t="str">
        <f>_xlfn.CONCAT(SUBSTITUTE(E288,"."," ")," ")</f>
        <v xml:space="preserve">MP3 </v>
      </c>
      <c r="P288" s="7" t="str">
        <f>_xlfn.CONCAT(L288," ",M288," ",N288," ",O288," ", SUBSTITUTE(F288, ".", " "),". --- ",Q288)</f>
        <v>Trata-se de: Elemento Conteúdo  Arquivo  MP3  V 2024 MP3. --- Consultar a Norma . na Seção  3**</v>
      </c>
      <c r="Q288" s="7" t="str">
        <f>_xlfn.CONCAT("Consultar a Norma ",R288," na Seção ",S288)</f>
        <v>Consultar a Norma . na Seção  3**</v>
      </c>
      <c r="R288" s="21" t="s">
        <v>412</v>
      </c>
      <c r="S288" s="21" t="s">
        <v>415</v>
      </c>
      <c r="T288" s="10" t="str">
        <f>_xlfn.CONCAT("key_",A288)</f>
        <v>key_288</v>
      </c>
    </row>
    <row r="289" spans="1:20" ht="7.8" customHeight="1" x14ac:dyDescent="0.3">
      <c r="A289" s="13">
        <v>289</v>
      </c>
      <c r="B289" s="9" t="s">
        <v>1422</v>
      </c>
      <c r="C289" s="9" t="s">
        <v>1230</v>
      </c>
      <c r="D289" s="9" t="s">
        <v>618</v>
      </c>
      <c r="E289" s="9" t="s">
        <v>1213</v>
      </c>
      <c r="F289" s="9" t="s">
        <v>1065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>_xlfn.CONCAT("Trata-se de: ", SUBSTITUTE(B289,"1.",""))</f>
        <v>Trata-se de: Elemento</v>
      </c>
      <c r="M289" s="7" t="str">
        <f>_xlfn.CONCAT("", SUBSTITUTE(C289,"."," ")," ")</f>
        <v xml:space="preserve">Conteúdo </v>
      </c>
      <c r="N289" s="7" t="str">
        <f>_xlfn.CONCAT(SUBSTITUTE(D289,"."," ")," ")</f>
        <v xml:space="preserve">Arquivo </v>
      </c>
      <c r="O289" s="7" t="str">
        <f>_xlfn.CONCAT(SUBSTITUTE(E289,"."," ")," ")</f>
        <v xml:space="preserve">MP4 </v>
      </c>
      <c r="P289" s="7" t="str">
        <f>_xlfn.CONCAT(L289," ",M289," ",N289," ",O289," ", SUBSTITUTE(F289, ".", " "),". --- ",Q289)</f>
        <v>Trata-se de: Elemento Conteúdo  Arquivo  MP4  V 2024 MP4. --- Consultar a Norma . na Seção  3**</v>
      </c>
      <c r="Q289" s="7" t="str">
        <f>_xlfn.CONCAT("Consultar a Norma ",R289," na Seção ",S289)</f>
        <v>Consultar a Norma . na Seção  3**</v>
      </c>
      <c r="R289" s="21" t="s">
        <v>412</v>
      </c>
      <c r="S289" s="21" t="s">
        <v>415</v>
      </c>
      <c r="T289" s="10" t="str">
        <f>_xlfn.CONCAT("key_",A289)</f>
        <v>key_289</v>
      </c>
    </row>
    <row r="290" spans="1:20" ht="7.8" customHeight="1" x14ac:dyDescent="0.3">
      <c r="A290" s="13">
        <v>290</v>
      </c>
      <c r="B290" s="9" t="s">
        <v>1422</v>
      </c>
      <c r="C290" s="9" t="s">
        <v>1230</v>
      </c>
      <c r="D290" s="9" t="s">
        <v>618</v>
      </c>
      <c r="E290" s="9" t="s">
        <v>1214</v>
      </c>
      <c r="F290" s="9" t="s">
        <v>1066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>_xlfn.CONCAT("Trata-se de: ", SUBSTITUTE(B290,"1.",""))</f>
        <v>Trata-se de: Elemento</v>
      </c>
      <c r="M290" s="7" t="str">
        <f>_xlfn.CONCAT("", SUBSTITUTE(C290,"."," ")," ")</f>
        <v xml:space="preserve">Conteúdo </v>
      </c>
      <c r="N290" s="7" t="str">
        <f>_xlfn.CONCAT(SUBSTITUTE(D290,"."," ")," ")</f>
        <v xml:space="preserve">Arquivo </v>
      </c>
      <c r="O290" s="7" t="str">
        <f>_xlfn.CONCAT(SUBSTITUTE(E290,"."," ")," ")</f>
        <v xml:space="preserve">WAV </v>
      </c>
      <c r="P290" s="7" t="str">
        <f>_xlfn.CONCAT(L290," ",M290," ",N290," ",O290," ", SUBSTITUTE(F290, ".", " "),". --- ",Q290)</f>
        <v>Trata-se de: Elemento Conteúdo  Arquivo  WAV  V 2024 WAV. --- Consultar a Norma . na Seção  3**</v>
      </c>
      <c r="Q290" s="7" t="str">
        <f>_xlfn.CONCAT("Consultar a Norma ",R290," na Seção ",S290)</f>
        <v>Consultar a Norma . na Seção  3**</v>
      </c>
      <c r="R290" s="21" t="s">
        <v>412</v>
      </c>
      <c r="S290" s="21" t="s">
        <v>415</v>
      </c>
      <c r="T290" s="10" t="str">
        <f>_xlfn.CONCAT("key_",A290)</f>
        <v>key_290</v>
      </c>
    </row>
    <row r="291" spans="1:20" ht="7.8" customHeight="1" x14ac:dyDescent="0.3">
      <c r="A291" s="13">
        <v>291</v>
      </c>
      <c r="B291" s="9" t="s">
        <v>1422</v>
      </c>
      <c r="C291" s="9" t="s">
        <v>1230</v>
      </c>
      <c r="D291" s="9" t="s">
        <v>618</v>
      </c>
      <c r="E291" s="9" t="s">
        <v>1215</v>
      </c>
      <c r="F291" s="9" t="s">
        <v>1067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>_xlfn.CONCAT("Trata-se de: ", SUBSTITUTE(B291,"1.",""))</f>
        <v>Trata-se de: Elemento</v>
      </c>
      <c r="M291" s="7" t="str">
        <f>_xlfn.CONCAT("", SUBSTITUTE(C291,"."," ")," ")</f>
        <v xml:space="preserve">Conteúdo </v>
      </c>
      <c r="N291" s="7" t="str">
        <f>_xlfn.CONCAT(SUBSTITUTE(D291,"."," ")," ")</f>
        <v xml:space="preserve">Arquivo </v>
      </c>
      <c r="O291" s="7" t="str">
        <f>_xlfn.CONCAT(SUBSTITUTE(E291,"."," ")," ")</f>
        <v xml:space="preserve">MIDI </v>
      </c>
      <c r="P291" s="7" t="str">
        <f>_xlfn.CONCAT(L291," ",M291," ",N291," ",O291," ", SUBSTITUTE(F291, ".", " "),". --- ",Q291)</f>
        <v>Trata-se de: Elemento Conteúdo  Arquivo  MIDI  V 2024 MIDI. --- Consultar a Norma . na Seção  3**</v>
      </c>
      <c r="Q291" s="7" t="str">
        <f>_xlfn.CONCAT("Consultar a Norma ",R291," na Seção ",S291)</f>
        <v>Consultar a Norma . na Seção  3**</v>
      </c>
      <c r="R291" s="21" t="s">
        <v>412</v>
      </c>
      <c r="S291" s="21" t="s">
        <v>415</v>
      </c>
      <c r="T291" s="10" t="str">
        <f>_xlfn.CONCAT("key_",A291)</f>
        <v>key_291</v>
      </c>
    </row>
    <row r="292" spans="1:20" ht="7.8" customHeight="1" x14ac:dyDescent="0.3">
      <c r="A292" s="13">
        <v>292</v>
      </c>
      <c r="B292" s="9" t="s">
        <v>1422</v>
      </c>
      <c r="C292" s="9" t="s">
        <v>1230</v>
      </c>
      <c r="D292" s="9" t="s">
        <v>618</v>
      </c>
      <c r="E292" s="9" t="s">
        <v>1227</v>
      </c>
      <c r="F292" s="9" t="s">
        <v>1228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>_xlfn.CONCAT("Trata-se de: ", SUBSTITUTE(B292,"1.",""))</f>
        <v>Trata-se de: Elemento</v>
      </c>
      <c r="M292" s="7" t="str">
        <f>_xlfn.CONCAT("", SUBSTITUTE(C292,"."," ")," ")</f>
        <v xml:space="preserve">Conteúdo </v>
      </c>
      <c r="N292" s="7" t="str">
        <f>_xlfn.CONCAT(SUBSTITUTE(D292,"."," ")," ")</f>
        <v xml:space="preserve">Arquivo </v>
      </c>
      <c r="O292" s="7" t="str">
        <f>_xlfn.CONCAT(SUBSTITUTE(E292,"."," ")," ")</f>
        <v xml:space="preserve">OUTRO </v>
      </c>
      <c r="P292" s="7" t="str">
        <f>_xlfn.CONCAT(L292," ",M292," ",N292," ",O292," ", SUBSTITUTE(F292, ".", " "),". --- ",Q292)</f>
        <v>Trata-se de: Elemento Conteúdo  Arquivo  OUTRO  V 2024 OUTRO. --- Consultar a Norma . na Seção  3**</v>
      </c>
      <c r="Q292" s="7" t="str">
        <f>_xlfn.CONCAT("Consultar a Norma ",R292," na Seção ",S292)</f>
        <v>Consultar a Norma . na Seção  3**</v>
      </c>
      <c r="R292" s="21" t="s">
        <v>412</v>
      </c>
      <c r="S292" s="21" t="s">
        <v>415</v>
      </c>
      <c r="T292" s="10" t="str">
        <f>_xlfn.CONCAT("key_",A292)</f>
        <v>key_292</v>
      </c>
    </row>
    <row r="293" spans="1:20" ht="7.8" customHeight="1" x14ac:dyDescent="0.3">
      <c r="A293" s="13">
        <v>293</v>
      </c>
      <c r="B293" s="9" t="s">
        <v>1422</v>
      </c>
      <c r="C293" s="9" t="s">
        <v>1216</v>
      </c>
      <c r="D293" s="9" t="s">
        <v>950</v>
      </c>
      <c r="E293" s="9" t="s">
        <v>1217</v>
      </c>
      <c r="F293" s="9" t="s">
        <v>1226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>_xlfn.CONCAT("Trata-se de: ", SUBSTITUTE(B293,"1.",""))</f>
        <v>Trata-se de: Elemento</v>
      </c>
      <c r="M293" s="7" t="str">
        <f>_xlfn.CONCAT("", SUBSTITUTE(C293,"."," ")," ")</f>
        <v xml:space="preserve">Comunicação </v>
      </c>
      <c r="N293" s="7" t="str">
        <f>_xlfn.CONCAT(SUBSTITUTE(D293,"."," ")," ")</f>
        <v xml:space="preserve">Digital </v>
      </c>
      <c r="O293" s="7" t="str">
        <f>_xlfn.CONCAT(SUBSTITUTE(E293,"."," ")," ")</f>
        <v xml:space="preserve">Enviada </v>
      </c>
      <c r="P293" s="7" t="str">
        <f>_xlfn.CONCAT(L293," ",M293," ",N293," ",O293," ", SUBSTITUTE(F293, ".", " "),". --- ",Q293)</f>
        <v>Trata-se de: Elemento Comunicação  Digital  Enviada  Enviado Email. --- Consultar a Norma . na Seção  3**</v>
      </c>
      <c r="Q293" s="7" t="str">
        <f>_xlfn.CONCAT("Consultar a Norma ",R293," na Seção ",S293)</f>
        <v>Consultar a Norma . na Seção  3**</v>
      </c>
      <c r="R293" s="21" t="s">
        <v>412</v>
      </c>
      <c r="S293" s="21" t="s">
        <v>415</v>
      </c>
      <c r="T293" s="10" t="str">
        <f>_xlfn.CONCAT("key_",A293)</f>
        <v>key_293</v>
      </c>
    </row>
    <row r="294" spans="1:20" ht="7.8" customHeight="1" x14ac:dyDescent="0.3">
      <c r="A294" s="13">
        <v>294</v>
      </c>
      <c r="B294" s="9" t="s">
        <v>1422</v>
      </c>
      <c r="C294" s="9" t="s">
        <v>1216</v>
      </c>
      <c r="D294" s="9" t="s">
        <v>950</v>
      </c>
      <c r="E294" s="9" t="s">
        <v>1217</v>
      </c>
      <c r="F294" s="9" t="s">
        <v>1224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>_xlfn.CONCAT("Trata-se de: ", SUBSTITUTE(B294,"1.",""))</f>
        <v>Trata-se de: Elemento</v>
      </c>
      <c r="M294" s="7" t="str">
        <f>_xlfn.CONCAT("", SUBSTITUTE(C294,"."," ")," ")</f>
        <v xml:space="preserve">Comunicação </v>
      </c>
      <c r="N294" s="7" t="str">
        <f>_xlfn.CONCAT(SUBSTITUTE(D294,"."," ")," ")</f>
        <v xml:space="preserve">Digital </v>
      </c>
      <c r="O294" s="7" t="str">
        <f>_xlfn.CONCAT(SUBSTITUTE(E294,"."," ")," ")</f>
        <v xml:space="preserve">Enviada </v>
      </c>
      <c r="P294" s="7" t="str">
        <f>_xlfn.CONCAT(L294," ",M294," ",N294," ",O294," ", SUBSTITUTE(F294, ".", " "),". --- ",Q294)</f>
        <v>Trata-se de: Elemento Comunicação  Digital  Enviada  Enviado Whapp. --- Consultar a Norma . na Seção  3**</v>
      </c>
      <c r="Q294" s="7" t="str">
        <f>_xlfn.CONCAT("Consultar a Norma ",R294," na Seção ",S294)</f>
        <v>Consultar a Norma . na Seção  3**</v>
      </c>
      <c r="R294" s="21" t="s">
        <v>412</v>
      </c>
      <c r="S294" s="21" t="s">
        <v>415</v>
      </c>
      <c r="T294" s="10" t="str">
        <f>_xlfn.CONCAT("key_",A294)</f>
        <v>key_294</v>
      </c>
    </row>
    <row r="295" spans="1:20" ht="7.8" customHeight="1" x14ac:dyDescent="0.3">
      <c r="A295" s="13">
        <v>295</v>
      </c>
      <c r="B295" s="9" t="s">
        <v>1422</v>
      </c>
      <c r="C295" s="9" t="s">
        <v>1216</v>
      </c>
      <c r="D295" s="9" t="s">
        <v>950</v>
      </c>
      <c r="E295" s="9" t="s">
        <v>1218</v>
      </c>
      <c r="F295" s="9" t="s">
        <v>1225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>_xlfn.CONCAT("Trata-se de: ", SUBSTITUTE(B295,"1.",""))</f>
        <v>Trata-se de: Elemento</v>
      </c>
      <c r="M295" s="7" t="str">
        <f>_xlfn.CONCAT("", SUBSTITUTE(C295,"."," ")," ")</f>
        <v xml:space="preserve">Comunicação </v>
      </c>
      <c r="N295" s="7" t="str">
        <f>_xlfn.CONCAT(SUBSTITUTE(D295,"."," ")," ")</f>
        <v xml:space="preserve">Digital </v>
      </c>
      <c r="O295" s="7" t="str">
        <f>_xlfn.CONCAT(SUBSTITUTE(E295,"."," ")," ")</f>
        <v xml:space="preserve">Recebida </v>
      </c>
      <c r="P295" s="7" t="str">
        <f>_xlfn.CONCAT(L295," ",M295," ",N295," ",O295," ", SUBSTITUTE(F295, ".", " "),". --- ",Q295)</f>
        <v>Trata-se de: Elemento Comunicação  Digital  Recebida  Recebido Email. --- Consultar a Norma . na Seção  3**</v>
      </c>
      <c r="Q295" s="7" t="str">
        <f>_xlfn.CONCAT("Consultar a Norma ",R295," na Seção ",S295)</f>
        <v>Consultar a Norma . na Seção  3**</v>
      </c>
      <c r="R295" s="21" t="s">
        <v>412</v>
      </c>
      <c r="S295" s="21" t="s">
        <v>415</v>
      </c>
      <c r="T295" s="10" t="str">
        <f>_xlfn.CONCAT("key_",A295)</f>
        <v>key_295</v>
      </c>
    </row>
    <row r="296" spans="1:20" ht="7.8" customHeight="1" x14ac:dyDescent="0.3">
      <c r="A296" s="13">
        <v>296</v>
      </c>
      <c r="B296" s="9" t="s">
        <v>1422</v>
      </c>
      <c r="C296" s="9" t="s">
        <v>1216</v>
      </c>
      <c r="D296" s="9" t="s">
        <v>950</v>
      </c>
      <c r="E296" s="9" t="s">
        <v>1218</v>
      </c>
      <c r="F296" s="9" t="s">
        <v>1223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>_xlfn.CONCAT("Trata-se de: ", SUBSTITUTE(B296,"1.",""))</f>
        <v>Trata-se de: Elemento</v>
      </c>
      <c r="M296" s="7" t="str">
        <f>_xlfn.CONCAT("", SUBSTITUTE(C296,"."," ")," ")</f>
        <v xml:space="preserve">Comunicação </v>
      </c>
      <c r="N296" s="7" t="str">
        <f>_xlfn.CONCAT(SUBSTITUTE(D296,"."," ")," ")</f>
        <v xml:space="preserve">Digital </v>
      </c>
      <c r="O296" s="7" t="str">
        <f>_xlfn.CONCAT(SUBSTITUTE(E296,"."," ")," ")</f>
        <v xml:space="preserve">Recebida </v>
      </c>
      <c r="P296" s="7" t="str">
        <f>_xlfn.CONCAT(L296," ",M296," ",N296," ",O296," ", SUBSTITUTE(F296, ".", " "),". --- ",Q296)</f>
        <v>Trata-se de: Elemento Comunicação  Digital  Recebida  Recebido Whapp. --- Consultar a Norma . na Seção  3**</v>
      </c>
      <c r="Q296" s="7" t="str">
        <f>_xlfn.CONCAT("Consultar a Norma ",R296," na Seção ",S296)</f>
        <v>Consultar a Norma . na Seção  3**</v>
      </c>
      <c r="R296" s="21" t="s">
        <v>412</v>
      </c>
      <c r="S296" s="21" t="s">
        <v>415</v>
      </c>
      <c r="T296" s="10" t="str">
        <f>_xlfn.CONCAT("key_",A296)</f>
        <v>key_296</v>
      </c>
    </row>
    <row r="297" spans="1:20" ht="7.8" customHeight="1" x14ac:dyDescent="0.3">
      <c r="A297" s="13">
        <v>297</v>
      </c>
      <c r="B297" s="9" t="s">
        <v>1422</v>
      </c>
      <c r="C297" s="9" t="s">
        <v>1216</v>
      </c>
      <c r="D297" s="9" t="s">
        <v>1231</v>
      </c>
      <c r="E297" s="9" t="s">
        <v>1217</v>
      </c>
      <c r="F297" s="9" t="s">
        <v>1220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>_xlfn.CONCAT("Trata-se de: ", SUBSTITUTE(B297,"1.",""))</f>
        <v>Trata-se de: Elemento</v>
      </c>
      <c r="M297" s="7" t="str">
        <f>_xlfn.CONCAT("", SUBSTITUTE(C297,"."," ")," ")</f>
        <v xml:space="preserve">Comunicação </v>
      </c>
      <c r="N297" s="7" t="str">
        <f>_xlfn.CONCAT(SUBSTITUTE(D297,"."," ")," ")</f>
        <v xml:space="preserve">Analógica </v>
      </c>
      <c r="O297" s="7" t="str">
        <f>_xlfn.CONCAT(SUBSTITUTE(E297,"."," ")," ")</f>
        <v xml:space="preserve">Enviada </v>
      </c>
      <c r="P297" s="7" t="str">
        <f>_xlfn.CONCAT(L297," ",M297," ",N297," ",O297," ", SUBSTITUTE(F297, ".", " "),". --- ",Q297)</f>
        <v>Trata-se de: Elemento Comunicação  Analógica  Enviada  Enviada Carta. --- Consultar a Norma . na Seção  3**</v>
      </c>
      <c r="Q297" s="7" t="str">
        <f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>_xlfn.CONCAT("key_",A297)</f>
        <v>key_297</v>
      </c>
    </row>
    <row r="298" spans="1:20" ht="7.8" customHeight="1" x14ac:dyDescent="0.3">
      <c r="A298" s="13">
        <v>298</v>
      </c>
      <c r="B298" s="9" t="s">
        <v>1422</v>
      </c>
      <c r="C298" s="9" t="s">
        <v>1216</v>
      </c>
      <c r="D298" s="9" t="s">
        <v>1231</v>
      </c>
      <c r="E298" s="9" t="s">
        <v>1217</v>
      </c>
      <c r="F298" s="9" t="s">
        <v>1219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>_xlfn.CONCAT("Trata-se de: ", SUBSTITUTE(B298,"1.",""))</f>
        <v>Trata-se de: Elemento</v>
      </c>
      <c r="M298" s="7" t="str">
        <f>_xlfn.CONCAT("", SUBSTITUTE(C298,"."," ")," ")</f>
        <v xml:space="preserve">Comunicação </v>
      </c>
      <c r="N298" s="7" t="str">
        <f>_xlfn.CONCAT(SUBSTITUTE(D298,"."," ")," ")</f>
        <v xml:space="preserve">Analógica </v>
      </c>
      <c r="O298" s="7" t="str">
        <f>_xlfn.CONCAT(SUBSTITUTE(E298,"."," ")," ")</f>
        <v xml:space="preserve">Enviada </v>
      </c>
      <c r="P298" s="7" t="str">
        <f>_xlfn.CONCAT(L298," ",M298," ",N298," ",O298," ", SUBSTITUTE(F298, ".", " "),". --- ",Q298)</f>
        <v>Trata-se de: Elemento Comunicação  Analógica  Enviada  Enviada Encomenda. --- Consultar a Norma . na Seção  3**</v>
      </c>
      <c r="Q298" s="7" t="str">
        <f>_xlfn.CONCAT("Consultar a Norma ",R298," na Seção ",S298)</f>
        <v>Consultar a Norma . na Seção  3**</v>
      </c>
      <c r="R298" s="21" t="s">
        <v>412</v>
      </c>
      <c r="S298" s="21" t="s">
        <v>415</v>
      </c>
      <c r="T298" s="10" t="str">
        <f>_xlfn.CONCAT("key_",A298)</f>
        <v>key_298</v>
      </c>
    </row>
    <row r="299" spans="1:20" ht="7.8" customHeight="1" x14ac:dyDescent="0.3">
      <c r="A299" s="13">
        <v>299</v>
      </c>
      <c r="B299" s="9" t="s">
        <v>1422</v>
      </c>
      <c r="C299" s="9" t="s">
        <v>1216</v>
      </c>
      <c r="D299" s="9" t="s">
        <v>1231</v>
      </c>
      <c r="E299" s="9" t="s">
        <v>1218</v>
      </c>
      <c r="F299" s="9" t="s">
        <v>1221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>_xlfn.CONCAT("Trata-se de: ", SUBSTITUTE(B299,"1.",""))</f>
        <v>Trata-se de: Elemento</v>
      </c>
      <c r="M299" s="7" t="str">
        <f>_xlfn.CONCAT("", SUBSTITUTE(C299,"."," ")," ")</f>
        <v xml:space="preserve">Comunicação </v>
      </c>
      <c r="N299" s="7" t="str">
        <f>_xlfn.CONCAT(SUBSTITUTE(D299,"."," ")," ")</f>
        <v xml:space="preserve">Analógica </v>
      </c>
      <c r="O299" s="7" t="str">
        <f>_xlfn.CONCAT(SUBSTITUTE(E299,"."," ")," ")</f>
        <v xml:space="preserve">Recebida </v>
      </c>
      <c r="P299" s="7" t="str">
        <f>_xlfn.CONCAT(L299," ",M299," ",N299," ",O299," ", SUBSTITUTE(F299, ".", " "),". --- ",Q299)</f>
        <v>Trata-se de: Elemento Comunicação  Analógica  Recebida  Recebida Carta. --- Consultar a Norma . na Seção  3**</v>
      </c>
      <c r="Q299" s="7" t="str">
        <f>_xlfn.CONCAT("Consultar a Norma ",R299," na Seção ",S299)</f>
        <v>Consultar a Norma . na Seção  3**</v>
      </c>
      <c r="R299" s="21" t="s">
        <v>412</v>
      </c>
      <c r="S299" s="21" t="s">
        <v>415</v>
      </c>
      <c r="T299" s="10" t="str">
        <f>_xlfn.CONCAT("key_",A299)</f>
        <v>key_299</v>
      </c>
    </row>
    <row r="300" spans="1:20" ht="7.8" customHeight="1" x14ac:dyDescent="0.3">
      <c r="A300" s="13">
        <v>300</v>
      </c>
      <c r="B300" s="9" t="s">
        <v>1422</v>
      </c>
      <c r="C300" s="9" t="s">
        <v>1216</v>
      </c>
      <c r="D300" s="9" t="s">
        <v>1231</v>
      </c>
      <c r="E300" s="9" t="s">
        <v>1218</v>
      </c>
      <c r="F300" s="9" t="s">
        <v>1222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>_xlfn.CONCAT("Trata-se de: ", SUBSTITUTE(B300,"1.",""))</f>
        <v>Trata-se de: Elemento</v>
      </c>
      <c r="M300" s="7" t="str">
        <f>_xlfn.CONCAT("", SUBSTITUTE(C300,"."," ")," ")</f>
        <v xml:space="preserve">Comunicação </v>
      </c>
      <c r="N300" s="7" t="str">
        <f>_xlfn.CONCAT(SUBSTITUTE(D300,"."," ")," ")</f>
        <v xml:space="preserve">Analógica </v>
      </c>
      <c r="O300" s="7" t="str">
        <f>_xlfn.CONCAT(SUBSTITUTE(E300,"."," ")," ")</f>
        <v xml:space="preserve">Recebida </v>
      </c>
      <c r="P300" s="7" t="str">
        <f>_xlfn.CONCAT(L300," ",M300," ",N300," ",O300," ", SUBSTITUTE(F300, ".", " "),". --- ",Q300)</f>
        <v>Trata-se de: Elemento Comunicação  Analógica  Recebida  Recebida Encomenda. --- Consultar a Norma . na Seção  3**</v>
      </c>
      <c r="Q300" s="7" t="str">
        <f>_xlfn.CONCAT("Consultar a Norma ",R300," na Seção ",S300)</f>
        <v>Consultar a Norma . na Seção  3**</v>
      </c>
      <c r="R300" s="21" t="s">
        <v>412</v>
      </c>
      <c r="S300" s="21" t="s">
        <v>415</v>
      </c>
      <c r="T300" s="10" t="str">
        <f>_xlfn.CONCAT("key_",A300)</f>
        <v>key_300</v>
      </c>
    </row>
    <row r="301" spans="1:20" ht="7.8" customHeight="1" x14ac:dyDescent="0.3">
      <c r="A301" s="13">
        <v>301</v>
      </c>
      <c r="B301" s="9" t="s">
        <v>1422</v>
      </c>
      <c r="C301" s="9" t="s">
        <v>1229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>_xlfn.CONCAT("Trata-se de: ", SUBSTITUTE(B301,"1.",""))</f>
        <v>Trata-se de: Elemento</v>
      </c>
      <c r="M301" s="7" t="str">
        <f>_xlfn.CONCAT("", SUBSTITUTE(C301,"."," ")," ")</f>
        <v xml:space="preserve">Processual </v>
      </c>
      <c r="N301" s="7" t="str">
        <f>_xlfn.CONCAT(SUBSTITUTE(D301,"."," ")," ")</f>
        <v xml:space="preserve">Digital </v>
      </c>
      <c r="O301" s="7" t="str">
        <f>_xlfn.CONCAT(SUBSTITUTE(E301,"."," ")," ")</f>
        <v xml:space="preserve">Planilhas </v>
      </c>
      <c r="P301" s="7" t="str">
        <f>_xlfn.CONCAT(L301," ",M301," ",N301," ",O301," ", SUBSTITUTE(F301, ".", " "),". --- ",Q301)</f>
        <v>Trata-se de: Elemento Processual  Digital  Planilhas  Custos. --- Consultar a Norma . na Seção  3**</v>
      </c>
      <c r="Q301" s="7" t="str">
        <f>_xlfn.CONCAT("Consultar a Norma ",R301," na Seção ",S301)</f>
        <v>Consultar a Norma . na Seção  3**</v>
      </c>
      <c r="R301" s="21" t="s">
        <v>412</v>
      </c>
      <c r="S301" s="21" t="s">
        <v>415</v>
      </c>
      <c r="T301" s="10" t="str">
        <f>_xlfn.CONCAT("key_",A301)</f>
        <v>key_301</v>
      </c>
    </row>
    <row r="302" spans="1:20" ht="7.8" customHeight="1" x14ac:dyDescent="0.3">
      <c r="A302" s="13">
        <v>302</v>
      </c>
      <c r="B302" s="9" t="s">
        <v>1422</v>
      </c>
      <c r="C302" s="9" t="s">
        <v>1229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>_xlfn.CONCAT("Trata-se de: ", SUBSTITUTE(B302,"1.",""))</f>
        <v>Trata-se de: Elemento</v>
      </c>
      <c r="M302" s="7" t="str">
        <f>_xlfn.CONCAT("", SUBSTITUTE(C302,"."," ")," ")</f>
        <v xml:space="preserve">Processual </v>
      </c>
      <c r="N302" s="7" t="str">
        <f>_xlfn.CONCAT(SUBSTITUTE(D302,"."," ")," ")</f>
        <v xml:space="preserve">Digital </v>
      </c>
      <c r="O302" s="7" t="str">
        <f>_xlfn.CONCAT(SUBSTITUTE(E302,"."," ")," ")</f>
        <v xml:space="preserve">Planilhas </v>
      </c>
      <c r="P302" s="7" t="str">
        <f>_xlfn.CONCAT(L302," ",M302," ",N302," ",O302," ", SUBSTITUTE(F302, ".", " "),". --- ",Q302)</f>
        <v>Trata-se de: Elemento Processual  Digital  Planilhas  Recursos. --- Consultar a Norma . na Seção  3**</v>
      </c>
      <c r="Q302" s="7" t="str">
        <f>_xlfn.CONCAT("Consultar a Norma ",R302," na Seção ",S302)</f>
        <v>Consultar a Norma . na Seção  3**</v>
      </c>
      <c r="R302" s="21" t="s">
        <v>412</v>
      </c>
      <c r="S302" s="21" t="s">
        <v>415</v>
      </c>
      <c r="T302" s="10" t="str">
        <f>_xlfn.CONCAT("key_",A302)</f>
        <v>key_302</v>
      </c>
    </row>
    <row r="303" spans="1:20" ht="7.8" customHeight="1" x14ac:dyDescent="0.3">
      <c r="A303" s="13">
        <v>303</v>
      </c>
      <c r="B303" s="9" t="s">
        <v>1422</v>
      </c>
      <c r="C303" s="9" t="s">
        <v>1229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>_xlfn.CONCAT("Trata-se de: ", SUBSTITUTE(B303,"1.",""))</f>
        <v>Trata-se de: Elemento</v>
      </c>
      <c r="M303" s="7" t="str">
        <f>_xlfn.CONCAT("", SUBSTITUTE(C303,"."," ")," ")</f>
        <v xml:space="preserve">Processual </v>
      </c>
      <c r="N303" s="7" t="str">
        <f>_xlfn.CONCAT(SUBSTITUTE(D303,"."," ")," ")</f>
        <v xml:space="preserve">Digital </v>
      </c>
      <c r="O303" s="7" t="str">
        <f>_xlfn.CONCAT(SUBSTITUTE(E303,"."," ")," ")</f>
        <v xml:space="preserve">Planilhas </v>
      </c>
      <c r="P303" s="7" t="str">
        <f>_xlfn.CONCAT(L303," ",M303," ",N303," ",O303," ", SUBSTITUTE(F303, ".", " "),". --- ",Q303)</f>
        <v>Trata-se de: Elemento Processual  Digital  Planilhas  Equipamentos. --- Consultar a Norma . na Seção  3**</v>
      </c>
      <c r="Q303" s="7" t="str">
        <f>_xlfn.CONCAT("Consultar a Norma ",R303," na Seção ",S303)</f>
        <v>Consultar a Norma . na Seção  3**</v>
      </c>
      <c r="R303" s="21" t="s">
        <v>412</v>
      </c>
      <c r="S303" s="21" t="s">
        <v>415</v>
      </c>
      <c r="T303" s="10" t="str">
        <f>_xlfn.CONCAT("key_",A303)</f>
        <v>key_303</v>
      </c>
    </row>
    <row r="304" spans="1:20" ht="7.8" customHeight="1" x14ac:dyDescent="0.3">
      <c r="A304" s="13">
        <v>304</v>
      </c>
      <c r="B304" s="9" t="s">
        <v>1422</v>
      </c>
      <c r="C304" s="9" t="s">
        <v>1229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>_xlfn.CONCAT("Trata-se de: ", SUBSTITUTE(B304,"1.",""))</f>
        <v>Trata-se de: Elemento</v>
      </c>
      <c r="M304" s="7" t="str">
        <f>_xlfn.CONCAT("", SUBSTITUTE(C304,"."," ")," ")</f>
        <v xml:space="preserve">Processual </v>
      </c>
      <c r="N304" s="7" t="str">
        <f>_xlfn.CONCAT(SUBSTITUTE(D304,"."," ")," ")</f>
        <v xml:space="preserve">Digital </v>
      </c>
      <c r="O304" s="7" t="str">
        <f>_xlfn.CONCAT(SUBSTITUTE(E304,"."," ")," ")</f>
        <v xml:space="preserve">Planilhas </v>
      </c>
      <c r="P304" s="7" t="str">
        <f>_xlfn.CONCAT(L304," ",M304," ",N304," ",O304," ", SUBSTITUTE(F304, ".", " "),". --- ",Q304)</f>
        <v>Trata-se de: Elemento Processual  Digital  Planilhas  Mobiliários. --- Consultar a Norma . na Seção  3**</v>
      </c>
      <c r="Q304" s="7" t="str">
        <f>_xlfn.CONCAT("Consultar a Norma ",R304," na Seção ",S304)</f>
        <v>Consultar a Norma . na Seção  3**</v>
      </c>
      <c r="R304" s="21" t="s">
        <v>412</v>
      </c>
      <c r="S304" s="21" t="s">
        <v>415</v>
      </c>
      <c r="T304" s="10" t="str">
        <f>_xlfn.CONCAT("key_",A304)</f>
        <v>key_304</v>
      </c>
    </row>
    <row r="305" spans="1:20" ht="7.8" customHeight="1" x14ac:dyDescent="0.3">
      <c r="A305" s="13">
        <v>305</v>
      </c>
      <c r="B305" s="9" t="s">
        <v>1422</v>
      </c>
      <c r="C305" s="9" t="s">
        <v>1229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>_xlfn.CONCAT("Trata-se de: ", SUBSTITUTE(B305,"1.",""))</f>
        <v>Trata-se de: Elemento</v>
      </c>
      <c r="M305" s="7" t="str">
        <f>_xlfn.CONCAT("", SUBSTITUTE(C305,"."," ")," ")</f>
        <v xml:space="preserve">Processual </v>
      </c>
      <c r="N305" s="7" t="str">
        <f>_xlfn.CONCAT(SUBSTITUTE(D305,"."," ")," ")</f>
        <v xml:space="preserve">Digital </v>
      </c>
      <c r="O305" s="7" t="str">
        <f>_xlfn.CONCAT(SUBSTITUTE(E305,"."," ")," ")</f>
        <v xml:space="preserve">Planilhas </v>
      </c>
      <c r="P305" s="7" t="str">
        <f>_xlfn.CONCAT(L305," ",M305," ",N305," ",O305," ", SUBSTITUTE(F305, ".", " "),". --- ",Q305)</f>
        <v>Trata-se de: Elemento Processual  Digital  Planilhas  Ambientes. --- Consultar a Norma . na Seção  3**</v>
      </c>
      <c r="Q305" s="7" t="str">
        <f>_xlfn.CONCAT("Consultar a Norma ",R305," na Seção ",S305)</f>
        <v>Consultar a Norma . na Seção  3**</v>
      </c>
      <c r="R305" s="21" t="s">
        <v>412</v>
      </c>
      <c r="S305" s="21" t="s">
        <v>415</v>
      </c>
      <c r="T305" s="10" t="str">
        <f>_xlfn.CONCAT("key_",A305)</f>
        <v>key_305</v>
      </c>
    </row>
    <row r="306" spans="1:20" ht="7.8" customHeight="1" x14ac:dyDescent="0.3">
      <c r="A306" s="13">
        <v>306</v>
      </c>
      <c r="B306" s="9" t="s">
        <v>1422</v>
      </c>
      <c r="C306" s="9" t="s">
        <v>1229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>_xlfn.CONCAT("Trata-se de: ", SUBSTITUTE(B306,"1.",""))</f>
        <v>Trata-se de: Elemento</v>
      </c>
      <c r="M306" s="7" t="str">
        <f>_xlfn.CONCAT("", SUBSTITUTE(C306,"."," ")," ")</f>
        <v xml:space="preserve">Processual </v>
      </c>
      <c r="N306" s="7" t="str">
        <f>_xlfn.CONCAT(SUBSTITUTE(D306,"."," ")," ")</f>
        <v xml:space="preserve">Digital </v>
      </c>
      <c r="O306" s="7" t="str">
        <f>_xlfn.CONCAT(SUBSTITUTE(E306,"."," ")," ")</f>
        <v xml:space="preserve">DashBoard </v>
      </c>
      <c r="P306" s="7" t="str">
        <f>_xlfn.CONCAT(L306," ",M306," ",N306," ",O306," ", SUBSTITUTE(F306, ".", " "),". --- ",Q306)</f>
        <v>Trata-se de: Elemento Processual  Digital  DashBoard  Resumes. --- Consultar a Norma . na Seção  3**</v>
      </c>
      <c r="Q306" s="7" t="str">
        <f>_xlfn.CONCAT("Consultar a Norma ",R306," na Seção ",S306)</f>
        <v>Consultar a Norma . na Seção  3**</v>
      </c>
      <c r="R306" s="21" t="s">
        <v>412</v>
      </c>
      <c r="S306" s="21" t="s">
        <v>415</v>
      </c>
      <c r="T306" s="10" t="str">
        <f>_xlfn.CONCAT("key_",A306)</f>
        <v>key_306</v>
      </c>
    </row>
    <row r="307" spans="1:20" ht="7.8" customHeight="1" x14ac:dyDescent="0.3">
      <c r="A307" s="13">
        <v>307</v>
      </c>
      <c r="B307" s="9" t="s">
        <v>1422</v>
      </c>
      <c r="C307" s="9" t="s">
        <v>1229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>_xlfn.CONCAT("Trata-se de: ", SUBSTITUTE(B307,"1.",""))</f>
        <v>Trata-se de: Elemento</v>
      </c>
      <c r="M307" s="7" t="str">
        <f>_xlfn.CONCAT("", SUBSTITUTE(C307,"."," ")," ")</f>
        <v xml:space="preserve">Processual </v>
      </c>
      <c r="N307" s="7" t="str">
        <f>_xlfn.CONCAT(SUBSTITUTE(D307,"."," ")," ")</f>
        <v xml:space="preserve">Digital </v>
      </c>
      <c r="O307" s="7" t="str">
        <f>_xlfn.CONCAT(SUBSTITUTE(E307,"."," ")," ")</f>
        <v xml:space="preserve">DashBoard </v>
      </c>
      <c r="P307" s="7" t="str">
        <f>_xlfn.CONCAT(L307," ",M307," ",N307," ",O307," ", SUBSTITUTE(F307, ".", " "),". --- ",Q307)</f>
        <v>Trata-se de: Elemento Processual  Digital  DashBoard  Analítico. --- Consultar a Norma . na Seção  3**</v>
      </c>
      <c r="Q307" s="7" t="str">
        <f>_xlfn.CONCAT("Consultar a Norma ",R307," na Seção ",S307)</f>
        <v>Consultar a Norma . na Seção  3**</v>
      </c>
      <c r="R307" s="21" t="s">
        <v>412</v>
      </c>
      <c r="S307" s="21" t="s">
        <v>415</v>
      </c>
      <c r="T307" s="10" t="str">
        <f>_xlfn.CONCAT("key_",A307)</f>
        <v>key_307</v>
      </c>
    </row>
    <row r="308" spans="1:20" ht="7.8" customHeight="1" x14ac:dyDescent="0.3">
      <c r="A308" s="13">
        <v>308</v>
      </c>
      <c r="B308" s="9" t="s">
        <v>1422</v>
      </c>
      <c r="C308" s="9" t="s">
        <v>1229</v>
      </c>
      <c r="D308" s="9" t="s">
        <v>1461</v>
      </c>
      <c r="E308" s="9" t="s">
        <v>621</v>
      </c>
      <c r="F308" s="9" t="s">
        <v>1184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>_xlfn.CONCAT("Trata-se de: ", SUBSTITUTE(B308,"1.",""))</f>
        <v>Trata-se de: Elemento</v>
      </c>
      <c r="M308" s="7" t="str">
        <f>_xlfn.CONCAT("", SUBSTITUTE(C308,"."," ")," ")</f>
        <v xml:space="preserve">Processual </v>
      </c>
      <c r="N308" s="7" t="str">
        <f>_xlfn.CONCAT(SUBSTITUTE(D308,"."," ")," ")</f>
        <v xml:space="preserve">Analógico </v>
      </c>
      <c r="O308" s="7" t="str">
        <f>_xlfn.CONCAT(SUBSTITUTE(E308,"."," ")," ")</f>
        <v xml:space="preserve">Encadernável </v>
      </c>
      <c r="P308" s="7" t="str">
        <f>_xlfn.CONCAT(L308," ",M308," ",N308," ",O308," ", SUBSTITUTE(F308, ".", " "),". --- ",Q308)</f>
        <v>Trata-se de: Elemento Processual  Analógico  Encadernável  Contrato. --- Consultar a Norma . na Seção  3**</v>
      </c>
      <c r="Q308" s="7" t="str">
        <f>_xlfn.CONCAT("Consultar a Norma ",R308," na Seção ",S308)</f>
        <v>Consultar a Norma . na Seção  3**</v>
      </c>
      <c r="R308" s="21" t="s">
        <v>412</v>
      </c>
      <c r="S308" s="21" t="s">
        <v>415</v>
      </c>
      <c r="T308" s="10" t="str">
        <f>_xlfn.CONCAT("key_",A308)</f>
        <v>key_308</v>
      </c>
    </row>
    <row r="309" spans="1:20" ht="7.8" customHeight="1" x14ac:dyDescent="0.3">
      <c r="A309" s="13">
        <v>309</v>
      </c>
      <c r="B309" s="9" t="s">
        <v>1422</v>
      </c>
      <c r="C309" s="9" t="s">
        <v>1229</v>
      </c>
      <c r="D309" s="9" t="s">
        <v>1461</v>
      </c>
      <c r="E309" s="9" t="s">
        <v>621</v>
      </c>
      <c r="F309" s="9" t="s">
        <v>1185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>_xlfn.CONCAT("Trata-se de: ", SUBSTITUTE(B309,"1.",""))</f>
        <v>Trata-se de: Elemento</v>
      </c>
      <c r="M309" s="7" t="str">
        <f>_xlfn.CONCAT("", SUBSTITUTE(C309,"."," ")," ")</f>
        <v xml:space="preserve">Processual </v>
      </c>
      <c r="N309" s="7" t="str">
        <f>_xlfn.CONCAT(SUBSTITUTE(D309,"."," ")," ")</f>
        <v xml:space="preserve">Analógico </v>
      </c>
      <c r="O309" s="7" t="str">
        <f>_xlfn.CONCAT(SUBSTITUTE(E309,"."," ")," ")</f>
        <v xml:space="preserve">Encadernável </v>
      </c>
      <c r="P309" s="7" t="str">
        <f>_xlfn.CONCAT(L309," ",M309," ",N309," ",O309," ", SUBSTITUTE(F309, ".", " "),". --- ",Q309)</f>
        <v>Trata-se de: Elemento Processual  Analógico  Encadernável  Cronograma. --- Consultar a Norma . na Seção  3**</v>
      </c>
      <c r="Q309" s="7" t="str">
        <f>_xlfn.CONCAT("Consultar a Norma ",R309," na Seção ",S309)</f>
        <v>Consultar a Norma . na Seção  3**</v>
      </c>
      <c r="R309" s="21" t="s">
        <v>412</v>
      </c>
      <c r="S309" s="21" t="s">
        <v>415</v>
      </c>
      <c r="T309" s="10" t="str">
        <f>_xlfn.CONCAT("key_",A309)</f>
        <v>key_309</v>
      </c>
    </row>
    <row r="310" spans="1:20" ht="7.8" customHeight="1" x14ac:dyDescent="0.3">
      <c r="A310" s="13">
        <v>310</v>
      </c>
      <c r="B310" s="9" t="s">
        <v>1422</v>
      </c>
      <c r="C310" s="9" t="s">
        <v>1229</v>
      </c>
      <c r="D310" s="9" t="s">
        <v>1461</v>
      </c>
      <c r="E310" s="9" t="s">
        <v>621</v>
      </c>
      <c r="F310" s="9" t="s">
        <v>1186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>_xlfn.CONCAT("Trata-se de: ", SUBSTITUTE(B310,"1.",""))</f>
        <v>Trata-se de: Elemento</v>
      </c>
      <c r="M310" s="7" t="str">
        <f>_xlfn.CONCAT("", SUBSTITUTE(C310,"."," ")," ")</f>
        <v xml:space="preserve">Processual </v>
      </c>
      <c r="N310" s="7" t="str">
        <f>_xlfn.CONCAT(SUBSTITUTE(D310,"."," ")," ")</f>
        <v xml:space="preserve">Analógico </v>
      </c>
      <c r="O310" s="7" t="str">
        <f>_xlfn.CONCAT(SUBSTITUTE(E310,"."," ")," ")</f>
        <v xml:space="preserve">Encadernável </v>
      </c>
      <c r="P310" s="7" t="str">
        <f>_xlfn.CONCAT(L310," ",M310," ",N310," ",O310," ", SUBSTITUTE(F310, ".", " "),". --- ",Q310)</f>
        <v>Trata-se de: Elemento Processual  Analógico  Encadernável  Plano De Trabalho. --- Consultar a Norma . na Seção  3**</v>
      </c>
      <c r="Q310" s="7" t="str">
        <f>_xlfn.CONCAT("Consultar a Norma ",R310," na Seção ",S310)</f>
        <v>Consultar a Norma . na Seção  3**</v>
      </c>
      <c r="R310" s="21" t="s">
        <v>412</v>
      </c>
      <c r="S310" s="21" t="s">
        <v>415</v>
      </c>
      <c r="T310" s="10" t="str">
        <f>_xlfn.CONCAT("key_",A310)</f>
        <v>key_310</v>
      </c>
    </row>
    <row r="311" spans="1:20" ht="7.8" customHeight="1" x14ac:dyDescent="0.3">
      <c r="A311" s="13">
        <v>311</v>
      </c>
      <c r="B311" s="9" t="s">
        <v>1422</v>
      </c>
      <c r="C311" s="9" t="s">
        <v>1229</v>
      </c>
      <c r="D311" s="9" t="s">
        <v>1461</v>
      </c>
      <c r="E311" s="9" t="s">
        <v>621</v>
      </c>
      <c r="F311" s="9" t="s">
        <v>1187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>_xlfn.CONCAT("Trata-se de: ", SUBSTITUTE(B311,"1.",""))</f>
        <v>Trata-se de: Elemento</v>
      </c>
      <c r="M311" s="7" t="str">
        <f>_xlfn.CONCAT("", SUBSTITUTE(C311,"."," ")," ")</f>
        <v xml:space="preserve">Processual </v>
      </c>
      <c r="N311" s="7" t="str">
        <f>_xlfn.CONCAT(SUBSTITUTE(D311,"."," ")," ")</f>
        <v xml:space="preserve">Analógico </v>
      </c>
      <c r="O311" s="7" t="str">
        <f>_xlfn.CONCAT(SUBSTITUTE(E311,"."," ")," ")</f>
        <v xml:space="preserve">Encadernável </v>
      </c>
      <c r="P311" s="7" t="str">
        <f>_xlfn.CONCAT(L311," ",M311," ",N311," ",O311," ", SUBSTITUTE(F311, ".", " "),". --- ",Q311)</f>
        <v>Trata-se de: Elemento Processual  Analógico  Encadernável  Memorando. --- Consultar a Norma . na Seção  3**</v>
      </c>
      <c r="Q311" s="7" t="str">
        <f>_xlfn.CONCAT("Consultar a Norma ",R311," na Seção ",S311)</f>
        <v>Consultar a Norma . na Seção  3**</v>
      </c>
      <c r="R311" s="21" t="s">
        <v>412</v>
      </c>
      <c r="S311" s="21" t="s">
        <v>415</v>
      </c>
      <c r="T311" s="10" t="str">
        <f>_xlfn.CONCAT("key_",A311)</f>
        <v>key_311</v>
      </c>
    </row>
    <row r="312" spans="1:20" ht="7.8" customHeight="1" x14ac:dyDescent="0.3">
      <c r="A312" s="13">
        <v>312</v>
      </c>
      <c r="B312" s="9" t="s">
        <v>1422</v>
      </c>
      <c r="C312" s="9" t="s">
        <v>1229</v>
      </c>
      <c r="D312" s="9" t="s">
        <v>1461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>_xlfn.CONCAT("Trata-se de: ", SUBSTITUTE(B312,"1.",""))</f>
        <v>Trata-se de: Elemento</v>
      </c>
      <c r="M312" s="7" t="str">
        <f>_xlfn.CONCAT("", SUBSTITUTE(C312,"."," ")," ")</f>
        <v xml:space="preserve">Processual </v>
      </c>
      <c r="N312" s="7" t="str">
        <f>_xlfn.CONCAT(SUBSTITUTE(D312,"."," ")," ")</f>
        <v xml:space="preserve">Analógico </v>
      </c>
      <c r="O312" s="7" t="str">
        <f>_xlfn.CONCAT(SUBSTITUTE(E312,"."," ")," ")</f>
        <v xml:space="preserve">Encadernável </v>
      </c>
      <c r="P312" s="7" t="str">
        <f>_xlfn.CONCAT(L312," ",M312," ",N312," ",O312," ", SUBSTITUTE(F312, ".", " "),". --- ",Q312)</f>
        <v>Trata-se de: Elemento Processual  Analógico  Encadernável  Relatório. --- Consultar a Norma . na Seção  3**</v>
      </c>
      <c r="Q312" s="7" t="str">
        <f>_xlfn.CONCAT("Consultar a Norma ",R312," na Seção ",S312)</f>
        <v>Consultar a Norma . na Seção  3**</v>
      </c>
      <c r="R312" s="21" t="s">
        <v>412</v>
      </c>
      <c r="S312" s="21" t="s">
        <v>415</v>
      </c>
      <c r="T312" s="10" t="str">
        <f>_xlfn.CONCAT("key_",A312)</f>
        <v>key_312</v>
      </c>
    </row>
    <row r="313" spans="1:20" ht="7.8" customHeight="1" x14ac:dyDescent="0.3">
      <c r="A313" s="13">
        <v>313</v>
      </c>
      <c r="B313" s="9" t="s">
        <v>1422</v>
      </c>
      <c r="C313" s="9" t="s">
        <v>1229</v>
      </c>
      <c r="D313" s="9" t="s">
        <v>1461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>_xlfn.CONCAT("Trata-se de: ", SUBSTITUTE(B313,"1.",""))</f>
        <v>Trata-se de: Elemento</v>
      </c>
      <c r="M313" s="7" t="str">
        <f>_xlfn.CONCAT("", SUBSTITUTE(C313,"."," ")," ")</f>
        <v xml:space="preserve">Processual </v>
      </c>
      <c r="N313" s="7" t="str">
        <f>_xlfn.CONCAT(SUBSTITUTE(D313,"."," ")," ")</f>
        <v xml:space="preserve">Analógico </v>
      </c>
      <c r="O313" s="7" t="str">
        <f>_xlfn.CONCAT(SUBSTITUTE(E313,"."," ")," ")</f>
        <v xml:space="preserve">Encadernável </v>
      </c>
      <c r="P313" s="7" t="str">
        <f>_xlfn.CONCAT(L313," ",M313," ",N313," ",O313," ", SUBSTITUTE(F313, ".", " "),". --- ",Q313)</f>
        <v>Trata-se de: Elemento Processual  Analógico  Encadernável  Lista. --- Consultar a Norma . na Seção  3**</v>
      </c>
      <c r="Q313" s="7" t="str">
        <f>_xlfn.CONCAT("Consultar a Norma ",R313," na Seção ",S313)</f>
        <v>Consultar a Norma . na Seção  3**</v>
      </c>
      <c r="R313" s="21" t="s">
        <v>412</v>
      </c>
      <c r="S313" s="21" t="s">
        <v>415</v>
      </c>
      <c r="T313" s="10" t="str">
        <f>_xlfn.CONCAT("key_",A313)</f>
        <v>key_313</v>
      </c>
    </row>
    <row r="314" spans="1:20" ht="7.8" customHeight="1" x14ac:dyDescent="0.3">
      <c r="A314" s="13">
        <v>314</v>
      </c>
      <c r="B314" s="9" t="s">
        <v>1422</v>
      </c>
      <c r="C314" s="9" t="s">
        <v>1229</v>
      </c>
      <c r="D314" s="9" t="s">
        <v>1461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>_xlfn.CONCAT("Trata-se de: ", SUBSTITUTE(B314,"1.",""))</f>
        <v>Trata-se de: Elemento</v>
      </c>
      <c r="M314" s="7" t="str">
        <f>_xlfn.CONCAT("", SUBSTITUTE(C314,"."," ")," ")</f>
        <v xml:space="preserve">Processual </v>
      </c>
      <c r="N314" s="7" t="str">
        <f>_xlfn.CONCAT(SUBSTITUTE(D314,"."," ")," ")</f>
        <v xml:space="preserve">Analógico </v>
      </c>
      <c r="O314" s="7" t="str">
        <f>_xlfn.CONCAT(SUBSTITUTE(E314,"."," ")," ")</f>
        <v xml:space="preserve">Encadernável </v>
      </c>
      <c r="P314" s="7" t="str">
        <f>_xlfn.CONCAT(L314," ",M314," ",N314," ",O314," ", SUBSTITUTE(F314, ".", " "),". --- ",Q314)</f>
        <v>Trata-se de: Elemento Processual  Analógico  Encadernável  Atestado. --- Consultar a Norma . na Seção  3**</v>
      </c>
      <c r="Q314" s="7" t="str">
        <f>_xlfn.CONCAT("Consultar a Norma ",R314," na Seção ",S314)</f>
        <v>Consultar a Norma . na Seção  3**</v>
      </c>
      <c r="R314" s="21" t="s">
        <v>412</v>
      </c>
      <c r="S314" s="21" t="s">
        <v>415</v>
      </c>
      <c r="T314" s="10" t="str">
        <f>_xlfn.CONCAT("key_",A314)</f>
        <v>key_314</v>
      </c>
    </row>
    <row r="315" spans="1:20" ht="7.8" customHeight="1" x14ac:dyDescent="0.3">
      <c r="A315" s="13">
        <v>315</v>
      </c>
      <c r="B315" s="9" t="s">
        <v>1422</v>
      </c>
      <c r="C315" s="9" t="s">
        <v>1229</v>
      </c>
      <c r="D315" s="9" t="s">
        <v>1461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>_xlfn.CONCAT("Trata-se de: ", SUBSTITUTE(B315,"1.",""))</f>
        <v>Trata-se de: Elemento</v>
      </c>
      <c r="M315" s="7" t="str">
        <f>_xlfn.CONCAT("", SUBSTITUTE(C315,"."," ")," ")</f>
        <v xml:space="preserve">Processual </v>
      </c>
      <c r="N315" s="7" t="str">
        <f>_xlfn.CONCAT(SUBSTITUTE(D315,"."," ")," ")</f>
        <v xml:space="preserve">Analógico </v>
      </c>
      <c r="O315" s="7" t="str">
        <f>_xlfn.CONCAT(SUBSTITUTE(E315,"."," ")," ")</f>
        <v xml:space="preserve">Encadernável </v>
      </c>
      <c r="P315" s="7" t="str">
        <f>_xlfn.CONCAT(L315," ",M315," ",N315," ",O315," ", SUBSTITUTE(F315, ".", " "),". --- ",Q315)</f>
        <v>Trata-se de: Elemento Processual  Analógico  Encadernável  Declaração. --- Consultar a Norma . na Seção  3**</v>
      </c>
      <c r="Q315" s="7" t="str">
        <f>_xlfn.CONCAT("Consultar a Norma ",R315," na Seção ",S315)</f>
        <v>Consultar a Norma . na Seção  3**</v>
      </c>
      <c r="R315" s="21" t="s">
        <v>412</v>
      </c>
      <c r="S315" s="21" t="s">
        <v>415</v>
      </c>
      <c r="T315" s="10" t="str">
        <f>_xlfn.CONCAT("key_",A315)</f>
        <v>key_315</v>
      </c>
    </row>
    <row r="316" spans="1:20" ht="7.8" customHeight="1" x14ac:dyDescent="0.3">
      <c r="A316" s="13">
        <v>316</v>
      </c>
      <c r="B316" s="9" t="s">
        <v>1422</v>
      </c>
      <c r="C316" s="9" t="s">
        <v>1229</v>
      </c>
      <c r="D316" s="9" t="s">
        <v>1461</v>
      </c>
      <c r="E316" s="9" t="s">
        <v>621</v>
      </c>
      <c r="F316" s="9" t="s">
        <v>1157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>_xlfn.CONCAT("Trata-se de: ", SUBSTITUTE(B316,"1.",""))</f>
        <v>Trata-se de: Elemento</v>
      </c>
      <c r="M316" s="7" t="str">
        <f>_xlfn.CONCAT("", SUBSTITUTE(C316,"."," ")," ")</f>
        <v xml:space="preserve">Processual </v>
      </c>
      <c r="N316" s="7" t="str">
        <f>_xlfn.CONCAT(SUBSTITUTE(D316,"."," ")," ")</f>
        <v xml:space="preserve">Analógico </v>
      </c>
      <c r="O316" s="7" t="str">
        <f>_xlfn.CONCAT(SUBSTITUTE(E316,"."," ")," ")</f>
        <v xml:space="preserve">Encadernável </v>
      </c>
      <c r="P316" s="7" t="str">
        <f>_xlfn.CONCAT(L316," ",M316," ",N316," ",O316," ", SUBSTITUTE(F316, ".", " "),". --- ",Q316)</f>
        <v>Trata-se de: Elemento Processual  Analógico  Encadernável  Desenho. --- Consultar a Norma . na Seção  3**</v>
      </c>
      <c r="Q316" s="7" t="str">
        <f>_xlfn.CONCAT("Consultar a Norma ",R316," na Seção ",S316)</f>
        <v>Consultar a Norma . na Seção  3**</v>
      </c>
      <c r="R316" s="21" t="s">
        <v>412</v>
      </c>
      <c r="S316" s="21" t="s">
        <v>415</v>
      </c>
      <c r="T316" s="10" t="str">
        <f>_xlfn.CONCAT("key_",A316)</f>
        <v>key_316</v>
      </c>
    </row>
    <row r="317" spans="1:20" ht="7.8" customHeight="1" x14ac:dyDescent="0.3">
      <c r="A317" s="13">
        <v>317</v>
      </c>
      <c r="B317" s="9" t="s">
        <v>1422</v>
      </c>
      <c r="C317" s="9" t="s">
        <v>1229</v>
      </c>
      <c r="D317" s="9" t="s">
        <v>1461</v>
      </c>
      <c r="E317" s="9" t="s">
        <v>621</v>
      </c>
      <c r="F317" s="9" t="s">
        <v>1188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>_xlfn.CONCAT("Trata-se de: ", SUBSTITUTE(B317,"1.",""))</f>
        <v>Trata-se de: Elemento</v>
      </c>
      <c r="M317" s="7" t="str">
        <f>_xlfn.CONCAT("", SUBSTITUTE(C317,"."," ")," ")</f>
        <v xml:space="preserve">Processual </v>
      </c>
      <c r="N317" s="7" t="str">
        <f>_xlfn.CONCAT(SUBSTITUTE(D317,"."," ")," ")</f>
        <v xml:space="preserve">Analógico </v>
      </c>
      <c r="O317" s="7" t="str">
        <f>_xlfn.CONCAT(SUBSTITUTE(E317,"."," ")," ")</f>
        <v xml:space="preserve">Encadernável </v>
      </c>
      <c r="P317" s="7" t="str">
        <f>_xlfn.CONCAT(L317," ",M317," ",N317," ",O317," ", SUBSTITUTE(F317, ".", " "),". --- ",Q317)</f>
        <v>Trata-se de: Elemento Processual  Analógico  Encadernável  BEP. --- Consultar a Norma . na Seção  3**</v>
      </c>
      <c r="Q317" s="7" t="str">
        <f>_xlfn.CONCAT("Consultar a Norma ",R317," na Seção ",S317)</f>
        <v>Consultar a Norma . na Seção  3**</v>
      </c>
      <c r="R317" s="21" t="s">
        <v>412</v>
      </c>
      <c r="S317" s="21" t="s">
        <v>415</v>
      </c>
      <c r="T317" s="10" t="str">
        <f>_xlfn.CONCAT("key_",A317)</f>
        <v>key_317</v>
      </c>
    </row>
    <row r="318" spans="1:20" ht="7.8" customHeight="1" x14ac:dyDescent="0.3">
      <c r="A318" s="13">
        <v>318</v>
      </c>
      <c r="B318" s="9" t="s">
        <v>1422</v>
      </c>
      <c r="C318" s="9" t="s">
        <v>1229</v>
      </c>
      <c r="D318" s="9" t="s">
        <v>1461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>_xlfn.CONCAT("Trata-se de: ", SUBSTITUTE(B318,"1.",""))</f>
        <v>Trata-se de: Elemento</v>
      </c>
      <c r="M318" s="7" t="str">
        <f>_xlfn.CONCAT("", SUBSTITUTE(C318,"."," ")," ")</f>
        <v xml:space="preserve">Processual </v>
      </c>
      <c r="N318" s="7" t="str">
        <f>_xlfn.CONCAT(SUBSTITUTE(D318,"."," ")," ")</f>
        <v xml:space="preserve">Analógico </v>
      </c>
      <c r="O318" s="7" t="str">
        <f>_xlfn.CONCAT(SUBSTITUTE(E318,"."," ")," ")</f>
        <v xml:space="preserve">Fotográfico </v>
      </c>
      <c r="P318" s="7" t="str">
        <f>_xlfn.CONCAT(L318," ",M318," ",N318," ",O318," ", SUBSTITUTE(F318, ".", " "),". --- ",Q318)</f>
        <v>Trata-se de: Elemento Processual  Analógico  Fotográfico  Foto Aerea. --- Consultar a Norma . na Seção  3**</v>
      </c>
      <c r="Q318" s="7" t="str">
        <f>_xlfn.CONCAT("Consultar a Norma ",R318," na Seção ",S318)</f>
        <v>Consultar a Norma . na Seção  3**</v>
      </c>
      <c r="R318" s="21" t="s">
        <v>412</v>
      </c>
      <c r="S318" s="21" t="s">
        <v>415</v>
      </c>
      <c r="T318" s="10" t="str">
        <f>_xlfn.CONCAT("key_",A318)</f>
        <v>key_318</v>
      </c>
    </row>
    <row r="319" spans="1:20" ht="7.8" customHeight="1" x14ac:dyDescent="0.3">
      <c r="A319" s="13">
        <v>319</v>
      </c>
      <c r="B319" s="9" t="s">
        <v>1422</v>
      </c>
      <c r="C319" s="9" t="s">
        <v>1229</v>
      </c>
      <c r="D319" s="9" t="s">
        <v>1461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>_xlfn.CONCAT("Trata-se de: ", SUBSTITUTE(B319,"1.",""))</f>
        <v>Trata-se de: Elemento</v>
      </c>
      <c r="M319" s="7" t="str">
        <f>_xlfn.CONCAT("", SUBSTITUTE(C319,"."," ")," ")</f>
        <v xml:space="preserve">Processual </v>
      </c>
      <c r="N319" s="7" t="str">
        <f>_xlfn.CONCAT(SUBSTITUTE(D319,"."," ")," ")</f>
        <v xml:space="preserve">Analógico </v>
      </c>
      <c r="O319" s="7" t="str">
        <f>_xlfn.CONCAT(SUBSTITUTE(E319,"."," ")," ")</f>
        <v xml:space="preserve">Fotográfico </v>
      </c>
      <c r="P319" s="7" t="str">
        <f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>_xlfn.CONCAT("Consultar a Norma ",R319," na Seção ",S319)</f>
        <v>Consultar a Norma . na Seção  3**</v>
      </c>
      <c r="R319" s="21" t="s">
        <v>412</v>
      </c>
      <c r="S319" s="21" t="s">
        <v>415</v>
      </c>
      <c r="T319" s="10" t="str">
        <f>_xlfn.CONCAT("key_",A319)</f>
        <v>key_319</v>
      </c>
    </row>
    <row r="320" spans="1:20" ht="7.8" customHeight="1" x14ac:dyDescent="0.3">
      <c r="A320" s="13">
        <v>320</v>
      </c>
      <c r="B320" s="9" t="s">
        <v>1422</v>
      </c>
      <c r="C320" s="9" t="s">
        <v>1229</v>
      </c>
      <c r="D320" s="9" t="s">
        <v>1461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>_xlfn.CONCAT("Trata-se de: ", SUBSTITUTE(B320,"1.",""))</f>
        <v>Trata-se de: Elemento</v>
      </c>
      <c r="M320" s="7" t="str">
        <f>_xlfn.CONCAT("", SUBSTITUTE(C320,"."," ")," ")</f>
        <v xml:space="preserve">Processual </v>
      </c>
      <c r="N320" s="7" t="str">
        <f>_xlfn.CONCAT(SUBSTITUTE(D320,"."," ")," ")</f>
        <v xml:space="preserve">Analógico </v>
      </c>
      <c r="O320" s="7" t="str">
        <f>_xlfn.CONCAT(SUBSTITUTE(E320,"."," ")," ")</f>
        <v xml:space="preserve">Fotográfico </v>
      </c>
      <c r="P320" s="7" t="str">
        <f>_xlfn.CONCAT(L320," ",M320," ",N320," ",O320," ", SUBSTITUTE(F320, ".", " "),". --- ",Q320)</f>
        <v>Trata-se de: Elemento Processual  Analógico  Fotográfico  Ortofoto. --- Consultar a Norma . na Seção  3**</v>
      </c>
      <c r="Q320" s="7" t="str">
        <f>_xlfn.CONCAT("Consultar a Norma ",R320," na Seção ",S320)</f>
        <v>Consultar a Norma . na Seção  3**</v>
      </c>
      <c r="R320" s="21" t="s">
        <v>412</v>
      </c>
      <c r="S320" s="21" t="s">
        <v>415</v>
      </c>
      <c r="T320" s="10" t="str">
        <f>_xlfn.CONCAT("key_",A320)</f>
        <v>key_320</v>
      </c>
    </row>
    <row r="321" spans="1:20" ht="7.8" customHeight="1" x14ac:dyDescent="0.3">
      <c r="A321" s="13">
        <v>321</v>
      </c>
      <c r="B321" s="9" t="s">
        <v>1422</v>
      </c>
      <c r="C321" s="9" t="s">
        <v>1229</v>
      </c>
      <c r="D321" s="9" t="s">
        <v>1461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>_xlfn.CONCAT("Trata-se de: ", SUBSTITUTE(B321,"1.",""))</f>
        <v>Trata-se de: Elemento</v>
      </c>
      <c r="M321" s="7" t="str">
        <f>_xlfn.CONCAT("", SUBSTITUTE(C321,"."," ")," ")</f>
        <v xml:space="preserve">Processual </v>
      </c>
      <c r="N321" s="7" t="str">
        <f>_xlfn.CONCAT(SUBSTITUTE(D321,"."," ")," ")</f>
        <v xml:space="preserve">Analógico </v>
      </c>
      <c r="O321" s="7" t="str">
        <f>_xlfn.CONCAT(SUBSTITUTE(E321,"."," ")," ")</f>
        <v xml:space="preserve">Fotográfico </v>
      </c>
      <c r="P321" s="7" t="str">
        <f>_xlfn.CONCAT(L321," ",M321," ",N321," ",O321," ", SUBSTITUTE(F321, ".", " "),". --- ",Q321)</f>
        <v>Trata-se de: Elemento Processual  Analógico  Fotográfico  Não Catalogada. --- Consultar a Norma . na Seção  3**</v>
      </c>
      <c r="Q321" s="7" t="str">
        <f>_xlfn.CONCAT("Consultar a Norma ",R321," na Seção ",S321)</f>
        <v>Consultar a Norma . na Seção  3**</v>
      </c>
      <c r="R321" s="21" t="s">
        <v>412</v>
      </c>
      <c r="S321" s="21" t="s">
        <v>415</v>
      </c>
      <c r="T321" s="10" t="str">
        <f>_xlfn.CONCAT("key_",A321)</f>
        <v>key_321</v>
      </c>
    </row>
    <row r="322" spans="1:20" ht="7.8" customHeight="1" x14ac:dyDescent="0.3">
      <c r="A322" s="13">
        <v>322</v>
      </c>
      <c r="B322" s="9" t="s">
        <v>1422</v>
      </c>
      <c r="C322" s="9" t="s">
        <v>1229</v>
      </c>
      <c r="D322" s="9" t="s">
        <v>1461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>_xlfn.CONCAT("Trata-se de: ", SUBSTITUTE(B322,"1.",""))</f>
        <v>Trata-se de: Elemento</v>
      </c>
      <c r="M322" s="7" t="str">
        <f>_xlfn.CONCAT("", SUBSTITUTE(C322,"."," ")," ")</f>
        <v xml:space="preserve">Processual </v>
      </c>
      <c r="N322" s="7" t="str">
        <f>_xlfn.CONCAT(SUBSTITUTE(D322,"."," ")," ")</f>
        <v xml:space="preserve">Analógico </v>
      </c>
      <c r="O322" s="7" t="str">
        <f>_xlfn.CONCAT(SUBSTITUTE(E322,"."," ")," ")</f>
        <v xml:space="preserve">Artístico </v>
      </c>
      <c r="P322" s="7" t="str">
        <f>_xlfn.CONCAT(L322," ",M322," ",N322," ",O322," ", SUBSTITUTE(F322, ".", " "),". --- ",Q322)</f>
        <v>Trata-se de: Elemento Processual  Analógico  Artístico  Mural. --- Consultar a Norma . na Seção  3**</v>
      </c>
      <c r="Q322" s="7" t="str">
        <f>_xlfn.CONCAT("Consultar a Norma ",R322," na Seção ",S322)</f>
        <v>Consultar a Norma . na Seção  3**</v>
      </c>
      <c r="R322" s="21" t="s">
        <v>412</v>
      </c>
      <c r="S322" s="21" t="s">
        <v>415</v>
      </c>
      <c r="T322" s="10" t="str">
        <f>_xlfn.CONCAT("key_",A322)</f>
        <v>key_322</v>
      </c>
    </row>
    <row r="323" spans="1:20" ht="7.8" customHeight="1" x14ac:dyDescent="0.3">
      <c r="A323" s="13">
        <v>323</v>
      </c>
      <c r="B323" s="9" t="s">
        <v>1422</v>
      </c>
      <c r="C323" s="9" t="s">
        <v>1229</v>
      </c>
      <c r="D323" s="9" t="s">
        <v>1461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>_xlfn.CONCAT("Trata-se de: ", SUBSTITUTE(B323,"1.",""))</f>
        <v>Trata-se de: Elemento</v>
      </c>
      <c r="M323" s="7" t="str">
        <f>_xlfn.CONCAT("", SUBSTITUTE(C323,"."," ")," ")</f>
        <v xml:space="preserve">Processual </v>
      </c>
      <c r="N323" s="7" t="str">
        <f>_xlfn.CONCAT(SUBSTITUTE(D323,"."," ")," ")</f>
        <v xml:space="preserve">Analógico </v>
      </c>
      <c r="O323" s="7" t="str">
        <f>_xlfn.CONCAT(SUBSTITUTE(E323,"."," ")," ")</f>
        <v xml:space="preserve">Artístico </v>
      </c>
      <c r="P323" s="7" t="str">
        <f>_xlfn.CONCAT(L323," ",M323," ",N323," ",O323," ", SUBSTITUTE(F323, ".", " "),". --- ",Q323)</f>
        <v>Trata-se de: Elemento Processual  Analógico  Artístico  Tela. --- Consultar a Norma . na Seção  3**</v>
      </c>
      <c r="Q323" s="7" t="str">
        <f>_xlfn.CONCAT("Consultar a Norma ",R323," na Seção ",S323)</f>
        <v>Consultar a Norma . na Seção  3**</v>
      </c>
      <c r="R323" s="21" t="s">
        <v>412</v>
      </c>
      <c r="S323" s="21" t="s">
        <v>415</v>
      </c>
      <c r="T323" s="10" t="str">
        <f>_xlfn.CONCAT("key_",A323)</f>
        <v>key_323</v>
      </c>
    </row>
    <row r="324" spans="1:20" ht="7.8" customHeight="1" x14ac:dyDescent="0.3">
      <c r="A324" s="13">
        <v>324</v>
      </c>
      <c r="B324" s="9" t="s">
        <v>1422</v>
      </c>
      <c r="C324" s="9" t="s">
        <v>1229</v>
      </c>
      <c r="D324" s="9" t="s">
        <v>1461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>_xlfn.CONCAT("Trata-se de: ", SUBSTITUTE(B324,"1.",""))</f>
        <v>Trata-se de: Elemento</v>
      </c>
      <c r="M324" s="7" t="str">
        <f>_xlfn.CONCAT("", SUBSTITUTE(C324,"."," ")," ")</f>
        <v xml:space="preserve">Processual </v>
      </c>
      <c r="N324" s="7" t="str">
        <f>_xlfn.CONCAT(SUBSTITUTE(D324,"."," ")," ")</f>
        <v xml:space="preserve">Analógico </v>
      </c>
      <c r="O324" s="7" t="str">
        <f>_xlfn.CONCAT(SUBSTITUTE(E324,"."," ")," ")</f>
        <v xml:space="preserve">Artístico </v>
      </c>
      <c r="P324" s="7" t="str">
        <f>_xlfn.CONCAT(L324," ",M324," ",N324," ",O324," ", SUBSTITUTE(F324, ".", " "),". --- ",Q324)</f>
        <v>Trata-se de: Elemento Processual  Analógico  Artístico  Quadro. --- Consultar a Norma . na Seção  3**</v>
      </c>
      <c r="Q324" s="7" t="str">
        <f>_xlfn.CONCAT("Consultar a Norma ",R324," na Seção ",S324)</f>
        <v>Consultar a Norma . na Seção  3**</v>
      </c>
      <c r="R324" s="21" t="s">
        <v>412</v>
      </c>
      <c r="S324" s="21" t="s">
        <v>415</v>
      </c>
      <c r="T324" s="10" t="str">
        <f>_xlfn.CONCAT("key_",A324)</f>
        <v>key_324</v>
      </c>
    </row>
    <row r="325" spans="1:20" ht="7.8" customHeight="1" x14ac:dyDescent="0.3">
      <c r="A325" s="13">
        <v>325</v>
      </c>
      <c r="B325" s="9" t="s">
        <v>1422</v>
      </c>
      <c r="C325" s="9" t="s">
        <v>1229</v>
      </c>
      <c r="D325" s="9" t="s">
        <v>1461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>_xlfn.CONCAT("Trata-se de: ", SUBSTITUTE(B325,"1.",""))</f>
        <v>Trata-se de: Elemento</v>
      </c>
      <c r="M325" s="7" t="str">
        <f>_xlfn.CONCAT("", SUBSTITUTE(C325,"."," ")," ")</f>
        <v xml:space="preserve">Processual </v>
      </c>
      <c r="N325" s="7" t="str">
        <f>_xlfn.CONCAT(SUBSTITUTE(D325,"."," ")," ")</f>
        <v xml:space="preserve">Analógico </v>
      </c>
      <c r="O325" s="7" t="str">
        <f>_xlfn.CONCAT(SUBSTITUTE(E325,"."," ")," ")</f>
        <v xml:space="preserve">Artístico </v>
      </c>
      <c r="P325" s="7" t="str">
        <f>_xlfn.CONCAT(L325," ",M325," ",N325," ",O325," ", SUBSTITUTE(F325, ".", " "),". --- ",Q325)</f>
        <v>Trata-se de: Elemento Processual  Analógico  Artístico  Escultura. --- Consultar a Norma . na Seção  3**</v>
      </c>
      <c r="Q325" s="7" t="str">
        <f>_xlfn.CONCAT("Consultar a Norma ",R325," na Seção ",S325)</f>
        <v>Consultar a Norma . na Seção  3**</v>
      </c>
      <c r="R325" s="21" t="s">
        <v>412</v>
      </c>
      <c r="S325" s="21" t="s">
        <v>415</v>
      </c>
      <c r="T325" s="10" t="str">
        <f>_xlfn.CONCAT("key_",A325)</f>
        <v>key_325</v>
      </c>
    </row>
    <row r="326" spans="1:20" ht="7.8" customHeight="1" x14ac:dyDescent="0.3">
      <c r="A326" s="13">
        <v>326</v>
      </c>
      <c r="B326" s="9" t="s">
        <v>1422</v>
      </c>
      <c r="C326" s="9" t="s">
        <v>1233</v>
      </c>
      <c r="D326" s="9" t="s">
        <v>1234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>_xlfn.CONCAT("Trata-se de: ", SUBSTITUTE(B326,"1.",""))</f>
        <v>Trata-se de: Elemento</v>
      </c>
      <c r="M326" s="7" t="str">
        <f>_xlfn.CONCAT("", SUBSTITUTE(C326,"."," ")," ")</f>
        <v xml:space="preserve">Parâmetro </v>
      </c>
      <c r="N326" s="7" t="str">
        <f>_xlfn.CONCAT(SUBSTITUTE(D326,"."," ")," ")</f>
        <v xml:space="preserve">De Documentação </v>
      </c>
      <c r="O326" s="7" t="str">
        <f>_xlfn.CONCAT(SUBSTITUTE(E326,"."," ")," ")</f>
        <v xml:space="preserve">No Carimbo </v>
      </c>
      <c r="P326" s="7" t="str">
        <f>_xlfn.CONCAT(L326," ",M326," ",N326," ",O326," ", SUBSTITUTE(F326, ".", " "),". --- ",Q326)</f>
        <v>Trata-se de: Elemento Parâmetro  De Documentação  No Carimbo  Id Empresa. --- Consultar a Norma 6492-2021 na Seção  4.5.1</v>
      </c>
      <c r="Q326" s="7" t="str">
        <f>_xlfn.CONCAT("Consultar a Norma ",R326," na Seção ",S326)</f>
        <v>Consultar a Norma 6492-2021 na Seção  4.5.1</v>
      </c>
      <c r="R326" s="21" t="s">
        <v>592</v>
      </c>
      <c r="S326" s="21" t="s">
        <v>276</v>
      </c>
      <c r="T326" s="10" t="str">
        <f>_xlfn.CONCAT("key_",A326)</f>
        <v>key_326</v>
      </c>
    </row>
    <row r="327" spans="1:20" ht="7.8" customHeight="1" x14ac:dyDescent="0.3">
      <c r="A327" s="13">
        <v>327</v>
      </c>
      <c r="B327" s="9" t="s">
        <v>1422</v>
      </c>
      <c r="C327" s="9" t="s">
        <v>1233</v>
      </c>
      <c r="D327" s="9" t="s">
        <v>1234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>_xlfn.CONCAT("Trata-se de: ", SUBSTITUTE(B327,"1.",""))</f>
        <v>Trata-se de: Elemento</v>
      </c>
      <c r="M327" s="7" t="str">
        <f>_xlfn.CONCAT("", SUBSTITUTE(C327,"."," ")," ")</f>
        <v xml:space="preserve">Parâmetro </v>
      </c>
      <c r="N327" s="7" t="str">
        <f>_xlfn.CONCAT(SUBSTITUTE(D327,"."," ")," ")</f>
        <v xml:space="preserve">De Documentação </v>
      </c>
      <c r="O327" s="7" t="str">
        <f>_xlfn.CONCAT(SUBSTITUTE(E327,"."," ")," ")</f>
        <v xml:space="preserve">No Carimbo </v>
      </c>
      <c r="P327" s="7" t="str">
        <f>_xlfn.CONCAT(L327," ",M327," ",N327," ",O327," ", SUBSTITUTE(F327, ".", " "),". --- ",Q327)</f>
        <v>Trata-se de: Elemento Parâmetro  De Documentação  No Carimbo  Id Cliente. --- Consultar a Norma 6492-2021 na Seção  4.5.1</v>
      </c>
      <c r="Q327" s="7" t="str">
        <f>_xlfn.CONCAT("Consultar a Norma ",R327," na Seção ",S327)</f>
        <v>Consultar a Norma 6492-2021 na Seção  4.5.1</v>
      </c>
      <c r="R327" s="21" t="s">
        <v>592</v>
      </c>
      <c r="S327" s="21" t="s">
        <v>276</v>
      </c>
      <c r="T327" s="10" t="str">
        <f>_xlfn.CONCAT("key_",A327)</f>
        <v>key_327</v>
      </c>
    </row>
    <row r="328" spans="1:20" ht="7.8" customHeight="1" x14ac:dyDescent="0.3">
      <c r="A328" s="13">
        <v>328</v>
      </c>
      <c r="B328" s="9" t="s">
        <v>1422</v>
      </c>
      <c r="C328" s="9" t="s">
        <v>1233</v>
      </c>
      <c r="D328" s="9" t="s">
        <v>1234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>_xlfn.CONCAT("Trata-se de: ", SUBSTITUTE(B328,"1.",""))</f>
        <v>Trata-se de: Elemento</v>
      </c>
      <c r="M328" s="7" t="str">
        <f>_xlfn.CONCAT("", SUBSTITUTE(C328,"."," ")," ")</f>
        <v xml:space="preserve">Parâmetro </v>
      </c>
      <c r="N328" s="7" t="str">
        <f>_xlfn.CONCAT(SUBSTITUTE(D328,"."," ")," ")</f>
        <v xml:space="preserve">De Documentação </v>
      </c>
      <c r="O328" s="7" t="str">
        <f>_xlfn.CONCAT(SUBSTITUTE(E328,"."," ")," ")</f>
        <v xml:space="preserve">No Carimbo </v>
      </c>
      <c r="P328" s="7" t="str">
        <f>_xlfn.CONCAT(L328," ",M328," ",N328," ",O328," ", SUBSTITUTE(F328, ".", " "),". --- ",Q328)</f>
        <v>Trata-se de: Elemento Parâmetro  De Documentação  No Carimbo  Id Titulo desenho. --- Consultar a Norma 6492-2021 na Seção  4.5.1</v>
      </c>
      <c r="Q328" s="7" t="str">
        <f>_xlfn.CONCAT("Consultar a Norma ",R328," na Seção ",S328)</f>
        <v>Consultar a Norma 6492-2021 na Seção  4.5.1</v>
      </c>
      <c r="R328" s="21" t="s">
        <v>592</v>
      </c>
      <c r="S328" s="21" t="s">
        <v>276</v>
      </c>
      <c r="T328" s="10" t="str">
        <f>_xlfn.CONCAT("key_",A328)</f>
        <v>key_328</v>
      </c>
    </row>
    <row r="329" spans="1:20" ht="7.8" customHeight="1" x14ac:dyDescent="0.3">
      <c r="A329" s="13">
        <v>329</v>
      </c>
      <c r="B329" s="9" t="s">
        <v>1422</v>
      </c>
      <c r="C329" s="9" t="s">
        <v>1233</v>
      </c>
      <c r="D329" s="9" t="s">
        <v>1234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>_xlfn.CONCAT("Trata-se de: ", SUBSTITUTE(B329,"1.",""))</f>
        <v>Trata-se de: Elemento</v>
      </c>
      <c r="M329" s="7" t="str">
        <f>_xlfn.CONCAT("", SUBSTITUTE(C329,"."," ")," ")</f>
        <v xml:space="preserve">Parâmetro </v>
      </c>
      <c r="N329" s="7" t="str">
        <f>_xlfn.CONCAT(SUBSTITUTE(D329,"."," ")," ")</f>
        <v xml:space="preserve">De Documentação </v>
      </c>
      <c r="O329" s="7" t="str">
        <f>_xlfn.CONCAT(SUBSTITUTE(E329,"."," ")," ")</f>
        <v xml:space="preserve">No Carimbo </v>
      </c>
      <c r="P329" s="7" t="str">
        <f>_xlfn.CONCAT(L329," ",M329," ",N329," ",O329," ", SUBSTITUTE(F329, ".", " "),". --- ",Q329)</f>
        <v>Trata-se de: Elemento Parâmetro  De Documentação  No Carimbo  Id Num projeto. --- Consultar a Norma 6492-2021 na Seção  4.5.1</v>
      </c>
      <c r="Q329" s="7" t="str">
        <f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>_xlfn.CONCAT("key_",A329)</f>
        <v>key_329</v>
      </c>
    </row>
    <row r="330" spans="1:20" ht="7.8" customHeight="1" x14ac:dyDescent="0.3">
      <c r="A330" s="13">
        <v>330</v>
      </c>
      <c r="B330" s="9" t="s">
        <v>1422</v>
      </c>
      <c r="C330" s="9" t="s">
        <v>1233</v>
      </c>
      <c r="D330" s="9" t="s">
        <v>1234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>_xlfn.CONCAT("Trata-se de: ", SUBSTITUTE(B330,"1.",""))</f>
        <v>Trata-se de: Elemento</v>
      </c>
      <c r="M330" s="7" t="str">
        <f>_xlfn.CONCAT("", SUBSTITUTE(C330,"."," ")," ")</f>
        <v xml:space="preserve">Parâmetro </v>
      </c>
      <c r="N330" s="7" t="str">
        <f>_xlfn.CONCAT(SUBSTITUTE(D330,"."," ")," ")</f>
        <v xml:space="preserve">De Documentação </v>
      </c>
      <c r="O330" s="7" t="str">
        <f>_xlfn.CONCAT(SUBSTITUTE(E330,"."," ")," ")</f>
        <v xml:space="preserve">No Carimbo </v>
      </c>
      <c r="P330" s="7" t="str">
        <f>_xlfn.CONCAT(L330," ",M330," ",N330," ",O330," ", SUBSTITUTE(F330, ".", " "),". --- ",Q330)</f>
        <v>Trata-se de: Elemento Parâmetro  De Documentação  No Carimbo  Id Escala. --- Consultar a Norma 6492-2021 na Seção  4.5.1</v>
      </c>
      <c r="Q330" s="7" t="str">
        <f>_xlfn.CONCAT("Consultar a Norma ",R330," na Seção ",S330)</f>
        <v>Consultar a Norma 6492-2021 na Seção  4.5.1</v>
      </c>
      <c r="R330" s="21" t="s">
        <v>592</v>
      </c>
      <c r="S330" s="21" t="s">
        <v>276</v>
      </c>
      <c r="T330" s="10" t="str">
        <f>_xlfn.CONCAT("key_",A330)</f>
        <v>key_330</v>
      </c>
    </row>
    <row r="331" spans="1:20" ht="7.8" customHeight="1" x14ac:dyDescent="0.3">
      <c r="A331" s="13">
        <v>331</v>
      </c>
      <c r="B331" s="9" t="s">
        <v>1422</v>
      </c>
      <c r="C331" s="9" t="s">
        <v>1233</v>
      </c>
      <c r="D331" s="9" t="s">
        <v>1234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>_xlfn.CONCAT("Trata-se de: ", SUBSTITUTE(B331,"1.",""))</f>
        <v>Trata-se de: Elemento</v>
      </c>
      <c r="M331" s="7" t="str">
        <f>_xlfn.CONCAT("", SUBSTITUTE(C331,"."," ")," ")</f>
        <v xml:space="preserve">Parâmetro </v>
      </c>
      <c r="N331" s="7" t="str">
        <f>_xlfn.CONCAT(SUBSTITUTE(D331,"."," ")," ")</f>
        <v xml:space="preserve">De Documentação </v>
      </c>
      <c r="O331" s="7" t="str">
        <f>_xlfn.CONCAT(SUBSTITUTE(E331,"."," ")," ")</f>
        <v xml:space="preserve">No Carimbo </v>
      </c>
      <c r="P331" s="7" t="str">
        <f>_xlfn.CONCAT(L331," ",M331," ",N331," ",O331," ", SUBSTITUTE(F331, ".", " "),". --- ",Q331)</f>
        <v>Trata-se de: Elemento Parâmetro  De Documentação  No Carimbo  Id Local. --- Consultar a Norma 6492-2021 na Seção  4.5.1</v>
      </c>
      <c r="Q331" s="7" t="str">
        <f>_xlfn.CONCAT("Consultar a Norma ",R331," na Seção ",S331)</f>
        <v>Consultar a Norma 6492-2021 na Seção  4.5.1</v>
      </c>
      <c r="R331" s="21" t="s">
        <v>592</v>
      </c>
      <c r="S331" s="21" t="s">
        <v>276</v>
      </c>
      <c r="T331" s="10" t="str">
        <f>_xlfn.CONCAT("key_",A331)</f>
        <v>key_331</v>
      </c>
    </row>
    <row r="332" spans="1:20" ht="7.8" customHeight="1" x14ac:dyDescent="0.3">
      <c r="A332" s="13">
        <v>332</v>
      </c>
      <c r="B332" s="9" t="s">
        <v>1422</v>
      </c>
      <c r="C332" s="9" t="s">
        <v>1233</v>
      </c>
      <c r="D332" s="9" t="s">
        <v>1234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>_xlfn.CONCAT("Trata-se de: ", SUBSTITUTE(B332,"1.",""))</f>
        <v>Trata-se de: Elemento</v>
      </c>
      <c r="M332" s="7" t="str">
        <f>_xlfn.CONCAT("", SUBSTITUTE(C332,"."," ")," ")</f>
        <v xml:space="preserve">Parâmetro </v>
      </c>
      <c r="N332" s="7" t="str">
        <f>_xlfn.CONCAT(SUBSTITUTE(D332,"."," ")," ")</f>
        <v xml:space="preserve">De Documentação </v>
      </c>
      <c r="O332" s="7" t="str">
        <f>_xlfn.CONCAT(SUBSTITUTE(E332,"."," ")," ")</f>
        <v xml:space="preserve">No Carimbo </v>
      </c>
      <c r="P332" s="7" t="str">
        <f>_xlfn.CONCAT(L332," ",M332," ",N332," ",O332," ", SUBSTITUTE(F332, ".", " "),". --- ",Q332)</f>
        <v>Trata-se de: Elemento Parâmetro  De Documentação  No Carimbo  Id Data. --- Consultar a Norma 6492-2021 na Seção  4.5.1</v>
      </c>
      <c r="Q332" s="7" t="str">
        <f>_xlfn.CONCAT("Consultar a Norma ",R332," na Seção ",S332)</f>
        <v>Consultar a Norma 6492-2021 na Seção  4.5.1</v>
      </c>
      <c r="R332" s="21" t="s">
        <v>592</v>
      </c>
      <c r="S332" s="21" t="s">
        <v>276</v>
      </c>
      <c r="T332" s="10" t="str">
        <f>_xlfn.CONCAT("key_",A332)</f>
        <v>key_332</v>
      </c>
    </row>
    <row r="333" spans="1:20" ht="7.8" customHeight="1" x14ac:dyDescent="0.3">
      <c r="A333" s="13">
        <v>333</v>
      </c>
      <c r="B333" s="9" t="s">
        <v>1422</v>
      </c>
      <c r="C333" s="9" t="s">
        <v>1233</v>
      </c>
      <c r="D333" s="9" t="s">
        <v>1234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>_xlfn.CONCAT("Trata-se de: ", SUBSTITUTE(B333,"1.",""))</f>
        <v>Trata-se de: Elemento</v>
      </c>
      <c r="M333" s="7" t="str">
        <f>_xlfn.CONCAT("", SUBSTITUTE(C333,"."," ")," ")</f>
        <v xml:space="preserve">Parâmetro </v>
      </c>
      <c r="N333" s="7" t="str">
        <f>_xlfn.CONCAT(SUBSTITUTE(D333,"."," ")," ")</f>
        <v xml:space="preserve">De Documentação </v>
      </c>
      <c r="O333" s="7" t="str">
        <f>_xlfn.CONCAT(SUBSTITUTE(E333,"."," ")," ")</f>
        <v xml:space="preserve">No Carimbo </v>
      </c>
      <c r="P333" s="7" t="str">
        <f>_xlfn.CONCAT(L333," ",M333," ",N333," ",O333," ", SUBSTITUTE(F333, ".", " "),". --- ",Q333)</f>
        <v>Trata-se de: Elemento Parâmetro  De Documentação  No Carimbo  Id Autor do Desenho. --- Consultar a Norma 6492-2021 na Seção  4.5.1</v>
      </c>
      <c r="Q333" s="7" t="str">
        <f>_xlfn.CONCAT("Consultar a Norma ",R333," na Seção ",S333)</f>
        <v>Consultar a Norma 6492-2021 na Seção  4.5.1</v>
      </c>
      <c r="R333" s="21" t="s">
        <v>592</v>
      </c>
      <c r="S333" s="21" t="s">
        <v>276</v>
      </c>
      <c r="T333" s="10" t="str">
        <f>_xlfn.CONCAT("key_",A333)</f>
        <v>key_333</v>
      </c>
    </row>
    <row r="334" spans="1:20" ht="7.8" customHeight="1" x14ac:dyDescent="0.3">
      <c r="A334" s="13">
        <v>334</v>
      </c>
      <c r="B334" s="9" t="s">
        <v>1422</v>
      </c>
      <c r="C334" s="9" t="s">
        <v>1233</v>
      </c>
      <c r="D334" s="9" t="s">
        <v>1234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>_xlfn.CONCAT("Trata-se de: ", SUBSTITUTE(B334,"1.",""))</f>
        <v>Trata-se de: Elemento</v>
      </c>
      <c r="M334" s="7" t="str">
        <f>_xlfn.CONCAT("", SUBSTITUTE(C334,"."," ")," ")</f>
        <v xml:space="preserve">Parâmetro </v>
      </c>
      <c r="N334" s="7" t="str">
        <f>_xlfn.CONCAT(SUBSTITUTE(D334,"."," ")," ")</f>
        <v xml:space="preserve">De Documentação </v>
      </c>
      <c r="O334" s="7" t="str">
        <f>_xlfn.CONCAT(SUBSTITUTE(E334,"."," ")," ")</f>
        <v xml:space="preserve">No Carimbo </v>
      </c>
      <c r="P334" s="7" t="str">
        <f>_xlfn.CONCAT(L334," ",M334," ",N334," ",O334," ", SUBSTITUTE(F334, ".", " "),". --- ",Q334)</f>
        <v>Trata-se de: Elemento Parâmetro  De Documentação  No Carimbo  Id Autor do Projeto. --- Consultar a Norma 6492-2021 na Seção  4.5.1</v>
      </c>
      <c r="Q334" s="7" t="str">
        <f>_xlfn.CONCAT("Consultar a Norma ",R334," na Seção ",S334)</f>
        <v>Consultar a Norma 6492-2021 na Seção  4.5.1</v>
      </c>
      <c r="R334" s="21" t="s">
        <v>592</v>
      </c>
      <c r="S334" s="21" t="s">
        <v>276</v>
      </c>
      <c r="T334" s="10" t="str">
        <f>_xlfn.CONCAT("key_",A334)</f>
        <v>key_334</v>
      </c>
    </row>
    <row r="335" spans="1:20" ht="7.8" customHeight="1" x14ac:dyDescent="0.3">
      <c r="A335" s="13">
        <v>335</v>
      </c>
      <c r="B335" s="9" t="s">
        <v>1422</v>
      </c>
      <c r="C335" s="9" t="s">
        <v>1233</v>
      </c>
      <c r="D335" s="9" t="s">
        <v>1234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>_xlfn.CONCAT("Trata-se de: ", SUBSTITUTE(B335,"1.",""))</f>
        <v>Trata-se de: Elemento</v>
      </c>
      <c r="M335" s="7" t="str">
        <f>_xlfn.CONCAT("", SUBSTITUTE(C335,"."," ")," ")</f>
        <v xml:space="preserve">Parâmetro </v>
      </c>
      <c r="N335" s="7" t="str">
        <f>_xlfn.CONCAT(SUBSTITUTE(D335,"."," ")," ")</f>
        <v xml:space="preserve">De Documentação </v>
      </c>
      <c r="O335" s="7" t="str">
        <f>_xlfn.CONCAT(SUBSTITUTE(E335,"."," ")," ")</f>
        <v xml:space="preserve">No Carimbo </v>
      </c>
      <c r="P335" s="7" t="str">
        <f>_xlfn.CONCAT(L335," ",M335," ",N335," ",O335," ", SUBSTITUTE(F335, ".", " "),". --- ",Q335)</f>
        <v>Trata-se de: Elemento Parâmetro  De Documentação  No Carimbo  Id Responsável Técnico. --- Consultar a Norma 6492-2021 na Seção  4.5.1</v>
      </c>
      <c r="Q335" s="7" t="str">
        <f>_xlfn.CONCAT("Consultar a Norma ",R335," na Seção ",S335)</f>
        <v>Consultar a Norma 6492-2021 na Seção  4.5.1</v>
      </c>
      <c r="R335" s="21" t="s">
        <v>592</v>
      </c>
      <c r="S335" s="21" t="s">
        <v>276</v>
      </c>
      <c r="T335" s="10" t="str">
        <f>_xlfn.CONCAT("key_",A335)</f>
        <v>key_335</v>
      </c>
    </row>
    <row r="336" spans="1:20" ht="7.8" customHeight="1" x14ac:dyDescent="0.3">
      <c r="A336" s="13">
        <v>336</v>
      </c>
      <c r="B336" s="9" t="s">
        <v>1422</v>
      </c>
      <c r="C336" s="9" t="s">
        <v>1233</v>
      </c>
      <c r="D336" s="9" t="s">
        <v>1234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>_xlfn.CONCAT("Trata-se de: ", SUBSTITUTE(B336,"1.",""))</f>
        <v>Trata-se de: Elemento</v>
      </c>
      <c r="M336" s="7" t="str">
        <f>_xlfn.CONCAT("", SUBSTITUTE(C336,"."," ")," ")</f>
        <v xml:space="preserve">Parâmetro </v>
      </c>
      <c r="N336" s="7" t="str">
        <f>_xlfn.CONCAT(SUBSTITUTE(D336,"."," ")," ")</f>
        <v xml:space="preserve">De Documentação </v>
      </c>
      <c r="O336" s="7" t="str">
        <f>_xlfn.CONCAT(SUBSTITUTE(E336,"."," ")," ")</f>
        <v xml:space="preserve">No Carimbo </v>
      </c>
      <c r="P336" s="7" t="str">
        <f>_xlfn.CONCAT(L336," ",M336," ",N336," ",O336," ", SUBSTITUTE(F336, ".", " "),". --- ",Q336)</f>
        <v>Trata-se de: Elemento Parâmetro  De Documentação  No Carimbo  Id Número Revisão. --- Consultar a Norma 6492-2021 na Seção  4.5.1</v>
      </c>
      <c r="Q336" s="7" t="str">
        <f>_xlfn.CONCAT("Consultar a Norma ",R336," na Seção ",S336)</f>
        <v>Consultar a Norma 6492-2021 na Seção  4.5.1</v>
      </c>
      <c r="R336" s="21" t="s">
        <v>592</v>
      </c>
      <c r="S336" s="21" t="s">
        <v>276</v>
      </c>
      <c r="T336" s="10" t="str">
        <f>_xlfn.CONCAT("key_",A336)</f>
        <v>key_336</v>
      </c>
    </row>
    <row r="337" spans="1:20" ht="7.8" customHeight="1" x14ac:dyDescent="0.3">
      <c r="A337" s="13">
        <v>337</v>
      </c>
      <c r="B337" s="9" t="s">
        <v>1422</v>
      </c>
      <c r="C337" s="9" t="s">
        <v>1233</v>
      </c>
      <c r="D337" s="9" t="s">
        <v>1234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>_xlfn.CONCAT("Trata-se de: ", SUBSTITUTE(B337,"1.",""))</f>
        <v>Trata-se de: Elemento</v>
      </c>
      <c r="M337" s="7" t="str">
        <f>_xlfn.CONCAT("", SUBSTITUTE(C337,"."," ")," ")</f>
        <v xml:space="preserve">Parâmetro </v>
      </c>
      <c r="N337" s="7" t="str">
        <f>_xlfn.CONCAT(SUBSTITUTE(D337,"."," ")," ")</f>
        <v xml:space="preserve">De Documentação </v>
      </c>
      <c r="O337" s="7" t="str">
        <f>_xlfn.CONCAT(SUBSTITUTE(E337,"."," ")," ")</f>
        <v xml:space="preserve">No Carimbo </v>
      </c>
      <c r="P337" s="7" t="str">
        <f>_xlfn.CONCAT(L337," ",M337," ",N337," ",O337," ", SUBSTITUTE(F337, ".", " "),". --- ",Q337)</f>
        <v>Trata-se de: Elemento Parâmetro  De Documentação  No Carimbo  Id Local Aprovação. --- Consultar a Norma 6492-2021 na Seção  4.5.1</v>
      </c>
      <c r="Q337" s="7" t="str">
        <f>_xlfn.CONCAT("Consultar a Norma ",R337," na Seção ",S337)</f>
        <v>Consultar a Norma 6492-2021 na Seção  4.5.1</v>
      </c>
      <c r="R337" s="21" t="s">
        <v>592</v>
      </c>
      <c r="S337" s="21" t="s">
        <v>276</v>
      </c>
      <c r="T337" s="10" t="str">
        <f>_xlfn.CONCAT("key_",A337)</f>
        <v>key_337</v>
      </c>
    </row>
    <row r="338" spans="1:20" ht="7.8" customHeight="1" x14ac:dyDescent="0.3">
      <c r="A338" s="13">
        <v>338</v>
      </c>
      <c r="B338" s="9" t="s">
        <v>1422</v>
      </c>
      <c r="C338" s="9" t="s">
        <v>1233</v>
      </c>
      <c r="D338" s="9" t="s">
        <v>1234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>_xlfn.CONCAT("Trata-se de: ", SUBSTITUTE(B338,"1.",""))</f>
        <v>Trata-se de: Elemento</v>
      </c>
      <c r="M338" s="7" t="str">
        <f>_xlfn.CONCAT("", SUBSTITUTE(C338,"."," ")," ")</f>
        <v xml:space="preserve">Parâmetro </v>
      </c>
      <c r="N338" s="7" t="str">
        <f>_xlfn.CONCAT(SUBSTITUTE(D338,"."," ")," ")</f>
        <v xml:space="preserve">De Documentação </v>
      </c>
      <c r="O338" s="7" t="str">
        <f>_xlfn.CONCAT(SUBSTITUTE(E338,"."," ")," ")</f>
        <v xml:space="preserve">Na Prancha </v>
      </c>
      <c r="P338" s="7" t="str">
        <f>_xlfn.CONCAT(L338," ",M338," ",N338," ",O338," ", SUBSTITUTE(F338, ".", " "),". --- ",Q338)</f>
        <v>Trata-se de: Elemento Parâmetro  De Documentação  Na Prancha  Id Planta-Chave. --- Consultar a Norma 6492-2021 na Seção  4.5.2</v>
      </c>
      <c r="Q338" s="7" t="str">
        <f>_xlfn.CONCAT("Consultar a Norma ",R338," na Seção ",S338)</f>
        <v>Consultar a Norma 6492-2021 na Seção  4.5.2</v>
      </c>
      <c r="R338" s="21" t="s">
        <v>592</v>
      </c>
      <c r="S338" s="21" t="s">
        <v>277</v>
      </c>
      <c r="T338" s="10" t="str">
        <f>_xlfn.CONCAT("key_",A338)</f>
        <v>key_338</v>
      </c>
    </row>
    <row r="339" spans="1:20" ht="7.8" customHeight="1" x14ac:dyDescent="0.3">
      <c r="A339" s="13">
        <v>339</v>
      </c>
      <c r="B339" s="9" t="s">
        <v>1422</v>
      </c>
      <c r="C339" s="9" t="s">
        <v>1233</v>
      </c>
      <c r="D339" s="9" t="s">
        <v>1234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>_xlfn.CONCAT("Trata-se de: ", SUBSTITUTE(B339,"1.",""))</f>
        <v>Trata-se de: Elemento</v>
      </c>
      <c r="M339" s="7" t="str">
        <f>_xlfn.CONCAT("", SUBSTITUTE(C339,"."," ")," ")</f>
        <v xml:space="preserve">Parâmetro </v>
      </c>
      <c r="N339" s="7" t="str">
        <f>_xlfn.CONCAT(SUBSTITUTE(D339,"."," ")," ")</f>
        <v xml:space="preserve">De Documentação </v>
      </c>
      <c r="O339" s="7" t="str">
        <f>_xlfn.CONCAT(SUBSTITUTE(E339,"."," ")," ")</f>
        <v xml:space="preserve">Na Prancha </v>
      </c>
      <c r="P339" s="7" t="str">
        <f>_xlfn.CONCAT(L339," ",M339," ",N339," ",O339," ", SUBSTITUTE(F339, ".", " "),". --- ",Q339)</f>
        <v>Trata-se de: Elemento Parâmetro  De Documentação  Na Prancha  Id Escala Gráfica. --- Consultar a Norma 6492-2021 na Seção  4.5.2</v>
      </c>
      <c r="Q339" s="7" t="str">
        <f>_xlfn.CONCAT("Consultar a Norma ",R339," na Seção ",S339)</f>
        <v>Consultar a Norma 6492-2021 na Seção  4.5.2</v>
      </c>
      <c r="R339" s="21" t="s">
        <v>592</v>
      </c>
      <c r="S339" s="21" t="s">
        <v>277</v>
      </c>
      <c r="T339" s="10" t="str">
        <f>_xlfn.CONCAT("key_",A339)</f>
        <v>key_339</v>
      </c>
    </row>
    <row r="340" spans="1:20" ht="7.8" customHeight="1" x14ac:dyDescent="0.3">
      <c r="A340" s="13">
        <v>340</v>
      </c>
      <c r="B340" s="9" t="s">
        <v>1422</v>
      </c>
      <c r="C340" s="9" t="s">
        <v>1233</v>
      </c>
      <c r="D340" s="9" t="s">
        <v>1234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>_xlfn.CONCAT("Trata-se de: ", SUBSTITUTE(B340,"1.",""))</f>
        <v>Trata-se de: Elemento</v>
      </c>
      <c r="M340" s="7" t="str">
        <f>_xlfn.CONCAT("", SUBSTITUTE(C340,"."," ")," ")</f>
        <v xml:space="preserve">Parâmetro </v>
      </c>
      <c r="N340" s="7" t="str">
        <f>_xlfn.CONCAT(SUBSTITUTE(D340,"."," ")," ")</f>
        <v xml:space="preserve">De Documentação </v>
      </c>
      <c r="O340" s="7" t="str">
        <f>_xlfn.CONCAT(SUBSTITUTE(E340,"."," ")," ")</f>
        <v xml:space="preserve">Na Prancha </v>
      </c>
      <c r="P340" s="7" t="str">
        <f>_xlfn.CONCAT(L340," ",M340," ",N340," ",O340," ", SUBSTITUTE(F340, ".", " "),". --- ",Q340)</f>
        <v>Trata-se de: Elemento Parâmetro  De Documentação  Na Prancha  Id Numeração. --- Consultar a Norma 6492-2021 na Seção  4.5.2</v>
      </c>
      <c r="Q340" s="7" t="str">
        <f>_xlfn.CONCAT("Consultar a Norma ",R340," na Seção ",S340)</f>
        <v>Consultar a Norma 6492-2021 na Seção  4.5.2</v>
      </c>
      <c r="R340" s="21" t="s">
        <v>592</v>
      </c>
      <c r="S340" s="21" t="s">
        <v>277</v>
      </c>
      <c r="T340" s="10" t="str">
        <f>_xlfn.CONCAT("key_",A340)</f>
        <v>key_340</v>
      </c>
    </row>
    <row r="341" spans="1:20" ht="7.8" customHeight="1" x14ac:dyDescent="0.3">
      <c r="A341" s="13">
        <v>341</v>
      </c>
      <c r="B341" s="9" t="s">
        <v>1422</v>
      </c>
      <c r="C341" s="9" t="s">
        <v>1233</v>
      </c>
      <c r="D341" s="9" t="s">
        <v>1234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>_xlfn.CONCAT("Trata-se de: ", SUBSTITUTE(B341,"1.",""))</f>
        <v>Trata-se de: Elemento</v>
      </c>
      <c r="M341" s="7" t="str">
        <f>_xlfn.CONCAT("", SUBSTITUTE(C341,"."," ")," ")</f>
        <v xml:space="preserve">Parâmetro </v>
      </c>
      <c r="N341" s="7" t="str">
        <f>_xlfn.CONCAT(SUBSTITUTE(D341,"."," ")," ")</f>
        <v xml:space="preserve">De Documentação </v>
      </c>
      <c r="O341" s="7" t="str">
        <f>_xlfn.CONCAT(SUBSTITUTE(E341,"."," ")," ")</f>
        <v xml:space="preserve">Na Prancha </v>
      </c>
      <c r="P341" s="7" t="str">
        <f>_xlfn.CONCAT(L341," ",M341," ",N341," ",O341," ", SUBSTITUTE(F341, ".", " "),". --- ",Q341)</f>
        <v>Trata-se de: Elemento Parâmetro  De Documentação  Na Prancha  Id Descrição revisão. --- Consultar a Norma 6492-2021 na Seção  4.5.2</v>
      </c>
      <c r="Q341" s="7" t="str">
        <f>_xlfn.CONCAT("Consultar a Norma ",R341," na Seção ",S341)</f>
        <v>Consultar a Norma 6492-2021 na Seção  4.5.2</v>
      </c>
      <c r="R341" s="21" t="s">
        <v>592</v>
      </c>
      <c r="S341" s="21" t="s">
        <v>277</v>
      </c>
      <c r="T341" s="10" t="str">
        <f>_xlfn.CONCAT("key_",A341)</f>
        <v>key_341</v>
      </c>
    </row>
    <row r="342" spans="1:20" ht="7.8" customHeight="1" x14ac:dyDescent="0.3">
      <c r="A342" s="13">
        <v>342</v>
      </c>
      <c r="B342" s="9" t="s">
        <v>1422</v>
      </c>
      <c r="C342" s="9" t="s">
        <v>1233</v>
      </c>
      <c r="D342" s="9" t="s">
        <v>1234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>_xlfn.CONCAT("Trata-se de: ", SUBSTITUTE(B342,"1.",""))</f>
        <v>Trata-se de: Elemento</v>
      </c>
      <c r="M342" s="7" t="str">
        <f>_xlfn.CONCAT("", SUBSTITUTE(C342,"."," ")," ")</f>
        <v xml:space="preserve">Parâmetro </v>
      </c>
      <c r="N342" s="7" t="str">
        <f>_xlfn.CONCAT(SUBSTITUTE(D342,"."," ")," ")</f>
        <v xml:space="preserve">De Documentação </v>
      </c>
      <c r="O342" s="7" t="str">
        <f>_xlfn.CONCAT(SUBSTITUTE(E342,"."," ")," ")</f>
        <v xml:space="preserve">Na Prancha </v>
      </c>
      <c r="P342" s="7" t="str">
        <f>_xlfn.CONCAT(L342," ",M342," ",N342," ",O342," ", SUBSTITUTE(F342, ".", " "),". --- ",Q342)</f>
        <v>Trata-se de: Elemento Parâmetro  De Documentação  Na Prancha  Id Convenção gráfica. --- Consultar a Norma 6492-2021 na Seção  4.5.2</v>
      </c>
      <c r="Q342" s="7" t="str">
        <f>_xlfn.CONCAT("Consultar a Norma ",R342," na Seção ",S342)</f>
        <v>Consultar a Norma 6492-2021 na Seção  4.5.2</v>
      </c>
      <c r="R342" s="21" t="s">
        <v>592</v>
      </c>
      <c r="S342" s="21" t="s">
        <v>277</v>
      </c>
      <c r="T342" s="10" t="str">
        <f>_xlfn.CONCAT("key_",A342)</f>
        <v>key_342</v>
      </c>
    </row>
    <row r="343" spans="1:20" ht="7.8" customHeight="1" x14ac:dyDescent="0.3">
      <c r="A343" s="13">
        <v>343</v>
      </c>
      <c r="B343" s="9" t="s">
        <v>1422</v>
      </c>
      <c r="C343" s="9" t="s">
        <v>1233</v>
      </c>
      <c r="D343" s="9" t="s">
        <v>1234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>_xlfn.CONCAT("Trata-se de: ", SUBSTITUTE(B343,"1.",""))</f>
        <v>Trata-se de: Elemento</v>
      </c>
      <c r="M343" s="7" t="str">
        <f>_xlfn.CONCAT("", SUBSTITUTE(C343,"."," ")," ")</f>
        <v xml:space="preserve">Parâmetro </v>
      </c>
      <c r="N343" s="7" t="str">
        <f>_xlfn.CONCAT(SUBSTITUTE(D343,"."," ")," ")</f>
        <v xml:space="preserve">De Documentação </v>
      </c>
      <c r="O343" s="7" t="str">
        <f>_xlfn.CONCAT(SUBSTITUTE(E343,"."," ")," ")</f>
        <v xml:space="preserve">Na Prancha </v>
      </c>
      <c r="P343" s="7" t="str">
        <f>_xlfn.CONCAT(L343," ",M343," ",N343," ",O343," ", SUBSTITUTE(F343, ".", " "),". --- ",Q343)</f>
        <v>Trata-se de: Elemento Parâmetro  De Documentação  Na Prancha  Id Notas Gerais. --- Consultar a Norma 6492-2021 na Seção  4.5.2</v>
      </c>
      <c r="Q343" s="7" t="str">
        <f>_xlfn.CONCAT("Consultar a Norma ",R343," na Seção ",S343)</f>
        <v>Consultar a Norma 6492-2021 na Seção  4.5.2</v>
      </c>
      <c r="R343" s="21" t="s">
        <v>592</v>
      </c>
      <c r="S343" s="21" t="s">
        <v>277</v>
      </c>
      <c r="T343" s="10" t="str">
        <f>_xlfn.CONCAT("key_",A343)</f>
        <v>key_343</v>
      </c>
    </row>
    <row r="344" spans="1:20" ht="7.8" customHeight="1" x14ac:dyDescent="0.3">
      <c r="A344" s="13">
        <v>344</v>
      </c>
      <c r="B344" s="9" t="s">
        <v>1422</v>
      </c>
      <c r="C344" s="9" t="s">
        <v>1233</v>
      </c>
      <c r="D344" s="9" t="s">
        <v>1234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>_xlfn.CONCAT("Trata-se de: ", SUBSTITUTE(B344,"1.",""))</f>
        <v>Trata-se de: Elemento</v>
      </c>
      <c r="M344" s="7" t="str">
        <f>_xlfn.CONCAT("", SUBSTITUTE(C344,"."," ")," ")</f>
        <v xml:space="preserve">Parâmetro </v>
      </c>
      <c r="N344" s="7" t="str">
        <f>_xlfn.CONCAT(SUBSTITUTE(D344,"."," ")," ")</f>
        <v xml:space="preserve">De Documentação </v>
      </c>
      <c r="O344" s="7" t="str">
        <f>_xlfn.CONCAT(SUBSTITUTE(E344,"."," ")," ")</f>
        <v xml:space="preserve">Na Prancha </v>
      </c>
      <c r="P344" s="7" t="str">
        <f>_xlfn.CONCAT(L344," ",M344," ",N344," ",O344," ", SUBSTITUTE(F344, ".", " "),". --- ",Q344)</f>
        <v>Trata-se de: Elemento Parâmetro  De Documentação  Na Prancha  Id Desenho referência. --- Consultar a Norma 6492-2021 na Seção  4.5.2</v>
      </c>
      <c r="Q344" s="7" t="str">
        <f>_xlfn.CONCAT("Consultar a Norma ",R344," na Seção ",S344)</f>
        <v>Consultar a Norma 6492-2021 na Seção  4.5.2</v>
      </c>
      <c r="R344" s="21" t="s">
        <v>592</v>
      </c>
      <c r="S344" s="21" t="s">
        <v>277</v>
      </c>
      <c r="T344" s="10" t="str">
        <f>_xlfn.CONCAT("key_",A344)</f>
        <v>key_344</v>
      </c>
    </row>
    <row r="345" spans="1:20" ht="7.8" customHeight="1" x14ac:dyDescent="0.3">
      <c r="A345" s="13">
        <v>345</v>
      </c>
      <c r="B345" s="9" t="s">
        <v>1422</v>
      </c>
      <c r="C345" s="9" t="s">
        <v>1233</v>
      </c>
      <c r="D345" s="9" t="s">
        <v>1234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>_xlfn.CONCAT("Trata-se de: ", SUBSTITUTE(B345,"1.",""))</f>
        <v>Trata-se de: Elemento</v>
      </c>
      <c r="M345" s="7" t="str">
        <f>_xlfn.CONCAT("", SUBSTITUTE(C345,"."," ")," ")</f>
        <v xml:space="preserve">Parâmetro </v>
      </c>
      <c r="N345" s="7" t="str">
        <f>_xlfn.CONCAT(SUBSTITUTE(D345,"."," ")," ")</f>
        <v xml:space="preserve">De Documentação </v>
      </c>
      <c r="O345" s="7" t="str">
        <f>_xlfn.CONCAT(SUBSTITUTE(E345,"."," ")," ")</f>
        <v xml:space="preserve">Na Prancha </v>
      </c>
      <c r="P345" s="7" t="str">
        <f>_xlfn.CONCAT(L345," ",M345," ",N345," ",O345," ", SUBSTITUTE(F345, ".", " "),". --- ",Q345)</f>
        <v>Trata-se de: Elemento Parâmetro  De Documentação  Na Prancha  Id Legenda. --- Consultar a Norma 6492-2021 na Seção  4.5.2</v>
      </c>
      <c r="Q345" s="7" t="str">
        <f>_xlfn.CONCAT("Consultar a Norma ",R345," na Seção ",S345)</f>
        <v>Consultar a Norma 6492-2021 na Seção  4.5.2</v>
      </c>
      <c r="R345" s="21" t="s">
        <v>592</v>
      </c>
      <c r="S345" s="21" t="s">
        <v>277</v>
      </c>
      <c r="T345" s="10" t="str">
        <f>_xlfn.CONCAT("key_",A345)</f>
        <v>key_345</v>
      </c>
    </row>
    <row r="346" spans="1:20" ht="7.8" customHeight="1" x14ac:dyDescent="0.3">
      <c r="A346" s="13">
        <v>346</v>
      </c>
      <c r="B346" s="9" t="s">
        <v>1422</v>
      </c>
      <c r="C346" s="9" t="s">
        <v>949</v>
      </c>
      <c r="D346" s="9" t="s">
        <v>1012</v>
      </c>
      <c r="E346" s="25" t="s">
        <v>1132</v>
      </c>
      <c r="F346" s="46" t="s">
        <v>1135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>_xlfn.CONCAT("tem.código only ",F346)</f>
        <v>tem.código only 0M.Materiais</v>
      </c>
      <c r="L346" s="7" t="str">
        <f>_xlfn.CONCAT("Trata-se de: ", SUBSTITUTE(B346,"1.",""))</f>
        <v>Trata-se de: Elemento</v>
      </c>
      <c r="M346" s="7" t="str">
        <f>_xlfn.CONCAT("", SUBSTITUTE(C346,"."," ")," ")</f>
        <v xml:space="preserve">Classificador </v>
      </c>
      <c r="N346" s="7" t="str">
        <f>_xlfn.CONCAT(SUBSTITUTE(D346,"."," ")," ")</f>
        <v xml:space="preserve">Da ABNT </v>
      </c>
      <c r="O346" s="7" t="str">
        <f>_xlfn.CONCAT(SUBSTITUTE(E346,"."," ")," ")</f>
        <v xml:space="preserve">Objetos </v>
      </c>
      <c r="P346" s="7" t="str">
        <f>_xlfn.CONCAT(L346," ",M346," ",N346," ",O346," ", SUBSTITUTE(F346, ".", " "),". --- ",Q346)</f>
        <v>Trata-se de: Elemento Classificador  Da ABNT  Objetos  0M Materiais. --- Consultar Sistema de Classificação Construção na Norma 15965-2:2012 na Seção 0M</v>
      </c>
      <c r="Q346" s="7" t="str">
        <f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>_xlfn.CONCAT("key_",A346)</f>
        <v>key_346</v>
      </c>
    </row>
    <row r="347" spans="1:20" ht="7.8" customHeight="1" x14ac:dyDescent="0.3">
      <c r="A347" s="13">
        <v>347</v>
      </c>
      <c r="B347" s="9" t="s">
        <v>1422</v>
      </c>
      <c r="C347" s="9" t="s">
        <v>949</v>
      </c>
      <c r="D347" s="9" t="s">
        <v>1012</v>
      </c>
      <c r="E347" s="25" t="s">
        <v>1132</v>
      </c>
      <c r="F347" s="46" t="s">
        <v>1136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>_xlfn.CONCAT("tem.código only ",F347)</f>
        <v>tem.código only 0P.Propriedades</v>
      </c>
      <c r="L347" s="7" t="str">
        <f>_xlfn.CONCAT("Trata-se de: ", SUBSTITUTE(B347,"1.",""))</f>
        <v>Trata-se de: Elemento</v>
      </c>
      <c r="M347" s="7" t="str">
        <f>_xlfn.CONCAT("", SUBSTITUTE(C347,"."," ")," ")</f>
        <v xml:space="preserve">Classificador </v>
      </c>
      <c r="N347" s="7" t="str">
        <f>_xlfn.CONCAT(SUBSTITUTE(D347,"."," ")," ")</f>
        <v xml:space="preserve">Da ABNT </v>
      </c>
      <c r="O347" s="7" t="str">
        <f>_xlfn.CONCAT(SUBSTITUTE(E347,"."," ")," ")</f>
        <v xml:space="preserve">Objetos </v>
      </c>
      <c r="P347" s="7" t="str">
        <f>_xlfn.CONCAT(L347," ",M347," ",N347," ",O347," ", SUBSTITUTE(F347, ".", " "),". --- ",Q347)</f>
        <v>Trata-se de: Elemento Classificador  Da ABNT  Objetos  0P Propriedades. --- Consultar Sistema de Classificação Construção na Norma 15965-2:2012 na Seção 0P</v>
      </c>
      <c r="Q347" s="7" t="str">
        <f>_xlfn.CONCAT("Consultar Sistema de Classificação Construção na Norma ",R347," na Seção ",S347)</f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>_xlfn.CONCAT("key_",A347)</f>
        <v>key_347</v>
      </c>
    </row>
    <row r="348" spans="1:20" ht="7.8" customHeight="1" x14ac:dyDescent="0.3">
      <c r="A348" s="13">
        <v>348</v>
      </c>
      <c r="B348" s="9" t="s">
        <v>1422</v>
      </c>
      <c r="C348" s="9" t="s">
        <v>949</v>
      </c>
      <c r="D348" s="9" t="s">
        <v>1012</v>
      </c>
      <c r="E348" s="25" t="s">
        <v>1133</v>
      </c>
      <c r="F348" s="47" t="s">
        <v>1137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>_xlfn.CONCAT("tem.código only ",F348)</f>
        <v>tem.código only 1F.Fases</v>
      </c>
      <c r="L348" s="7" t="str">
        <f>_xlfn.CONCAT("Trata-se de: ", SUBSTITUTE(B348,"1.",""))</f>
        <v>Trata-se de: Elemento</v>
      </c>
      <c r="M348" s="7" t="str">
        <f>_xlfn.CONCAT("", SUBSTITUTE(C348,"."," ")," ")</f>
        <v xml:space="preserve">Classificador </v>
      </c>
      <c r="N348" s="7" t="str">
        <f>_xlfn.CONCAT(SUBSTITUTE(D348,"."," ")," ")</f>
        <v xml:space="preserve">Da ABNT </v>
      </c>
      <c r="O348" s="7" t="str">
        <f>_xlfn.CONCAT(SUBSTITUTE(E348,"."," ")," ")</f>
        <v xml:space="preserve">Processos </v>
      </c>
      <c r="P348" s="7" t="str">
        <f>_xlfn.CONCAT(L348," ",M348," ",N348," ",O348," ", SUBSTITUTE(F348, ".", " "),". --- ",Q348)</f>
        <v>Trata-se de: Elemento Classificador  Da ABNT  Processos  1F Fases. --- Consultar Sistema de Classificação Construção na Norma 15965-3:2014 na Seção 1F</v>
      </c>
      <c r="Q348" s="7" t="str">
        <f>_xlfn.CONCAT("Consultar Sistema de Classificação Construção na Norma ",R348," na Seção ",S348)</f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>_xlfn.CONCAT("key_",A348)</f>
        <v>key_348</v>
      </c>
    </row>
    <row r="349" spans="1:20" ht="7.8" customHeight="1" x14ac:dyDescent="0.3">
      <c r="A349" s="13">
        <v>349</v>
      </c>
      <c r="B349" s="9" t="s">
        <v>1422</v>
      </c>
      <c r="C349" s="9" t="s">
        <v>949</v>
      </c>
      <c r="D349" s="9" t="s">
        <v>1012</v>
      </c>
      <c r="E349" s="25" t="s">
        <v>1133</v>
      </c>
      <c r="F349" s="47" t="s">
        <v>1138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>_xlfn.CONCAT("tem.código only ",F349)</f>
        <v>tem.código only 1S.Serviços</v>
      </c>
      <c r="L349" s="7" t="str">
        <f>_xlfn.CONCAT("Trata-se de: ", SUBSTITUTE(B349,"1.",""))</f>
        <v>Trata-se de: Elemento</v>
      </c>
      <c r="M349" s="7" t="str">
        <f>_xlfn.CONCAT("", SUBSTITUTE(C349,"."," ")," ")</f>
        <v xml:space="preserve">Classificador </v>
      </c>
      <c r="N349" s="7" t="str">
        <f>_xlfn.CONCAT(SUBSTITUTE(D349,"."," ")," ")</f>
        <v xml:space="preserve">Da ABNT </v>
      </c>
      <c r="O349" s="7" t="str">
        <f>_xlfn.CONCAT(SUBSTITUTE(E349,"."," ")," ")</f>
        <v xml:space="preserve">Processos </v>
      </c>
      <c r="P349" s="7" t="str">
        <f>_xlfn.CONCAT(L349," ",M349," ",N349," ",O349," ", SUBSTITUTE(F349, ".", " "),". --- ",Q349)</f>
        <v>Trata-se de: Elemento Classificador  Da ABNT  Processos  1S Serviços. --- Consultar Sistema de Classificação Construção na Norma 15965-3:2014 na Seção 1S</v>
      </c>
      <c r="Q349" s="7" t="str">
        <f>_xlfn.CONCAT("Consultar Sistema de Classificação Construção na Norma ",R349," na Seção ",S349)</f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>_xlfn.CONCAT("key_",A349)</f>
        <v>key_349</v>
      </c>
    </row>
    <row r="350" spans="1:20" ht="7.8" customHeight="1" x14ac:dyDescent="0.3">
      <c r="A350" s="13">
        <v>350</v>
      </c>
      <c r="B350" s="9" t="s">
        <v>1422</v>
      </c>
      <c r="C350" s="9" t="s">
        <v>949</v>
      </c>
      <c r="D350" s="9" t="s">
        <v>1012</v>
      </c>
      <c r="E350" s="25" t="s">
        <v>1133</v>
      </c>
      <c r="F350" s="47" t="s">
        <v>1139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>_xlfn.CONCAT("tem.código only ",F350)</f>
        <v>tem.código only 1D.Disciplinas</v>
      </c>
      <c r="L350" s="7" t="str">
        <f>_xlfn.CONCAT("Trata-se de: ", SUBSTITUTE(B350,"1.",""))</f>
        <v>Trata-se de: Elemento</v>
      </c>
      <c r="M350" s="7" t="str">
        <f>_xlfn.CONCAT("", SUBSTITUTE(C350,"."," ")," ")</f>
        <v xml:space="preserve">Classificador </v>
      </c>
      <c r="N350" s="7" t="str">
        <f>_xlfn.CONCAT(SUBSTITUTE(D350,"."," ")," ")</f>
        <v xml:space="preserve">Da ABNT </v>
      </c>
      <c r="O350" s="7" t="str">
        <f>_xlfn.CONCAT(SUBSTITUTE(E350,"."," ")," ")</f>
        <v xml:space="preserve">Processos </v>
      </c>
      <c r="P350" s="7" t="str">
        <f>_xlfn.CONCAT(L350," ",M350," ",N350," ",O350," ", SUBSTITUTE(F350, ".", " "),". --- ",Q350)</f>
        <v>Trata-se de: Elemento Classificador  Da ABNT  Processos  1D Disciplinas. --- Consultar Sistema de Classificação Construção na Norma 15965-3:2014 na Seção 1D</v>
      </c>
      <c r="Q350" s="7" t="str">
        <f>_xlfn.CONCAT("Consultar Sistema de Classificação Construção na Norma ",R350," na Seção ",S350)</f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>_xlfn.CONCAT("key_",A350)</f>
        <v>key_350</v>
      </c>
    </row>
    <row r="351" spans="1:20" ht="7.8" customHeight="1" x14ac:dyDescent="0.3">
      <c r="A351" s="13">
        <v>351</v>
      </c>
      <c r="B351" s="9" t="s">
        <v>1422</v>
      </c>
      <c r="C351" s="9" t="s">
        <v>949</v>
      </c>
      <c r="D351" s="9" t="s">
        <v>1012</v>
      </c>
      <c r="E351" s="25" t="s">
        <v>303</v>
      </c>
      <c r="F351" s="48" t="s">
        <v>1134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>_xlfn.CONCAT("tem.código only ",F351)</f>
        <v>tem.código only 2N.Humanos</v>
      </c>
      <c r="L351" s="7" t="str">
        <f>_xlfn.CONCAT("Trata-se de: ", SUBSTITUTE(B351,"1.",""))</f>
        <v>Trata-se de: Elemento</v>
      </c>
      <c r="M351" s="7" t="str">
        <f>_xlfn.CONCAT("", SUBSTITUTE(C351,"."," ")," ")</f>
        <v xml:space="preserve">Classificador </v>
      </c>
      <c r="N351" s="7" t="str">
        <f>_xlfn.CONCAT(SUBSTITUTE(D351,"."," ")," ")</f>
        <v xml:space="preserve">Da ABNT </v>
      </c>
      <c r="O351" s="7" t="str">
        <f>_xlfn.CONCAT(SUBSTITUTE(E351,"."," ")," ")</f>
        <v xml:space="preserve">Recursos </v>
      </c>
      <c r="P351" s="7" t="str">
        <f>_xlfn.CONCAT(L351," ",M351," ",N351," ",O351," ", SUBSTITUTE(F351, ".", " "),". --- ",Q351)</f>
        <v>Trata-se de: Elemento Classificador  Da ABNT  Recursos  2N Humanos. --- Consultar Sistema de Classificação Construção na Norma 15965-4:2021 na Seção 2N</v>
      </c>
      <c r="Q351" s="7" t="str">
        <f>_xlfn.CONCAT("Consultar Sistema de Classificação Construção na Norma ",R351," na Seção ",S351)</f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>_xlfn.CONCAT("key_",A351)</f>
        <v>key_351</v>
      </c>
    </row>
    <row r="352" spans="1:20" ht="7.8" customHeight="1" x14ac:dyDescent="0.3">
      <c r="A352" s="13">
        <v>352</v>
      </c>
      <c r="B352" s="9" t="s">
        <v>1422</v>
      </c>
      <c r="C352" s="9" t="s">
        <v>949</v>
      </c>
      <c r="D352" s="9" t="s">
        <v>1012</v>
      </c>
      <c r="E352" s="25" t="s">
        <v>303</v>
      </c>
      <c r="F352" s="48" t="s">
        <v>1140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>_xlfn.CONCAT("tem.código only ",F352)</f>
        <v>tem.código only 2Q.Equipamentos</v>
      </c>
      <c r="L352" s="7" t="str">
        <f>_xlfn.CONCAT("Trata-se de: ", SUBSTITUTE(B352,"1.",""))</f>
        <v>Trata-se de: Elemento</v>
      </c>
      <c r="M352" s="7" t="str">
        <f>_xlfn.CONCAT("", SUBSTITUTE(C352,"."," ")," ")</f>
        <v xml:space="preserve">Classificador </v>
      </c>
      <c r="N352" s="7" t="str">
        <f>_xlfn.CONCAT(SUBSTITUTE(D352,"."," ")," ")</f>
        <v xml:space="preserve">Da ABNT </v>
      </c>
      <c r="O352" s="7" t="str">
        <f>_xlfn.CONCAT(SUBSTITUTE(E352,"."," ")," ")</f>
        <v xml:space="preserve">Recursos </v>
      </c>
      <c r="P352" s="7" t="str">
        <f>_xlfn.CONCAT(L352," ",M352," ",N352," ",O352," ", SUBSTITUTE(F352, ".", " "),". --- ",Q352)</f>
        <v>Trata-se de: Elemento Classificador  Da ABNT  Recursos  2Q Equipamentos. --- Consultar Sistema de Classificação Construção na Norma 15965-4:2021 na Seção 2Q</v>
      </c>
      <c r="Q352" s="7" t="str">
        <f>_xlfn.CONCAT("Consultar Sistema de Classificação Construção na Norma ",R352," na Seção ",S352)</f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>_xlfn.CONCAT("key_",A352)</f>
        <v>key_352</v>
      </c>
    </row>
    <row r="353" spans="1:20" ht="7.8" customHeight="1" x14ac:dyDescent="0.3">
      <c r="A353" s="13">
        <v>353</v>
      </c>
      <c r="B353" s="9" t="s">
        <v>1422</v>
      </c>
      <c r="C353" s="9" t="s">
        <v>949</v>
      </c>
      <c r="D353" s="9" t="s">
        <v>1012</v>
      </c>
      <c r="E353" s="25" t="s">
        <v>303</v>
      </c>
      <c r="F353" s="48" t="s">
        <v>1141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>_xlfn.CONCAT("tem.código only ",F353)</f>
        <v xml:space="preserve">tem.código only 2C.Materiais </v>
      </c>
      <c r="L353" s="7" t="str">
        <f>_xlfn.CONCAT("Trata-se de: ", SUBSTITUTE(B353,"1.",""))</f>
        <v>Trata-se de: Elemento</v>
      </c>
      <c r="M353" s="7" t="str">
        <f>_xlfn.CONCAT("", SUBSTITUTE(C353,"."," ")," ")</f>
        <v xml:space="preserve">Classificador </v>
      </c>
      <c r="N353" s="7" t="str">
        <f>_xlfn.CONCAT(SUBSTITUTE(D353,"."," ")," ")</f>
        <v xml:space="preserve">Da ABNT </v>
      </c>
      <c r="O353" s="7" t="str">
        <f>_xlfn.CONCAT(SUBSTITUTE(E353,"."," ")," ")</f>
        <v xml:space="preserve">Recursos </v>
      </c>
      <c r="P353" s="7" t="str">
        <f>_xlfn.CONCAT(L353," ",M353," ",N353," ",O353," ", SUBSTITUTE(F353, ".", " "),". --- ",Q353)</f>
        <v>Trata-se de: Elemento Classificador  Da ABNT  Recursos  2C Materiais . --- Consultar Sistema de Classificação Construção na Norma 15965-4:2021 na Seção 2C</v>
      </c>
      <c r="Q353" s="7" t="str">
        <f>_xlfn.CONCAT("Consultar Sistema de Classificação Construção na Norma ",R353," na Seção ",S353)</f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>_xlfn.CONCAT("key_",A353)</f>
        <v>key_353</v>
      </c>
    </row>
    <row r="354" spans="1:20" ht="7.8" customHeight="1" x14ac:dyDescent="0.3">
      <c r="A354" s="13">
        <v>354</v>
      </c>
      <c r="B354" s="9" t="s">
        <v>1422</v>
      </c>
      <c r="C354" s="9" t="s">
        <v>949</v>
      </c>
      <c r="D354" s="9" t="s">
        <v>1012</v>
      </c>
      <c r="E354" s="25" t="s">
        <v>304</v>
      </c>
      <c r="F354" s="49" t="s">
        <v>1142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>_xlfn.CONCAT("tem.código only ",F354)</f>
        <v>tem.código only 3E.Da.Construção</v>
      </c>
      <c r="L354" s="7" t="str">
        <f>_xlfn.CONCAT("Trata-se de: ", SUBSTITUTE(B354,"1.",""))</f>
        <v>Trata-se de: Elemento</v>
      </c>
      <c r="M354" s="7" t="str">
        <f>_xlfn.CONCAT("", SUBSTITUTE(C354,"."," ")," ")</f>
        <v xml:space="preserve">Classificador </v>
      </c>
      <c r="N354" s="7" t="str">
        <f>_xlfn.CONCAT(SUBSTITUTE(D354,"."," ")," ")</f>
        <v xml:space="preserve">Da ABNT </v>
      </c>
      <c r="O354" s="7" t="str">
        <f>_xlfn.CONCAT(SUBSTITUTE(E354,"."," ")," ")</f>
        <v xml:space="preserve">Elementos </v>
      </c>
      <c r="P354" s="7" t="str">
        <f>_xlfn.CONCAT(L354," ",M354," ",N354," ",O354," ", SUBSTITUTE(F354, ".", " "),". --- ",Q354)</f>
        <v>Trata-se de: Elemento Classificador  Da ABNT  Elementos  3E Da Construção. --- Consultar Sistema de Classificação Construção na Norma 15965-5:2022 na Seção 3E</v>
      </c>
      <c r="Q354" s="7" t="str">
        <f>_xlfn.CONCAT("Consultar Sistema de Classificação Construção na Norma ",R354," na Seção ",S354)</f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>_xlfn.CONCAT("key_",A354)</f>
        <v>key_354</v>
      </c>
    </row>
    <row r="355" spans="1:20" ht="7.8" customHeight="1" x14ac:dyDescent="0.3">
      <c r="A355" s="13">
        <v>355</v>
      </c>
      <c r="B355" s="9" t="s">
        <v>1422</v>
      </c>
      <c r="C355" s="9" t="s">
        <v>949</v>
      </c>
      <c r="D355" s="9" t="s">
        <v>1012</v>
      </c>
      <c r="E355" s="25" t="s">
        <v>1147</v>
      </c>
      <c r="F355" s="49" t="s">
        <v>1143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>_xlfn.CONCAT("tem.código only ",F355)</f>
        <v>tem.código only 3R.Da.Construção</v>
      </c>
      <c r="L355" s="7" t="str">
        <f>_xlfn.CONCAT("Trata-se de: ", SUBSTITUTE(B355,"1.",""))</f>
        <v>Trata-se de: Elemento</v>
      </c>
      <c r="M355" s="7" t="str">
        <f>_xlfn.CONCAT("", SUBSTITUTE(C355,"."," ")," ")</f>
        <v xml:space="preserve">Classificador </v>
      </c>
      <c r="N355" s="7" t="str">
        <f>_xlfn.CONCAT(SUBSTITUTE(D355,"."," ")," ")</f>
        <v xml:space="preserve">Da ABNT </v>
      </c>
      <c r="O355" s="7" t="str">
        <f>_xlfn.CONCAT(SUBSTITUTE(E355,"."," ")," ")</f>
        <v xml:space="preserve">Resultados </v>
      </c>
      <c r="P355" s="7" t="str">
        <f>_xlfn.CONCAT(L355," ",M355," ",N355," ",O355," ", SUBSTITUTE(F355, ".", " "),". --- ",Q355)</f>
        <v>Trata-se de: Elemento Classificador  Da ABNT  Resultados  3R Da Construção. --- Consultar Sistema de Classificação Construção na Norma 15965-5:2022 na Seção 3R</v>
      </c>
      <c r="Q355" s="7" t="str">
        <f>_xlfn.CONCAT("Consultar Sistema de Classificação Construção na Norma ",R355," na Seção ",S355)</f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>_xlfn.CONCAT("key_",A355)</f>
        <v>key_355</v>
      </c>
    </row>
    <row r="356" spans="1:20" ht="7.8" customHeight="1" x14ac:dyDescent="0.3">
      <c r="A356" s="13">
        <v>356</v>
      </c>
      <c r="B356" s="9" t="s">
        <v>1422</v>
      </c>
      <c r="C356" s="9" t="s">
        <v>949</v>
      </c>
      <c r="D356" s="9" t="s">
        <v>1012</v>
      </c>
      <c r="E356" s="25" t="s">
        <v>640</v>
      </c>
      <c r="F356" s="50" t="s">
        <v>1144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>_xlfn.CONCAT("tem.código only ",F356)</f>
        <v>tem.código only 4A.Ambientes</v>
      </c>
      <c r="L356" s="7" t="str">
        <f>_xlfn.CONCAT("Trata-se de: ", SUBSTITUTE(B356,"1.",""))</f>
        <v>Trata-se de: Elemento</v>
      </c>
      <c r="M356" s="7" t="str">
        <f>_xlfn.CONCAT("", SUBSTITUTE(C356,"."," ")," ")</f>
        <v xml:space="preserve">Classificador </v>
      </c>
      <c r="N356" s="7" t="str">
        <f>_xlfn.CONCAT(SUBSTITUTE(D356,"."," ")," ")</f>
        <v xml:space="preserve">Da ABNT </v>
      </c>
      <c r="O356" s="7" t="str">
        <f>_xlfn.CONCAT(SUBSTITUTE(E356,"."," ")," ")</f>
        <v xml:space="preserve">Espacial </v>
      </c>
      <c r="P356" s="7" t="str">
        <f>_xlfn.CONCAT(L356," ",M356," ",N356," ",O356," ", SUBSTITUTE(F356, ".", " "),". --- ",Q356)</f>
        <v>Trata-se de: Elemento Classificador  Da ABNT  Espacial  4A Ambientes. --- Consultar Sistema de Classificação Construção na Norma 15965-6:2022 na Seção 4A</v>
      </c>
      <c r="Q356" s="7" t="str">
        <f>_xlfn.CONCAT("Consultar Sistema de Classificação Construção na Norma ",R356," na Seção ",S356)</f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>_xlfn.CONCAT("key_",A356)</f>
        <v>key_356</v>
      </c>
    </row>
    <row r="357" spans="1:20" ht="7.8" customHeight="1" x14ac:dyDescent="0.3">
      <c r="A357" s="13">
        <v>357</v>
      </c>
      <c r="B357" s="9" t="s">
        <v>1422</v>
      </c>
      <c r="C357" s="9" t="s">
        <v>949</v>
      </c>
      <c r="D357" s="9" t="s">
        <v>1012</v>
      </c>
      <c r="E357" s="25" t="s">
        <v>640</v>
      </c>
      <c r="F357" s="50" t="s">
        <v>1145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>_xlfn.CONCAT("tem.código only ",F357)</f>
        <v>tem.código only 4U.Unidades</v>
      </c>
      <c r="L357" s="7" t="str">
        <f>_xlfn.CONCAT("Trata-se de: ", SUBSTITUTE(B357,"1.",""))</f>
        <v>Trata-se de: Elemento</v>
      </c>
      <c r="M357" s="7" t="str">
        <f>_xlfn.CONCAT("", SUBSTITUTE(C357,"."," ")," ")</f>
        <v xml:space="preserve">Classificador </v>
      </c>
      <c r="N357" s="7" t="str">
        <f>_xlfn.CONCAT(SUBSTITUTE(D357,"."," ")," ")</f>
        <v xml:space="preserve">Da ABNT </v>
      </c>
      <c r="O357" s="7" t="str">
        <f>_xlfn.CONCAT(SUBSTITUTE(E357,"."," ")," ")</f>
        <v xml:space="preserve">Espacial </v>
      </c>
      <c r="P357" s="7" t="str">
        <f>_xlfn.CONCAT(L357," ",M357," ",N357," ",O357," ", SUBSTITUTE(F357, ".", " "),". --- ",Q357)</f>
        <v>Trata-se de: Elemento Classificador  Da ABNT  Espacial  4U Unidades. --- Consultar Sistema de Classificação Construção na Norma 15965-6:2022 na Seção 4U</v>
      </c>
      <c r="Q357" s="7" t="str">
        <f>_xlfn.CONCAT("Consultar Sistema de Classificação Construção na Norma ",R357," na Seção ",S357)</f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>_xlfn.CONCAT("key_",A357)</f>
        <v>key_357</v>
      </c>
    </row>
    <row r="358" spans="1:20" ht="7.8" customHeight="1" x14ac:dyDescent="0.3">
      <c r="A358" s="13">
        <v>358</v>
      </c>
      <c r="B358" s="9" t="s">
        <v>1422</v>
      </c>
      <c r="C358" s="9" t="s">
        <v>949</v>
      </c>
      <c r="D358" s="9" t="s">
        <v>1012</v>
      </c>
      <c r="E358" s="25" t="s">
        <v>1148</v>
      </c>
      <c r="F358" s="51" t="s">
        <v>1146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>_xlfn.CONCAT("tem.código only ",F358)</f>
        <v>tem.código only 5I.Infomação</v>
      </c>
      <c r="L358" s="7" t="str">
        <f>_xlfn.CONCAT("Trata-se de: ", SUBSTITUTE(B358,"1.",""))</f>
        <v>Trata-se de: Elemento</v>
      </c>
      <c r="M358" s="7" t="str">
        <f>_xlfn.CONCAT("", SUBSTITUTE(C358,"."," ")," ")</f>
        <v xml:space="preserve">Classificador </v>
      </c>
      <c r="N358" s="7" t="str">
        <f>_xlfn.CONCAT(SUBSTITUTE(D358,"."," ")," ")</f>
        <v xml:space="preserve">Da ABNT </v>
      </c>
      <c r="O358" s="7" t="str">
        <f>_xlfn.CONCAT(SUBSTITUTE(E358,"."," ")," ")</f>
        <v xml:space="preserve">Documental </v>
      </c>
      <c r="P358" s="7" t="str">
        <f>_xlfn.CONCAT(L358," ",M358," ",N358," ",O358," ", SUBSTITUTE(F358, ".", " "),". --- ",Q358)</f>
        <v>Trata-se de: Elemento Classificador  Da ABNT  Documental  5I Infomação. --- Consultar Sistema de Classificação Construção na Norma 15965-7:2015 na Seção 5I</v>
      </c>
      <c r="Q358" s="7" t="str">
        <f>_xlfn.CONCAT("Consultar Sistema de Classificação Construção na Norma ",R358," na Seção ",S358)</f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>_xlfn.CONCAT("key_",A358)</f>
        <v>key_358</v>
      </c>
    </row>
    <row r="359" spans="1:20" ht="7.8" customHeight="1" x14ac:dyDescent="0.3">
      <c r="A359" s="13">
        <v>359</v>
      </c>
      <c r="B359" s="9" t="s">
        <v>1422</v>
      </c>
      <c r="C359" s="9" t="s">
        <v>949</v>
      </c>
      <c r="D359" s="9" t="s">
        <v>1013</v>
      </c>
      <c r="E359" s="9" t="s">
        <v>1149</v>
      </c>
      <c r="F359" s="52" t="s">
        <v>1326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>_xlfn.CONCAT("Trata-se de: ", SUBSTITUTE(B359,"1.",""))</f>
        <v>Trata-se de: Elemento</v>
      </c>
      <c r="M359" s="7" t="str">
        <f>_xlfn.CONCAT("", SUBSTITUTE(C359,"."," ")," ")</f>
        <v xml:space="preserve">Classificador </v>
      </c>
      <c r="N359" s="7" t="str">
        <f>_xlfn.CONCAT(SUBSTITUTE(D359,"."," ")," ")</f>
        <v xml:space="preserve">Do SomaSUS </v>
      </c>
      <c r="O359" s="7" t="str">
        <f>_xlfn.CONCAT(SUBSTITUTE(E359,"."," ")," ")</f>
        <v xml:space="preserve">De Volume </v>
      </c>
      <c r="P359" s="7" t="str">
        <f>_xlfn.CONCAT(L359," ",M359," ",N359," ",O359," ", SUBSTITUTE(F359, ".", " "),". --- ",Q359)</f>
        <v>Trata-se de: Elemento Classificador  Do SomaSUS  De Volume  V1. --- Consultar o SOMASUS no Volume 1</v>
      </c>
      <c r="Q359" s="7" t="str">
        <f>_xlfn.CONCAT("Consultar o ",R359," no Volume ",S359)</f>
        <v>Consultar o SOMASUS no Volume 1</v>
      </c>
      <c r="R359" s="21" t="s">
        <v>668</v>
      </c>
      <c r="S359" s="21">
        <v>1</v>
      </c>
      <c r="T359" s="10" t="str">
        <f>_xlfn.CONCAT("key_",A359)</f>
        <v>key_359</v>
      </c>
    </row>
    <row r="360" spans="1:20" ht="7.8" customHeight="1" x14ac:dyDescent="0.3">
      <c r="A360" s="13">
        <v>360</v>
      </c>
      <c r="B360" s="9" t="s">
        <v>1422</v>
      </c>
      <c r="C360" s="9" t="s">
        <v>949</v>
      </c>
      <c r="D360" s="9" t="s">
        <v>1013</v>
      </c>
      <c r="E360" s="9" t="s">
        <v>1149</v>
      </c>
      <c r="F360" s="52" t="s">
        <v>1327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>_xlfn.CONCAT("Trata-se de: ", SUBSTITUTE(B360,"1.",""))</f>
        <v>Trata-se de: Elemento</v>
      </c>
      <c r="M360" s="7" t="str">
        <f>_xlfn.CONCAT("", SUBSTITUTE(C360,"."," ")," ")</f>
        <v xml:space="preserve">Classificador </v>
      </c>
      <c r="N360" s="7" t="str">
        <f>_xlfn.CONCAT(SUBSTITUTE(D360,"."," ")," ")</f>
        <v xml:space="preserve">Do SomaSUS </v>
      </c>
      <c r="O360" s="7" t="str">
        <f>_xlfn.CONCAT(SUBSTITUTE(E360,"."," ")," ")</f>
        <v xml:space="preserve">De Volume </v>
      </c>
      <c r="P360" s="7" t="str">
        <f>_xlfn.CONCAT(L360," ",M360," ",N360," ",O360," ", SUBSTITUTE(F360, ".", " "),". --- ",Q360)</f>
        <v>Trata-se de: Elemento Classificador  Do SomaSUS  De Volume  V2. --- Consultar o SOMASUS no Volume 2</v>
      </c>
      <c r="Q360" s="7" t="str">
        <f>_xlfn.CONCAT("Consultar o ",R360," no Volume ",S360)</f>
        <v>Consultar o SOMASUS no Volume 2</v>
      </c>
      <c r="R360" s="21" t="s">
        <v>668</v>
      </c>
      <c r="S360" s="21">
        <v>2</v>
      </c>
      <c r="T360" s="10" t="str">
        <f>_xlfn.CONCAT("key_",A360)</f>
        <v>key_360</v>
      </c>
    </row>
    <row r="361" spans="1:20" ht="7.8" customHeight="1" x14ac:dyDescent="0.3">
      <c r="A361" s="13">
        <v>361</v>
      </c>
      <c r="B361" s="9" t="s">
        <v>1422</v>
      </c>
      <c r="C361" s="9" t="s">
        <v>949</v>
      </c>
      <c r="D361" s="9" t="s">
        <v>1013</v>
      </c>
      <c r="E361" s="9" t="s">
        <v>1149</v>
      </c>
      <c r="F361" s="52" t="s">
        <v>1328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>_xlfn.CONCAT("Trata-se de: ", SUBSTITUTE(B361,"1.",""))</f>
        <v>Trata-se de: Elemento</v>
      </c>
      <c r="M361" s="7" t="str">
        <f>_xlfn.CONCAT("", SUBSTITUTE(C361,"."," ")," ")</f>
        <v xml:space="preserve">Classificador </v>
      </c>
      <c r="N361" s="7" t="str">
        <f>_xlfn.CONCAT(SUBSTITUTE(D361,"."," ")," ")</f>
        <v xml:space="preserve">Do SomaSUS </v>
      </c>
      <c r="O361" s="7" t="str">
        <f>_xlfn.CONCAT(SUBSTITUTE(E361,"."," ")," ")</f>
        <v xml:space="preserve">De Volume </v>
      </c>
      <c r="P361" s="7" t="str">
        <f>_xlfn.CONCAT(L361," ",M361," ",N361," ",O361," ", SUBSTITUTE(F361, ".", " "),". --- ",Q361)</f>
        <v>Trata-se de: Elemento Classificador  Do SomaSUS  De Volume  V3. --- Consultar o SOMASUS no Volume 3</v>
      </c>
      <c r="Q361" s="7" t="str">
        <f>_xlfn.CONCAT("Consultar o ",R361," no Volume ",S361)</f>
        <v>Consultar o SOMASUS no Volume 3</v>
      </c>
      <c r="R361" s="21" t="s">
        <v>668</v>
      </c>
      <c r="S361" s="21">
        <v>3</v>
      </c>
      <c r="T361" s="10" t="str">
        <f>_xlfn.CONCAT("key_",A361)</f>
        <v>key_361</v>
      </c>
    </row>
    <row r="362" spans="1:20" ht="7.8" customHeight="1" x14ac:dyDescent="0.3">
      <c r="A362" s="13">
        <v>362</v>
      </c>
      <c r="B362" s="9" t="s">
        <v>1422</v>
      </c>
      <c r="C362" s="9" t="s">
        <v>949</v>
      </c>
      <c r="D362" s="9" t="s">
        <v>1013</v>
      </c>
      <c r="E362" s="9" t="s">
        <v>1149</v>
      </c>
      <c r="F362" s="52" t="s">
        <v>1329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>_xlfn.CONCAT("Trata-se de: ", SUBSTITUTE(B362,"1.",""))</f>
        <v>Trata-se de: Elemento</v>
      </c>
      <c r="M362" s="7" t="str">
        <f>_xlfn.CONCAT("", SUBSTITUTE(C362,"."," ")," ")</f>
        <v xml:space="preserve">Classificador </v>
      </c>
      <c r="N362" s="7" t="str">
        <f>_xlfn.CONCAT(SUBSTITUTE(D362,"."," ")," ")</f>
        <v xml:space="preserve">Do SomaSUS </v>
      </c>
      <c r="O362" s="7" t="str">
        <f>_xlfn.CONCAT(SUBSTITUTE(E362,"."," ")," ")</f>
        <v xml:space="preserve">De Volume </v>
      </c>
      <c r="P362" s="7" t="str">
        <f>_xlfn.CONCAT(L362," ",M362," ",N362," ",O362," ", SUBSTITUTE(F362, ".", " "),". --- ",Q362)</f>
        <v>Trata-se de: Elemento Classificador  Do SomaSUS  De Volume  V4. --- Consultar o SOMASUS no Volume 4</v>
      </c>
      <c r="Q362" s="7" t="str">
        <f>_xlfn.CONCAT("Consultar o ",R362," no Volume ",S362)</f>
        <v>Consultar o SOMASUS no Volume 4</v>
      </c>
      <c r="R362" s="21" t="s">
        <v>668</v>
      </c>
      <c r="S362" s="21">
        <v>4</v>
      </c>
      <c r="T362" s="10" t="str">
        <f>_xlfn.CONCAT("key_",A362)</f>
        <v>key_362</v>
      </c>
    </row>
    <row r="363" spans="1:20" ht="7.8" customHeight="1" x14ac:dyDescent="0.3">
      <c r="A363" s="13">
        <v>363</v>
      </c>
      <c r="B363" s="9" t="s">
        <v>1422</v>
      </c>
      <c r="C363" s="9" t="s">
        <v>949</v>
      </c>
      <c r="D363" s="9" t="s">
        <v>1013</v>
      </c>
      <c r="E363" s="9" t="s">
        <v>1150</v>
      </c>
      <c r="F363" s="52" t="s">
        <v>1317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>_xlfn.CONCAT("tem.unid.funcional only ",F363)</f>
        <v>tem.unid.funcional only V1.UF.AMB</v>
      </c>
      <c r="L363" s="7" t="str">
        <f>_xlfn.CONCAT("Trata-se de: ", SUBSTITUTE(B363,"1.",""))</f>
        <v>Trata-se de: Elemento</v>
      </c>
      <c r="M363" s="7" t="str">
        <f>_xlfn.CONCAT("", SUBSTITUTE(C363,"."," ")," ")</f>
        <v xml:space="preserve">Classificador </v>
      </c>
      <c r="N363" s="7" t="str">
        <f>_xlfn.CONCAT(SUBSTITUTE(D363,"."," ")," ")</f>
        <v xml:space="preserve">Do SomaSUS </v>
      </c>
      <c r="O363" s="7" t="str">
        <f>_xlfn.CONCAT(SUBSTITUTE(E363,"."," ")," ")</f>
        <v xml:space="preserve">De Unid Funcional </v>
      </c>
      <c r="P363" s="7" t="str">
        <f>_xlfn.CONCAT(L363," ",M363," ",N363," ",O363," ", SUBSTITUTE(F363, ".", " "),". --- ",Q363)</f>
        <v>Trata-se de: Elemento Classificador  Do SomaSUS  De Unid Funcional  V1 UF AMB. --- Consultar o SOMASUS no Volume 1</v>
      </c>
      <c r="Q363" s="7" t="str">
        <f>_xlfn.CONCAT("Consultar o ",R363," no Volume ",S363)</f>
        <v>Consultar o SOMASUS no Volume 1</v>
      </c>
      <c r="R363" s="21" t="s">
        <v>668</v>
      </c>
      <c r="S363" s="21">
        <v>1</v>
      </c>
      <c r="T363" s="10" t="str">
        <f>_xlfn.CONCAT("key_",A363)</f>
        <v>key_363</v>
      </c>
    </row>
    <row r="364" spans="1:20" ht="7.8" customHeight="1" x14ac:dyDescent="0.3">
      <c r="A364" s="13">
        <v>364</v>
      </c>
      <c r="B364" s="9" t="s">
        <v>1422</v>
      </c>
      <c r="C364" s="9" t="s">
        <v>949</v>
      </c>
      <c r="D364" s="9" t="s">
        <v>1013</v>
      </c>
      <c r="E364" s="9" t="s">
        <v>1150</v>
      </c>
      <c r="F364" s="52" t="s">
        <v>1318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>_xlfn.CONCAT("tem.unid.funcional only ",F364)</f>
        <v>tem.unid.funcional only V2.UF.EME</v>
      </c>
      <c r="L364" s="7" t="str">
        <f>_xlfn.CONCAT("Trata-se de: ", SUBSTITUTE(B364,"1.",""))</f>
        <v>Trata-se de: Elemento</v>
      </c>
      <c r="M364" s="7" t="str">
        <f>_xlfn.CONCAT("", SUBSTITUTE(C364,"."," ")," ")</f>
        <v xml:space="preserve">Classificador </v>
      </c>
      <c r="N364" s="7" t="str">
        <f>_xlfn.CONCAT(SUBSTITUTE(D364,"."," ")," ")</f>
        <v xml:space="preserve">Do SomaSUS </v>
      </c>
      <c r="O364" s="7" t="str">
        <f>_xlfn.CONCAT(SUBSTITUTE(E364,"."," ")," ")</f>
        <v xml:space="preserve">De Unid Funcional </v>
      </c>
      <c r="P364" s="7" t="str">
        <f>_xlfn.CONCAT(L364," ",M364," ",N364," ",O364," ", SUBSTITUTE(F364, ".", " "),". --- ",Q364)</f>
        <v>Trata-se de: Elemento Classificador  Do SomaSUS  De Unid Funcional  V2 UF EME. --- Consultar o SOMASUS no Volume 2</v>
      </c>
      <c r="Q364" s="7" t="str">
        <f>_xlfn.CONCAT("Consultar o ",R364," no Volume ",S364)</f>
        <v>Consultar o SOMASUS no Volume 2</v>
      </c>
      <c r="R364" s="21" t="s">
        <v>668</v>
      </c>
      <c r="S364" s="21">
        <v>2</v>
      </c>
      <c r="T364" s="10" t="str">
        <f>_xlfn.CONCAT("key_",A364)</f>
        <v>key_364</v>
      </c>
    </row>
    <row r="365" spans="1:20" ht="7.8" customHeight="1" x14ac:dyDescent="0.3">
      <c r="A365" s="13">
        <v>365</v>
      </c>
      <c r="B365" s="9" t="s">
        <v>1422</v>
      </c>
      <c r="C365" s="9" t="s">
        <v>949</v>
      </c>
      <c r="D365" s="9" t="s">
        <v>1013</v>
      </c>
      <c r="E365" s="9" t="s">
        <v>1150</v>
      </c>
      <c r="F365" s="25" t="s">
        <v>1319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>_xlfn.CONCAT("tem.unid.funcional only ",F365)</f>
        <v>tem.unid.funcional only V3.UF.INT</v>
      </c>
      <c r="L365" s="7" t="str">
        <f>_xlfn.CONCAT("Trata-se de: ", SUBSTITUTE(B365,"1.",""))</f>
        <v>Trata-se de: Elemento</v>
      </c>
      <c r="M365" s="7" t="str">
        <f>_xlfn.CONCAT("", SUBSTITUTE(C365,"."," ")," ")</f>
        <v xml:space="preserve">Classificador </v>
      </c>
      <c r="N365" s="7" t="str">
        <f>_xlfn.CONCAT(SUBSTITUTE(D365,"."," ")," ")</f>
        <v xml:space="preserve">Do SomaSUS </v>
      </c>
      <c r="O365" s="7" t="str">
        <f>_xlfn.CONCAT(SUBSTITUTE(E365,"."," ")," ")</f>
        <v xml:space="preserve">De Unid Funcional </v>
      </c>
      <c r="P365" s="7" t="str">
        <f>_xlfn.CONCAT(L365," ",M365," ",N365," ",O365," ", SUBSTITUTE(F365, ".", " "),". --- ",Q365)</f>
        <v>Trata-se de: Elemento Classificador  Do SomaSUS  De Unid Funcional  V3 UF INT. --- Consultar o SOMASUS no Volume 3</v>
      </c>
      <c r="Q365" s="7" t="str">
        <f>_xlfn.CONCAT("Consultar o ",R365," no Volume ",S365)</f>
        <v>Consultar o SOMASUS no Volume 3</v>
      </c>
      <c r="R365" s="21" t="s">
        <v>668</v>
      </c>
      <c r="S365" s="21">
        <v>3</v>
      </c>
      <c r="T365" s="10" t="str">
        <f>_xlfn.CONCAT("key_",A365)</f>
        <v>key_365</v>
      </c>
    </row>
    <row r="366" spans="1:20" ht="7.8" customHeight="1" x14ac:dyDescent="0.3">
      <c r="A366" s="13">
        <v>366</v>
      </c>
      <c r="B366" s="9" t="s">
        <v>1422</v>
      </c>
      <c r="C366" s="9" t="s">
        <v>949</v>
      </c>
      <c r="D366" s="9" t="s">
        <v>1013</v>
      </c>
      <c r="E366" s="9" t="s">
        <v>1150</v>
      </c>
      <c r="F366" s="25" t="s">
        <v>1320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>_xlfn.CONCAT("tem.unid.funcional only ",F366)</f>
        <v>tem.unid.funcional only V4.UF.REA</v>
      </c>
      <c r="L366" s="7" t="str">
        <f>_xlfn.CONCAT("Trata-se de: ", SUBSTITUTE(B366,"1.",""))</f>
        <v>Trata-se de: Elemento</v>
      </c>
      <c r="M366" s="7" t="str">
        <f>_xlfn.CONCAT("", SUBSTITUTE(C366,"."," ")," ")</f>
        <v xml:space="preserve">Classificador </v>
      </c>
      <c r="N366" s="7" t="str">
        <f>_xlfn.CONCAT(SUBSTITUTE(D366,"."," ")," ")</f>
        <v xml:space="preserve">Do SomaSUS </v>
      </c>
      <c r="O366" s="7" t="str">
        <f>_xlfn.CONCAT(SUBSTITUTE(E366,"."," ")," ")</f>
        <v xml:space="preserve">De Unid Funcional </v>
      </c>
      <c r="P366" s="7" t="str">
        <f>_xlfn.CONCAT(L366," ",M366," ",N366," ",O366," ", SUBSTITUTE(F366, ".", " "),". --- ",Q366)</f>
        <v>Trata-se de: Elemento Classificador  Do SomaSUS  De Unid Funcional  V4 UF REA. --- Consultar o SOMASUS no Volume 4</v>
      </c>
      <c r="Q366" s="7" t="str">
        <f>_xlfn.CONCAT("Consultar o ",R366," no Volume ",S366)</f>
        <v>Consultar o SOMASUS no Volume 4</v>
      </c>
      <c r="R366" s="21" t="s">
        <v>668</v>
      </c>
      <c r="S366" s="21">
        <v>4</v>
      </c>
      <c r="T366" s="10" t="str">
        <f>_xlfn.CONCAT("key_",A366)</f>
        <v>key_366</v>
      </c>
    </row>
    <row r="367" spans="1:20" ht="7.8" customHeight="1" x14ac:dyDescent="0.3">
      <c r="A367" s="13">
        <v>367</v>
      </c>
      <c r="B367" s="9" t="s">
        <v>1422</v>
      </c>
      <c r="C367" s="9" t="s">
        <v>949</v>
      </c>
      <c r="D367" s="9" t="s">
        <v>1013</v>
      </c>
      <c r="E367" s="9" t="s">
        <v>1150</v>
      </c>
      <c r="F367" s="25" t="s">
        <v>1321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>_xlfn.CONCAT("tem.unid.funcional only ",F367)</f>
        <v>tem.unid.funcional only V4.UF.IMG</v>
      </c>
      <c r="L367" s="7" t="str">
        <f>_xlfn.CONCAT("Trata-se de: ", SUBSTITUTE(B367,"1.",""))</f>
        <v>Trata-se de: Elemento</v>
      </c>
      <c r="M367" s="7" t="str">
        <f>_xlfn.CONCAT("", SUBSTITUTE(C367,"."," ")," ")</f>
        <v xml:space="preserve">Classificador </v>
      </c>
      <c r="N367" s="7" t="str">
        <f>_xlfn.CONCAT(SUBSTITUTE(D367,"."," ")," ")</f>
        <v xml:space="preserve">Do SomaSUS </v>
      </c>
      <c r="O367" s="7" t="str">
        <f>_xlfn.CONCAT(SUBSTITUTE(E367,"."," ")," ")</f>
        <v xml:space="preserve">De Unid Funcional </v>
      </c>
      <c r="P367" s="7" t="str">
        <f>_xlfn.CONCAT(L367," ",M367," ",N367," ",O367," ", SUBSTITUTE(F367, ".", " "),". --- ",Q367)</f>
        <v>Trata-se de: Elemento Classificador  Do SomaSUS  De Unid Funcional  V4 UF IMG. --- Consultar o SOMASUS no Volume 4</v>
      </c>
      <c r="Q367" s="7" t="str">
        <f>_xlfn.CONCAT("Consultar o ",R367," no Volume ",S367)</f>
        <v>Consultar o SOMASUS no Volume 4</v>
      </c>
      <c r="R367" s="21" t="s">
        <v>668</v>
      </c>
      <c r="S367" s="21">
        <v>4</v>
      </c>
      <c r="T367" s="10" t="str">
        <f>_xlfn.CONCAT("key_",A367)</f>
        <v>key_367</v>
      </c>
    </row>
    <row r="368" spans="1:20" ht="7.8" customHeight="1" x14ac:dyDescent="0.3">
      <c r="A368" s="13">
        <v>368</v>
      </c>
      <c r="B368" s="9" t="s">
        <v>1422</v>
      </c>
      <c r="C368" s="9" t="s">
        <v>949</v>
      </c>
      <c r="D368" s="9" t="s">
        <v>1013</v>
      </c>
      <c r="E368" s="9" t="s">
        <v>1150</v>
      </c>
      <c r="F368" s="25" t="s">
        <v>1322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>_xlfn.CONCAT("tem.unid.funcional only ",F368)</f>
        <v>tem.unid.funcional only V4.UF.APA</v>
      </c>
      <c r="L368" s="7" t="str">
        <f>_xlfn.CONCAT("Trata-se de: ", SUBSTITUTE(B368,"1.",""))</f>
        <v>Trata-se de: Elemento</v>
      </c>
      <c r="M368" s="7" t="str">
        <f>_xlfn.CONCAT("", SUBSTITUTE(C368,"."," ")," ")</f>
        <v xml:space="preserve">Classificador </v>
      </c>
      <c r="N368" s="7" t="str">
        <f>_xlfn.CONCAT(SUBSTITUTE(D368,"."," ")," ")</f>
        <v xml:space="preserve">Do SomaSUS </v>
      </c>
      <c r="O368" s="7" t="str">
        <f>_xlfn.CONCAT(SUBSTITUTE(E368,"."," ")," ")</f>
        <v xml:space="preserve">De Unid Funcional </v>
      </c>
      <c r="P368" s="7" t="str">
        <f>_xlfn.CONCAT(L368," ",M368," ",N368," ",O368," ", SUBSTITUTE(F368, ".", " "),". --- ",Q368)</f>
        <v>Trata-se de: Elemento Classificador  Do SomaSUS  De Unid Funcional  V4 UF APA. --- Consultar o SOMASUS no Volume 4</v>
      </c>
      <c r="Q368" s="7" t="str">
        <f>_xlfn.CONCAT("Consultar o ",R368," no Volume ",S368)</f>
        <v>Consultar o SOMASUS no Volume 4</v>
      </c>
      <c r="R368" s="21" t="s">
        <v>668</v>
      </c>
      <c r="S368" s="21">
        <v>4</v>
      </c>
      <c r="T368" s="10" t="str">
        <f>_xlfn.CONCAT("key_",A368)</f>
        <v>key_368</v>
      </c>
    </row>
    <row r="369" spans="1:20" ht="7.8" customHeight="1" x14ac:dyDescent="0.3">
      <c r="A369" s="13">
        <v>369</v>
      </c>
      <c r="B369" s="9" t="s">
        <v>1422</v>
      </c>
      <c r="C369" s="9" t="s">
        <v>949</v>
      </c>
      <c r="D369" s="9" t="s">
        <v>1013</v>
      </c>
      <c r="E369" s="9" t="s">
        <v>1150</v>
      </c>
      <c r="F369" s="25" t="s">
        <v>1323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>_xlfn.CONCAT("tem.unid.funcional only ",F369)</f>
        <v>tem.unid.funcional only V4.UF.HEM</v>
      </c>
      <c r="L369" s="7" t="str">
        <f>_xlfn.CONCAT("Trata-se de: ", SUBSTITUTE(B369,"1.",""))</f>
        <v>Trata-se de: Elemento</v>
      </c>
      <c r="M369" s="7" t="str">
        <f>_xlfn.CONCAT("", SUBSTITUTE(C369,"."," ")," ")</f>
        <v xml:space="preserve">Classificador </v>
      </c>
      <c r="N369" s="7" t="str">
        <f>_xlfn.CONCAT(SUBSTITUTE(D369,"."," ")," ")</f>
        <v xml:space="preserve">Do SomaSUS </v>
      </c>
      <c r="O369" s="7" t="str">
        <f>_xlfn.CONCAT(SUBSTITUTE(E369,"."," ")," ")</f>
        <v xml:space="preserve">De Unid Funcional </v>
      </c>
      <c r="P369" s="7" t="str">
        <f>_xlfn.CONCAT(L369," ",M369," ",N369," ",O369," ", SUBSTITUTE(F369, ".", " "),". --- ",Q369)</f>
        <v>Trata-se de: Elemento Classificador  Do SomaSUS  De Unid Funcional  V4 UF HEM. --- Consultar o SOMASUS no Volume 4</v>
      </c>
      <c r="Q369" s="7" t="str">
        <f>_xlfn.CONCAT("Consultar o ",R369," no Volume ",S369)</f>
        <v>Consultar o SOMASUS no Volume 4</v>
      </c>
      <c r="R369" s="21" t="s">
        <v>668</v>
      </c>
      <c r="S369" s="21">
        <v>4</v>
      </c>
      <c r="T369" s="10" t="str">
        <f>_xlfn.CONCAT("key_",A369)</f>
        <v>key_369</v>
      </c>
    </row>
    <row r="370" spans="1:20" ht="7.8" customHeight="1" x14ac:dyDescent="0.3">
      <c r="A370" s="13">
        <v>370</v>
      </c>
      <c r="B370" s="9" t="s">
        <v>1422</v>
      </c>
      <c r="C370" s="9" t="s">
        <v>949</v>
      </c>
      <c r="D370" s="9" t="s">
        <v>1013</v>
      </c>
      <c r="E370" s="9" t="s">
        <v>1150</v>
      </c>
      <c r="F370" s="25" t="s">
        <v>1324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>_xlfn.CONCAT("tem.unid.funcional only ",F370)</f>
        <v>tem.unid.funcional only V4.UF.MNU</v>
      </c>
      <c r="L370" s="7" t="str">
        <f>_xlfn.CONCAT("Trata-se de: ", SUBSTITUTE(B370,"1.",""))</f>
        <v>Trata-se de: Elemento</v>
      </c>
      <c r="M370" s="7" t="str">
        <f>_xlfn.CONCAT("", SUBSTITUTE(C370,"."," ")," ")</f>
        <v xml:space="preserve">Classificador </v>
      </c>
      <c r="N370" s="7" t="str">
        <f>_xlfn.CONCAT(SUBSTITUTE(D370,"."," ")," ")</f>
        <v xml:space="preserve">Do SomaSUS </v>
      </c>
      <c r="O370" s="7" t="str">
        <f>_xlfn.CONCAT(SUBSTITUTE(E370,"."," ")," ")</f>
        <v xml:space="preserve">De Unid Funcional </v>
      </c>
      <c r="P370" s="7" t="str">
        <f>_xlfn.CONCAT(L370," ",M370," ",N370," ",O370," ", SUBSTITUTE(F370, ".", " "),". --- ",Q370)</f>
        <v>Trata-se de: Elemento Classificador  Do SomaSUS  De Unid Funcional  V4 UF MNU. --- Consultar o SOMASUS no Volume 4</v>
      </c>
      <c r="Q370" s="7" t="str">
        <f>_xlfn.CONCAT("Consultar o ",R370," no Volume ",S370)</f>
        <v>Consultar o SOMASUS no Volume 4</v>
      </c>
      <c r="R370" s="21" t="s">
        <v>668</v>
      </c>
      <c r="S370" s="21">
        <v>4</v>
      </c>
      <c r="T370" s="10" t="str">
        <f>_xlfn.CONCAT("key_",A370)</f>
        <v>key_370</v>
      </c>
    </row>
    <row r="371" spans="1:20" ht="7.8" customHeight="1" x14ac:dyDescent="0.3">
      <c r="A371" s="13">
        <v>371</v>
      </c>
      <c r="B371" s="9" t="s">
        <v>1422</v>
      </c>
      <c r="C371" s="9" t="s">
        <v>949</v>
      </c>
      <c r="D371" s="9" t="s">
        <v>1013</v>
      </c>
      <c r="E371" s="9" t="s">
        <v>1150</v>
      </c>
      <c r="F371" s="25" t="s">
        <v>1325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>_xlfn.CONCAT("tem.unid.funcional only ",F371)</f>
        <v>tem.unid.funcional only V4.UF.PAT</v>
      </c>
      <c r="L371" s="7" t="str">
        <f>_xlfn.CONCAT("Trata-se de: ", SUBSTITUTE(B371,"1.",""))</f>
        <v>Trata-se de: Elemento</v>
      </c>
      <c r="M371" s="7" t="str">
        <f>_xlfn.CONCAT("", SUBSTITUTE(C371,"."," ")," ")</f>
        <v xml:space="preserve">Classificador </v>
      </c>
      <c r="N371" s="7" t="str">
        <f>_xlfn.CONCAT(SUBSTITUTE(D371,"."," ")," ")</f>
        <v xml:space="preserve">Do SomaSUS </v>
      </c>
      <c r="O371" s="7" t="str">
        <f>_xlfn.CONCAT(SUBSTITUTE(E371,"."," ")," ")</f>
        <v xml:space="preserve">De Unid Funcional </v>
      </c>
      <c r="P371" s="7" t="str">
        <f>_xlfn.CONCAT(L371," ",M371," ",N371," ",O371," ", SUBSTITUTE(F371, ".", " "),". --- ",Q371)</f>
        <v>Trata-se de: Elemento Classificador  Do SomaSUS  De Unid Funcional  V4 UF PAT. --- Consultar o SOMASUS no Volume 4</v>
      </c>
      <c r="Q371" s="7" t="str">
        <f>_xlfn.CONCAT("Consultar o ",R371," no Volume ",S371)</f>
        <v>Consultar o SOMASUS no Volume 4</v>
      </c>
      <c r="R371" s="21" t="s">
        <v>668</v>
      </c>
      <c r="S371" s="21">
        <v>4</v>
      </c>
      <c r="T371" s="10" t="str">
        <f>_xlfn.CONCAT("key_",A371)</f>
        <v>key_371</v>
      </c>
    </row>
    <row r="372" spans="1:20" ht="7.8" customHeight="1" x14ac:dyDescent="0.3">
      <c r="A372" s="13">
        <v>372</v>
      </c>
      <c r="B372" s="9" t="s">
        <v>1422</v>
      </c>
      <c r="C372" s="9" t="s">
        <v>949</v>
      </c>
      <c r="D372" s="9" t="s">
        <v>1013</v>
      </c>
      <c r="E372" s="9" t="s">
        <v>1151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>_xlfn.CONCAT("tem.setor only ",F372)</f>
        <v>tem.setor only BASI</v>
      </c>
      <c r="L372" s="7" t="str">
        <f>_xlfn.CONCAT("Trata-se de: ", SUBSTITUTE(B372,"1.",""))</f>
        <v>Trata-se de: Elemento</v>
      </c>
      <c r="M372" s="7" t="str">
        <f>_xlfn.CONCAT("", SUBSTITUTE(C372,"."," ")," ")</f>
        <v xml:space="preserve">Classificador </v>
      </c>
      <c r="N372" s="7" t="str">
        <f>_xlfn.CONCAT(SUBSTITUTE(D372,"."," ")," ")</f>
        <v xml:space="preserve">Do SomaSUS </v>
      </c>
      <c r="O372" s="7" t="str">
        <f>_xlfn.CONCAT(SUBSTITUTE(E372,"."," ")," ")</f>
        <v xml:space="preserve">De Setor </v>
      </c>
      <c r="P372" s="7" t="str">
        <f>_xlfn.CONCAT(L372," ",M372," ",N372," ",O372," ", SUBSTITUTE(F372, ".", " "),". --- ",Q372)</f>
        <v>Trata-se de: Elemento Classificador  Do SomaSUS  De Setor  BASI. --- Consultar o SOMASUS no Volume .</v>
      </c>
      <c r="Q372" s="7" t="str">
        <f>_xlfn.CONCAT("Consultar o ",R372," no Volume ",S372)</f>
        <v>Consultar o SOMASUS no Volume .</v>
      </c>
      <c r="R372" s="21" t="s">
        <v>668</v>
      </c>
      <c r="S372" s="21" t="s">
        <v>412</v>
      </c>
      <c r="T372" s="10" t="str">
        <f>_xlfn.CONCAT("key_",A372)</f>
        <v>key_372</v>
      </c>
    </row>
    <row r="373" spans="1:20" ht="7.8" customHeight="1" x14ac:dyDescent="0.3">
      <c r="A373" s="13">
        <v>373</v>
      </c>
      <c r="B373" s="9" t="s">
        <v>1422</v>
      </c>
      <c r="C373" s="9" t="s">
        <v>949</v>
      </c>
      <c r="D373" s="9" t="s">
        <v>1013</v>
      </c>
      <c r="E373" s="9" t="s">
        <v>1151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>_xlfn.CONCAT("tem.setor only ",F373)</f>
        <v>tem.setor only ENFE</v>
      </c>
      <c r="L373" s="7" t="str">
        <f>_xlfn.CONCAT("Trata-se de: ", SUBSTITUTE(B373,"1.",""))</f>
        <v>Trata-se de: Elemento</v>
      </c>
      <c r="M373" s="7" t="str">
        <f>_xlfn.CONCAT("", SUBSTITUTE(C373,"."," ")," ")</f>
        <v xml:space="preserve">Classificador </v>
      </c>
      <c r="N373" s="7" t="str">
        <f>_xlfn.CONCAT(SUBSTITUTE(D373,"."," ")," ")</f>
        <v xml:space="preserve">Do SomaSUS </v>
      </c>
      <c r="O373" s="7" t="str">
        <f>_xlfn.CONCAT(SUBSTITUTE(E373,"."," ")," ")</f>
        <v xml:space="preserve">De Setor </v>
      </c>
      <c r="P373" s="7" t="str">
        <f>_xlfn.CONCAT(L373," ",M373," ",N373," ",O373," ", SUBSTITUTE(F373, ".", " "),". --- ",Q373)</f>
        <v>Trata-se de: Elemento Classificador  Do SomaSUS  De Setor  ENFE. --- Consultar o SOMASUS no Volume .</v>
      </c>
      <c r="Q373" s="7" t="str">
        <f>_xlfn.CONCAT("Consultar o ",R373," no Volume ",S373)</f>
        <v>Consultar o SOMASUS no Volume .</v>
      </c>
      <c r="R373" s="21" t="s">
        <v>668</v>
      </c>
      <c r="S373" s="21" t="s">
        <v>412</v>
      </c>
      <c r="T373" s="10" t="str">
        <f>_xlfn.CONCAT("key_",A373)</f>
        <v>key_373</v>
      </c>
    </row>
    <row r="374" spans="1:20" ht="7.8" customHeight="1" x14ac:dyDescent="0.3">
      <c r="A374" s="13">
        <v>374</v>
      </c>
      <c r="B374" s="9" t="s">
        <v>1422</v>
      </c>
      <c r="C374" s="9" t="s">
        <v>949</v>
      </c>
      <c r="D374" s="9" t="s">
        <v>1013</v>
      </c>
      <c r="E374" s="9" t="s">
        <v>1151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>_xlfn.CONCAT("tem.setor only ",F374)</f>
        <v>tem.setor only CONS</v>
      </c>
      <c r="L374" s="7" t="str">
        <f>_xlfn.CONCAT("Trata-se de: ", SUBSTITUTE(B374,"1.",""))</f>
        <v>Trata-se de: Elemento</v>
      </c>
      <c r="M374" s="7" t="str">
        <f>_xlfn.CONCAT("", SUBSTITUTE(C374,"."," ")," ")</f>
        <v xml:space="preserve">Classificador </v>
      </c>
      <c r="N374" s="7" t="str">
        <f>_xlfn.CONCAT(SUBSTITUTE(D374,"."," ")," ")</f>
        <v xml:space="preserve">Do SomaSUS </v>
      </c>
      <c r="O374" s="7" t="str">
        <f>_xlfn.CONCAT(SUBSTITUTE(E374,"."," ")," ")</f>
        <v xml:space="preserve">De Setor </v>
      </c>
      <c r="P374" s="7" t="str">
        <f>_xlfn.CONCAT(L374," ",M374," ",N374," ",O374," ", SUBSTITUTE(F374, ".", " "),". --- ",Q374)</f>
        <v>Trata-se de: Elemento Classificador  Do SomaSUS  De Setor  CONS. --- Consultar o SOMASUS no Volume .</v>
      </c>
      <c r="Q374" s="7" t="str">
        <f>_xlfn.CONCAT("Consultar o ",R374," no Volume ",S374)</f>
        <v>Consultar o SOMASUS no Volume .</v>
      </c>
      <c r="R374" s="21" t="s">
        <v>668</v>
      </c>
      <c r="S374" s="21" t="s">
        <v>412</v>
      </c>
      <c r="T374" s="10" t="str">
        <f>_xlfn.CONCAT("key_",A374)</f>
        <v>key_374</v>
      </c>
    </row>
    <row r="375" spans="1:20" ht="7.8" customHeight="1" x14ac:dyDescent="0.3">
      <c r="A375" s="13">
        <v>375</v>
      </c>
      <c r="B375" s="9" t="s">
        <v>1422</v>
      </c>
      <c r="C375" s="9" t="s">
        <v>949</v>
      </c>
      <c r="D375" s="9" t="s">
        <v>1013</v>
      </c>
      <c r="E375" s="9" t="s">
        <v>1151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>_xlfn.CONCAT("tem.setor only ",F375)</f>
        <v>tem.setor only ICDU</v>
      </c>
      <c r="L375" s="7" t="str">
        <f>_xlfn.CONCAT("Trata-se de: ", SUBSTITUTE(B375,"1.",""))</f>
        <v>Trata-se de: Elemento</v>
      </c>
      <c r="M375" s="7" t="str">
        <f>_xlfn.CONCAT("", SUBSTITUTE(C375,"."," ")," ")</f>
        <v xml:space="preserve">Classificador </v>
      </c>
      <c r="N375" s="7" t="str">
        <f>_xlfn.CONCAT(SUBSTITUTE(D375,"."," ")," ")</f>
        <v xml:space="preserve">Do SomaSUS </v>
      </c>
      <c r="O375" s="7" t="str">
        <f>_xlfn.CONCAT(SUBSTITUTE(E375,"."," ")," ")</f>
        <v xml:space="preserve">De Setor </v>
      </c>
      <c r="P375" s="7" t="str">
        <f>_xlfn.CONCAT(L375," ",M375," ",N375," ",O375," ", SUBSTITUTE(F375, ".", " "),". --- ",Q375)</f>
        <v>Trata-se de: Elemento Classificador  Do SomaSUS  De Setor  ICDU. --- Consultar o SOMASUS no Volume .</v>
      </c>
      <c r="Q375" s="7" t="str">
        <f>_xlfn.CONCAT("Consultar o ",R375," no Volume ",S375)</f>
        <v>Consultar o SOMASUS no Volume .</v>
      </c>
      <c r="R375" s="21" t="s">
        <v>668</v>
      </c>
      <c r="S375" s="21" t="s">
        <v>412</v>
      </c>
      <c r="T375" s="10" t="str">
        <f>_xlfn.CONCAT("key_",A375)</f>
        <v>key_375</v>
      </c>
    </row>
    <row r="376" spans="1:20" ht="7.8" customHeight="1" x14ac:dyDescent="0.3">
      <c r="A376" s="13">
        <v>376</v>
      </c>
      <c r="B376" s="9" t="s">
        <v>1422</v>
      </c>
      <c r="C376" s="9" t="s">
        <v>949</v>
      </c>
      <c r="D376" s="9" t="s">
        <v>1013</v>
      </c>
      <c r="E376" s="9" t="s">
        <v>1151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>_xlfn.CONCAT("tem.setor only ",F376)</f>
        <v>tem.setor only UBBC</v>
      </c>
      <c r="L376" s="7" t="str">
        <f>_xlfn.CONCAT("Trata-se de: ", SUBSTITUTE(B376,"1.",""))</f>
        <v>Trata-se de: Elemento</v>
      </c>
      <c r="M376" s="7" t="str">
        <f>_xlfn.CONCAT("", SUBSTITUTE(C376,"."," ")," ")</f>
        <v xml:space="preserve">Classificador </v>
      </c>
      <c r="N376" s="7" t="str">
        <f>_xlfn.CONCAT(SUBSTITUTE(D376,"."," ")," ")</f>
        <v xml:space="preserve">Do SomaSUS </v>
      </c>
      <c r="O376" s="7" t="str">
        <f>_xlfn.CONCAT(SUBSTITUTE(E376,"."," ")," ")</f>
        <v xml:space="preserve">De Setor </v>
      </c>
      <c r="P376" s="7" t="str">
        <f>_xlfn.CONCAT(L376," ",M376," ",N376," ",O376," ", SUBSTITUTE(F376, ".", " "),". --- ",Q376)</f>
        <v>Trata-se de: Elemento Classificador  Do SomaSUS  De Setor  UBBC. --- Consultar o SOMASUS no Volume .</v>
      </c>
      <c r="Q376" s="7" t="str">
        <f>_xlfn.CONCAT("Consultar o ",R376," no Volume ",S376)</f>
        <v>Consultar o SOMASUS no Volume .</v>
      </c>
      <c r="R376" s="21" t="s">
        <v>668</v>
      </c>
      <c r="S376" s="21" t="s">
        <v>412</v>
      </c>
      <c r="T376" s="10" t="str">
        <f>_xlfn.CONCAT("key_",A376)</f>
        <v>key_376</v>
      </c>
    </row>
    <row r="377" spans="1:20" ht="7.8" customHeight="1" x14ac:dyDescent="0.3">
      <c r="A377" s="13">
        <v>377</v>
      </c>
      <c r="B377" s="9" t="s">
        <v>1422</v>
      </c>
      <c r="C377" s="9" t="s">
        <v>949</v>
      </c>
      <c r="D377" s="9" t="s">
        <v>1013</v>
      </c>
      <c r="E377" s="9" t="s">
        <v>1151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>_xlfn.CONCAT("tem.setor only ",F377)</f>
        <v>tem.setor only UAEM</v>
      </c>
      <c r="L377" s="7" t="str">
        <f>_xlfn.CONCAT("Trata-se de: ", SUBSTITUTE(B377,"1.",""))</f>
        <v>Trata-se de: Elemento</v>
      </c>
      <c r="M377" s="7" t="str">
        <f>_xlfn.CONCAT("", SUBSTITUTE(C377,"."," ")," ")</f>
        <v xml:space="preserve">Classificador </v>
      </c>
      <c r="N377" s="7" t="str">
        <f>_xlfn.CONCAT(SUBSTITUTE(D377,"."," ")," ")</f>
        <v xml:space="preserve">Do SomaSUS </v>
      </c>
      <c r="O377" s="7" t="str">
        <f>_xlfn.CONCAT(SUBSTITUTE(E377,"."," ")," ")</f>
        <v xml:space="preserve">De Setor </v>
      </c>
      <c r="P377" s="7" t="str">
        <f>_xlfn.CONCAT(L377," ",M377," ",N377," ",O377," ", SUBSTITUTE(F377, ".", " "),". --- ",Q377)</f>
        <v>Trata-se de: Elemento Classificador  Do SomaSUS  De Setor  UAEM. --- Consultar o SOMASUS no Volume .</v>
      </c>
      <c r="Q377" s="7" t="str">
        <f>_xlfn.CONCAT("Consultar o ",R377," no Volume ",S377)</f>
        <v>Consultar o SOMASUS no Volume .</v>
      </c>
      <c r="R377" s="21" t="s">
        <v>668</v>
      </c>
      <c r="S377" s="21" t="s">
        <v>412</v>
      </c>
      <c r="T377" s="10" t="str">
        <f>_xlfn.CONCAT("key_",A377)</f>
        <v>key_377</v>
      </c>
    </row>
    <row r="378" spans="1:20" ht="7.8" customHeight="1" x14ac:dyDescent="0.3">
      <c r="A378" s="13">
        <v>378</v>
      </c>
      <c r="B378" s="9" t="s">
        <v>1422</v>
      </c>
      <c r="C378" s="9" t="s">
        <v>949</v>
      </c>
      <c r="D378" s="9" t="s">
        <v>1013</v>
      </c>
      <c r="E378" s="9" t="s">
        <v>1151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>_xlfn.CONCAT("tem.setor only ",F378)</f>
        <v>tem.setor only IGER</v>
      </c>
      <c r="L378" s="7" t="str">
        <f>_xlfn.CONCAT("Trata-se de: ", SUBSTITUTE(B378,"1.",""))</f>
        <v>Trata-se de: Elemento</v>
      </c>
      <c r="M378" s="7" t="str">
        <f>_xlfn.CONCAT("", SUBSTITUTE(C378,"."," ")," ")</f>
        <v xml:space="preserve">Classificador </v>
      </c>
      <c r="N378" s="7" t="str">
        <f>_xlfn.CONCAT(SUBSTITUTE(D378,"."," ")," ")</f>
        <v xml:space="preserve">Do SomaSUS </v>
      </c>
      <c r="O378" s="7" t="str">
        <f>_xlfn.CONCAT(SUBSTITUTE(E378,"."," ")," ")</f>
        <v xml:space="preserve">De Setor </v>
      </c>
      <c r="P378" s="7" t="str">
        <f>_xlfn.CONCAT(L378," ",M378," ",N378," ",O378," ", SUBSTITUTE(F378, ".", " "),". --- ",Q378)</f>
        <v>Trata-se de: Elemento Classificador  Do SomaSUS  De Setor  IGER. --- Consultar o SOMASUS no Volume .</v>
      </c>
      <c r="Q378" s="7" t="str">
        <f>_xlfn.CONCAT("Consultar o ",R378," no Volume ",S378)</f>
        <v>Consultar o SOMASUS no Volume .</v>
      </c>
      <c r="R378" s="21" t="s">
        <v>668</v>
      </c>
      <c r="S378" s="21" t="s">
        <v>412</v>
      </c>
      <c r="T378" s="10" t="str">
        <f>_xlfn.CONCAT("key_",A378)</f>
        <v>key_378</v>
      </c>
    </row>
    <row r="379" spans="1:20" ht="7.8" customHeight="1" x14ac:dyDescent="0.3">
      <c r="A379" s="13">
        <v>379</v>
      </c>
      <c r="B379" s="9" t="s">
        <v>1422</v>
      </c>
      <c r="C379" s="9" t="s">
        <v>949</v>
      </c>
      <c r="D379" s="9" t="s">
        <v>1013</v>
      </c>
      <c r="E379" s="9" t="s">
        <v>1151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>_xlfn.CONCAT("tem.setor only ",F379)</f>
        <v>tem.setor only NEO</v>
      </c>
      <c r="L379" s="7" t="str">
        <f>_xlfn.CONCAT("Trata-se de: ", SUBSTITUTE(B379,"1.",""))</f>
        <v>Trata-se de: Elemento</v>
      </c>
      <c r="M379" s="7" t="str">
        <f>_xlfn.CONCAT("", SUBSTITUTE(C379,"."," ")," ")</f>
        <v xml:space="preserve">Classificador </v>
      </c>
      <c r="N379" s="7" t="str">
        <f>_xlfn.CONCAT(SUBSTITUTE(D379,"."," ")," ")</f>
        <v xml:space="preserve">Do SomaSUS </v>
      </c>
      <c r="O379" s="7" t="str">
        <f>_xlfn.CONCAT(SUBSTITUTE(E379,"."," ")," ")</f>
        <v xml:space="preserve">De Setor </v>
      </c>
      <c r="P379" s="7" t="str">
        <f>_xlfn.CONCAT(L379," ",M379," ",N379," ",O379," ", SUBSTITUTE(F379, ".", " "),". --- ",Q379)</f>
        <v>Trata-se de: Elemento Classificador  Do SomaSUS  De Setor  NEO. --- Consultar o SOMASUS no Volume .</v>
      </c>
      <c r="Q379" s="7" t="str">
        <f>_xlfn.CONCAT("Consultar o ",R379," no Volume ",S379)</f>
        <v>Consultar o SOMASUS no Volume .</v>
      </c>
      <c r="R379" s="21" t="s">
        <v>668</v>
      </c>
      <c r="S379" s="21" t="s">
        <v>412</v>
      </c>
      <c r="T379" s="10" t="str">
        <f>_xlfn.CONCAT("key_",A379)</f>
        <v>key_379</v>
      </c>
    </row>
    <row r="380" spans="1:20" ht="7.8" customHeight="1" x14ac:dyDescent="0.3">
      <c r="A380" s="13">
        <v>380</v>
      </c>
      <c r="B380" s="9" t="s">
        <v>1422</v>
      </c>
      <c r="C380" s="9" t="s">
        <v>949</v>
      </c>
      <c r="D380" s="9" t="s">
        <v>1013</v>
      </c>
      <c r="E380" s="9" t="s">
        <v>1151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>_xlfn.CONCAT("tem.setor only ",F380)</f>
        <v>tem.setor only UTI</v>
      </c>
      <c r="L380" s="7" t="str">
        <f>_xlfn.CONCAT("Trata-se de: ", SUBSTITUTE(B380,"1.",""))</f>
        <v>Trata-se de: Elemento</v>
      </c>
      <c r="M380" s="7" t="str">
        <f>_xlfn.CONCAT("", SUBSTITUTE(C380,"."," ")," ")</f>
        <v xml:space="preserve">Classificador </v>
      </c>
      <c r="N380" s="7" t="str">
        <f>_xlfn.CONCAT(SUBSTITUTE(D380,"."," ")," ")</f>
        <v xml:space="preserve">Do SomaSUS </v>
      </c>
      <c r="O380" s="7" t="str">
        <f>_xlfn.CONCAT(SUBSTITUTE(E380,"."," ")," ")</f>
        <v xml:space="preserve">De Setor </v>
      </c>
      <c r="P380" s="7" t="str">
        <f>_xlfn.CONCAT(L380," ",M380," ",N380," ",O380," ", SUBSTITUTE(F380, ".", " "),". --- ",Q380)</f>
        <v>Trata-se de: Elemento Classificador  Do SomaSUS  De Setor  UTI. --- Consultar o SOMASUS no Volume .</v>
      </c>
      <c r="Q380" s="7" t="str">
        <f>_xlfn.CONCAT("Consultar o ",R380," no Volume ",S380)</f>
        <v>Consultar o SOMASUS no Volume .</v>
      </c>
      <c r="R380" s="21" t="s">
        <v>668</v>
      </c>
      <c r="S380" s="21" t="s">
        <v>412</v>
      </c>
      <c r="T380" s="10" t="str">
        <f>_xlfn.CONCAT("key_",A380)</f>
        <v>key_380</v>
      </c>
    </row>
    <row r="381" spans="1:20" ht="7.8" customHeight="1" x14ac:dyDescent="0.3">
      <c r="A381" s="13">
        <v>381</v>
      </c>
      <c r="B381" s="9" t="s">
        <v>1422</v>
      </c>
      <c r="C381" s="9" t="s">
        <v>949</v>
      </c>
      <c r="D381" s="9" t="s">
        <v>1013</v>
      </c>
      <c r="E381" s="9" t="s">
        <v>1151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>_xlfn.CONCAT("tem.setor only ",F381)</f>
        <v>tem.setor only UTQ</v>
      </c>
      <c r="L381" s="7" t="str">
        <f>_xlfn.CONCAT("Trata-se de: ", SUBSTITUTE(B381,"1.",""))</f>
        <v>Trata-se de: Elemento</v>
      </c>
      <c r="M381" s="7" t="str">
        <f>_xlfn.CONCAT("", SUBSTITUTE(C381,"."," ")," ")</f>
        <v xml:space="preserve">Classificador </v>
      </c>
      <c r="N381" s="7" t="str">
        <f>_xlfn.CONCAT(SUBSTITUTE(D381,"."," ")," ")</f>
        <v xml:space="preserve">Do SomaSUS </v>
      </c>
      <c r="O381" s="7" t="str">
        <f>_xlfn.CONCAT(SUBSTITUTE(E381,"."," ")," ")</f>
        <v xml:space="preserve">De Setor </v>
      </c>
      <c r="P381" s="7" t="str">
        <f>_xlfn.CONCAT(L381," ",M381," ",N381," ",O381," ", SUBSTITUTE(F381, ".", " "),". --- ",Q381)</f>
        <v>Trata-se de: Elemento Classificador  Do SomaSUS  De Setor  UTQ. --- Consultar o SOMASUS no Volume .</v>
      </c>
      <c r="Q381" s="7" t="str">
        <f>_xlfn.CONCAT("Consultar o ",R381," no Volume ",S381)</f>
        <v>Consultar o SOMASUS no Volume .</v>
      </c>
      <c r="R381" s="21" t="s">
        <v>668</v>
      </c>
      <c r="S381" s="21" t="s">
        <v>412</v>
      </c>
      <c r="T381" s="10" t="str">
        <f>_xlfn.CONCAT("key_",A381)</f>
        <v>key_381</v>
      </c>
    </row>
    <row r="382" spans="1:20" ht="7.8" customHeight="1" x14ac:dyDescent="0.3">
      <c r="A382" s="13">
        <v>382</v>
      </c>
      <c r="B382" s="9" t="s">
        <v>1422</v>
      </c>
      <c r="C382" s="9" t="s">
        <v>949</v>
      </c>
      <c r="D382" s="9" t="s">
        <v>1013</v>
      </c>
      <c r="E382" s="9" t="s">
        <v>1151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>_xlfn.CONCAT("tem.setor only ",F382)</f>
        <v>tem.setor only FISI</v>
      </c>
      <c r="L382" s="7" t="str">
        <f>_xlfn.CONCAT("Trata-se de: ", SUBSTITUTE(B382,"1.",""))</f>
        <v>Trata-se de: Elemento</v>
      </c>
      <c r="M382" s="7" t="str">
        <f>_xlfn.CONCAT("", SUBSTITUTE(C382,"."," ")," ")</f>
        <v xml:space="preserve">Classificador </v>
      </c>
      <c r="N382" s="7" t="str">
        <f>_xlfn.CONCAT(SUBSTITUTE(D382,"."," ")," ")</f>
        <v xml:space="preserve">Do SomaSUS </v>
      </c>
      <c r="O382" s="7" t="str">
        <f>_xlfn.CONCAT(SUBSTITUTE(E382,"."," ")," ")</f>
        <v xml:space="preserve">De Setor </v>
      </c>
      <c r="P382" s="7" t="str">
        <f>_xlfn.CONCAT(L382," ",M382," ",N382," ",O382," ", SUBSTITUTE(F382, ".", " "),". --- ",Q382)</f>
        <v>Trata-se de: Elemento Classificador  Do SomaSUS  De Setor  FISI. --- Consultar o SOMASUS no Volume .</v>
      </c>
      <c r="Q382" s="7" t="str">
        <f>_xlfn.CONCAT("Consultar o ",R382," no Volume ",S382)</f>
        <v>Consultar o SOMASUS no Volume .</v>
      </c>
      <c r="R382" s="21" t="s">
        <v>668</v>
      </c>
      <c r="S382" s="21" t="s">
        <v>412</v>
      </c>
      <c r="T382" s="10" t="str">
        <f>_xlfn.CONCAT("key_",A382)</f>
        <v>key_382</v>
      </c>
    </row>
    <row r="383" spans="1:20" ht="7.8" customHeight="1" x14ac:dyDescent="0.3">
      <c r="A383" s="13">
        <v>383</v>
      </c>
      <c r="B383" s="9" t="s">
        <v>1422</v>
      </c>
      <c r="C383" s="9" t="s">
        <v>949</v>
      </c>
      <c r="D383" s="9" t="s">
        <v>1013</v>
      </c>
      <c r="E383" s="9" t="s">
        <v>1151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>_xlfn.CONCAT("tem.setor only ",F383)</f>
        <v>tem.setor only OCUP</v>
      </c>
      <c r="L383" s="7" t="str">
        <f>_xlfn.CONCAT("Trata-se de: ", SUBSTITUTE(B383,"1.",""))</f>
        <v>Trata-se de: Elemento</v>
      </c>
      <c r="M383" s="7" t="str">
        <f>_xlfn.CONCAT("", SUBSTITUTE(C383,"."," ")," ")</f>
        <v xml:space="preserve">Classificador </v>
      </c>
      <c r="N383" s="7" t="str">
        <f>_xlfn.CONCAT(SUBSTITUTE(D383,"."," ")," ")</f>
        <v xml:space="preserve">Do SomaSUS </v>
      </c>
      <c r="O383" s="7" t="str">
        <f>_xlfn.CONCAT(SUBSTITUTE(E383,"."," ")," ")</f>
        <v xml:space="preserve">De Setor </v>
      </c>
      <c r="P383" s="7" t="str">
        <f>_xlfn.CONCAT(L383," ",M383," ",N383," ",O383," ", SUBSTITUTE(F383, ".", " "),". --- ",Q383)</f>
        <v>Trata-se de: Elemento Classificador  Do SomaSUS  De Setor  OCUP. --- Consultar o SOMASUS no Volume .</v>
      </c>
      <c r="Q383" s="7" t="str">
        <f>_xlfn.CONCAT("Consultar o ",R383," no Volume ",S383)</f>
        <v>Consultar o SOMASUS no Volume .</v>
      </c>
      <c r="R383" s="21" t="s">
        <v>668</v>
      </c>
      <c r="S383" s="21" t="s">
        <v>412</v>
      </c>
      <c r="T383" s="10" t="str">
        <f>_xlfn.CONCAT("key_",A383)</f>
        <v>key_383</v>
      </c>
    </row>
    <row r="384" spans="1:20" ht="7.8" customHeight="1" x14ac:dyDescent="0.3">
      <c r="A384" s="13">
        <v>384</v>
      </c>
      <c r="B384" s="9" t="s">
        <v>1422</v>
      </c>
      <c r="C384" s="9" t="s">
        <v>949</v>
      </c>
      <c r="D384" s="9" t="s">
        <v>1013</v>
      </c>
      <c r="E384" s="9" t="s">
        <v>1151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>_xlfn.CONCAT("tem.setor only ",F384)</f>
        <v>tem.setor only FONO</v>
      </c>
      <c r="L384" s="7" t="str">
        <f>_xlfn.CONCAT("Trata-se de: ", SUBSTITUTE(B384,"1.",""))</f>
        <v>Trata-se de: Elemento</v>
      </c>
      <c r="M384" s="7" t="str">
        <f>_xlfn.CONCAT("", SUBSTITUTE(C384,"."," ")," ")</f>
        <v xml:space="preserve">Classificador </v>
      </c>
      <c r="N384" s="7" t="str">
        <f>_xlfn.CONCAT(SUBSTITUTE(D384,"."," ")," ")</f>
        <v xml:space="preserve">Do SomaSUS </v>
      </c>
      <c r="O384" s="7" t="str">
        <f>_xlfn.CONCAT(SUBSTITUTE(E384,"."," ")," ")</f>
        <v xml:space="preserve">De Setor </v>
      </c>
      <c r="P384" s="7" t="str">
        <f>_xlfn.CONCAT(L384," ",M384," ",N384," ",O384," ", SUBSTITUTE(F384, ".", " "),". --- ",Q384)</f>
        <v>Trata-se de: Elemento Classificador  Do SomaSUS  De Setor  FONO. --- Consultar o SOMASUS no Volume .</v>
      </c>
      <c r="Q384" s="7" t="str">
        <f>_xlfn.CONCAT("Consultar o ",R384," no Volume ",S384)</f>
        <v>Consultar o SOMASUS no Volume .</v>
      </c>
      <c r="R384" s="21" t="s">
        <v>668</v>
      </c>
      <c r="S384" s="21" t="s">
        <v>412</v>
      </c>
      <c r="T384" s="10" t="str">
        <f>_xlfn.CONCAT("key_",A384)</f>
        <v>key_384</v>
      </c>
    </row>
    <row r="385" spans="1:20" ht="7.8" customHeight="1" x14ac:dyDescent="0.3">
      <c r="A385" s="13">
        <v>385</v>
      </c>
      <c r="B385" s="9" t="s">
        <v>1422</v>
      </c>
      <c r="C385" s="9" t="s">
        <v>949</v>
      </c>
      <c r="D385" s="9" t="s">
        <v>1013</v>
      </c>
      <c r="E385" s="9" t="s">
        <v>1151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>_xlfn.CONCAT("tem.setor only ",F385)</f>
        <v>tem.setor only RADI</v>
      </c>
      <c r="L385" s="7" t="str">
        <f>_xlfn.CONCAT("Trata-se de: ", SUBSTITUTE(B385,"1.",""))</f>
        <v>Trata-se de: Elemento</v>
      </c>
      <c r="M385" s="7" t="str">
        <f>_xlfn.CONCAT("", SUBSTITUTE(C385,"."," ")," ")</f>
        <v xml:space="preserve">Classificador </v>
      </c>
      <c r="N385" s="7" t="str">
        <f>_xlfn.CONCAT(SUBSTITUTE(D385,"."," ")," ")</f>
        <v xml:space="preserve">Do SomaSUS </v>
      </c>
      <c r="O385" s="7" t="str">
        <f>_xlfn.CONCAT(SUBSTITUTE(E385,"."," ")," ")</f>
        <v xml:space="preserve">De Setor </v>
      </c>
      <c r="P385" s="7" t="str">
        <f>_xlfn.CONCAT(L385," ",M385," ",N385," ",O385," ", SUBSTITUTE(F385, ".", " "),". --- ",Q385)</f>
        <v>Trata-se de: Elemento Classificador  Do SomaSUS  De Setor  RADI. --- Consultar o SOMASUS no Volume .</v>
      </c>
      <c r="Q385" s="7" t="str">
        <f>_xlfn.CONCAT("Consultar o ",R385," no Volume ",S385)</f>
        <v>Consultar o SOMASUS no Volume .</v>
      </c>
      <c r="R385" s="21" t="s">
        <v>668</v>
      </c>
      <c r="S385" s="21" t="s">
        <v>412</v>
      </c>
      <c r="T385" s="10" t="str">
        <f>_xlfn.CONCAT("key_",A385)</f>
        <v>key_385</v>
      </c>
    </row>
    <row r="386" spans="1:20" ht="7.8" customHeight="1" x14ac:dyDescent="0.3">
      <c r="A386" s="13">
        <v>386</v>
      </c>
      <c r="B386" s="9" t="s">
        <v>1422</v>
      </c>
      <c r="C386" s="9" t="s">
        <v>949</v>
      </c>
      <c r="D386" s="9" t="s">
        <v>1013</v>
      </c>
      <c r="E386" s="9" t="s">
        <v>1151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>_xlfn.CONCAT("tem.setor only ",F386)</f>
        <v>tem.setor only HEDI</v>
      </c>
      <c r="L386" s="7" t="str">
        <f>_xlfn.CONCAT("Trata-se de: ", SUBSTITUTE(B386,"1.",""))</f>
        <v>Trata-se de: Elemento</v>
      </c>
      <c r="M386" s="7" t="str">
        <f>_xlfn.CONCAT("", SUBSTITUTE(C386,"."," ")," ")</f>
        <v xml:space="preserve">Classificador </v>
      </c>
      <c r="N386" s="7" t="str">
        <f>_xlfn.CONCAT(SUBSTITUTE(D386,"."," ")," ")</f>
        <v xml:space="preserve">Do SomaSUS </v>
      </c>
      <c r="O386" s="7" t="str">
        <f>_xlfn.CONCAT(SUBSTITUTE(E386,"."," ")," ")</f>
        <v xml:space="preserve">De Setor </v>
      </c>
      <c r="P386" s="7" t="str">
        <f>_xlfn.CONCAT(L386," ",M386," ",N386," ",O386," ", SUBSTITUTE(F386, ".", " "),". --- ",Q386)</f>
        <v>Trata-se de: Elemento Classificador  Do SomaSUS  De Setor  HEDI. --- Consultar o SOMASUS no Volume .</v>
      </c>
      <c r="Q386" s="7" t="str">
        <f>_xlfn.CONCAT("Consultar o ",R386," no Volume ",S386)</f>
        <v>Consultar o SOMASUS no Volume .</v>
      </c>
      <c r="R386" s="21" t="s">
        <v>668</v>
      </c>
      <c r="S386" s="21" t="s">
        <v>412</v>
      </c>
      <c r="T386" s="10" t="str">
        <f>_xlfn.CONCAT("key_",A386)</f>
        <v>key_386</v>
      </c>
    </row>
    <row r="387" spans="1:20" ht="7.8" customHeight="1" x14ac:dyDescent="0.3">
      <c r="A387" s="13">
        <v>387</v>
      </c>
      <c r="B387" s="9" t="s">
        <v>1422</v>
      </c>
      <c r="C387" s="9" t="s">
        <v>949</v>
      </c>
      <c r="D387" s="9" t="s">
        <v>1013</v>
      </c>
      <c r="E387" s="9" t="s">
        <v>1151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>_xlfn.CONCAT("tem.setor only ",F387)</f>
        <v>tem.setor only TOMO</v>
      </c>
      <c r="L387" s="7" t="str">
        <f>_xlfn.CONCAT("Trata-se de: ", SUBSTITUTE(B387,"1.",""))</f>
        <v>Trata-se de: Elemento</v>
      </c>
      <c r="M387" s="7" t="str">
        <f>_xlfn.CONCAT("", SUBSTITUTE(C387,"."," ")," ")</f>
        <v xml:space="preserve">Classificador </v>
      </c>
      <c r="N387" s="7" t="str">
        <f>_xlfn.CONCAT(SUBSTITUTE(D387,"."," ")," ")</f>
        <v xml:space="preserve">Do SomaSUS </v>
      </c>
      <c r="O387" s="7" t="str">
        <f>_xlfn.CONCAT(SUBSTITUTE(E387,"."," ")," ")</f>
        <v xml:space="preserve">De Setor </v>
      </c>
      <c r="P387" s="7" t="str">
        <f>_xlfn.CONCAT(L387," ",M387," ",N387," ",O387," ", SUBSTITUTE(F387, ".", " "),". --- ",Q387)</f>
        <v>Trata-se de: Elemento Classificador  Do SomaSUS  De Setor  TOMO. --- Consultar o SOMASUS no Volume .</v>
      </c>
      <c r="Q387" s="7" t="str">
        <f>_xlfn.CONCAT("Consultar o ",R387," no Volume ",S387)</f>
        <v>Consultar o SOMASUS no Volume .</v>
      </c>
      <c r="R387" s="21" t="s">
        <v>668</v>
      </c>
      <c r="S387" s="21" t="s">
        <v>412</v>
      </c>
      <c r="T387" s="10" t="str">
        <f>_xlfn.CONCAT("key_",A387)</f>
        <v>key_387</v>
      </c>
    </row>
    <row r="388" spans="1:20" ht="7.8" customHeight="1" x14ac:dyDescent="0.3">
      <c r="A388" s="13">
        <v>388</v>
      </c>
      <c r="B388" s="9" t="s">
        <v>1422</v>
      </c>
      <c r="C388" s="9" t="s">
        <v>949</v>
      </c>
      <c r="D388" s="9" t="s">
        <v>1013</v>
      </c>
      <c r="E388" s="9" t="s">
        <v>1151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>_xlfn.CONCAT("tem.setor only ",F388)</f>
        <v>tem.setor only USOM</v>
      </c>
      <c r="L388" s="7" t="str">
        <f>_xlfn.CONCAT("Trata-se de: ", SUBSTITUTE(B388,"1.",""))</f>
        <v>Trata-se de: Elemento</v>
      </c>
      <c r="M388" s="7" t="str">
        <f>_xlfn.CONCAT("", SUBSTITUTE(C388,"."," ")," ")</f>
        <v xml:space="preserve">Classificador </v>
      </c>
      <c r="N388" s="7" t="str">
        <f>_xlfn.CONCAT(SUBSTITUTE(D388,"."," ")," ")</f>
        <v xml:space="preserve">Do SomaSUS </v>
      </c>
      <c r="O388" s="7" t="str">
        <f>_xlfn.CONCAT(SUBSTITUTE(E388,"."," ")," ")</f>
        <v xml:space="preserve">De Setor </v>
      </c>
      <c r="P388" s="7" t="str">
        <f>_xlfn.CONCAT(L388," ",M388," ",N388," ",O388," ", SUBSTITUTE(F388, ".", " "),". --- ",Q388)</f>
        <v>Trata-se de: Elemento Classificador  Do SomaSUS  De Setor  USOM. --- Consultar o SOMASUS no Volume .</v>
      </c>
      <c r="Q388" s="7" t="str">
        <f>_xlfn.CONCAT("Consultar o ",R388," no Volume ",S388)</f>
        <v>Consultar o SOMASUS no Volume .</v>
      </c>
      <c r="R388" s="21" t="s">
        <v>668</v>
      </c>
      <c r="S388" s="21" t="s">
        <v>412</v>
      </c>
      <c r="T388" s="10" t="str">
        <f>_xlfn.CONCAT("key_",A388)</f>
        <v>key_388</v>
      </c>
    </row>
    <row r="389" spans="1:20" ht="7.8" customHeight="1" x14ac:dyDescent="0.3">
      <c r="A389" s="13">
        <v>389</v>
      </c>
      <c r="B389" s="9" t="s">
        <v>1422</v>
      </c>
      <c r="C389" s="9" t="s">
        <v>949</v>
      </c>
      <c r="D389" s="9" t="s">
        <v>1013</v>
      </c>
      <c r="E389" s="9" t="s">
        <v>1151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>_xlfn.CONCAT("tem.setor only ",F389)</f>
        <v>tem.setor only RMAG</v>
      </c>
      <c r="L389" s="7" t="str">
        <f>_xlfn.CONCAT("Trata-se de: ", SUBSTITUTE(B389,"1.",""))</f>
        <v>Trata-se de: Elemento</v>
      </c>
      <c r="M389" s="7" t="str">
        <f>_xlfn.CONCAT("", SUBSTITUTE(C389,"."," ")," ")</f>
        <v xml:space="preserve">Classificador </v>
      </c>
      <c r="N389" s="7" t="str">
        <f>_xlfn.CONCAT(SUBSTITUTE(D389,"."," ")," ")</f>
        <v xml:space="preserve">Do SomaSUS </v>
      </c>
      <c r="O389" s="7" t="str">
        <f>_xlfn.CONCAT(SUBSTITUTE(E389,"."," ")," ")</f>
        <v xml:space="preserve">De Setor </v>
      </c>
      <c r="P389" s="7" t="str">
        <f>_xlfn.CONCAT(L389," ",M389," ",N389," ",O389," ", SUBSTITUTE(F389, ".", " "),". --- ",Q389)</f>
        <v>Trata-se de: Elemento Classificador  Do SomaSUS  De Setor  RMAG. --- Consultar o SOMASUS no Volume .</v>
      </c>
      <c r="Q389" s="7" t="str">
        <f>_xlfn.CONCAT("Consultar o ",R389," no Volume ",S389)</f>
        <v>Consultar o SOMASUS no Volume .</v>
      </c>
      <c r="R389" s="21" t="s">
        <v>668</v>
      </c>
      <c r="S389" s="21" t="s">
        <v>412</v>
      </c>
      <c r="T389" s="10" t="str">
        <f>_xlfn.CONCAT("key_",A389)</f>
        <v>key_389</v>
      </c>
    </row>
    <row r="390" spans="1:20" ht="7.8" customHeight="1" x14ac:dyDescent="0.3">
      <c r="A390" s="13">
        <v>390</v>
      </c>
      <c r="B390" s="9" t="s">
        <v>1422</v>
      </c>
      <c r="C390" s="9" t="s">
        <v>949</v>
      </c>
      <c r="D390" s="9" t="s">
        <v>1013</v>
      </c>
      <c r="E390" s="9" t="s">
        <v>1151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>_xlfn.CONCAT("tem.setor only ",F390)</f>
        <v>tem.setor only ENDO</v>
      </c>
      <c r="L390" s="7" t="str">
        <f>_xlfn.CONCAT("Trata-se de: ", SUBSTITUTE(B390,"1.",""))</f>
        <v>Trata-se de: Elemento</v>
      </c>
      <c r="M390" s="7" t="str">
        <f>_xlfn.CONCAT("", SUBSTITUTE(C390,"."," ")," ")</f>
        <v xml:space="preserve">Classificador </v>
      </c>
      <c r="N390" s="7" t="str">
        <f>_xlfn.CONCAT(SUBSTITUTE(D390,"."," ")," ")</f>
        <v xml:space="preserve">Do SomaSUS </v>
      </c>
      <c r="O390" s="7" t="str">
        <f>_xlfn.CONCAT(SUBSTITUTE(E390,"."," ")," ")</f>
        <v xml:space="preserve">De Setor </v>
      </c>
      <c r="P390" s="7" t="str">
        <f>_xlfn.CONCAT(L390," ",M390," ",N390," ",O390," ", SUBSTITUTE(F390, ".", " "),". --- ",Q390)</f>
        <v>Trata-se de: Elemento Classificador  Do SomaSUS  De Setor  ENDO. --- Consultar o SOMASUS no Volume .</v>
      </c>
      <c r="Q390" s="7" t="str">
        <f>_xlfn.CONCAT("Consultar o ",R390," no Volume ",S390)</f>
        <v>Consultar o SOMASUS no Volume .</v>
      </c>
      <c r="R390" s="21" t="s">
        <v>668</v>
      </c>
      <c r="S390" s="21" t="s">
        <v>412</v>
      </c>
      <c r="T390" s="10" t="str">
        <f>_xlfn.CONCAT("key_",A390)</f>
        <v>key_390</v>
      </c>
    </row>
    <row r="391" spans="1:20" ht="7.8" customHeight="1" x14ac:dyDescent="0.3">
      <c r="A391" s="13">
        <v>391</v>
      </c>
      <c r="B391" s="9" t="s">
        <v>1422</v>
      </c>
      <c r="C391" s="9" t="s">
        <v>949</v>
      </c>
      <c r="D391" s="9" t="s">
        <v>1013</v>
      </c>
      <c r="E391" s="9" t="s">
        <v>1151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>_xlfn.CONCAT("tem.setor only ",F391)</f>
        <v>tem.setor only APAT</v>
      </c>
      <c r="L391" s="7" t="str">
        <f>_xlfn.CONCAT("Trata-se de: ", SUBSTITUTE(B391,"1.",""))</f>
        <v>Trata-se de: Elemento</v>
      </c>
      <c r="M391" s="7" t="str">
        <f>_xlfn.CONCAT("", SUBSTITUTE(C391,"."," ")," ")</f>
        <v xml:space="preserve">Classificador </v>
      </c>
      <c r="N391" s="7" t="str">
        <f>_xlfn.CONCAT(SUBSTITUTE(D391,"."," ")," ")</f>
        <v xml:space="preserve">Do SomaSUS </v>
      </c>
      <c r="O391" s="7" t="str">
        <f>_xlfn.CONCAT(SUBSTITUTE(E391,"."," ")," ")</f>
        <v xml:space="preserve">De Setor </v>
      </c>
      <c r="P391" s="7" t="str">
        <f>_xlfn.CONCAT(L391," ",M391," ",N391," ",O391," ", SUBSTITUTE(F391, ".", " "),". --- ",Q391)</f>
        <v>Trata-se de: Elemento Classificador  Do SomaSUS  De Setor  APAT. --- Consultar o SOMASUS no Volume .</v>
      </c>
      <c r="Q391" s="7" t="str">
        <f>_xlfn.CONCAT("Consultar o ",R391," no Volume ",S391)</f>
        <v>Consultar o SOMASUS no Volume .</v>
      </c>
      <c r="R391" s="21" t="s">
        <v>668</v>
      </c>
      <c r="S391" s="21" t="s">
        <v>412</v>
      </c>
      <c r="T391" s="10" t="str">
        <f>_xlfn.CONCAT("key_",A391)</f>
        <v>key_391</v>
      </c>
    </row>
    <row r="392" spans="1:20" ht="7.8" customHeight="1" x14ac:dyDescent="0.3">
      <c r="A392" s="13">
        <v>392</v>
      </c>
      <c r="B392" s="9" t="s">
        <v>1422</v>
      </c>
      <c r="C392" s="9" t="s">
        <v>949</v>
      </c>
      <c r="D392" s="9" t="s">
        <v>1013</v>
      </c>
      <c r="E392" s="9" t="s">
        <v>1151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>_xlfn.CONCAT("tem.setor only ",F392)</f>
        <v>tem.setor only HETE</v>
      </c>
      <c r="L392" s="7" t="str">
        <f>_xlfn.CONCAT("Trata-se de: ", SUBSTITUTE(B392,"1.",""))</f>
        <v>Trata-se de: Elemento</v>
      </c>
      <c r="M392" s="7" t="str">
        <f>_xlfn.CONCAT("", SUBSTITUTE(C392,"."," ")," ")</f>
        <v xml:space="preserve">Classificador </v>
      </c>
      <c r="N392" s="7" t="str">
        <f>_xlfn.CONCAT(SUBSTITUTE(D392,"."," ")," ")</f>
        <v xml:space="preserve">Do SomaSUS </v>
      </c>
      <c r="O392" s="7" t="str">
        <f>_xlfn.CONCAT(SUBSTITUTE(E392,"."," ")," ")</f>
        <v xml:space="preserve">De Setor </v>
      </c>
      <c r="P392" s="7" t="str">
        <f>_xlfn.CONCAT(L392," ",M392," ",N392," ",O392," ", SUBSTITUTE(F392, ".", " "),". --- ",Q392)</f>
        <v>Trata-se de: Elemento Classificador  Do SomaSUS  De Setor  HETE. --- Consultar o SOMASUS no Volume .</v>
      </c>
      <c r="Q392" s="7" t="str">
        <f>_xlfn.CONCAT("Consultar o ",R392," no Volume ",S392)</f>
        <v>Consultar o SOMASUS no Volume .</v>
      </c>
      <c r="R392" s="21" t="s">
        <v>668</v>
      </c>
      <c r="S392" s="21" t="s">
        <v>412</v>
      </c>
      <c r="T392" s="10" t="str">
        <f>_xlfn.CONCAT("key_",A392)</f>
        <v>key_392</v>
      </c>
    </row>
    <row r="393" spans="1:20" ht="7.8" customHeight="1" x14ac:dyDescent="0.3">
      <c r="A393" s="13">
        <v>393</v>
      </c>
      <c r="B393" s="9" t="s">
        <v>1422</v>
      </c>
      <c r="C393" s="9" t="s">
        <v>949</v>
      </c>
      <c r="D393" s="9" t="s">
        <v>1013</v>
      </c>
      <c r="E393" s="9" t="s">
        <v>1151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>_xlfn.CONCAT("tem.setor only ",F393)</f>
        <v>tem.setor only MNUC</v>
      </c>
      <c r="L393" s="7" t="str">
        <f>_xlfn.CONCAT("Trata-se de: ", SUBSTITUTE(B393,"1.",""))</f>
        <v>Trata-se de: Elemento</v>
      </c>
      <c r="M393" s="7" t="str">
        <f>_xlfn.CONCAT("", SUBSTITUTE(C393,"."," ")," ")</f>
        <v xml:space="preserve">Classificador </v>
      </c>
      <c r="N393" s="7" t="str">
        <f>_xlfn.CONCAT(SUBSTITUTE(D393,"."," ")," ")</f>
        <v xml:space="preserve">Do SomaSUS </v>
      </c>
      <c r="O393" s="7" t="str">
        <f>_xlfn.CONCAT(SUBSTITUTE(E393,"."," ")," ")</f>
        <v xml:space="preserve">De Setor </v>
      </c>
      <c r="P393" s="7" t="str">
        <f>_xlfn.CONCAT(L393," ",M393," ",N393," ",O393," ", SUBSTITUTE(F393, ".", " "),". --- ",Q393)</f>
        <v>Trata-se de: Elemento Classificador  Do SomaSUS  De Setor  MNUC. --- Consultar o SOMASUS no Volume .</v>
      </c>
      <c r="Q393" s="7" t="str">
        <f>_xlfn.CONCAT("Consultar o ",R393," no Volume ",S393)</f>
        <v>Consultar o SOMASUS no Volume .</v>
      </c>
      <c r="R393" s="21" t="s">
        <v>668</v>
      </c>
      <c r="S393" s="21" t="s">
        <v>412</v>
      </c>
      <c r="T393" s="10" t="str">
        <f>_xlfn.CONCAT("key_",A393)</f>
        <v>key_393</v>
      </c>
    </row>
    <row r="394" spans="1:20" ht="7.8" customHeight="1" x14ac:dyDescent="0.3">
      <c r="A394" s="13">
        <v>394</v>
      </c>
      <c r="B394" s="9" t="s">
        <v>1422</v>
      </c>
      <c r="C394" s="9" t="s">
        <v>949</v>
      </c>
      <c r="D394" s="9" t="s">
        <v>1013</v>
      </c>
      <c r="E394" s="9" t="s">
        <v>1151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>_xlfn.CONCAT("tem.setor only ",F394)</f>
        <v>tem.setor only PACLI</v>
      </c>
      <c r="L394" s="7" t="str">
        <f>_xlfn.CONCAT("Trata-se de: ", SUBSTITUTE(B394,"1.",""))</f>
        <v>Trata-se de: Elemento</v>
      </c>
      <c r="M394" s="7" t="str">
        <f>_xlfn.CONCAT("", SUBSTITUTE(C394,"."," ")," ")</f>
        <v xml:space="preserve">Classificador </v>
      </c>
      <c r="N394" s="7" t="str">
        <f>_xlfn.CONCAT(SUBSTITUTE(D394,"."," ")," ")</f>
        <v xml:space="preserve">Do SomaSUS </v>
      </c>
      <c r="O394" s="7" t="str">
        <f>_xlfn.CONCAT(SUBSTITUTE(E394,"."," ")," ")</f>
        <v xml:space="preserve">De Setor </v>
      </c>
      <c r="P394" s="7" t="str">
        <f>_xlfn.CONCAT(L394," ",M394," ",N394," ",O394," ", SUBSTITUTE(F394, ".", " "),". --- ",Q394)</f>
        <v>Trata-se de: Elemento Classificador  Do SomaSUS  De Setor  PACLI. --- Consultar o SOMASUS no Volume .</v>
      </c>
      <c r="Q394" s="7" t="str">
        <f>_xlfn.CONCAT("Consultar o ",R394," no Volume ",S394)</f>
        <v>Consultar o SOMASUS no Volume .</v>
      </c>
      <c r="R394" s="21" t="s">
        <v>668</v>
      </c>
      <c r="S394" s="21" t="s">
        <v>412</v>
      </c>
      <c r="T394" s="10" t="str">
        <f>_xlfn.CONCAT("key_",A394)</f>
        <v>key_394</v>
      </c>
    </row>
    <row r="395" spans="1:20" ht="7.8" customHeight="1" x14ac:dyDescent="0.3">
      <c r="A395" s="13">
        <v>395</v>
      </c>
      <c r="B395" s="9" t="s">
        <v>1441</v>
      </c>
      <c r="C395" s="9" t="s">
        <v>1475</v>
      </c>
      <c r="D395" s="9" t="s">
        <v>513</v>
      </c>
      <c r="E395" s="9" t="s">
        <v>1352</v>
      </c>
      <c r="F395" s="136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>_xlfn.CONCAT("da.classe.ifc only ",F395)</f>
        <v>da.classe.ifc only ifcOccupant</v>
      </c>
      <c r="L395" s="7" t="str">
        <f>_xlfn.CONCAT("Trata-se de: ", SUBSTITUTE(B395,"1.",""))</f>
        <v>Trata-se de: Modelado</v>
      </c>
      <c r="M395" s="7" t="str">
        <f>_xlfn.CONCAT("", SUBSTITUTE(C395,"."," ")," e Tageável ")</f>
        <v xml:space="preserve">Em IFC e Tageável </v>
      </c>
      <c r="N395" s="7" t="str">
        <f>_xlfn.CONCAT(SUBSTITUTE(D395,"."," ")," ")</f>
        <v xml:space="preserve">ifcActor </v>
      </c>
      <c r="O395" s="7" t="str">
        <f>_xlfn.CONCAT(SUBSTITUTE(E395,"."," ")," ")</f>
        <v xml:space="preserve">Tema Humano </v>
      </c>
      <c r="P395" s="7" t="str">
        <f>_xlfn.CONCAT(L395," ",M395," ",N395," ",O395," ", SUBSTITUTE(F395, ".", " "),". --- ",Q395)</f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>_xlfn.CONCAT("key_",A395)</f>
        <v>key_395</v>
      </c>
    </row>
    <row r="396" spans="1:20" ht="7.8" customHeight="1" x14ac:dyDescent="0.3">
      <c r="A396" s="13">
        <v>396</v>
      </c>
      <c r="B396" s="9" t="s">
        <v>1441</v>
      </c>
      <c r="C396" s="9" t="s">
        <v>1475</v>
      </c>
      <c r="D396" s="9" t="s">
        <v>573</v>
      </c>
      <c r="E396" s="25" t="s">
        <v>1353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>_xlfn.CONCAT("da.classe.ifc only ",F396)</f>
        <v>da.classe.ifc only ifcRoof</v>
      </c>
      <c r="L396" s="7" t="str">
        <f>_xlfn.CONCAT("Trata-se de: ", SUBSTITUTE(B396,"1.",""))</f>
        <v>Trata-se de: Modelado</v>
      </c>
      <c r="M396" s="7" t="str">
        <f>_xlfn.CONCAT("", SUBSTITUTE(C396,"."," ")," e Tageável ")</f>
        <v xml:space="preserve">Em IFC e Tageável </v>
      </c>
      <c r="N396" s="7" t="str">
        <f>_xlfn.CONCAT(SUBSTITUTE(D396,"."," ")," ")</f>
        <v xml:space="preserve">ifcBuildingElement </v>
      </c>
      <c r="O396" s="7" t="str">
        <f>_xlfn.CONCAT(SUBSTITUTE(E396,"."," ")," ")</f>
        <v xml:space="preserve">Tema Cobertura </v>
      </c>
      <c r="P396" s="7" t="str">
        <f>_xlfn.CONCAT(L396," ",M396," ",N396," ",O396," ", SUBSTITUTE(F396, ".", " "),". --- ",Q396)</f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>_xlfn.CONCAT("key_",A396)</f>
        <v>key_396</v>
      </c>
    </row>
    <row r="397" spans="1:20" ht="7.8" customHeight="1" x14ac:dyDescent="0.3">
      <c r="A397" s="13">
        <v>397</v>
      </c>
      <c r="B397" s="9" t="s">
        <v>1441</v>
      </c>
      <c r="C397" s="9" t="s">
        <v>1475</v>
      </c>
      <c r="D397" s="9" t="s">
        <v>573</v>
      </c>
      <c r="E397" s="9" t="s">
        <v>1354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>_xlfn.CONCAT("da.classe.ifc only ",F397)</f>
        <v>da.classe.ifc only ifcCurtainWaII</v>
      </c>
      <c r="L397" s="7" t="str">
        <f>_xlfn.CONCAT("Trata-se de: ", SUBSTITUTE(B397,"1.",""))</f>
        <v>Trata-se de: Modelado</v>
      </c>
      <c r="M397" s="7" t="str">
        <f>_xlfn.CONCAT("", SUBSTITUTE(C397,"."," ")," e Tageável ")</f>
        <v xml:space="preserve">Em IFC e Tageável </v>
      </c>
      <c r="N397" s="7" t="str">
        <f>_xlfn.CONCAT(SUBSTITUTE(D397,"."," ")," ")</f>
        <v xml:space="preserve">ifcBuildingElement </v>
      </c>
      <c r="O397" s="7" t="str">
        <f>_xlfn.CONCAT(SUBSTITUTE(E397,"."," ")," ")</f>
        <v xml:space="preserve">Tema Envelope </v>
      </c>
      <c r="P397" s="7" t="str">
        <f>_xlfn.CONCAT(L397," ",M397," ",N397," ",O397," ", SUBSTITUTE(F397, ".", " "),". --- ",Q397)</f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>_xlfn.CONCAT("key_",A397)</f>
        <v>key_397</v>
      </c>
    </row>
    <row r="398" spans="1:20" ht="7.8" customHeight="1" x14ac:dyDescent="0.3">
      <c r="A398" s="13">
        <v>398</v>
      </c>
      <c r="B398" s="9" t="s">
        <v>1441</v>
      </c>
      <c r="C398" s="9" t="s">
        <v>1475</v>
      </c>
      <c r="D398" s="9" t="s">
        <v>573</v>
      </c>
      <c r="E398" s="9" t="s">
        <v>1354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>_xlfn.CONCAT("da.classe.ifc only ",F398)</f>
        <v>da.classe.ifc only ifcShadingDevice</v>
      </c>
      <c r="L398" s="7" t="str">
        <f>_xlfn.CONCAT("Trata-se de: ", SUBSTITUTE(B398,"1.",""))</f>
        <v>Trata-se de: Modelado</v>
      </c>
      <c r="M398" s="7" t="str">
        <f>_xlfn.CONCAT("", SUBSTITUTE(C398,"."," ")," e Tageável ")</f>
        <v xml:space="preserve">Em IFC e Tageável </v>
      </c>
      <c r="N398" s="7" t="str">
        <f>_xlfn.CONCAT(SUBSTITUTE(D398,"."," ")," ")</f>
        <v xml:space="preserve">ifcBuildingElement </v>
      </c>
      <c r="O398" s="7" t="str">
        <f>_xlfn.CONCAT(SUBSTITUTE(E398,"."," ")," ")</f>
        <v xml:space="preserve">Tema Envelope </v>
      </c>
      <c r="P398" s="7" t="str">
        <f>_xlfn.CONCAT(L398," ",M398," ",N398," ",O398," ", SUBSTITUTE(F398, ".", " "),". --- ",Q398)</f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>_xlfn.CONCAT("key_",A398)</f>
        <v>key_398</v>
      </c>
    </row>
    <row r="399" spans="1:20" ht="7.8" customHeight="1" x14ac:dyDescent="0.3">
      <c r="A399" s="13">
        <v>399</v>
      </c>
      <c r="B399" s="9" t="s">
        <v>1441</v>
      </c>
      <c r="C399" s="9" t="s">
        <v>1475</v>
      </c>
      <c r="D399" s="9" t="s">
        <v>573</v>
      </c>
      <c r="E399" s="9" t="s">
        <v>1355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>_xlfn.CONCAT("da.classe.ifc only ",F399)</f>
        <v>da.classe.ifc only ifcDoor</v>
      </c>
      <c r="L399" s="7" t="str">
        <f>_xlfn.CONCAT("Trata-se de: ", SUBSTITUTE(B399,"1.",""))</f>
        <v>Trata-se de: Modelado</v>
      </c>
      <c r="M399" s="7" t="str">
        <f>_xlfn.CONCAT("", SUBSTITUTE(C399,"."," ")," e Tageável ")</f>
        <v xml:space="preserve">Em IFC e Tageável </v>
      </c>
      <c r="N399" s="7" t="str">
        <f>_xlfn.CONCAT(SUBSTITUTE(D399,"."," ")," ")</f>
        <v xml:space="preserve">ifcBuildingElement </v>
      </c>
      <c r="O399" s="7" t="str">
        <f>_xlfn.CONCAT(SUBSTITUTE(E399,"."," ")," ")</f>
        <v xml:space="preserve">Tema Esquadrias </v>
      </c>
      <c r="P399" s="7" t="str">
        <f>_xlfn.CONCAT(L399," ",M399," ",N399," ",O399," ", SUBSTITUTE(F399, ".", " "),". --- ",Q399)</f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>_xlfn.CONCAT("key_",A399)</f>
        <v>key_399</v>
      </c>
    </row>
    <row r="400" spans="1:20" ht="7.8" customHeight="1" x14ac:dyDescent="0.3">
      <c r="A400" s="13">
        <v>400</v>
      </c>
      <c r="B400" s="9" t="s">
        <v>1441</v>
      </c>
      <c r="C400" s="9" t="s">
        <v>1475</v>
      </c>
      <c r="D400" s="9" t="s">
        <v>573</v>
      </c>
      <c r="E400" s="9" t="s">
        <v>1355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>_xlfn.CONCAT("da.classe.ifc only ",F400)</f>
        <v>da.classe.ifc only ifcWindow</v>
      </c>
      <c r="L400" s="7" t="str">
        <f>_xlfn.CONCAT("Trata-se de: ", SUBSTITUTE(B400,"1.",""))</f>
        <v>Trata-se de: Modelado</v>
      </c>
      <c r="M400" s="7" t="str">
        <f>_xlfn.CONCAT("", SUBSTITUTE(C400,"."," ")," e Tageável ")</f>
        <v xml:space="preserve">Em IFC e Tageável </v>
      </c>
      <c r="N400" s="7" t="str">
        <f>_xlfn.CONCAT(SUBSTITUTE(D400,"."," ")," ")</f>
        <v xml:space="preserve">ifcBuildingElement </v>
      </c>
      <c r="O400" s="7" t="str">
        <f>_xlfn.CONCAT(SUBSTITUTE(E400,"."," ")," ")</f>
        <v xml:space="preserve">Tema Esquadrias </v>
      </c>
      <c r="P400" s="7" t="str">
        <f>_xlfn.CONCAT(L400," ",M400," ",N400," ",O400," ", SUBSTITUTE(F400, ".", " "),". --- ",Q400)</f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>_xlfn.CONCAT("key_",A400)</f>
        <v>key_400</v>
      </c>
    </row>
    <row r="401" spans="1:20" ht="7.8" customHeight="1" x14ac:dyDescent="0.3">
      <c r="A401" s="13">
        <v>401</v>
      </c>
      <c r="B401" s="9" t="s">
        <v>1441</v>
      </c>
      <c r="C401" s="9" t="s">
        <v>1475</v>
      </c>
      <c r="D401" s="9" t="s">
        <v>573</v>
      </c>
      <c r="E401" s="9" t="s">
        <v>1356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>_xlfn.CONCAT("da.classe.ifc only ",F401)</f>
        <v>da.classe.ifc only ifcBeam</v>
      </c>
      <c r="L401" s="7" t="str">
        <f>_xlfn.CONCAT("Trata-se de: ", SUBSTITUTE(B401,"1.",""))</f>
        <v>Trata-se de: Modelado</v>
      </c>
      <c r="M401" s="7" t="str">
        <f>_xlfn.CONCAT("", SUBSTITUTE(C401,"."," ")," e Tageável ")</f>
        <v xml:space="preserve">Em IFC e Tageável </v>
      </c>
      <c r="N401" s="7" t="str">
        <f>_xlfn.CONCAT(SUBSTITUTE(D401,"."," ")," ")</f>
        <v xml:space="preserve">ifcBuildingElement </v>
      </c>
      <c r="O401" s="7" t="str">
        <f>_xlfn.CONCAT(SUBSTITUTE(E401,"."," ")," ")</f>
        <v xml:space="preserve">Tema Estrutura </v>
      </c>
      <c r="P401" s="7" t="str">
        <f>_xlfn.CONCAT(L401," ",M401," ",N401," ",O401," ", SUBSTITUTE(F401, ".", " "),". --- ",Q401)</f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>_xlfn.CONCAT("key_",A401)</f>
        <v>key_401</v>
      </c>
    </row>
    <row r="402" spans="1:20" ht="7.8" customHeight="1" x14ac:dyDescent="0.3">
      <c r="A402" s="13">
        <v>402</v>
      </c>
      <c r="B402" s="9" t="s">
        <v>1441</v>
      </c>
      <c r="C402" s="9" t="s">
        <v>1475</v>
      </c>
      <c r="D402" s="9" t="s">
        <v>573</v>
      </c>
      <c r="E402" s="9" t="s">
        <v>1356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>_xlfn.CONCAT("da.classe.ifc only ",F402)</f>
        <v>da.classe.ifc only ifcCoIumn</v>
      </c>
      <c r="L402" s="7" t="str">
        <f>_xlfn.CONCAT("Trata-se de: ", SUBSTITUTE(B402,"1.",""))</f>
        <v>Trata-se de: Modelado</v>
      </c>
      <c r="M402" s="7" t="str">
        <f>_xlfn.CONCAT("", SUBSTITUTE(C402,"."," ")," e Tageável ")</f>
        <v xml:space="preserve">Em IFC e Tageável </v>
      </c>
      <c r="N402" s="7" t="str">
        <f>_xlfn.CONCAT(SUBSTITUTE(D402,"."," ")," ")</f>
        <v xml:space="preserve">ifcBuildingElement </v>
      </c>
      <c r="O402" s="7" t="str">
        <f>_xlfn.CONCAT(SUBSTITUTE(E402,"."," ")," ")</f>
        <v xml:space="preserve">Tema Estrutura </v>
      </c>
      <c r="P402" s="7" t="str">
        <f>_xlfn.CONCAT(L402," ",M402," ",N402," ",O402," ", SUBSTITUTE(F402, ".", " "),". --- ",Q402)</f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>_xlfn.CONCAT("key_",A402)</f>
        <v>key_402</v>
      </c>
    </row>
    <row r="403" spans="1:20" ht="7.8" customHeight="1" x14ac:dyDescent="0.3">
      <c r="A403" s="13">
        <v>403</v>
      </c>
      <c r="B403" s="9" t="s">
        <v>1441</v>
      </c>
      <c r="C403" s="9" t="s">
        <v>1475</v>
      </c>
      <c r="D403" s="9" t="s">
        <v>573</v>
      </c>
      <c r="E403" s="9" t="s">
        <v>1356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>_xlfn.CONCAT("da.classe.ifc only ",F403)</f>
        <v>da.classe.ifc only ifcFooting</v>
      </c>
      <c r="L403" s="7" t="str">
        <f>_xlfn.CONCAT("Trata-se de: ", SUBSTITUTE(B403,"1.",""))</f>
        <v>Trata-se de: Modelado</v>
      </c>
      <c r="M403" s="7" t="str">
        <f>_xlfn.CONCAT("", SUBSTITUTE(C403,"."," ")," e Tageável ")</f>
        <v xml:space="preserve">Em IFC e Tageável </v>
      </c>
      <c r="N403" s="7" t="str">
        <f>_xlfn.CONCAT(SUBSTITUTE(D403,"."," ")," ")</f>
        <v xml:space="preserve">ifcBuildingElement </v>
      </c>
      <c r="O403" s="7" t="str">
        <f>_xlfn.CONCAT(SUBSTITUTE(E403,"."," ")," ")</f>
        <v xml:space="preserve">Tema Estrutura </v>
      </c>
      <c r="P403" s="7" t="str">
        <f>_xlfn.CONCAT(L403," ",M403," ",N403," ",O403," ", SUBSTITUTE(F403, ".", " "),". --- ",Q403)</f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>_xlfn.CONCAT("key_",A403)</f>
        <v>key_403</v>
      </c>
    </row>
    <row r="404" spans="1:20" ht="7.8" customHeight="1" x14ac:dyDescent="0.3">
      <c r="A404" s="13">
        <v>404</v>
      </c>
      <c r="B404" s="9" t="s">
        <v>1441</v>
      </c>
      <c r="C404" s="9" t="s">
        <v>1475</v>
      </c>
      <c r="D404" s="9" t="s">
        <v>573</v>
      </c>
      <c r="E404" s="25" t="s">
        <v>1356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>_xlfn.CONCAT("da.classe.ifc only ",F404)</f>
        <v>da.classe.ifc only ifcMember</v>
      </c>
      <c r="L404" s="7" t="str">
        <f>_xlfn.CONCAT("Trata-se de: ", SUBSTITUTE(B404,"1.",""))</f>
        <v>Trata-se de: Modelado</v>
      </c>
      <c r="M404" s="7" t="str">
        <f>_xlfn.CONCAT("", SUBSTITUTE(C404,"."," ")," e Tageável ")</f>
        <v xml:space="preserve">Em IFC e Tageável </v>
      </c>
      <c r="N404" s="7" t="str">
        <f>_xlfn.CONCAT(SUBSTITUTE(D404,"."," ")," ")</f>
        <v xml:space="preserve">ifcBuildingElement </v>
      </c>
      <c r="O404" s="7" t="str">
        <f>_xlfn.CONCAT(SUBSTITUTE(E404,"."," ")," ")</f>
        <v xml:space="preserve">Tema Estrutura </v>
      </c>
      <c r="P404" s="7" t="str">
        <f>_xlfn.CONCAT(L404," ",M404," ",N404," ",O404," ", SUBSTITUTE(F404, ".", " "),". --- ",Q404)</f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>_xlfn.CONCAT("key_",A404)</f>
        <v>key_404</v>
      </c>
    </row>
    <row r="405" spans="1:20" ht="7.8" customHeight="1" x14ac:dyDescent="0.3">
      <c r="A405" s="13">
        <v>405</v>
      </c>
      <c r="B405" s="9" t="s">
        <v>1441</v>
      </c>
      <c r="C405" s="9" t="s">
        <v>1475</v>
      </c>
      <c r="D405" s="9" t="s">
        <v>573</v>
      </c>
      <c r="E405" s="9" t="s">
        <v>1356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>_xlfn.CONCAT("da.classe.ifc only ",F405)</f>
        <v>da.classe.ifc only ifcPIate</v>
      </c>
      <c r="L405" s="7" t="str">
        <f>_xlfn.CONCAT("Trata-se de: ", SUBSTITUTE(B405,"1.",""))</f>
        <v>Trata-se de: Modelado</v>
      </c>
      <c r="M405" s="7" t="str">
        <f>_xlfn.CONCAT("", SUBSTITUTE(C405,"."," ")," e Tageável ")</f>
        <v xml:space="preserve">Em IFC e Tageável </v>
      </c>
      <c r="N405" s="7" t="str">
        <f>_xlfn.CONCAT(SUBSTITUTE(D405,"."," ")," ")</f>
        <v xml:space="preserve">ifcBuildingElement </v>
      </c>
      <c r="O405" s="7" t="str">
        <f>_xlfn.CONCAT(SUBSTITUTE(E405,"."," ")," ")</f>
        <v xml:space="preserve">Tema Estrutura </v>
      </c>
      <c r="P405" s="7" t="str">
        <f>_xlfn.CONCAT(L405," ",M405," ",N405," ",O405," ", SUBSTITUTE(F405, ".", " "),". --- ",Q405)</f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>_xlfn.CONCAT("key_",A405)</f>
        <v>key_405</v>
      </c>
    </row>
    <row r="406" spans="1:20" ht="7.8" customHeight="1" x14ac:dyDescent="0.3">
      <c r="A406" s="13">
        <v>406</v>
      </c>
      <c r="B406" s="9" t="s">
        <v>1441</v>
      </c>
      <c r="C406" s="9" t="s">
        <v>1475</v>
      </c>
      <c r="D406" s="9" t="s">
        <v>573</v>
      </c>
      <c r="E406" s="9" t="s">
        <v>1356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>_xlfn.CONCAT("da.classe.ifc only ",F406)</f>
        <v>da.classe.ifc only ifcPile</v>
      </c>
      <c r="L406" s="7" t="str">
        <f>_xlfn.CONCAT("Trata-se de: ", SUBSTITUTE(B406,"1.",""))</f>
        <v>Trata-se de: Modelado</v>
      </c>
      <c r="M406" s="7" t="str">
        <f>_xlfn.CONCAT("", SUBSTITUTE(C406,"."," ")," e Tageável ")</f>
        <v xml:space="preserve">Em IFC e Tageável </v>
      </c>
      <c r="N406" s="7" t="str">
        <f>_xlfn.CONCAT(SUBSTITUTE(D406,"."," ")," ")</f>
        <v xml:space="preserve">ifcBuildingElement </v>
      </c>
      <c r="O406" s="7" t="str">
        <f>_xlfn.CONCAT(SUBSTITUTE(E406,"."," ")," ")</f>
        <v xml:space="preserve">Tema Estrutura </v>
      </c>
      <c r="P406" s="7" t="str">
        <f>_xlfn.CONCAT(L406," ",M406," ",N406," ",O406," ", SUBSTITUTE(F406, ".", " "),". --- ",Q406)</f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>_xlfn.CONCAT("key_",A406)</f>
        <v>key_406</v>
      </c>
    </row>
    <row r="407" spans="1:20" ht="7.8" customHeight="1" x14ac:dyDescent="0.3">
      <c r="A407" s="13">
        <v>407</v>
      </c>
      <c r="B407" s="9" t="s">
        <v>1441</v>
      </c>
      <c r="C407" s="9" t="s">
        <v>1475</v>
      </c>
      <c r="D407" s="9" t="s">
        <v>573</v>
      </c>
      <c r="E407" s="9" t="s">
        <v>1356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>_xlfn.CONCAT("da.classe.ifc only ",F407)</f>
        <v>da.classe.ifc only ifcSlab</v>
      </c>
      <c r="L407" s="7" t="str">
        <f>_xlfn.CONCAT("Trata-se de: ", SUBSTITUTE(B407,"1.",""))</f>
        <v>Trata-se de: Modelado</v>
      </c>
      <c r="M407" s="7" t="str">
        <f>_xlfn.CONCAT("", SUBSTITUTE(C407,"."," ")," e Tageável ")</f>
        <v xml:space="preserve">Em IFC e Tageável </v>
      </c>
      <c r="N407" s="7" t="str">
        <f>_xlfn.CONCAT(SUBSTITUTE(D407,"."," ")," ")</f>
        <v xml:space="preserve">ifcBuildingElement </v>
      </c>
      <c r="O407" s="7" t="str">
        <f>_xlfn.CONCAT(SUBSTITUTE(E407,"."," ")," ")</f>
        <v xml:space="preserve">Tema Estrutura </v>
      </c>
      <c r="P407" s="7" t="str">
        <f>_xlfn.CONCAT(L407," ",M407," ",N407," ",O407," ", SUBSTITUTE(F407, ".", " "),". --- ",Q407)</f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>_xlfn.CONCAT("key_",A407)</f>
        <v>key_407</v>
      </c>
    </row>
    <row r="408" spans="1:20" ht="7.8" customHeight="1" x14ac:dyDescent="0.3">
      <c r="A408" s="13">
        <v>408</v>
      </c>
      <c r="B408" s="9" t="s">
        <v>1441</v>
      </c>
      <c r="C408" s="9" t="s">
        <v>1475</v>
      </c>
      <c r="D408" s="9" t="s">
        <v>573</v>
      </c>
      <c r="E408" s="9" t="s">
        <v>1357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Tema.HVAC</v>
      </c>
      <c r="K408" s="29" t="str">
        <f>_xlfn.CONCAT("da.classe.ifc only ",F408)</f>
        <v>da.classe.ifc only ifcChimney</v>
      </c>
      <c r="L408" s="7" t="str">
        <f>_xlfn.CONCAT("Trata-se de: ", SUBSTITUTE(B408,"1.",""))</f>
        <v>Trata-se de: Modelado</v>
      </c>
      <c r="M408" s="7" t="str">
        <f>_xlfn.CONCAT("", SUBSTITUTE(C408,"."," ")," e Tageável ")</f>
        <v xml:space="preserve">Em IFC e Tageável </v>
      </c>
      <c r="N408" s="7" t="str">
        <f>_xlfn.CONCAT(SUBSTITUTE(D408,"."," ")," ")</f>
        <v xml:space="preserve">ifcBuildingElement </v>
      </c>
      <c r="O408" s="7" t="str">
        <f>_xlfn.CONCAT(SUBSTITUTE(E408,"."," ")," ")</f>
        <v xml:space="preserve">Tema HVAC </v>
      </c>
      <c r="P408" s="7" t="str">
        <f>_xlfn.CONCAT(L408," ",M408," ",N408," ",O408," ", SUBSTITUTE(F408, ".", " "),". --- ",Q408)</f>
        <v>Trata-se de: Modelado Em IFC e Tageável  ifcBuildingElement  Tema HVAC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>_xlfn.CONCAT("key_",A408)</f>
        <v>key_408</v>
      </c>
    </row>
    <row r="409" spans="1:20" ht="7.8" customHeight="1" x14ac:dyDescent="0.3">
      <c r="A409" s="13">
        <v>409</v>
      </c>
      <c r="B409" s="9" t="s">
        <v>1441</v>
      </c>
      <c r="C409" s="9" t="s">
        <v>1475</v>
      </c>
      <c r="D409" s="9" t="s">
        <v>573</v>
      </c>
      <c r="E409" s="9" t="s">
        <v>1358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>_xlfn.CONCAT("da.classe.ifc only ",F409)</f>
        <v>da.classe.ifc only ifcWaII</v>
      </c>
      <c r="L409" s="7" t="str">
        <f>_xlfn.CONCAT("Trata-se de: ", SUBSTITUTE(B409,"1.",""))</f>
        <v>Trata-se de: Modelado</v>
      </c>
      <c r="M409" s="7" t="str">
        <f>_xlfn.CONCAT("", SUBSTITUTE(C409,"."," ")," e Tageável ")</f>
        <v xml:space="preserve">Em IFC e Tageável </v>
      </c>
      <c r="N409" s="7" t="str">
        <f>_xlfn.CONCAT(SUBSTITUTE(D409,"."," ")," ")</f>
        <v xml:space="preserve">ifcBuildingElement </v>
      </c>
      <c r="O409" s="7" t="str">
        <f>_xlfn.CONCAT(SUBSTITUTE(E409,"."," ")," ")</f>
        <v xml:space="preserve">Tema Layout </v>
      </c>
      <c r="P409" s="7" t="str">
        <f>_xlfn.CONCAT(L409," ",M409," ",N409," ",O409," ", SUBSTITUTE(F409, ".", " "),". --- ",Q409)</f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>_xlfn.CONCAT("key_",A409)</f>
        <v>key_409</v>
      </c>
    </row>
    <row r="410" spans="1:20" ht="7.8" customHeight="1" x14ac:dyDescent="0.3">
      <c r="A410" s="13">
        <v>410</v>
      </c>
      <c r="B410" s="9" t="s">
        <v>1441</v>
      </c>
      <c r="C410" s="9" t="s">
        <v>1475</v>
      </c>
      <c r="D410" s="9" t="s">
        <v>573</v>
      </c>
      <c r="E410" s="9" t="s">
        <v>1358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Tema.Layout</v>
      </c>
      <c r="K410" s="29" t="str">
        <f>_xlfn.CONCAT("da.classe.ifc only ",F410)</f>
        <v>da.classe.ifc only ifcBuiIdingEIementProxy</v>
      </c>
      <c r="L410" s="7" t="str">
        <f>_xlfn.CONCAT("Trata-se de: ", SUBSTITUTE(B410,"1.",""))</f>
        <v>Trata-se de: Modelado</v>
      </c>
      <c r="M410" s="7" t="str">
        <f>_xlfn.CONCAT("", SUBSTITUTE(C410,"."," ")," e Tageável ")</f>
        <v xml:space="preserve">Em IFC e Tageável </v>
      </c>
      <c r="N410" s="7" t="str">
        <f>_xlfn.CONCAT(SUBSTITUTE(D410,"."," ")," ")</f>
        <v xml:space="preserve">ifcBuildingElement </v>
      </c>
      <c r="O410" s="7" t="str">
        <f>_xlfn.CONCAT(SUBSTITUTE(E410,"."," ")," ")</f>
        <v xml:space="preserve">Tema Layout </v>
      </c>
      <c r="P410" s="7" t="str">
        <f>_xlfn.CONCAT(L410," ",M410," ",N410," ",O410," ", SUBSTITUTE(F410, ".", " "),". --- ",Q410)</f>
        <v>Trata-se de: Modelado Em IFC e Tageável  ifcBuildingElement  Tema Layout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>_xlfn.CONCAT("key_",A410)</f>
        <v>key_410</v>
      </c>
    </row>
    <row r="411" spans="1:20" ht="7.8" customHeight="1" x14ac:dyDescent="0.3">
      <c r="A411" s="13">
        <v>411</v>
      </c>
      <c r="B411" s="9" t="s">
        <v>1441</v>
      </c>
      <c r="C411" s="9" t="s">
        <v>1475</v>
      </c>
      <c r="D411" s="9" t="s">
        <v>573</v>
      </c>
      <c r="E411" s="9" t="s">
        <v>1358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>_xlfn.CONCAT("da.classe.ifc only ",F411)</f>
        <v>da.classe.ifc only ifcCovering</v>
      </c>
      <c r="L411" s="7" t="str">
        <f>_xlfn.CONCAT("Trata-se de: ", SUBSTITUTE(B411,"1.",""))</f>
        <v>Trata-se de: Modelado</v>
      </c>
      <c r="M411" s="7" t="str">
        <f>_xlfn.CONCAT("", SUBSTITUTE(C411,"."," ")," e Tageável ")</f>
        <v xml:space="preserve">Em IFC e Tageável </v>
      </c>
      <c r="N411" s="7" t="str">
        <f>_xlfn.CONCAT(SUBSTITUTE(D411,"."," ")," ")</f>
        <v xml:space="preserve">ifcBuildingElement </v>
      </c>
      <c r="O411" s="7" t="str">
        <f>_xlfn.CONCAT(SUBSTITUTE(E411,"."," ")," ")</f>
        <v xml:space="preserve">Tema Layout </v>
      </c>
      <c r="P411" s="7" t="str">
        <f>_xlfn.CONCAT(L411," ",M411," ",N411," ",O411," ", SUBSTITUTE(F411, ".", " "),". --- ",Q411)</f>
        <v>Trata-se de: Modelado Em IFC e Tageável  ifcBuildingElement  Tema Layout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>_xlfn.CONCAT("key_",A411)</f>
        <v>key_411</v>
      </c>
    </row>
    <row r="412" spans="1:20" ht="7.8" customHeight="1" x14ac:dyDescent="0.3">
      <c r="A412" s="13">
        <v>412</v>
      </c>
      <c r="B412" s="9" t="s">
        <v>1441</v>
      </c>
      <c r="C412" s="9" t="s">
        <v>1475</v>
      </c>
      <c r="D412" s="9" t="s">
        <v>573</v>
      </c>
      <c r="E412" s="9" t="s">
        <v>1359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>_xlfn.CONCAT("da.classe.ifc only ",F412)</f>
        <v>da.classe.ifc only ifcRailing</v>
      </c>
      <c r="L412" s="7" t="str">
        <f>_xlfn.CONCAT("Trata-se de: ", SUBSTITUTE(B412,"1.",""))</f>
        <v>Trata-se de: Modelado</v>
      </c>
      <c r="M412" s="7" t="str">
        <f>_xlfn.CONCAT("", SUBSTITUTE(C412,"."," ")," e Tageável ")</f>
        <v xml:space="preserve">Em IFC e Tageável </v>
      </c>
      <c r="N412" s="7" t="str">
        <f>_xlfn.CONCAT(SUBSTITUTE(D412,"."," ")," ")</f>
        <v xml:space="preserve">ifcBuildingElement </v>
      </c>
      <c r="O412" s="7" t="str">
        <f>_xlfn.CONCAT(SUBSTITUTE(E412,"."," ")," ")</f>
        <v xml:space="preserve">Tema Trânsito </v>
      </c>
      <c r="P412" s="7" t="str">
        <f>_xlfn.CONCAT(L412," ",M412," ",N412," ",O412," ", SUBSTITUTE(F412, ".", " "),". --- ",Q412)</f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>_xlfn.CONCAT("key_",A412)</f>
        <v>key_412</v>
      </c>
    </row>
    <row r="413" spans="1:20" ht="7.8" customHeight="1" x14ac:dyDescent="0.3">
      <c r="A413" s="13">
        <v>413</v>
      </c>
      <c r="B413" s="9" t="s">
        <v>1441</v>
      </c>
      <c r="C413" s="9" t="s">
        <v>1475</v>
      </c>
      <c r="D413" s="9" t="s">
        <v>573</v>
      </c>
      <c r="E413" s="25" t="s">
        <v>1359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>_xlfn.CONCAT("da.classe.ifc only ",F413)</f>
        <v>da.classe.ifc only ifcRamp</v>
      </c>
      <c r="L413" s="7" t="str">
        <f>_xlfn.CONCAT("Trata-se de: ", SUBSTITUTE(B413,"1.",""))</f>
        <v>Trata-se de: Modelado</v>
      </c>
      <c r="M413" s="7" t="str">
        <f>_xlfn.CONCAT("", SUBSTITUTE(C413,"."," ")," e Tageável ")</f>
        <v xml:space="preserve">Em IFC e Tageável </v>
      </c>
      <c r="N413" s="7" t="str">
        <f>_xlfn.CONCAT(SUBSTITUTE(D413,"."," ")," ")</f>
        <v xml:space="preserve">ifcBuildingElement </v>
      </c>
      <c r="O413" s="7" t="str">
        <f>_xlfn.CONCAT(SUBSTITUTE(E413,"."," ")," ")</f>
        <v xml:space="preserve">Tema Trânsito </v>
      </c>
      <c r="P413" s="7" t="str">
        <f>_xlfn.CONCAT(L413," ",M413," ",N413," ",O413," ", SUBSTITUTE(F413, ".", " "),". --- ",Q413)</f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>_xlfn.CONCAT("key_",A413)</f>
        <v>key_413</v>
      </c>
    </row>
    <row r="414" spans="1:20" ht="7.8" customHeight="1" x14ac:dyDescent="0.3">
      <c r="A414" s="13">
        <v>414</v>
      </c>
      <c r="B414" s="9" t="s">
        <v>1441</v>
      </c>
      <c r="C414" s="9" t="s">
        <v>1475</v>
      </c>
      <c r="D414" s="9" t="s">
        <v>573</v>
      </c>
      <c r="E414" s="25" t="s">
        <v>1359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>_xlfn.CONCAT("da.classe.ifc only ",F414)</f>
        <v>da.classe.ifc only ifcRampFIight</v>
      </c>
      <c r="L414" s="7" t="str">
        <f>_xlfn.CONCAT("Trata-se de: ", SUBSTITUTE(B414,"1.",""))</f>
        <v>Trata-se de: Modelado</v>
      </c>
      <c r="M414" s="7" t="str">
        <f>_xlfn.CONCAT("", SUBSTITUTE(C414,"."," ")," e Tageável ")</f>
        <v xml:space="preserve">Em IFC e Tageável </v>
      </c>
      <c r="N414" s="7" t="str">
        <f>_xlfn.CONCAT(SUBSTITUTE(D414,"."," ")," ")</f>
        <v xml:space="preserve">ifcBuildingElement </v>
      </c>
      <c r="O414" s="7" t="str">
        <f>_xlfn.CONCAT(SUBSTITUTE(E414,"."," ")," ")</f>
        <v xml:space="preserve">Tema Trânsito </v>
      </c>
      <c r="P414" s="7" t="str">
        <f>_xlfn.CONCAT(L414," ",M414," ",N414," ",O414," ", SUBSTITUTE(F414, ".", " "),". --- ",Q414)</f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>_xlfn.CONCAT("key_",A414)</f>
        <v>key_414</v>
      </c>
    </row>
    <row r="415" spans="1:20" ht="7.8" customHeight="1" x14ac:dyDescent="0.3">
      <c r="A415" s="13">
        <v>415</v>
      </c>
      <c r="B415" s="9" t="s">
        <v>1441</v>
      </c>
      <c r="C415" s="9" t="s">
        <v>1475</v>
      </c>
      <c r="D415" s="9" t="s">
        <v>573</v>
      </c>
      <c r="E415" s="25" t="s">
        <v>1359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>_xlfn.CONCAT("da.classe.ifc only ",F415)</f>
        <v>da.classe.ifc only ifcStair</v>
      </c>
      <c r="L415" s="7" t="str">
        <f>_xlfn.CONCAT("Trata-se de: ", SUBSTITUTE(B415,"1.",""))</f>
        <v>Trata-se de: Modelado</v>
      </c>
      <c r="M415" s="7" t="str">
        <f>_xlfn.CONCAT("", SUBSTITUTE(C415,"."," ")," e Tageável ")</f>
        <v xml:space="preserve">Em IFC e Tageável </v>
      </c>
      <c r="N415" s="7" t="str">
        <f>_xlfn.CONCAT(SUBSTITUTE(D415,"."," ")," ")</f>
        <v xml:space="preserve">ifcBuildingElement </v>
      </c>
      <c r="O415" s="7" t="str">
        <f>_xlfn.CONCAT(SUBSTITUTE(E415,"."," ")," ")</f>
        <v xml:space="preserve">Tema Trânsito </v>
      </c>
      <c r="P415" s="7" t="str">
        <f>_xlfn.CONCAT(L415," ",M415," ",N415," ",O415," ", SUBSTITUTE(F415, ".", " "),". --- ",Q415)</f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>_xlfn.CONCAT("key_",A415)</f>
        <v>key_415</v>
      </c>
    </row>
    <row r="416" spans="1:20" ht="7.8" customHeight="1" x14ac:dyDescent="0.3">
      <c r="A416" s="13">
        <v>416</v>
      </c>
      <c r="B416" s="9" t="s">
        <v>1441</v>
      </c>
      <c r="C416" s="9" t="s">
        <v>1475</v>
      </c>
      <c r="D416" s="9" t="s">
        <v>573</v>
      </c>
      <c r="E416" s="25" t="s">
        <v>1359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>_xlfn.CONCAT("da.classe.ifc only ",F416)</f>
        <v>da.classe.ifc only ifcStairFIight</v>
      </c>
      <c r="L416" s="7" t="str">
        <f>_xlfn.CONCAT("Trata-se de: ", SUBSTITUTE(B416,"1.",""))</f>
        <v>Trata-se de: Modelado</v>
      </c>
      <c r="M416" s="7" t="str">
        <f>_xlfn.CONCAT("", SUBSTITUTE(C416,"."," ")," e Tageável ")</f>
        <v xml:space="preserve">Em IFC e Tageável </v>
      </c>
      <c r="N416" s="7" t="str">
        <f>_xlfn.CONCAT(SUBSTITUTE(D416,"."," ")," ")</f>
        <v xml:space="preserve">ifcBuildingElement </v>
      </c>
      <c r="O416" s="7" t="str">
        <f>_xlfn.CONCAT(SUBSTITUTE(E416,"."," ")," ")</f>
        <v xml:space="preserve">Tema Trânsito </v>
      </c>
      <c r="P416" s="7" t="str">
        <f>_xlfn.CONCAT(L416," ",M416," ",N416," ",O416," ", SUBSTITUTE(F416, ".", " "),". --- ",Q416)</f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>_xlfn.CONCAT("key_",A416)</f>
        <v>key_416</v>
      </c>
    </row>
    <row r="417" spans="1:20" ht="7.8" customHeight="1" x14ac:dyDescent="0.3">
      <c r="A417" s="13">
        <v>417</v>
      </c>
      <c r="B417" s="9" t="s">
        <v>1441</v>
      </c>
      <c r="C417" s="9" t="s">
        <v>1475</v>
      </c>
      <c r="D417" s="42" t="s">
        <v>531</v>
      </c>
      <c r="E417" s="9" t="s">
        <v>1360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>_xlfn.CONCAT("da.classe.ifc only ",F417)</f>
        <v>da.classe.ifc only ifcComplexProperty</v>
      </c>
      <c r="L417" s="7" t="str">
        <f>_xlfn.CONCAT("Trata-se de: ", SUBSTITUTE(B417,"1.",""))</f>
        <v>Trata-se de: Modelado</v>
      </c>
      <c r="M417" s="7" t="str">
        <f>_xlfn.CONCAT("", SUBSTITUTE(C417,"."," ")," e Tageável ")</f>
        <v xml:space="preserve">Em IFC e Tageável </v>
      </c>
      <c r="N417" s="7" t="str">
        <f>_xlfn.CONCAT(SUBSTITUTE(D417,"."," ")," ")</f>
        <v xml:space="preserve">ifcComplexProperty </v>
      </c>
      <c r="O417" s="7" t="str">
        <f>_xlfn.CONCAT(SUBSTITUTE(E417,"."," ")," ")</f>
        <v xml:space="preserve">Tema SuperClasses IFC </v>
      </c>
      <c r="P417" s="7" t="str">
        <f>_xlfn.CONCAT(L417," ",M417," ",N417," ",O417," ", SUBSTITUTE(F417, ".", " "),". --- ",Q417)</f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>_xlfn.CONCAT("key_",A417)</f>
        <v>key_417</v>
      </c>
    </row>
    <row r="418" spans="1:20" ht="7.8" customHeight="1" x14ac:dyDescent="0.3">
      <c r="A418" s="13">
        <v>418</v>
      </c>
      <c r="B418" s="9" t="s">
        <v>1441</v>
      </c>
      <c r="C418" s="9" t="s">
        <v>1475</v>
      </c>
      <c r="D418" s="42" t="s">
        <v>517</v>
      </c>
      <c r="E418" s="9" t="s">
        <v>1360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>_xlfn.CONCAT("da.classe.ifc only ",F418)</f>
        <v>da.classe.ifc only ifcProject</v>
      </c>
      <c r="L418" s="7" t="str">
        <f>_xlfn.CONCAT("Trata-se de: ", SUBSTITUTE(B418,"1.",""))</f>
        <v>Trata-se de: Modelado</v>
      </c>
      <c r="M418" s="7" t="str">
        <f>_xlfn.CONCAT("", SUBSTITUTE(C418,"."," ")," e Tageável ")</f>
        <v xml:space="preserve">Em IFC e Tageável </v>
      </c>
      <c r="N418" s="7" t="str">
        <f>_xlfn.CONCAT(SUBSTITUTE(D418,"."," ")," ")</f>
        <v xml:space="preserve">ifcContext </v>
      </c>
      <c r="O418" s="7" t="str">
        <f>_xlfn.CONCAT(SUBSTITUTE(E418,"."," ")," ")</f>
        <v xml:space="preserve">Tema SuperClasses IFC </v>
      </c>
      <c r="P418" s="7" t="str">
        <f>_xlfn.CONCAT(L418," ",M418," ",N418," ",O418," ", SUBSTITUTE(F418, ".", " "),". --- ",Q418)</f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>_xlfn.CONCAT("key_",A418)</f>
        <v>key_418</v>
      </c>
    </row>
    <row r="419" spans="1:20" ht="7.8" customHeight="1" x14ac:dyDescent="0.3">
      <c r="A419" s="13">
        <v>419</v>
      </c>
      <c r="B419" s="9" t="s">
        <v>1441</v>
      </c>
      <c r="C419" s="9" t="s">
        <v>1475</v>
      </c>
      <c r="D419" s="42" t="s">
        <v>517</v>
      </c>
      <c r="E419" s="9" t="s">
        <v>1360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>_xlfn.CONCAT("da.classe.ifc only ",F419)</f>
        <v>da.classe.ifc only ifcProjectLibrary</v>
      </c>
      <c r="L419" s="7" t="str">
        <f>_xlfn.CONCAT("Trata-se de: ", SUBSTITUTE(B419,"1.",""))</f>
        <v>Trata-se de: Modelado</v>
      </c>
      <c r="M419" s="7" t="str">
        <f>_xlfn.CONCAT("", SUBSTITUTE(C419,"."," ")," e Tageável ")</f>
        <v xml:space="preserve">Em IFC e Tageável </v>
      </c>
      <c r="N419" s="7" t="str">
        <f>_xlfn.CONCAT(SUBSTITUTE(D419,"."," ")," ")</f>
        <v xml:space="preserve">ifcContext </v>
      </c>
      <c r="O419" s="7" t="str">
        <f>_xlfn.CONCAT(SUBSTITUTE(E419,"."," ")," ")</f>
        <v xml:space="preserve">Tema SuperClasses IFC </v>
      </c>
      <c r="P419" s="7" t="str">
        <f>_xlfn.CONCAT(L419," ",M419," ",N419," ",O419," ", SUBSTITUTE(F419, ".", " "),". --- ",Q419)</f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>_xlfn.CONCAT("key_",A419)</f>
        <v>key_419</v>
      </c>
    </row>
    <row r="420" spans="1:20" ht="7.8" customHeight="1" x14ac:dyDescent="0.3">
      <c r="A420" s="13">
        <v>420</v>
      </c>
      <c r="B420" s="9" t="s">
        <v>1441</v>
      </c>
      <c r="C420" s="9" t="s">
        <v>1475</v>
      </c>
      <c r="D420" s="9" t="s">
        <v>514</v>
      </c>
      <c r="E420" s="9" t="s">
        <v>1361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>_xlfn.CONCAT("da.classe.ifc only ",F420)</f>
        <v>da.classe.ifc only ifcCostItem</v>
      </c>
      <c r="L420" s="7" t="str">
        <f>_xlfn.CONCAT("Trata-se de: ", SUBSTITUTE(B420,"1.",""))</f>
        <v>Trata-se de: Modelado</v>
      </c>
      <c r="M420" s="7" t="str">
        <f>_xlfn.CONCAT("", SUBSTITUTE(C420,"."," ")," e Tageável ")</f>
        <v xml:space="preserve">Em IFC e Tageável </v>
      </c>
      <c r="N420" s="7" t="str">
        <f>_xlfn.CONCAT(SUBSTITUTE(D420,"."," ")," ")</f>
        <v xml:space="preserve">ifcControl </v>
      </c>
      <c r="O420" s="7" t="str">
        <f>_xlfn.CONCAT(SUBSTITUTE(E420,"."," ")," ")</f>
        <v xml:space="preserve">Tema Custos </v>
      </c>
      <c r="P420" s="7" t="str">
        <f>_xlfn.CONCAT(L420," ",M420," ",N420," ",O420," ", SUBSTITUTE(F420, ".", " "),". --- ",Q420)</f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>_xlfn.CONCAT("key_",A420)</f>
        <v>key_420</v>
      </c>
    </row>
    <row r="421" spans="1:20" ht="7.8" customHeight="1" x14ac:dyDescent="0.3">
      <c r="A421" s="13">
        <v>421</v>
      </c>
      <c r="B421" s="9" t="s">
        <v>1441</v>
      </c>
      <c r="C421" s="9" t="s">
        <v>1475</v>
      </c>
      <c r="D421" s="9" t="s">
        <v>514</v>
      </c>
      <c r="E421" s="9" t="s">
        <v>1361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>_xlfn.CONCAT("da.classe.ifc only ",F421)</f>
        <v>da.classe.ifc only ifcCostSchedule</v>
      </c>
      <c r="L421" s="7" t="str">
        <f>_xlfn.CONCAT("Trata-se de: ", SUBSTITUTE(B421,"1.",""))</f>
        <v>Trata-se de: Modelado</v>
      </c>
      <c r="M421" s="7" t="str">
        <f>_xlfn.CONCAT("", SUBSTITUTE(C421,"."," ")," e Tageável ")</f>
        <v xml:space="preserve">Em IFC e Tageável </v>
      </c>
      <c r="N421" s="7" t="str">
        <f>_xlfn.CONCAT(SUBSTITUTE(D421,"."," ")," ")</f>
        <v xml:space="preserve">ifcControl </v>
      </c>
      <c r="O421" s="7" t="str">
        <f>_xlfn.CONCAT(SUBSTITUTE(E421,"."," ")," ")</f>
        <v xml:space="preserve">Tema Custos </v>
      </c>
      <c r="P421" s="7" t="str">
        <f>_xlfn.CONCAT(L421," ",M421," ",N421," ",O421," ", SUBSTITUTE(F421, ".", " "),". --- ",Q421)</f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>_xlfn.CONCAT("key_",A421)</f>
        <v>key_421</v>
      </c>
    </row>
    <row r="422" spans="1:20" ht="7.8" customHeight="1" x14ac:dyDescent="0.3">
      <c r="A422" s="13">
        <v>422</v>
      </c>
      <c r="B422" s="9" t="s">
        <v>1441</v>
      </c>
      <c r="C422" s="9" t="s">
        <v>1475</v>
      </c>
      <c r="D422" s="9" t="s">
        <v>514</v>
      </c>
      <c r="E422" s="25" t="s">
        <v>1800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>_xlfn.CONCAT("da.classe.ifc only ",F422)</f>
        <v>da.classe.ifc only ifcActionRequest</v>
      </c>
      <c r="L422" s="7" t="str">
        <f>_xlfn.CONCAT("Trata-se de: ", SUBSTITUTE(B422,"1.",""))</f>
        <v>Trata-se de: Modelado</v>
      </c>
      <c r="M422" s="7" t="str">
        <f>_xlfn.CONCAT("", SUBSTITUTE(C422,"."," ")," e Tageável ")</f>
        <v xml:space="preserve">Em IFC e Tageável </v>
      </c>
      <c r="N422" s="7" t="str">
        <f>_xlfn.CONCAT(SUBSTITUTE(D422,"."," ")," ")</f>
        <v xml:space="preserve">ifcControl </v>
      </c>
      <c r="O422" s="7" t="str">
        <f>_xlfn.CONCAT(SUBSTITUTE(E422,"."," ")," ")</f>
        <v xml:space="preserve">Tema Ações </v>
      </c>
      <c r="P422" s="7" t="str">
        <f>_xlfn.CONCAT(L422," ",M422," ",N422," ",O422," ", SUBSTITUTE(F422, ".", " "),". --- ",Q422)</f>
        <v>Trata-se de: Modelado Em IFC e Tageável  ifcControl  Tema Ações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>_xlfn.CONCAT("key_",A422)</f>
        <v>key_422</v>
      </c>
    </row>
    <row r="423" spans="1:20" ht="7.8" customHeight="1" x14ac:dyDescent="0.3">
      <c r="A423" s="13">
        <v>423</v>
      </c>
      <c r="B423" s="9" t="s">
        <v>1441</v>
      </c>
      <c r="C423" s="9" t="s">
        <v>1475</v>
      </c>
      <c r="D423" s="9" t="s">
        <v>514</v>
      </c>
      <c r="E423" s="25" t="s">
        <v>1800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>_xlfn.CONCAT("da.classe.ifc only ",F423)</f>
        <v>da.classe.ifc only ifcPermit</v>
      </c>
      <c r="L423" s="7" t="str">
        <f>_xlfn.CONCAT("Trata-se de: ", SUBSTITUTE(B423,"1.",""))</f>
        <v>Trata-se de: Modelado</v>
      </c>
      <c r="M423" s="7" t="str">
        <f>_xlfn.CONCAT("", SUBSTITUTE(C423,"."," ")," e Tageável ")</f>
        <v xml:space="preserve">Em IFC e Tageável </v>
      </c>
      <c r="N423" s="7" t="str">
        <f>_xlfn.CONCAT(SUBSTITUTE(D423,"."," ")," ")</f>
        <v xml:space="preserve">ifcControl </v>
      </c>
      <c r="O423" s="7" t="str">
        <f>_xlfn.CONCAT(SUBSTITUTE(E423,"."," ")," ")</f>
        <v xml:space="preserve">Tema Ações </v>
      </c>
      <c r="P423" s="7" t="str">
        <f>_xlfn.CONCAT(L423," ",M423," ",N423," ",O423," ", SUBSTITUTE(F423, ".", " "),". --- ",Q423)</f>
        <v>Trata-se de: Modelado Em IFC e Tageável  ifcControl  Tema Ações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>_xlfn.CONCAT("key_",A423)</f>
        <v>key_423</v>
      </c>
    </row>
    <row r="424" spans="1:20" ht="7.8" customHeight="1" x14ac:dyDescent="0.3">
      <c r="A424" s="13">
        <v>424</v>
      </c>
      <c r="B424" s="9" t="s">
        <v>1441</v>
      </c>
      <c r="C424" s="9" t="s">
        <v>1475</v>
      </c>
      <c r="D424" s="9" t="s">
        <v>514</v>
      </c>
      <c r="E424" s="25" t="s">
        <v>1800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>_xlfn.CONCAT("da.classe.ifc only ",F424)</f>
        <v>da.classe.ifc only ifcProjectOrder</v>
      </c>
      <c r="L424" s="7" t="str">
        <f>_xlfn.CONCAT("Trata-se de: ", SUBSTITUTE(B424,"1.",""))</f>
        <v>Trata-se de: Modelado</v>
      </c>
      <c r="M424" s="7" t="str">
        <f>_xlfn.CONCAT("", SUBSTITUTE(C424,"."," ")," e Tageável ")</f>
        <v xml:space="preserve">Em IFC e Tageável </v>
      </c>
      <c r="N424" s="7" t="str">
        <f>_xlfn.CONCAT(SUBSTITUTE(D424,"."," ")," ")</f>
        <v xml:space="preserve">ifcControl </v>
      </c>
      <c r="O424" s="7" t="str">
        <f>_xlfn.CONCAT(SUBSTITUTE(E424,"."," ")," ")</f>
        <v xml:space="preserve">Tema Ações </v>
      </c>
      <c r="P424" s="7" t="str">
        <f>_xlfn.CONCAT(L424," ",M424," ",N424," ",O424," ", SUBSTITUTE(F424, ".", " "),". --- ",Q424)</f>
        <v>Trata-se de: Modelado Em IFC e Tageável  ifcControl  Tema Ações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>_xlfn.CONCAT("key_",A424)</f>
        <v>key_424</v>
      </c>
    </row>
    <row r="425" spans="1:20" ht="7.8" customHeight="1" x14ac:dyDescent="0.3">
      <c r="A425" s="13">
        <v>425</v>
      </c>
      <c r="B425" s="9" t="s">
        <v>1441</v>
      </c>
      <c r="C425" s="9" t="s">
        <v>1475</v>
      </c>
      <c r="D425" s="9" t="s">
        <v>514</v>
      </c>
      <c r="E425" s="9" t="s">
        <v>1362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>_xlfn.CONCAT("da.classe.ifc only ",F425)</f>
        <v>da.classe.ifc only ifcWorkCalendar</v>
      </c>
      <c r="L425" s="7" t="str">
        <f>_xlfn.CONCAT("Trata-se de: ", SUBSTITUTE(B425,"1.",""))</f>
        <v>Trata-se de: Modelado</v>
      </c>
      <c r="M425" s="7" t="str">
        <f>_xlfn.CONCAT("", SUBSTITUTE(C425,"."," ")," e Tageável ")</f>
        <v xml:space="preserve">Em IFC e Tageável </v>
      </c>
      <c r="N425" s="7" t="str">
        <f>_xlfn.CONCAT(SUBSTITUTE(D425,"."," ")," ")</f>
        <v xml:space="preserve">ifcControl </v>
      </c>
      <c r="O425" s="7" t="str">
        <f>_xlfn.CONCAT(SUBSTITUTE(E425,"."," ")," ")</f>
        <v xml:space="preserve">Tema Tarefas </v>
      </c>
      <c r="P425" s="7" t="str">
        <f>_xlfn.CONCAT(L425," ",M425," ",N425," ",O425," ", SUBSTITUTE(F425, ".", " "),". --- ",Q425)</f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>_xlfn.CONCAT("key_",A425)</f>
        <v>key_425</v>
      </c>
    </row>
    <row r="426" spans="1:20" ht="7.8" customHeight="1" x14ac:dyDescent="0.3">
      <c r="A426" s="13">
        <v>426</v>
      </c>
      <c r="B426" s="9" t="s">
        <v>1441</v>
      </c>
      <c r="C426" s="9" t="s">
        <v>1475</v>
      </c>
      <c r="D426" s="9" t="s">
        <v>514</v>
      </c>
      <c r="E426" s="25" t="s">
        <v>1800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>_xlfn.CONCAT("da.classe.ifc only ",F426)</f>
        <v>da.classe.ifc only ifcPerformanceHistory</v>
      </c>
      <c r="L426" s="7" t="str">
        <f>_xlfn.CONCAT("Trata-se de: ", SUBSTITUTE(B426,"1.",""))</f>
        <v>Trata-se de: Modelado</v>
      </c>
      <c r="M426" s="7" t="str">
        <f>_xlfn.CONCAT("", SUBSTITUTE(C426,"."," ")," e Tageável ")</f>
        <v xml:space="preserve">Em IFC e Tageável </v>
      </c>
      <c r="N426" s="7" t="str">
        <f>_xlfn.CONCAT(SUBSTITUTE(D426,"."," ")," ")</f>
        <v xml:space="preserve">ifcControl </v>
      </c>
      <c r="O426" s="7" t="str">
        <f>_xlfn.CONCAT(SUBSTITUTE(E426,"."," ")," ")</f>
        <v xml:space="preserve">Tema Ações </v>
      </c>
      <c r="P426" s="7" t="str">
        <f>_xlfn.CONCAT(L426," ",M426," ",N426," ",O426," ", SUBSTITUTE(F426, ".", " "),". --- ",Q426)</f>
        <v>Trata-se de: Modelado Em IFC e Tageável  ifcControl  Tema Ações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>_xlfn.CONCAT("key_",A426)</f>
        <v>key_426</v>
      </c>
    </row>
    <row r="427" spans="1:20" ht="7.8" customHeight="1" x14ac:dyDescent="0.3">
      <c r="A427" s="13">
        <v>427</v>
      </c>
      <c r="B427" s="9" t="s">
        <v>1441</v>
      </c>
      <c r="C427" s="9" t="s">
        <v>1475</v>
      </c>
      <c r="D427" s="9" t="s">
        <v>574</v>
      </c>
      <c r="E427" s="25" t="s">
        <v>1363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>_xlfn.CONCAT("da.classe.ifc only ",F427)</f>
        <v>da.classe.ifc only ifcActuator</v>
      </c>
      <c r="L427" s="7" t="str">
        <f>_xlfn.CONCAT("Trata-se de: ", SUBSTITUTE(B427,"1.",""))</f>
        <v>Trata-se de: Modelado</v>
      </c>
      <c r="M427" s="7" t="str">
        <f>_xlfn.CONCAT("", SUBSTITUTE(C427,"."," ")," e Tageável ")</f>
        <v xml:space="preserve">Em IFC e Tageável </v>
      </c>
      <c r="N427" s="7" t="str">
        <f>_xlfn.CONCAT(SUBSTITUTE(D427,"."," ")," ")</f>
        <v xml:space="preserve">ifcDistributionControlElement </v>
      </c>
      <c r="O427" s="7" t="str">
        <f>_xlfn.CONCAT(SUBSTITUTE(E427,"."," ")," ")</f>
        <v xml:space="preserve">Tema Controle </v>
      </c>
      <c r="P427" s="7" t="str">
        <f>_xlfn.CONCAT(L427," ",M427," ",N427," ",O427," ", SUBSTITUTE(F427, ".", " "),". --- ",Q427)</f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>_xlfn.CONCAT("key_",A427)</f>
        <v>key_427</v>
      </c>
    </row>
    <row r="428" spans="1:20" ht="7.8" customHeight="1" x14ac:dyDescent="0.3">
      <c r="A428" s="13">
        <v>428</v>
      </c>
      <c r="B428" s="9" t="s">
        <v>1441</v>
      </c>
      <c r="C428" s="9" t="s">
        <v>1475</v>
      </c>
      <c r="D428" s="9" t="s">
        <v>574</v>
      </c>
      <c r="E428" s="9" t="s">
        <v>1363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>_xlfn.CONCAT("da.classe.ifc only ",F428)</f>
        <v>da.classe.ifc only ifcController</v>
      </c>
      <c r="L428" s="7" t="str">
        <f>_xlfn.CONCAT("Trata-se de: ", SUBSTITUTE(B428,"1.",""))</f>
        <v>Trata-se de: Modelado</v>
      </c>
      <c r="M428" s="7" t="str">
        <f>_xlfn.CONCAT("", SUBSTITUTE(C428,"."," ")," e Tageável ")</f>
        <v xml:space="preserve">Em IFC e Tageável </v>
      </c>
      <c r="N428" s="7" t="str">
        <f>_xlfn.CONCAT(SUBSTITUTE(D428,"."," ")," ")</f>
        <v xml:space="preserve">ifcDistributionControlElement </v>
      </c>
      <c r="O428" s="7" t="str">
        <f>_xlfn.CONCAT(SUBSTITUTE(E428,"."," ")," ")</f>
        <v xml:space="preserve">Tema Controle </v>
      </c>
      <c r="P428" s="7" t="str">
        <f>_xlfn.CONCAT(L428," ",M428," ",N428," ",O428," ", SUBSTITUTE(F428, ".", " "),". --- ",Q428)</f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>_xlfn.CONCAT("key_",A428)</f>
        <v>key_428</v>
      </c>
    </row>
    <row r="429" spans="1:20" ht="7.8" customHeight="1" x14ac:dyDescent="0.3">
      <c r="A429" s="13">
        <v>429</v>
      </c>
      <c r="B429" s="9" t="s">
        <v>1441</v>
      </c>
      <c r="C429" s="9" t="s">
        <v>1475</v>
      </c>
      <c r="D429" s="9" t="s">
        <v>574</v>
      </c>
      <c r="E429" s="9" t="s">
        <v>1363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>_xlfn.CONCAT("da.classe.ifc only ",F429)</f>
        <v>da.classe.ifc only ifcSensor</v>
      </c>
      <c r="L429" s="7" t="str">
        <f>_xlfn.CONCAT("Trata-se de: ", SUBSTITUTE(B429,"1.",""))</f>
        <v>Trata-se de: Modelado</v>
      </c>
      <c r="M429" s="7" t="str">
        <f>_xlfn.CONCAT("", SUBSTITUTE(C429,"."," ")," e Tageável ")</f>
        <v xml:space="preserve">Em IFC e Tageável </v>
      </c>
      <c r="N429" s="7" t="str">
        <f>_xlfn.CONCAT(SUBSTITUTE(D429,"."," ")," ")</f>
        <v xml:space="preserve">ifcDistributionControlElement </v>
      </c>
      <c r="O429" s="7" t="str">
        <f>_xlfn.CONCAT(SUBSTITUTE(E429,"."," ")," ")</f>
        <v xml:space="preserve">Tema Controle </v>
      </c>
      <c r="P429" s="7" t="str">
        <f>_xlfn.CONCAT(L429," ",M429," ",N429," ",O429," ", SUBSTITUTE(F429, ".", " "),". --- ",Q429)</f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>_xlfn.CONCAT("key_",A429)</f>
        <v>key_429</v>
      </c>
    </row>
    <row r="430" spans="1:20" ht="7.8" customHeight="1" x14ac:dyDescent="0.3">
      <c r="A430" s="13">
        <v>430</v>
      </c>
      <c r="B430" s="9" t="s">
        <v>1441</v>
      </c>
      <c r="C430" s="9" t="s">
        <v>1475</v>
      </c>
      <c r="D430" s="9" t="s">
        <v>574</v>
      </c>
      <c r="E430" s="25" t="s">
        <v>1364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>_xlfn.CONCAT("da.classe.ifc only ",F430)</f>
        <v>da.classe.ifc only ifcUnitaryControlElement</v>
      </c>
      <c r="L430" s="7" t="str">
        <f>_xlfn.CONCAT("Trata-se de: ", SUBSTITUTE(B430,"1.",""))</f>
        <v>Trata-se de: Modelado</v>
      </c>
      <c r="M430" s="7" t="str">
        <f>_xlfn.CONCAT("", SUBSTITUTE(C430,"."," ")," e Tageável ")</f>
        <v xml:space="preserve">Em IFC e Tageável </v>
      </c>
      <c r="N430" s="7" t="str">
        <f>_xlfn.CONCAT(SUBSTITUTE(D430,"."," ")," ")</f>
        <v xml:space="preserve">ifcDistributionControlElement </v>
      </c>
      <c r="O430" s="7" t="str">
        <f>_xlfn.CONCAT(SUBSTITUTE(E430,"."," ")," ")</f>
        <v xml:space="preserve">Tema Equipamento </v>
      </c>
      <c r="P430" s="7" t="str">
        <f>_xlfn.CONCAT(L430," ",M430," ",N430," ",O430," ", SUBSTITUTE(F430, ".", " "),". --- ",Q430)</f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>_xlfn.CONCAT("key_",A430)</f>
        <v>key_430</v>
      </c>
    </row>
    <row r="431" spans="1:20" ht="7.8" customHeight="1" x14ac:dyDescent="0.3">
      <c r="A431" s="13">
        <v>431</v>
      </c>
      <c r="B431" s="9" t="s">
        <v>1441</v>
      </c>
      <c r="C431" s="9" t="s">
        <v>1475</v>
      </c>
      <c r="D431" s="9" t="s">
        <v>574</v>
      </c>
      <c r="E431" s="9" t="s">
        <v>1365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>_xlfn.CONCAT("da.classe.ifc only ",F431)</f>
        <v>da.classe.ifc only ifcAIarm</v>
      </c>
      <c r="L431" s="7" t="str">
        <f>_xlfn.CONCAT("Trata-se de: ", SUBSTITUTE(B431,"1.",""))</f>
        <v>Trata-se de: Modelado</v>
      </c>
      <c r="M431" s="7" t="str">
        <f>_xlfn.CONCAT("", SUBSTITUTE(C431,"."," ")," e Tageável ")</f>
        <v xml:space="preserve">Em IFC e Tageável </v>
      </c>
      <c r="N431" s="7" t="str">
        <f>_xlfn.CONCAT(SUBSTITUTE(D431,"."," ")," ")</f>
        <v xml:space="preserve">ifcDistributionControlElement </v>
      </c>
      <c r="O431" s="7" t="str">
        <f>_xlfn.CONCAT(SUBSTITUTE(E431,"."," ")," ")</f>
        <v xml:space="preserve">Tema Incêndio </v>
      </c>
      <c r="P431" s="7" t="str">
        <f>_xlfn.CONCAT(L431," ",M431," ",N431," ",O431," ", SUBSTITUTE(F431, ".", " "),". --- ",Q431)</f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>_xlfn.CONCAT("key_",A431)</f>
        <v>key_431</v>
      </c>
    </row>
    <row r="432" spans="1:20" ht="7.8" customHeight="1" x14ac:dyDescent="0.3">
      <c r="A432" s="13">
        <v>432</v>
      </c>
      <c r="B432" s="9" t="s">
        <v>1441</v>
      </c>
      <c r="C432" s="9" t="s">
        <v>1475</v>
      </c>
      <c r="D432" s="9" t="s">
        <v>574</v>
      </c>
      <c r="E432" s="9" t="s">
        <v>1366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>_xlfn.CONCAT("da.classe.ifc only ",F432)</f>
        <v>da.classe.ifc only ifcFlowInstrument</v>
      </c>
      <c r="L432" s="7" t="str">
        <f>_xlfn.CONCAT("Trata-se de: ", SUBSTITUTE(B432,"1.",""))</f>
        <v>Trata-se de: Modelado</v>
      </c>
      <c r="M432" s="7" t="str">
        <f>_xlfn.CONCAT("", SUBSTITUTE(C432,"."," ")," e Tageável ")</f>
        <v xml:space="preserve">Em IFC e Tageável </v>
      </c>
      <c r="N432" s="7" t="str">
        <f>_xlfn.CONCAT(SUBSTITUTE(D432,"."," ")," ")</f>
        <v xml:space="preserve">ifcDistributionControlElement </v>
      </c>
      <c r="O432" s="7" t="str">
        <f>_xlfn.CONCAT(SUBSTITUTE(E432,"."," ")," ")</f>
        <v xml:space="preserve">Tema Instalação </v>
      </c>
      <c r="P432" s="7" t="str">
        <f>_xlfn.CONCAT(L432," ",M432," ",N432," ",O432," ", SUBSTITUTE(F432, ".", " "),". --- ",Q432)</f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>_xlfn.CONCAT("key_",A432)</f>
        <v>key_432</v>
      </c>
    </row>
    <row r="433" spans="1:20" ht="7.8" customHeight="1" x14ac:dyDescent="0.3">
      <c r="A433" s="13">
        <v>433</v>
      </c>
      <c r="B433" s="9" t="s">
        <v>1441</v>
      </c>
      <c r="C433" s="9" t="s">
        <v>1475</v>
      </c>
      <c r="D433" s="9" t="s">
        <v>574</v>
      </c>
      <c r="E433" s="9" t="s">
        <v>1366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>_xlfn.CONCAT("da.classe.ifc only ",F433)</f>
        <v>da.classe.ifc only ifcProtectiveDeviceTrippingUnit</v>
      </c>
      <c r="L433" s="7" t="str">
        <f>_xlfn.CONCAT("Trata-se de: ", SUBSTITUTE(B433,"1.",""))</f>
        <v>Trata-se de: Modelado</v>
      </c>
      <c r="M433" s="7" t="str">
        <f>_xlfn.CONCAT("", SUBSTITUTE(C433,"."," ")," e Tageável ")</f>
        <v xml:space="preserve">Em IFC e Tageável </v>
      </c>
      <c r="N433" s="7" t="str">
        <f>_xlfn.CONCAT(SUBSTITUTE(D433,"."," ")," ")</f>
        <v xml:space="preserve">ifcDistributionControlElement </v>
      </c>
      <c r="O433" s="7" t="str">
        <f>_xlfn.CONCAT(SUBSTITUTE(E433,"."," ")," ")</f>
        <v xml:space="preserve">Tema Instalação </v>
      </c>
      <c r="P433" s="7" t="str">
        <f>_xlfn.CONCAT(L433," ",M433," ",N433," ",O433," ", SUBSTITUTE(F433, ".", " "),". --- ",Q433)</f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>_xlfn.CONCAT("key_",A433)</f>
        <v>key_433</v>
      </c>
    </row>
    <row r="434" spans="1:20" ht="7.8" customHeight="1" x14ac:dyDescent="0.3">
      <c r="A434" s="13">
        <v>434</v>
      </c>
      <c r="B434" s="9" t="s">
        <v>1441</v>
      </c>
      <c r="C434" s="9" t="s">
        <v>1475</v>
      </c>
      <c r="D434" s="9" t="s">
        <v>575</v>
      </c>
      <c r="E434" s="25" t="s">
        <v>1367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>_xlfn.CONCAT("da.classe.ifc only ",F434)</f>
        <v>da.classe.ifc only ifcDuctSiIencer</v>
      </c>
      <c r="L434" s="7" t="str">
        <f>_xlfn.CONCAT("Trata-se de: ", SUBSTITUTE(B434,"1.",""))</f>
        <v>Trata-se de: Modelado</v>
      </c>
      <c r="M434" s="7" t="str">
        <f>_xlfn.CONCAT("", SUBSTITUTE(C434,"."," ")," e Tageável ")</f>
        <v xml:space="preserve">Em IFC e Tageável </v>
      </c>
      <c r="N434" s="7" t="str">
        <f>_xlfn.CONCAT(SUBSTITUTE(D434,"."," ")," ")</f>
        <v xml:space="preserve">ifcDistributionFlowElement </v>
      </c>
      <c r="O434" s="7" t="str">
        <f>_xlfn.CONCAT(SUBSTITUTE(E434,"."," ")," ")</f>
        <v xml:space="preserve">Tema Dutos </v>
      </c>
      <c r="P434" s="7" t="str">
        <f>_xlfn.CONCAT(L434," ",M434," ",N434," ",O434," ", SUBSTITUTE(F434, ".", " "),". --- ",Q434)</f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>_xlfn.CONCAT("key_",A434)</f>
        <v>key_434</v>
      </c>
    </row>
    <row r="435" spans="1:20" ht="7.8" customHeight="1" x14ac:dyDescent="0.3">
      <c r="A435" s="13">
        <v>435</v>
      </c>
      <c r="B435" s="9" t="s">
        <v>1441</v>
      </c>
      <c r="C435" s="9" t="s">
        <v>1475</v>
      </c>
      <c r="D435" s="9" t="s">
        <v>575</v>
      </c>
      <c r="E435" s="25" t="s">
        <v>1367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>_xlfn.CONCAT("da.classe.ifc only ",F435)</f>
        <v>da.classe.ifc only ifcFilter</v>
      </c>
      <c r="L435" s="7" t="str">
        <f>_xlfn.CONCAT("Trata-se de: ", SUBSTITUTE(B435,"1.",""))</f>
        <v>Trata-se de: Modelado</v>
      </c>
      <c r="M435" s="7" t="str">
        <f>_xlfn.CONCAT("", SUBSTITUTE(C435,"."," ")," e Tageável ")</f>
        <v xml:space="preserve">Em IFC e Tageável </v>
      </c>
      <c r="N435" s="7" t="str">
        <f>_xlfn.CONCAT(SUBSTITUTE(D435,"."," ")," ")</f>
        <v xml:space="preserve">ifcDistributionFlowElement </v>
      </c>
      <c r="O435" s="7" t="str">
        <f>_xlfn.CONCAT(SUBSTITUTE(E435,"."," ")," ")</f>
        <v xml:space="preserve">Tema Dutos </v>
      </c>
      <c r="P435" s="7" t="str">
        <f>_xlfn.CONCAT(L435," ",M435," ",N435," ",O435," ", SUBSTITUTE(F435, ".", " "),". --- ",Q435)</f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>_xlfn.CONCAT("key_",A435)</f>
        <v>key_435</v>
      </c>
    </row>
    <row r="436" spans="1:20" ht="7.8" customHeight="1" x14ac:dyDescent="0.3">
      <c r="A436" s="13">
        <v>436</v>
      </c>
      <c r="B436" s="9" t="s">
        <v>1441</v>
      </c>
      <c r="C436" s="9" t="s">
        <v>1475</v>
      </c>
      <c r="D436" s="9" t="s">
        <v>575</v>
      </c>
      <c r="E436" s="25" t="s">
        <v>1367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>_xlfn.CONCAT("da.classe.ifc only ",F436)</f>
        <v>da.classe.ifc only ifcAirTerminaIBox</v>
      </c>
      <c r="L436" s="7" t="str">
        <f>_xlfn.CONCAT("Trata-se de: ", SUBSTITUTE(B436,"1.",""))</f>
        <v>Trata-se de: Modelado</v>
      </c>
      <c r="M436" s="7" t="str">
        <f>_xlfn.CONCAT("", SUBSTITUTE(C436,"."," ")," e Tageável ")</f>
        <v xml:space="preserve">Em IFC e Tageável </v>
      </c>
      <c r="N436" s="7" t="str">
        <f>_xlfn.CONCAT(SUBSTITUTE(D436,"."," ")," ")</f>
        <v xml:space="preserve">ifcDistributionFlowElement </v>
      </c>
      <c r="O436" s="7" t="str">
        <f>_xlfn.CONCAT(SUBSTITUTE(E436,"."," ")," ")</f>
        <v xml:space="preserve">Tema Dutos </v>
      </c>
      <c r="P436" s="7" t="str">
        <f>_xlfn.CONCAT(L436," ",M436," ",N436," ",O436," ", SUBSTITUTE(F436, ".", " "),". --- ",Q436)</f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>_xlfn.CONCAT("key_",A436)</f>
        <v>key_436</v>
      </c>
    </row>
    <row r="437" spans="1:20" ht="7.8" customHeight="1" x14ac:dyDescent="0.3">
      <c r="A437" s="13">
        <v>437</v>
      </c>
      <c r="B437" s="9" t="s">
        <v>1441</v>
      </c>
      <c r="C437" s="9" t="s">
        <v>1475</v>
      </c>
      <c r="D437" s="9" t="s">
        <v>575</v>
      </c>
      <c r="E437" s="25" t="s">
        <v>1367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>_xlfn.CONCAT("da.classe.ifc only ",F437)</f>
        <v>da.classe.ifc only ifcDamper</v>
      </c>
      <c r="L437" s="7" t="str">
        <f>_xlfn.CONCAT("Trata-se de: ", SUBSTITUTE(B437,"1.",""))</f>
        <v>Trata-se de: Modelado</v>
      </c>
      <c r="M437" s="7" t="str">
        <f>_xlfn.CONCAT("", SUBSTITUTE(C437,"."," ")," e Tageável ")</f>
        <v xml:space="preserve">Em IFC e Tageável </v>
      </c>
      <c r="N437" s="7" t="str">
        <f>_xlfn.CONCAT(SUBSTITUTE(D437,"."," ")," ")</f>
        <v xml:space="preserve">ifcDistributionFlowElement </v>
      </c>
      <c r="O437" s="7" t="str">
        <f>_xlfn.CONCAT(SUBSTITUTE(E437,"."," ")," ")</f>
        <v xml:space="preserve">Tema Dutos </v>
      </c>
      <c r="P437" s="7" t="str">
        <f>_xlfn.CONCAT(L437," ",M437," ",N437," ",O437," ", SUBSTITUTE(F437, ".", " "),". --- ",Q437)</f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>_xlfn.CONCAT("key_",A437)</f>
        <v>key_437</v>
      </c>
    </row>
    <row r="438" spans="1:20" ht="7.8" customHeight="1" x14ac:dyDescent="0.3">
      <c r="A438" s="13">
        <v>438</v>
      </c>
      <c r="B438" s="9" t="s">
        <v>1441</v>
      </c>
      <c r="C438" s="9" t="s">
        <v>1475</v>
      </c>
      <c r="D438" s="9" t="s">
        <v>575</v>
      </c>
      <c r="E438" s="25" t="s">
        <v>1368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>_xlfn.CONCAT("da.classe.ifc only ",F438)</f>
        <v>da.classe.ifc only ifcEIectricDistributionBoard</v>
      </c>
      <c r="L438" s="7" t="str">
        <f>_xlfn.CONCAT("Trata-se de: ", SUBSTITUTE(B438,"1.",""))</f>
        <v>Trata-se de: Modelado</v>
      </c>
      <c r="M438" s="7" t="str">
        <f>_xlfn.CONCAT("", SUBSTITUTE(C438,"."," ")," e Tageável ")</f>
        <v xml:space="preserve">Em IFC e Tageável </v>
      </c>
      <c r="N438" s="7" t="str">
        <f>_xlfn.CONCAT(SUBSTITUTE(D438,"."," ")," ")</f>
        <v xml:space="preserve">ifcDistributionFlowElement </v>
      </c>
      <c r="O438" s="7" t="str">
        <f>_xlfn.CONCAT(SUBSTITUTE(E438,"."," ")," ")</f>
        <v xml:space="preserve">Tema Elétrica </v>
      </c>
      <c r="P438" s="7" t="str">
        <f>_xlfn.CONCAT(L438," ",M438," ",N438," ",O438," ", SUBSTITUTE(F438, ".", " "),". --- ",Q438)</f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>_xlfn.CONCAT("key_",A438)</f>
        <v>key_438</v>
      </c>
    </row>
    <row r="439" spans="1:20" ht="7.8" customHeight="1" x14ac:dyDescent="0.3">
      <c r="A439" s="13">
        <v>439</v>
      </c>
      <c r="B439" s="9" t="s">
        <v>1441</v>
      </c>
      <c r="C439" s="9" t="s">
        <v>1475</v>
      </c>
      <c r="D439" s="9" t="s">
        <v>575</v>
      </c>
      <c r="E439" s="25" t="s">
        <v>1368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>_xlfn.CONCAT("da.classe.ifc only ",F439)</f>
        <v>da.classe.ifc only ifcEIectricTimeControI</v>
      </c>
      <c r="L439" s="7" t="str">
        <f>_xlfn.CONCAT("Trata-se de: ", SUBSTITUTE(B439,"1.",""))</f>
        <v>Trata-se de: Modelado</v>
      </c>
      <c r="M439" s="7" t="str">
        <f>_xlfn.CONCAT("", SUBSTITUTE(C439,"."," ")," e Tageável ")</f>
        <v xml:space="preserve">Em IFC e Tageável </v>
      </c>
      <c r="N439" s="7" t="str">
        <f>_xlfn.CONCAT(SUBSTITUTE(D439,"."," ")," ")</f>
        <v xml:space="preserve">ifcDistributionFlowElement </v>
      </c>
      <c r="O439" s="7" t="str">
        <f>_xlfn.CONCAT(SUBSTITUTE(E439,"."," ")," ")</f>
        <v xml:space="preserve">Tema Elétrica </v>
      </c>
      <c r="P439" s="7" t="str">
        <f>_xlfn.CONCAT(L439," ",M439," ",N439," ",O439," ", SUBSTITUTE(F439, ".", " "),". --- ",Q439)</f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>_xlfn.CONCAT("key_",A439)</f>
        <v>key_439</v>
      </c>
    </row>
    <row r="440" spans="1:20" ht="7.8" customHeight="1" x14ac:dyDescent="0.3">
      <c r="A440" s="13">
        <v>440</v>
      </c>
      <c r="B440" s="9" t="s">
        <v>1441</v>
      </c>
      <c r="C440" s="9" t="s">
        <v>1475</v>
      </c>
      <c r="D440" s="9" t="s">
        <v>575</v>
      </c>
      <c r="E440" s="9" t="s">
        <v>1365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>_xlfn.CONCAT("da.classe.ifc only ",F440)</f>
        <v>da.classe.ifc only ifcProtectiveDevice</v>
      </c>
      <c r="L440" s="7" t="str">
        <f>_xlfn.CONCAT("Trata-se de: ", SUBSTITUTE(B440,"1.",""))</f>
        <v>Trata-se de: Modelado</v>
      </c>
      <c r="M440" s="7" t="str">
        <f>_xlfn.CONCAT("", SUBSTITUTE(C440,"."," ")," e Tageável ")</f>
        <v xml:space="preserve">Em IFC e Tageável </v>
      </c>
      <c r="N440" s="7" t="str">
        <f>_xlfn.CONCAT(SUBSTITUTE(D440,"."," ")," ")</f>
        <v xml:space="preserve">ifcDistributionFlowElement </v>
      </c>
      <c r="O440" s="7" t="str">
        <f>_xlfn.CONCAT(SUBSTITUTE(E440,"."," ")," ")</f>
        <v xml:space="preserve">Tema Incêndio </v>
      </c>
      <c r="P440" s="7" t="str">
        <f>_xlfn.CONCAT(L440," ",M440," ",N440," ",O440," ", SUBSTITUTE(F440, ".", " "),". --- ",Q440)</f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>_xlfn.CONCAT("key_",A440)</f>
        <v>key_440</v>
      </c>
    </row>
    <row r="441" spans="1:20" ht="7.8" customHeight="1" x14ac:dyDescent="0.3">
      <c r="A441" s="13">
        <v>441</v>
      </c>
      <c r="B441" s="9" t="s">
        <v>1441</v>
      </c>
      <c r="C441" s="9" t="s">
        <v>1475</v>
      </c>
      <c r="D441" s="9" t="s">
        <v>575</v>
      </c>
      <c r="E441" s="9" t="s">
        <v>1366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>_xlfn.CONCAT("da.classe.ifc only ",F441)</f>
        <v>da.classe.ifc only ifcDistributionChamberEIement</v>
      </c>
      <c r="L441" s="7" t="str">
        <f>_xlfn.CONCAT("Trata-se de: ", SUBSTITUTE(B441,"1.",""))</f>
        <v>Trata-se de: Modelado</v>
      </c>
      <c r="M441" s="7" t="str">
        <f>_xlfn.CONCAT("", SUBSTITUTE(C441,"."," ")," e Tageável ")</f>
        <v xml:space="preserve">Em IFC e Tageável </v>
      </c>
      <c r="N441" s="7" t="str">
        <f>_xlfn.CONCAT(SUBSTITUTE(D441,"."," ")," ")</f>
        <v xml:space="preserve">ifcDistributionFlowElement </v>
      </c>
      <c r="O441" s="7" t="str">
        <f>_xlfn.CONCAT(SUBSTITUTE(E441,"."," ")," ")</f>
        <v xml:space="preserve">Tema Instalação </v>
      </c>
      <c r="P441" s="7" t="str">
        <f>_xlfn.CONCAT(L441," ",M441," ",N441," ",O441," ", SUBSTITUTE(F441, ".", " "),". --- ",Q441)</f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>_xlfn.CONCAT("key_",A441)</f>
        <v>key_441</v>
      </c>
    </row>
    <row r="442" spans="1:20" ht="7.8" customHeight="1" x14ac:dyDescent="0.3">
      <c r="A442" s="13">
        <v>442</v>
      </c>
      <c r="B442" s="9" t="s">
        <v>1441</v>
      </c>
      <c r="C442" s="9" t="s">
        <v>1475</v>
      </c>
      <c r="D442" s="9" t="s">
        <v>575</v>
      </c>
      <c r="E442" s="9" t="s">
        <v>1366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>_xlfn.CONCAT("da.classe.ifc only ",F442)</f>
        <v>da.classe.ifc only ifcFlowController</v>
      </c>
      <c r="L442" s="7" t="str">
        <f>_xlfn.CONCAT("Trata-se de: ", SUBSTITUTE(B442,"1.",""))</f>
        <v>Trata-se de: Modelado</v>
      </c>
      <c r="M442" s="7" t="str">
        <f>_xlfn.CONCAT("", SUBSTITUTE(C442,"."," ")," e Tageável ")</f>
        <v xml:space="preserve">Em IFC e Tageável </v>
      </c>
      <c r="N442" s="7" t="str">
        <f>_xlfn.CONCAT(SUBSTITUTE(D442,"."," ")," ")</f>
        <v xml:space="preserve">ifcDistributionFlowElement </v>
      </c>
      <c r="O442" s="7" t="str">
        <f>_xlfn.CONCAT(SUBSTITUTE(E442,"."," ")," ")</f>
        <v xml:space="preserve">Tema Instalação </v>
      </c>
      <c r="P442" s="7" t="str">
        <f>_xlfn.CONCAT(L442," ",M442," ",N442," ",O442," ", SUBSTITUTE(F442, ".", " "),". --- ",Q442)</f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>_xlfn.CONCAT("key_",A442)</f>
        <v>key_442</v>
      </c>
    </row>
    <row r="443" spans="1:20" ht="7.8" customHeight="1" x14ac:dyDescent="0.3">
      <c r="A443" s="13">
        <v>443</v>
      </c>
      <c r="B443" s="9" t="s">
        <v>1441</v>
      </c>
      <c r="C443" s="9" t="s">
        <v>1475</v>
      </c>
      <c r="D443" s="9" t="s">
        <v>575</v>
      </c>
      <c r="E443" s="9" t="s">
        <v>1366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>_xlfn.CONCAT("da.classe.ifc only ",F443)</f>
        <v>da.classe.ifc only ifcFlowFitting</v>
      </c>
      <c r="L443" s="7" t="str">
        <f>_xlfn.CONCAT("Trata-se de: ", SUBSTITUTE(B443,"1.",""))</f>
        <v>Trata-se de: Modelado</v>
      </c>
      <c r="M443" s="7" t="str">
        <f>_xlfn.CONCAT("", SUBSTITUTE(C443,"."," ")," e Tageável ")</f>
        <v xml:space="preserve">Em IFC e Tageável </v>
      </c>
      <c r="N443" s="7" t="str">
        <f>_xlfn.CONCAT(SUBSTITUTE(D443,"."," ")," ")</f>
        <v xml:space="preserve">ifcDistributionFlowElement </v>
      </c>
      <c r="O443" s="7" t="str">
        <f>_xlfn.CONCAT(SUBSTITUTE(E443,"."," ")," ")</f>
        <v xml:space="preserve">Tema Instalação </v>
      </c>
      <c r="P443" s="7" t="str">
        <f>_xlfn.CONCAT(L443," ",M443," ",N443," ",O443," ", SUBSTITUTE(F443, ".", " "),". --- ",Q443)</f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>_xlfn.CONCAT("key_",A443)</f>
        <v>key_443</v>
      </c>
    </row>
    <row r="444" spans="1:20" ht="7.8" customHeight="1" x14ac:dyDescent="0.3">
      <c r="A444" s="13">
        <v>444</v>
      </c>
      <c r="B444" s="9" t="s">
        <v>1441</v>
      </c>
      <c r="C444" s="9" t="s">
        <v>1475</v>
      </c>
      <c r="D444" s="9" t="s">
        <v>575</v>
      </c>
      <c r="E444" s="9" t="s">
        <v>1366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>_xlfn.CONCAT("da.classe.ifc only ",F444)</f>
        <v>da.classe.ifc only ifcFlowMovingDevice</v>
      </c>
      <c r="L444" s="7" t="str">
        <f>_xlfn.CONCAT("Trata-se de: ", SUBSTITUTE(B444,"1.",""))</f>
        <v>Trata-se de: Modelado</v>
      </c>
      <c r="M444" s="7" t="str">
        <f>_xlfn.CONCAT("", SUBSTITUTE(C444,"."," ")," e Tageável ")</f>
        <v xml:space="preserve">Em IFC e Tageável </v>
      </c>
      <c r="N444" s="7" t="str">
        <f>_xlfn.CONCAT(SUBSTITUTE(D444,"."," ")," ")</f>
        <v xml:space="preserve">ifcDistributionFlowElement </v>
      </c>
      <c r="O444" s="7" t="str">
        <f>_xlfn.CONCAT(SUBSTITUTE(E444,"."," ")," ")</f>
        <v xml:space="preserve">Tema Instalação </v>
      </c>
      <c r="P444" s="7" t="str">
        <f>_xlfn.CONCAT(L444," ",M444," ",N444," ",O444," ", SUBSTITUTE(F444, ".", " "),". --- ",Q444)</f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>_xlfn.CONCAT("key_",A444)</f>
        <v>key_444</v>
      </c>
    </row>
    <row r="445" spans="1:20" ht="7.8" customHeight="1" x14ac:dyDescent="0.3">
      <c r="A445" s="13">
        <v>445</v>
      </c>
      <c r="B445" s="9" t="s">
        <v>1441</v>
      </c>
      <c r="C445" s="9" t="s">
        <v>1475</v>
      </c>
      <c r="D445" s="9" t="s">
        <v>575</v>
      </c>
      <c r="E445" s="9" t="s">
        <v>1366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>_xlfn.CONCAT("da.classe.ifc only ",F445)</f>
        <v>da.classe.ifc only ifcFlowSegment</v>
      </c>
      <c r="L445" s="7" t="str">
        <f>_xlfn.CONCAT("Trata-se de: ", SUBSTITUTE(B445,"1.",""))</f>
        <v>Trata-se de: Modelado</v>
      </c>
      <c r="M445" s="7" t="str">
        <f>_xlfn.CONCAT("", SUBSTITUTE(C445,"."," ")," e Tageável ")</f>
        <v xml:space="preserve">Em IFC e Tageável </v>
      </c>
      <c r="N445" s="7" t="str">
        <f>_xlfn.CONCAT(SUBSTITUTE(D445,"."," ")," ")</f>
        <v xml:space="preserve">ifcDistributionFlowElement </v>
      </c>
      <c r="O445" s="7" t="str">
        <f>_xlfn.CONCAT(SUBSTITUTE(E445,"."," ")," ")</f>
        <v xml:space="preserve">Tema Instalação </v>
      </c>
      <c r="P445" s="7" t="str">
        <f>_xlfn.CONCAT(L445," ",M445," ",N445," ",O445," ", SUBSTITUTE(F445, ".", " "),". --- ",Q445)</f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>_xlfn.CONCAT("key_",A445)</f>
        <v>key_445</v>
      </c>
    </row>
    <row r="446" spans="1:20" ht="7.8" customHeight="1" x14ac:dyDescent="0.3">
      <c r="A446" s="13">
        <v>446</v>
      </c>
      <c r="B446" s="9" t="s">
        <v>1441</v>
      </c>
      <c r="C446" s="9" t="s">
        <v>1475</v>
      </c>
      <c r="D446" s="9" t="s">
        <v>575</v>
      </c>
      <c r="E446" s="9" t="s">
        <v>1366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>_xlfn.CONCAT("da.classe.ifc only ",F446)</f>
        <v>da.classe.ifc only ifcFlowStorageDevice</v>
      </c>
      <c r="L446" s="7" t="str">
        <f>_xlfn.CONCAT("Trata-se de: ", SUBSTITUTE(B446,"1.",""))</f>
        <v>Trata-se de: Modelado</v>
      </c>
      <c r="M446" s="7" t="str">
        <f>_xlfn.CONCAT("", SUBSTITUTE(C446,"."," ")," e Tageável ")</f>
        <v xml:space="preserve">Em IFC e Tageável </v>
      </c>
      <c r="N446" s="7" t="str">
        <f>_xlfn.CONCAT(SUBSTITUTE(D446,"."," ")," ")</f>
        <v xml:space="preserve">ifcDistributionFlowElement </v>
      </c>
      <c r="O446" s="7" t="str">
        <f>_xlfn.CONCAT(SUBSTITUTE(E446,"."," ")," ")</f>
        <v xml:space="preserve">Tema Instalação </v>
      </c>
      <c r="P446" s="7" t="str">
        <f>_xlfn.CONCAT(L446," ",M446," ",N446," ",O446," ", SUBSTITUTE(F446, ".", " "),". --- ",Q446)</f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>_xlfn.CONCAT("key_",A446)</f>
        <v>key_446</v>
      </c>
    </row>
    <row r="447" spans="1:20" ht="7.8" customHeight="1" x14ac:dyDescent="0.3">
      <c r="A447" s="13">
        <v>447</v>
      </c>
      <c r="B447" s="9" t="s">
        <v>1441</v>
      </c>
      <c r="C447" s="9" t="s">
        <v>1475</v>
      </c>
      <c r="D447" s="9" t="s">
        <v>575</v>
      </c>
      <c r="E447" s="9" t="s">
        <v>1366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>_xlfn.CONCAT("da.classe.ifc only ",F447)</f>
        <v>da.classe.ifc only ifcFlowTerminal</v>
      </c>
      <c r="L447" s="7" t="str">
        <f>_xlfn.CONCAT("Trata-se de: ", SUBSTITUTE(B447,"1.",""))</f>
        <v>Trata-se de: Modelado</v>
      </c>
      <c r="M447" s="7" t="str">
        <f>_xlfn.CONCAT("", SUBSTITUTE(C447,"."," ")," e Tageável ")</f>
        <v xml:space="preserve">Em IFC e Tageável </v>
      </c>
      <c r="N447" s="7" t="str">
        <f>_xlfn.CONCAT(SUBSTITUTE(D447,"."," ")," ")</f>
        <v xml:space="preserve">ifcDistributionFlowElement </v>
      </c>
      <c r="O447" s="7" t="str">
        <f>_xlfn.CONCAT(SUBSTITUTE(E447,"."," ")," ")</f>
        <v xml:space="preserve">Tema Instalação </v>
      </c>
      <c r="P447" s="7" t="str">
        <f>_xlfn.CONCAT(L447," ",M447," ",N447," ",O447," ", SUBSTITUTE(F447, ".", " "),". --- ",Q447)</f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>_xlfn.CONCAT("key_",A447)</f>
        <v>key_447</v>
      </c>
    </row>
    <row r="448" spans="1:20" ht="7.8" customHeight="1" x14ac:dyDescent="0.3">
      <c r="A448" s="13">
        <v>448</v>
      </c>
      <c r="B448" s="9" t="s">
        <v>1441</v>
      </c>
      <c r="C448" s="9" t="s">
        <v>1475</v>
      </c>
      <c r="D448" s="9" t="s">
        <v>575</v>
      </c>
      <c r="E448" s="9" t="s">
        <v>1366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>_xlfn.CONCAT("da.classe.ifc only ",F448)</f>
        <v>da.classe.ifc only ifcFlowTreatmentDevice</v>
      </c>
      <c r="L448" s="7" t="str">
        <f>_xlfn.CONCAT("Trata-se de: ", SUBSTITUTE(B448,"1.",""))</f>
        <v>Trata-se de: Modelado</v>
      </c>
      <c r="M448" s="7" t="str">
        <f>_xlfn.CONCAT("", SUBSTITUTE(C448,"."," ")," e Tageável ")</f>
        <v xml:space="preserve">Em IFC e Tageável </v>
      </c>
      <c r="N448" s="7" t="str">
        <f>_xlfn.CONCAT(SUBSTITUTE(D448,"."," ")," ")</f>
        <v xml:space="preserve">ifcDistributionFlowElement </v>
      </c>
      <c r="O448" s="7" t="str">
        <f>_xlfn.CONCAT(SUBSTITUTE(E448,"."," ")," ")</f>
        <v xml:space="preserve">Tema Instalação </v>
      </c>
      <c r="P448" s="7" t="str">
        <f>_xlfn.CONCAT(L448," ",M448," ",N448," ",O448," ", SUBSTITUTE(F448, ".", " "),". --- ",Q448)</f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>_xlfn.CONCAT("key_",A448)</f>
        <v>key_448</v>
      </c>
    </row>
    <row r="449" spans="1:20" ht="7.8" customHeight="1" x14ac:dyDescent="0.3">
      <c r="A449" s="13">
        <v>449</v>
      </c>
      <c r="B449" s="9" t="s">
        <v>1441</v>
      </c>
      <c r="C449" s="9" t="s">
        <v>1475</v>
      </c>
      <c r="D449" s="9" t="s">
        <v>575</v>
      </c>
      <c r="E449" s="9" t="s">
        <v>1366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>_xlfn.CONCAT("da.classe.ifc only ",F449)</f>
        <v>da.classe.ifc only ifcInterceptor</v>
      </c>
      <c r="L449" s="7" t="str">
        <f>_xlfn.CONCAT("Trata-se de: ", SUBSTITUTE(B449,"1.",""))</f>
        <v>Trata-se de: Modelado</v>
      </c>
      <c r="M449" s="7" t="str">
        <f>_xlfn.CONCAT("", SUBSTITUTE(C449,"."," ")," e Tageável ")</f>
        <v xml:space="preserve">Em IFC e Tageável </v>
      </c>
      <c r="N449" s="7" t="str">
        <f>_xlfn.CONCAT(SUBSTITUTE(D449,"."," ")," ")</f>
        <v xml:space="preserve">ifcDistributionFlowElement </v>
      </c>
      <c r="O449" s="7" t="str">
        <f>_xlfn.CONCAT(SUBSTITUTE(E449,"."," ")," ")</f>
        <v xml:space="preserve">Tema Instalação </v>
      </c>
      <c r="P449" s="7" t="str">
        <f>_xlfn.CONCAT(L449," ",M449," ",N449," ",O449," ", SUBSTITUTE(F449, ".", " "),". --- ",Q449)</f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>_xlfn.CONCAT("key_",A449)</f>
        <v>key_449</v>
      </c>
    </row>
    <row r="450" spans="1:20" ht="7.8" customHeight="1" x14ac:dyDescent="0.3">
      <c r="A450" s="13">
        <v>450</v>
      </c>
      <c r="B450" s="9" t="s">
        <v>1441</v>
      </c>
      <c r="C450" s="9" t="s">
        <v>1475</v>
      </c>
      <c r="D450" s="9" t="s">
        <v>575</v>
      </c>
      <c r="E450" s="9" t="s">
        <v>1366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>_xlfn.CONCAT("da.classe.ifc only ",F450)</f>
        <v>da.classe.ifc only ifcFIowMeter</v>
      </c>
      <c r="L450" s="7" t="str">
        <f>_xlfn.CONCAT("Trata-se de: ", SUBSTITUTE(B450,"1.",""))</f>
        <v>Trata-se de: Modelado</v>
      </c>
      <c r="M450" s="7" t="str">
        <f>_xlfn.CONCAT("", SUBSTITUTE(C450,"."," ")," e Tageável ")</f>
        <v xml:space="preserve">Em IFC e Tageável </v>
      </c>
      <c r="N450" s="7" t="str">
        <f>_xlfn.CONCAT(SUBSTITUTE(D450,"."," ")," ")</f>
        <v xml:space="preserve">ifcDistributionFlowElement </v>
      </c>
      <c r="O450" s="7" t="str">
        <f>_xlfn.CONCAT(SUBSTITUTE(E450,"."," ")," ")</f>
        <v xml:space="preserve">Tema Instalação </v>
      </c>
      <c r="P450" s="7" t="str">
        <f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>_xlfn.CONCAT("key_",A450)</f>
        <v>key_450</v>
      </c>
    </row>
    <row r="451" spans="1:20" ht="7.8" customHeight="1" x14ac:dyDescent="0.3">
      <c r="A451" s="13">
        <v>451</v>
      </c>
      <c r="B451" s="9" t="s">
        <v>1441</v>
      </c>
      <c r="C451" s="9" t="s">
        <v>1475</v>
      </c>
      <c r="D451" s="9" t="s">
        <v>575</v>
      </c>
      <c r="E451" s="25" t="s">
        <v>1369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>_xlfn.CONCAT("da.classe.ifc only ",F451)</f>
        <v>da.classe.ifc only ifcSwitchingDevice</v>
      </c>
      <c r="L451" s="7" t="str">
        <f>_xlfn.CONCAT("Trata-se de: ", SUBSTITUTE(B451,"1.",""))</f>
        <v>Trata-se de: Modelado</v>
      </c>
      <c r="M451" s="7" t="str">
        <f>_xlfn.CONCAT("", SUBSTITUTE(C451,"."," ")," e Tageável ")</f>
        <v xml:space="preserve">Em IFC e Tageável </v>
      </c>
      <c r="N451" s="7" t="str">
        <f>_xlfn.CONCAT(SUBSTITUTE(D451,"."," ")," ")</f>
        <v xml:space="preserve">ifcDistributionFlowElement </v>
      </c>
      <c r="O451" s="7" t="str">
        <f>_xlfn.CONCAT(SUBSTITUTE(E451,"."," ")," ")</f>
        <v xml:space="preserve">Tema Luminotécnica </v>
      </c>
      <c r="P451" s="7" t="str">
        <f>_xlfn.CONCAT(L451," ",M451," ",N451," ",O451," ", SUBSTITUTE(F451, ".", " "),". --- ",Q451)</f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>_xlfn.CONCAT("key_",A451)</f>
        <v>key_451</v>
      </c>
    </row>
    <row r="452" spans="1:20" ht="7.8" customHeight="1" x14ac:dyDescent="0.3">
      <c r="A452" s="13">
        <v>452</v>
      </c>
      <c r="B452" s="9" t="s">
        <v>1441</v>
      </c>
      <c r="C452" s="9" t="s">
        <v>1475</v>
      </c>
      <c r="D452" s="9" t="s">
        <v>575</v>
      </c>
      <c r="E452" s="25" t="s">
        <v>1370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>_xlfn.CONCAT("da.classe.ifc only ",F452)</f>
        <v>da.classe.ifc only ifcVaIve</v>
      </c>
      <c r="L452" s="7" t="str">
        <f>_xlfn.CONCAT("Trata-se de: ", SUBSTITUTE(B452,"1.",""))</f>
        <v>Trata-se de: Modelado</v>
      </c>
      <c r="M452" s="7" t="str">
        <f>_xlfn.CONCAT("", SUBSTITUTE(C452,"."," ")," e Tageável ")</f>
        <v xml:space="preserve">Em IFC e Tageável </v>
      </c>
      <c r="N452" s="7" t="str">
        <f>_xlfn.CONCAT(SUBSTITUTE(D452,"."," ")," ")</f>
        <v xml:space="preserve">ifcDistributionFlowElement </v>
      </c>
      <c r="O452" s="7" t="str">
        <f>_xlfn.CONCAT(SUBSTITUTE(E452,"."," ")," ")</f>
        <v xml:space="preserve">Tema Tubulação </v>
      </c>
      <c r="P452" s="7" t="str">
        <f>_xlfn.CONCAT(L452," ",M452," ",N452," ",O452," ", SUBSTITUTE(F452, ".", " "),". --- ",Q452)</f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>_xlfn.CONCAT("key_",A452)</f>
        <v>key_452</v>
      </c>
    </row>
    <row r="453" spans="1:20" ht="7.8" customHeight="1" x14ac:dyDescent="0.3">
      <c r="A453" s="13">
        <v>453</v>
      </c>
      <c r="B453" s="9" t="s">
        <v>1441</v>
      </c>
      <c r="C453" s="9" t="s">
        <v>1475</v>
      </c>
      <c r="D453" s="9" t="s">
        <v>576</v>
      </c>
      <c r="E453" s="9" t="s">
        <v>1371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>_xlfn.CONCAT("da.classe.ifc only ",F453)</f>
        <v>da.classe.ifc only ifcElementAssembly</v>
      </c>
      <c r="L453" s="7" t="str">
        <f>_xlfn.CONCAT("Trata-se de: ", SUBSTITUTE(B453,"1.",""))</f>
        <v>Trata-se de: Modelado</v>
      </c>
      <c r="M453" s="7" t="str">
        <f>_xlfn.CONCAT("", SUBSTITUTE(C453,"."," ")," e Tageável ")</f>
        <v xml:space="preserve">Em IFC e Tageável </v>
      </c>
      <c r="N453" s="7" t="str">
        <f>_xlfn.CONCAT(SUBSTITUTE(D453,"."," ")," ")</f>
        <v xml:space="preserve">ifcElement </v>
      </c>
      <c r="O453" s="7" t="str">
        <f>_xlfn.CONCAT(SUBSTITUTE(E453,"."," ")," ")</f>
        <v xml:space="preserve">Tema Conjunto </v>
      </c>
      <c r="P453" s="7" t="str">
        <f>_xlfn.CONCAT(L453," ",M453," ",N453," ",O453," ", SUBSTITUTE(F453, ".", " "),". --- ",Q453)</f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>_xlfn.CONCAT("key_",A453)</f>
        <v>key_453</v>
      </c>
    </row>
    <row r="454" spans="1:20" ht="7.8" customHeight="1" x14ac:dyDescent="0.3">
      <c r="A454" s="13">
        <v>454</v>
      </c>
      <c r="B454" s="9" t="s">
        <v>1441</v>
      </c>
      <c r="C454" s="9" t="s">
        <v>1475</v>
      </c>
      <c r="D454" s="9" t="s">
        <v>581</v>
      </c>
      <c r="E454" s="25" t="s">
        <v>1372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>_xlfn.CONCAT("da.classe.ifc only ",F454)</f>
        <v>da.classe.ifc only ifcReinforcingBar</v>
      </c>
      <c r="L454" s="7" t="str">
        <f>_xlfn.CONCAT("Trata-se de: ", SUBSTITUTE(B454,"1.",""))</f>
        <v>Trata-se de: Modelado</v>
      </c>
      <c r="M454" s="7" t="str">
        <f>_xlfn.CONCAT("", SUBSTITUTE(C454,"."," ")," e Tageável ")</f>
        <v xml:space="preserve">Em IFC e Tageável </v>
      </c>
      <c r="N454" s="7" t="str">
        <f>_xlfn.CONCAT(SUBSTITUTE(D454,"."," ")," ")</f>
        <v xml:space="preserve">ifcElementComponent </v>
      </c>
      <c r="O454" s="7" t="str">
        <f>_xlfn.CONCAT(SUBSTITUTE(E454,"."," ")," ")</f>
        <v xml:space="preserve">Tema Armadura </v>
      </c>
      <c r="P454" s="7" t="str">
        <f>_xlfn.CONCAT(L454," ",M454," ",N454," ",O454," ", SUBSTITUTE(F454, ".", " "),". --- ",Q454)</f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>_xlfn.CONCAT("key_",A454)</f>
        <v>key_454</v>
      </c>
    </row>
    <row r="455" spans="1:20" ht="7.8" customHeight="1" x14ac:dyDescent="0.3">
      <c r="A455" s="13">
        <v>455</v>
      </c>
      <c r="B455" s="9" t="s">
        <v>1441</v>
      </c>
      <c r="C455" s="9" t="s">
        <v>1475</v>
      </c>
      <c r="D455" s="9" t="s">
        <v>581</v>
      </c>
      <c r="E455" s="25" t="s">
        <v>1372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>_xlfn.CONCAT("da.classe.ifc only ",F455)</f>
        <v>da.classe.ifc only ifcReinforcingMesh</v>
      </c>
      <c r="L455" s="7" t="str">
        <f>_xlfn.CONCAT("Trata-se de: ", SUBSTITUTE(B455,"1.",""))</f>
        <v>Trata-se de: Modelado</v>
      </c>
      <c r="M455" s="7" t="str">
        <f>_xlfn.CONCAT("", SUBSTITUTE(C455,"."," ")," e Tageável ")</f>
        <v xml:space="preserve">Em IFC e Tageável </v>
      </c>
      <c r="N455" s="7" t="str">
        <f>_xlfn.CONCAT(SUBSTITUTE(D455,"."," ")," ")</f>
        <v xml:space="preserve">ifcElementComponent </v>
      </c>
      <c r="O455" s="7" t="str">
        <f>_xlfn.CONCAT(SUBSTITUTE(E455,"."," ")," ")</f>
        <v xml:space="preserve">Tema Armadura </v>
      </c>
      <c r="P455" s="7" t="str">
        <f>_xlfn.CONCAT(L455," ",M455," ",N455," ",O455," ", SUBSTITUTE(F455, ".", " "),". --- ",Q455)</f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>_xlfn.CONCAT("key_",A455)</f>
        <v>key_455</v>
      </c>
    </row>
    <row r="456" spans="1:20" ht="7.8" customHeight="1" x14ac:dyDescent="0.3">
      <c r="A456" s="13">
        <v>456</v>
      </c>
      <c r="B456" s="9" t="s">
        <v>1441</v>
      </c>
      <c r="C456" s="9" t="s">
        <v>1475</v>
      </c>
      <c r="D456" s="9" t="s">
        <v>581</v>
      </c>
      <c r="E456" s="9" t="s">
        <v>1356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>_xlfn.CONCAT("da.classe.ifc only ",F456)</f>
        <v>da.classe.ifc only ifcFastener</v>
      </c>
      <c r="L456" s="7" t="str">
        <f>_xlfn.CONCAT("Trata-se de: ", SUBSTITUTE(B456,"1.",""))</f>
        <v>Trata-se de: Modelado</v>
      </c>
      <c r="M456" s="7" t="str">
        <f>_xlfn.CONCAT("", SUBSTITUTE(C456,"."," ")," e Tageável ")</f>
        <v xml:space="preserve">Em IFC e Tageável </v>
      </c>
      <c r="N456" s="7" t="str">
        <f>_xlfn.CONCAT(SUBSTITUTE(D456,"."," ")," ")</f>
        <v xml:space="preserve">ifcElementComponent </v>
      </c>
      <c r="O456" s="7" t="str">
        <f>_xlfn.CONCAT(SUBSTITUTE(E456,"."," ")," ")</f>
        <v xml:space="preserve">Tema Estrutura </v>
      </c>
      <c r="P456" s="7" t="str">
        <f>_xlfn.CONCAT(L456," ",M456," ",N456," ",O456," ", SUBSTITUTE(F456, ".", " "),". --- ",Q456)</f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>_xlfn.CONCAT("key_",A456)</f>
        <v>key_456</v>
      </c>
    </row>
    <row r="457" spans="1:20" ht="7.8" customHeight="1" x14ac:dyDescent="0.3">
      <c r="A457" s="13">
        <v>457</v>
      </c>
      <c r="B457" s="9" t="s">
        <v>1441</v>
      </c>
      <c r="C457" s="9" t="s">
        <v>1475</v>
      </c>
      <c r="D457" s="9" t="s">
        <v>581</v>
      </c>
      <c r="E457" s="9" t="s">
        <v>1356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>_xlfn.CONCAT("da.classe.ifc only ",F457)</f>
        <v>da.classe.ifc only ifcMechanicaIFastener</v>
      </c>
      <c r="L457" s="7" t="str">
        <f>_xlfn.CONCAT("Trata-se de: ", SUBSTITUTE(B457,"1.",""))</f>
        <v>Trata-se de: Modelado</v>
      </c>
      <c r="M457" s="7" t="str">
        <f>_xlfn.CONCAT("", SUBSTITUTE(C457,"."," ")," e Tageável ")</f>
        <v xml:space="preserve">Em IFC e Tageável </v>
      </c>
      <c r="N457" s="7" t="str">
        <f>_xlfn.CONCAT(SUBSTITUTE(D457,"."," ")," ")</f>
        <v xml:space="preserve">ifcElementComponent </v>
      </c>
      <c r="O457" s="7" t="str">
        <f>_xlfn.CONCAT(SUBSTITUTE(E457,"."," ")," ")</f>
        <v xml:space="preserve">Tema Estrutura </v>
      </c>
      <c r="P457" s="7" t="str">
        <f>_xlfn.CONCAT(L457," ",M457," ",N457," ",O457," ", SUBSTITUTE(F457, ".", " "),". --- ",Q457)</f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>_xlfn.CONCAT("key_",A457)</f>
        <v>key_457</v>
      </c>
    </row>
    <row r="458" spans="1:20" ht="7.8" customHeight="1" x14ac:dyDescent="0.3">
      <c r="A458" s="13">
        <v>458</v>
      </c>
      <c r="B458" s="9" t="s">
        <v>1441</v>
      </c>
      <c r="C458" s="9" t="s">
        <v>1475</v>
      </c>
      <c r="D458" s="9" t="s">
        <v>581</v>
      </c>
      <c r="E458" s="9" t="s">
        <v>1356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>_xlfn.CONCAT("da.classe.ifc only ",F458)</f>
        <v>da.classe.ifc only ifcTendon</v>
      </c>
      <c r="L458" s="7" t="str">
        <f>_xlfn.CONCAT("Trata-se de: ", SUBSTITUTE(B458,"1.",""))</f>
        <v>Trata-se de: Modelado</v>
      </c>
      <c r="M458" s="7" t="str">
        <f>_xlfn.CONCAT("", SUBSTITUTE(C458,"."," ")," e Tageável ")</f>
        <v xml:space="preserve">Em IFC e Tageável </v>
      </c>
      <c r="N458" s="7" t="str">
        <f>_xlfn.CONCAT(SUBSTITUTE(D458,"."," ")," ")</f>
        <v xml:space="preserve">ifcElementComponent </v>
      </c>
      <c r="O458" s="7" t="str">
        <f>_xlfn.CONCAT(SUBSTITUTE(E458,"."," ")," ")</f>
        <v xml:space="preserve">Tema Estrutura </v>
      </c>
      <c r="P458" s="7" t="str">
        <f>_xlfn.CONCAT(L458," ",M458," ",N458," ",O458," ", SUBSTITUTE(F458, ".", " "),". --- ",Q458)</f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>_xlfn.CONCAT("key_",A458)</f>
        <v>key_458</v>
      </c>
    </row>
    <row r="459" spans="1:20" ht="7.8" customHeight="1" x14ac:dyDescent="0.3">
      <c r="A459" s="13">
        <v>459</v>
      </c>
      <c r="B459" s="9" t="s">
        <v>1441</v>
      </c>
      <c r="C459" s="9" t="s">
        <v>1475</v>
      </c>
      <c r="D459" s="9" t="s">
        <v>581</v>
      </c>
      <c r="E459" s="9" t="s">
        <v>1356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>_xlfn.CONCAT("da.classe.ifc only ",F459)</f>
        <v>da.classe.ifc only ifcTendonAnchor</v>
      </c>
      <c r="L459" s="7" t="str">
        <f>_xlfn.CONCAT("Trata-se de: ", SUBSTITUTE(B459,"1.",""))</f>
        <v>Trata-se de: Modelado</v>
      </c>
      <c r="M459" s="7" t="str">
        <f>_xlfn.CONCAT("", SUBSTITUTE(C459,"."," ")," e Tageável ")</f>
        <v xml:space="preserve">Em IFC e Tageável </v>
      </c>
      <c r="N459" s="7" t="str">
        <f>_xlfn.CONCAT(SUBSTITUTE(D459,"."," ")," ")</f>
        <v xml:space="preserve">ifcElementComponent </v>
      </c>
      <c r="O459" s="7" t="str">
        <f>_xlfn.CONCAT(SUBSTITUTE(E459,"."," ")," ")</f>
        <v xml:space="preserve">Tema Estrutura </v>
      </c>
      <c r="P459" s="7" t="str">
        <f>_xlfn.CONCAT(L459," ",M459," ",N459," ",O459," ", SUBSTITUTE(F459, ".", " "),". --- ",Q459)</f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>_xlfn.CONCAT("key_",A459)</f>
        <v>key_459</v>
      </c>
    </row>
    <row r="460" spans="1:20" ht="7.8" customHeight="1" x14ac:dyDescent="0.3">
      <c r="A460" s="13">
        <v>460</v>
      </c>
      <c r="B460" s="9" t="s">
        <v>1441</v>
      </c>
      <c r="C460" s="9" t="s">
        <v>1475</v>
      </c>
      <c r="D460" s="9" t="s">
        <v>581</v>
      </c>
      <c r="E460" s="9" t="s">
        <v>1366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>_xlfn.CONCAT("da.classe.ifc only ",F460)</f>
        <v>da.classe.ifc only ifcDiscreteAccessory</v>
      </c>
      <c r="L460" s="7" t="str">
        <f>_xlfn.CONCAT("Trata-se de: ", SUBSTITUTE(B460,"1.",""))</f>
        <v>Trata-se de: Modelado</v>
      </c>
      <c r="M460" s="7" t="str">
        <f>_xlfn.CONCAT("", SUBSTITUTE(C460,"."," ")," e Tageável ")</f>
        <v xml:space="preserve">Em IFC e Tageável </v>
      </c>
      <c r="N460" s="7" t="str">
        <f>_xlfn.CONCAT(SUBSTITUTE(D460,"."," ")," ")</f>
        <v xml:space="preserve">ifcElementComponent </v>
      </c>
      <c r="O460" s="7" t="str">
        <f>_xlfn.CONCAT(SUBSTITUTE(E460,"."," ")," ")</f>
        <v xml:space="preserve">Tema Instalação </v>
      </c>
      <c r="P460" s="7" t="str">
        <f>_xlfn.CONCAT(L460," ",M460," ",N460," ",O460," ", SUBSTITUTE(F460, ".", " "),". --- ",Q460)</f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>_xlfn.CONCAT("key_",A460)</f>
        <v>key_460</v>
      </c>
    </row>
    <row r="461" spans="1:20" ht="7.8" customHeight="1" x14ac:dyDescent="0.3">
      <c r="A461" s="13">
        <v>461</v>
      </c>
      <c r="B461" s="9" t="s">
        <v>1441</v>
      </c>
      <c r="C461" s="9" t="s">
        <v>1475</v>
      </c>
      <c r="D461" s="9" t="s">
        <v>581</v>
      </c>
      <c r="E461" s="25" t="s">
        <v>1373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>_xlfn.CONCAT("da.classe.ifc only ",F461)</f>
        <v>da.classe.ifc only ifcVibrationIsoIator</v>
      </c>
      <c r="L461" s="7" t="str">
        <f>_xlfn.CONCAT("Trata-se de: ", SUBSTITUTE(B461,"1.",""))</f>
        <v>Trata-se de: Modelado</v>
      </c>
      <c r="M461" s="7" t="str">
        <f>_xlfn.CONCAT("", SUBSTITUTE(C461,"."," ")," e Tageável ")</f>
        <v xml:space="preserve">Em IFC e Tageável </v>
      </c>
      <c r="N461" s="7" t="str">
        <f>_xlfn.CONCAT(SUBSTITUTE(D461,"."," ")," ")</f>
        <v xml:space="preserve">ifcElementComponent </v>
      </c>
      <c r="O461" s="7" t="str">
        <f>_xlfn.CONCAT(SUBSTITUTE(E461,"."," ")," ")</f>
        <v xml:space="preserve">Tema Mecânico </v>
      </c>
      <c r="P461" s="7" t="str">
        <f>_xlfn.CONCAT(L461," ",M461," ",N461," ",O461," ", SUBSTITUTE(F461, ".", " "),". --- ",Q461)</f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>_xlfn.CONCAT("key_",A461)</f>
        <v>key_461</v>
      </c>
    </row>
    <row r="462" spans="1:20" ht="7.8" customHeight="1" x14ac:dyDescent="0.3">
      <c r="A462" s="13">
        <v>462</v>
      </c>
      <c r="B462" s="9" t="s">
        <v>1441</v>
      </c>
      <c r="C462" s="9" t="s">
        <v>1475</v>
      </c>
      <c r="D462" s="9" t="s">
        <v>581</v>
      </c>
      <c r="E462" s="9" t="s">
        <v>1358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>_xlfn.CONCAT("da.classe.ifc only ",F462)</f>
        <v>da.classe.ifc only ifcBuiIdingEIementPart</v>
      </c>
      <c r="L462" s="7" t="str">
        <f>_xlfn.CONCAT("Trata-se de: ", SUBSTITUTE(B462,"1.",""))</f>
        <v>Trata-se de: Modelado</v>
      </c>
      <c r="M462" s="7" t="str">
        <f>_xlfn.CONCAT("", SUBSTITUTE(C462,"."," ")," e Tageável ")</f>
        <v xml:space="preserve">Em IFC e Tageável </v>
      </c>
      <c r="N462" s="7" t="str">
        <f>_xlfn.CONCAT(SUBSTITUTE(D462,"."," ")," ")</f>
        <v xml:space="preserve">ifcElementComponent </v>
      </c>
      <c r="O462" s="7" t="str">
        <f>_xlfn.CONCAT(SUBSTITUTE(E462,"."," ")," ")</f>
        <v xml:space="preserve">Tema Layout </v>
      </c>
      <c r="P462" s="7" t="str">
        <f>_xlfn.CONCAT(L462," ",M462," ",N462," ",O462," ", SUBSTITUTE(F462, ".", " "),". --- ",Q462)</f>
        <v>Trata-se de: Modelado Em IFC e Tageável  ifcElementComponent  Tema Layout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>_xlfn.CONCAT("key_",A462)</f>
        <v>key_462</v>
      </c>
    </row>
    <row r="463" spans="1:20" ht="7.8" customHeight="1" x14ac:dyDescent="0.3">
      <c r="A463" s="13">
        <v>463</v>
      </c>
      <c r="B463" s="9" t="s">
        <v>1441</v>
      </c>
      <c r="C463" s="9" t="s">
        <v>1475</v>
      </c>
      <c r="D463" s="9" t="s">
        <v>220</v>
      </c>
      <c r="E463" s="9" t="s">
        <v>1374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>_xlfn.CONCAT("da.classe.ifc only ",F463)</f>
        <v>da.classe.ifc only ifcBoiIer</v>
      </c>
      <c r="L463" s="7" t="str">
        <f>_xlfn.CONCAT("Trata-se de: ", SUBSTITUTE(B463,"1.",""))</f>
        <v>Trata-se de: Modelado</v>
      </c>
      <c r="M463" s="7" t="str">
        <f>_xlfn.CONCAT("", SUBSTITUTE(C463,"."," ")," e Tageável ")</f>
        <v xml:space="preserve">Em IFC e Tageável </v>
      </c>
      <c r="N463" s="7" t="str">
        <f>_xlfn.CONCAT(SUBSTITUTE(D463,"."," ")," ")</f>
        <v xml:space="preserve">ifcEnergyConversionDevice </v>
      </c>
      <c r="O463" s="7" t="str">
        <f>_xlfn.CONCAT(SUBSTITUTE(E463,"."," ")," ")</f>
        <v xml:space="preserve">Tema Aquecimento </v>
      </c>
      <c r="P463" s="7" t="str">
        <f>_xlfn.CONCAT(L463," ",M463," ",N463," ",O463," ", SUBSTITUTE(F463, ".", " "),". --- ",Q463)</f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>_xlfn.CONCAT("key_",A463)</f>
        <v>key_463</v>
      </c>
    </row>
    <row r="464" spans="1:20" ht="7.8" customHeight="1" x14ac:dyDescent="0.3">
      <c r="A464" s="13">
        <v>464</v>
      </c>
      <c r="B464" s="9" t="s">
        <v>1441</v>
      </c>
      <c r="C464" s="9" t="s">
        <v>1475</v>
      </c>
      <c r="D464" s="9" t="s">
        <v>220</v>
      </c>
      <c r="E464" s="9" t="s">
        <v>1374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>_xlfn.CONCAT("da.classe.ifc only ",F464)</f>
        <v>da.classe.ifc only ifcBurner</v>
      </c>
      <c r="L464" s="7" t="str">
        <f>_xlfn.CONCAT("Trata-se de: ", SUBSTITUTE(B464,"1.",""))</f>
        <v>Trata-se de: Modelado</v>
      </c>
      <c r="M464" s="7" t="str">
        <f>_xlfn.CONCAT("", SUBSTITUTE(C464,"."," ")," e Tageável ")</f>
        <v xml:space="preserve">Em IFC e Tageável </v>
      </c>
      <c r="N464" s="7" t="str">
        <f>_xlfn.CONCAT(SUBSTITUTE(D464,"."," ")," ")</f>
        <v xml:space="preserve">ifcEnergyConversionDevice </v>
      </c>
      <c r="O464" s="7" t="str">
        <f>_xlfn.CONCAT(SUBSTITUTE(E464,"."," ")," ")</f>
        <v xml:space="preserve">Tema Aquecimento </v>
      </c>
      <c r="P464" s="7" t="str">
        <f>_xlfn.CONCAT(L464," ",M464," ",N464," ",O464," ", SUBSTITUTE(F464, ".", " "),". --- ",Q464)</f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>_xlfn.CONCAT("key_",A464)</f>
        <v>key_464</v>
      </c>
    </row>
    <row r="465" spans="1:20" ht="7.8" customHeight="1" x14ac:dyDescent="0.3">
      <c r="A465" s="13">
        <v>465</v>
      </c>
      <c r="B465" s="9" t="s">
        <v>1441</v>
      </c>
      <c r="C465" s="9" t="s">
        <v>1475</v>
      </c>
      <c r="D465" s="9" t="s">
        <v>220</v>
      </c>
      <c r="E465" s="25" t="s">
        <v>1368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>_xlfn.CONCAT("da.classe.ifc only ",F465)</f>
        <v>da.classe.ifc only ifcEIectricGenerator</v>
      </c>
      <c r="L465" s="7" t="str">
        <f>_xlfn.CONCAT("Trata-se de: ", SUBSTITUTE(B465,"1.",""))</f>
        <v>Trata-se de: Modelado</v>
      </c>
      <c r="M465" s="7" t="str">
        <f>_xlfn.CONCAT("", SUBSTITUTE(C465,"."," ")," e Tageável ")</f>
        <v xml:space="preserve">Em IFC e Tageável </v>
      </c>
      <c r="N465" s="7" t="str">
        <f>_xlfn.CONCAT(SUBSTITUTE(D465,"."," ")," ")</f>
        <v xml:space="preserve">ifcEnergyConversionDevice </v>
      </c>
      <c r="O465" s="7" t="str">
        <f>_xlfn.CONCAT(SUBSTITUTE(E465,"."," ")," ")</f>
        <v xml:space="preserve">Tema Elétrica </v>
      </c>
      <c r="P465" s="7" t="str">
        <f>_xlfn.CONCAT(L465," ",M465," ",N465," ",O465," ", SUBSTITUTE(F465, ".", " "),". --- ",Q465)</f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>_xlfn.CONCAT("key_",A465)</f>
        <v>key_465</v>
      </c>
    </row>
    <row r="466" spans="1:20" ht="7.8" customHeight="1" x14ac:dyDescent="0.3">
      <c r="A466" s="13">
        <v>466</v>
      </c>
      <c r="B466" s="9" t="s">
        <v>1441</v>
      </c>
      <c r="C466" s="9" t="s">
        <v>1475</v>
      </c>
      <c r="D466" s="9" t="s">
        <v>220</v>
      </c>
      <c r="E466" s="25" t="s">
        <v>1368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>_xlfn.CONCAT("da.classe.ifc only ",F466)</f>
        <v>da.classe.ifc only ifcElectricMotor</v>
      </c>
      <c r="L466" s="7" t="str">
        <f>_xlfn.CONCAT("Trata-se de: ", SUBSTITUTE(B466,"1.",""))</f>
        <v>Trata-se de: Modelado</v>
      </c>
      <c r="M466" s="7" t="str">
        <f>_xlfn.CONCAT("", SUBSTITUTE(C466,"."," ")," e Tageável ")</f>
        <v xml:space="preserve">Em IFC e Tageável </v>
      </c>
      <c r="N466" s="7" t="str">
        <f>_xlfn.CONCAT(SUBSTITUTE(D466,"."," ")," ")</f>
        <v xml:space="preserve">ifcEnergyConversionDevice </v>
      </c>
      <c r="O466" s="7" t="str">
        <f>_xlfn.CONCAT(SUBSTITUTE(E466,"."," ")," ")</f>
        <v xml:space="preserve">Tema Elétrica </v>
      </c>
      <c r="P466" s="7" t="str">
        <f>_xlfn.CONCAT(L466," ",M466," ",N466," ",O466," ", SUBSTITUTE(F466, ".", " "),". --- ",Q466)</f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>_xlfn.CONCAT("key_",A466)</f>
        <v>key_466</v>
      </c>
    </row>
    <row r="467" spans="1:20" ht="7.8" customHeight="1" x14ac:dyDescent="0.3">
      <c r="A467" s="13">
        <v>467</v>
      </c>
      <c r="B467" s="9" t="s">
        <v>1441</v>
      </c>
      <c r="C467" s="9" t="s">
        <v>1475</v>
      </c>
      <c r="D467" s="9" t="s">
        <v>220</v>
      </c>
      <c r="E467" s="25" t="s">
        <v>1368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>_xlfn.CONCAT("da.classe.ifc only ",F467)</f>
        <v>da.classe.ifc only ifcTransformer</v>
      </c>
      <c r="L467" s="7" t="str">
        <f>_xlfn.CONCAT("Trata-se de: ", SUBSTITUTE(B467,"1.",""))</f>
        <v>Trata-se de: Modelado</v>
      </c>
      <c r="M467" s="7" t="str">
        <f>_xlfn.CONCAT("", SUBSTITUTE(C467,"."," ")," e Tageável ")</f>
        <v xml:space="preserve">Em IFC e Tageável </v>
      </c>
      <c r="N467" s="7" t="str">
        <f>_xlfn.CONCAT(SUBSTITUTE(D467,"."," ")," ")</f>
        <v xml:space="preserve">ifcEnergyConversionDevice </v>
      </c>
      <c r="O467" s="7" t="str">
        <f>_xlfn.CONCAT(SUBSTITUTE(E467,"."," ")," ")</f>
        <v xml:space="preserve">Tema Elétrica </v>
      </c>
      <c r="P467" s="7" t="str">
        <f>_xlfn.CONCAT(L467," ",M467," ",N467," ",O467," ", SUBSTITUTE(F467, ".", " "),". --- ",Q467)</f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>_xlfn.CONCAT("key_",A467)</f>
        <v>key_467</v>
      </c>
    </row>
    <row r="468" spans="1:20" ht="7.8" customHeight="1" x14ac:dyDescent="0.3">
      <c r="A468" s="13">
        <v>468</v>
      </c>
      <c r="B468" s="9" t="s">
        <v>1441</v>
      </c>
      <c r="C468" s="9" t="s">
        <v>1475</v>
      </c>
      <c r="D468" s="9" t="s">
        <v>220</v>
      </c>
      <c r="E468" s="25" t="s">
        <v>1375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>_xlfn.CONCAT("da.classe.ifc only ",F468)</f>
        <v>da.classe.ifc only ifcEngine</v>
      </c>
      <c r="L468" s="7" t="str">
        <f>_xlfn.CONCAT("Trata-se de: ", SUBSTITUTE(B468,"1.",""))</f>
        <v>Trata-se de: Modelado</v>
      </c>
      <c r="M468" s="7" t="str">
        <f>_xlfn.CONCAT("", SUBSTITUTE(C468,"."," ")," e Tageável ")</f>
        <v xml:space="preserve">Em IFC e Tageável </v>
      </c>
      <c r="N468" s="7" t="str">
        <f>_xlfn.CONCAT(SUBSTITUTE(D468,"."," ")," ")</f>
        <v xml:space="preserve">ifcEnergyConversionDevice </v>
      </c>
      <c r="O468" s="7" t="str">
        <f>_xlfn.CONCAT(SUBSTITUTE(E468,"."," ")," ")</f>
        <v xml:space="preserve">Tema Energia </v>
      </c>
      <c r="P468" s="7" t="str">
        <f>_xlfn.CONCAT(L468," ",M468," ",N468," ",O468," ", SUBSTITUTE(F468, ".", " "),". --- ",Q468)</f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>_xlfn.CONCAT("key_",A468)</f>
        <v>key_468</v>
      </c>
    </row>
    <row r="469" spans="1:20" ht="7.8" customHeight="1" x14ac:dyDescent="0.3">
      <c r="A469" s="13">
        <v>469</v>
      </c>
      <c r="B469" s="9" t="s">
        <v>1441</v>
      </c>
      <c r="C469" s="9" t="s">
        <v>1475</v>
      </c>
      <c r="D469" s="9" t="s">
        <v>220</v>
      </c>
      <c r="E469" s="9" t="s">
        <v>1375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>_xlfn.CONCAT("da.classe.ifc only ",F469)</f>
        <v>da.classe.ifc only ifcSolarDevice</v>
      </c>
      <c r="L469" s="7" t="str">
        <f>_xlfn.CONCAT("Trata-se de: ", SUBSTITUTE(B469,"1.",""))</f>
        <v>Trata-se de: Modelado</v>
      </c>
      <c r="M469" s="7" t="str">
        <f>_xlfn.CONCAT("", SUBSTITUTE(C469,"."," ")," e Tageável ")</f>
        <v xml:space="preserve">Em IFC e Tageável </v>
      </c>
      <c r="N469" s="7" t="str">
        <f>_xlfn.CONCAT(SUBSTITUTE(D469,"."," ")," ")</f>
        <v xml:space="preserve">ifcEnergyConversionDevice </v>
      </c>
      <c r="O469" s="7" t="str">
        <f>_xlfn.CONCAT(SUBSTITUTE(E469,"."," ")," ")</f>
        <v xml:space="preserve">Tema Energia </v>
      </c>
      <c r="P469" s="7" t="str">
        <f>_xlfn.CONCAT(L469," ",M469," ",N469," ",O469," ", SUBSTITUTE(F469, ".", " "),". --- ",Q469)</f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>_xlfn.CONCAT("key_",A469)</f>
        <v>key_469</v>
      </c>
    </row>
    <row r="470" spans="1:20" ht="7.8" customHeight="1" x14ac:dyDescent="0.3">
      <c r="A470" s="13">
        <v>470</v>
      </c>
      <c r="B470" s="9" t="s">
        <v>1441</v>
      </c>
      <c r="C470" s="9" t="s">
        <v>1475</v>
      </c>
      <c r="D470" s="9" t="s">
        <v>220</v>
      </c>
      <c r="E470" s="25" t="s">
        <v>1364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>_xlfn.CONCAT("da.classe.ifc only ",F470)</f>
        <v>da.classe.ifc only ifcUnitaryEquipment</v>
      </c>
      <c r="L470" s="7" t="str">
        <f>_xlfn.CONCAT("Trata-se de: ", SUBSTITUTE(B470,"1.",""))</f>
        <v>Trata-se de: Modelado</v>
      </c>
      <c r="M470" s="7" t="str">
        <f>_xlfn.CONCAT("", SUBSTITUTE(C470,"."," ")," e Tageável ")</f>
        <v xml:space="preserve">Em IFC e Tageável </v>
      </c>
      <c r="N470" s="7" t="str">
        <f>_xlfn.CONCAT(SUBSTITUTE(D470,"."," ")," ")</f>
        <v xml:space="preserve">ifcEnergyConversionDevice </v>
      </c>
      <c r="O470" s="7" t="str">
        <f>_xlfn.CONCAT(SUBSTITUTE(E470,"."," ")," ")</f>
        <v xml:space="preserve">Tema Equipamento </v>
      </c>
      <c r="P470" s="7" t="str">
        <f>_xlfn.CONCAT(L470," ",M470," ",N470," ",O470," ", SUBSTITUTE(F470, ".", " "),". --- ",Q470)</f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>_xlfn.CONCAT("key_",A470)</f>
        <v>key_470</v>
      </c>
    </row>
    <row r="471" spans="1:20" ht="7.8" customHeight="1" x14ac:dyDescent="0.3">
      <c r="A471" s="13">
        <v>471</v>
      </c>
      <c r="B471" s="9" t="s">
        <v>1441</v>
      </c>
      <c r="C471" s="9" t="s">
        <v>1475</v>
      </c>
      <c r="D471" s="9" t="s">
        <v>220</v>
      </c>
      <c r="E471" s="9" t="s">
        <v>1357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>_xlfn.CONCAT("da.classe.ifc only ",F471)</f>
        <v>da.classe.ifc only ifcAirToAirHeatRecovery</v>
      </c>
      <c r="L471" s="7" t="str">
        <f>_xlfn.CONCAT("Trata-se de: ", SUBSTITUTE(B471,"1.",""))</f>
        <v>Trata-se de: Modelado</v>
      </c>
      <c r="M471" s="7" t="str">
        <f>_xlfn.CONCAT("", SUBSTITUTE(C471,"."," ")," e Tageável ")</f>
        <v xml:space="preserve">Em IFC e Tageável </v>
      </c>
      <c r="N471" s="7" t="str">
        <f>_xlfn.CONCAT(SUBSTITUTE(D471,"."," ")," ")</f>
        <v xml:space="preserve">ifcEnergyConversionDevice </v>
      </c>
      <c r="O471" s="7" t="str">
        <f>_xlfn.CONCAT(SUBSTITUTE(E471,"."," ")," ")</f>
        <v xml:space="preserve">Tema HVAC </v>
      </c>
      <c r="P471" s="7" t="str">
        <f>_xlfn.CONCAT(L471," ",M471," ",N471," ",O471," ", SUBSTITUTE(F471, ".", " "),". --- ",Q471)</f>
        <v>Trata-se de: Modelado Em IFC e Tageável  ifcEnergyConversionDevice  Tema HVAC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>_xlfn.CONCAT("key_",A471)</f>
        <v>key_471</v>
      </c>
    </row>
    <row r="472" spans="1:20" ht="7.8" customHeight="1" x14ac:dyDescent="0.3">
      <c r="A472" s="13">
        <v>472</v>
      </c>
      <c r="B472" s="9" t="s">
        <v>1441</v>
      </c>
      <c r="C472" s="9" t="s">
        <v>1475</v>
      </c>
      <c r="D472" s="9" t="s">
        <v>220</v>
      </c>
      <c r="E472" s="9" t="s">
        <v>1357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>_xlfn.CONCAT("da.classe.ifc only ",F472)</f>
        <v>da.classe.ifc only ifcChiIIer</v>
      </c>
      <c r="L472" s="7" t="str">
        <f>_xlfn.CONCAT("Trata-se de: ", SUBSTITUTE(B472,"1.",""))</f>
        <v>Trata-se de: Modelado</v>
      </c>
      <c r="M472" s="7" t="str">
        <f>_xlfn.CONCAT("", SUBSTITUTE(C472,"."," ")," e Tageável ")</f>
        <v xml:space="preserve">Em IFC e Tageável </v>
      </c>
      <c r="N472" s="7" t="str">
        <f>_xlfn.CONCAT(SUBSTITUTE(D472,"."," ")," ")</f>
        <v xml:space="preserve">ifcEnergyConversionDevice </v>
      </c>
      <c r="O472" s="7" t="str">
        <f>_xlfn.CONCAT(SUBSTITUTE(E472,"."," ")," ")</f>
        <v xml:space="preserve">Tema HVAC </v>
      </c>
      <c r="P472" s="7" t="str">
        <f>_xlfn.CONCAT(L472," ",M472," ",N472," ",O472," ", SUBSTITUTE(F472, ".", " "),". --- ",Q472)</f>
        <v>Trata-se de: Modelado Em IFC e Tageável  ifcEnergyConversionDevice  Tema HVAC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>_xlfn.CONCAT("key_",A472)</f>
        <v>key_472</v>
      </c>
    </row>
    <row r="473" spans="1:20" ht="7.8" customHeight="1" x14ac:dyDescent="0.3">
      <c r="A473" s="13">
        <v>473</v>
      </c>
      <c r="B473" s="9" t="s">
        <v>1441</v>
      </c>
      <c r="C473" s="9" t="s">
        <v>1475</v>
      </c>
      <c r="D473" s="9" t="s">
        <v>220</v>
      </c>
      <c r="E473" s="9" t="s">
        <v>1357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>_xlfn.CONCAT("da.classe.ifc only ",F473)</f>
        <v>da.classe.ifc only ifcCoiI</v>
      </c>
      <c r="L473" s="7" t="str">
        <f>_xlfn.CONCAT("Trata-se de: ", SUBSTITUTE(B473,"1.",""))</f>
        <v>Trata-se de: Modelado</v>
      </c>
      <c r="M473" s="7" t="str">
        <f>_xlfn.CONCAT("", SUBSTITUTE(C473,"."," ")," e Tageável ")</f>
        <v xml:space="preserve">Em IFC e Tageável </v>
      </c>
      <c r="N473" s="7" t="str">
        <f>_xlfn.CONCAT(SUBSTITUTE(D473,"."," ")," ")</f>
        <v xml:space="preserve">ifcEnergyConversionDevice </v>
      </c>
      <c r="O473" s="7" t="str">
        <f>_xlfn.CONCAT(SUBSTITUTE(E473,"."," ")," ")</f>
        <v xml:space="preserve">Tema HVAC </v>
      </c>
      <c r="P473" s="7" t="str">
        <f>_xlfn.CONCAT(L473," ",M473," ",N473," ",O473," ", SUBSTITUTE(F473, ".", " "),". --- ",Q473)</f>
        <v>Trata-se de: Modelado Em IFC e Tageável  ifcEnergyConversionDevice  Tema HVAC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>_xlfn.CONCAT("key_",A473)</f>
        <v>key_473</v>
      </c>
    </row>
    <row r="474" spans="1:20" ht="7.8" customHeight="1" x14ac:dyDescent="0.3">
      <c r="A474" s="13">
        <v>474</v>
      </c>
      <c r="B474" s="9" t="s">
        <v>1441</v>
      </c>
      <c r="C474" s="9" t="s">
        <v>1475</v>
      </c>
      <c r="D474" s="9" t="s">
        <v>220</v>
      </c>
      <c r="E474" s="9" t="s">
        <v>1357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>_xlfn.CONCAT("da.classe.ifc only ",F474)</f>
        <v>da.classe.ifc only ifcCondenser</v>
      </c>
      <c r="L474" s="7" t="str">
        <f>_xlfn.CONCAT("Trata-se de: ", SUBSTITUTE(B474,"1.",""))</f>
        <v>Trata-se de: Modelado</v>
      </c>
      <c r="M474" s="7" t="str">
        <f>_xlfn.CONCAT("", SUBSTITUTE(C474,"."," ")," e Tageável ")</f>
        <v xml:space="preserve">Em IFC e Tageável </v>
      </c>
      <c r="N474" s="7" t="str">
        <f>_xlfn.CONCAT(SUBSTITUTE(D474,"."," ")," ")</f>
        <v xml:space="preserve">ifcEnergyConversionDevice </v>
      </c>
      <c r="O474" s="7" t="str">
        <f>_xlfn.CONCAT(SUBSTITUTE(E474,"."," ")," ")</f>
        <v xml:space="preserve">Tema HVAC </v>
      </c>
      <c r="P474" s="7" t="str">
        <f>_xlfn.CONCAT(L474," ",M474," ",N474," ",O474," ", SUBSTITUTE(F474, ".", " "),". --- ",Q474)</f>
        <v>Trata-se de: Modelado Em IFC e Tageável  ifcEnergyConversionDevice  Tema HVAC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>_xlfn.CONCAT("key_",A474)</f>
        <v>key_474</v>
      </c>
    </row>
    <row r="475" spans="1:20" ht="7.8" customHeight="1" x14ac:dyDescent="0.3">
      <c r="A475" s="13">
        <v>475</v>
      </c>
      <c r="B475" s="9" t="s">
        <v>1441</v>
      </c>
      <c r="C475" s="9" t="s">
        <v>1475</v>
      </c>
      <c r="D475" s="9" t="s">
        <v>220</v>
      </c>
      <c r="E475" s="9" t="s">
        <v>1357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>_xlfn.CONCAT("da.classe.ifc only ",F475)</f>
        <v>da.classe.ifc only ifcCooledBeam</v>
      </c>
      <c r="L475" s="7" t="str">
        <f>_xlfn.CONCAT("Trata-se de: ", SUBSTITUTE(B475,"1.",""))</f>
        <v>Trata-se de: Modelado</v>
      </c>
      <c r="M475" s="7" t="str">
        <f>_xlfn.CONCAT("", SUBSTITUTE(C475,"."," ")," e Tageável ")</f>
        <v xml:space="preserve">Em IFC e Tageável </v>
      </c>
      <c r="N475" s="7" t="str">
        <f>_xlfn.CONCAT(SUBSTITUTE(D475,"."," ")," ")</f>
        <v xml:space="preserve">ifcEnergyConversionDevice </v>
      </c>
      <c r="O475" s="7" t="str">
        <f>_xlfn.CONCAT(SUBSTITUTE(E475,"."," ")," ")</f>
        <v xml:space="preserve">Tema HVAC </v>
      </c>
      <c r="P475" s="7" t="str">
        <f>_xlfn.CONCAT(L475," ",M475," ",N475," ",O475," ", SUBSTITUTE(F475, ".", " "),". --- ",Q475)</f>
        <v>Trata-se de: Modelado Em IFC e Tageável  ifcEnergyConversionDevice  Tema HVAC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>_xlfn.CONCAT("key_",A475)</f>
        <v>key_475</v>
      </c>
    </row>
    <row r="476" spans="1:20" ht="7.8" customHeight="1" x14ac:dyDescent="0.3">
      <c r="A476" s="13">
        <v>476</v>
      </c>
      <c r="B476" s="9" t="s">
        <v>1441</v>
      </c>
      <c r="C476" s="9" t="s">
        <v>1475</v>
      </c>
      <c r="D476" s="9" t="s">
        <v>220</v>
      </c>
      <c r="E476" s="9" t="s">
        <v>1357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>_xlfn.CONCAT("da.classe.ifc only ",F476)</f>
        <v>da.classe.ifc only ifcCooIingTower</v>
      </c>
      <c r="L476" s="7" t="str">
        <f>_xlfn.CONCAT("Trata-se de: ", SUBSTITUTE(B476,"1.",""))</f>
        <v>Trata-se de: Modelado</v>
      </c>
      <c r="M476" s="7" t="str">
        <f>_xlfn.CONCAT("", SUBSTITUTE(C476,"."," ")," e Tageável ")</f>
        <v xml:space="preserve">Em IFC e Tageável </v>
      </c>
      <c r="N476" s="7" t="str">
        <f>_xlfn.CONCAT(SUBSTITUTE(D476,"."," ")," ")</f>
        <v xml:space="preserve">ifcEnergyConversionDevice </v>
      </c>
      <c r="O476" s="7" t="str">
        <f>_xlfn.CONCAT(SUBSTITUTE(E476,"."," ")," ")</f>
        <v xml:space="preserve">Tema HVAC </v>
      </c>
      <c r="P476" s="7" t="str">
        <f>_xlfn.CONCAT(L476," ",M476," ",N476," ",O476," ", SUBSTITUTE(F476, ".", " "),". --- ",Q476)</f>
        <v>Trata-se de: Modelado Em IFC e Tageável  ifcEnergyConversionDevice  Tema HVAC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>_xlfn.CONCAT("key_",A476)</f>
        <v>key_476</v>
      </c>
    </row>
    <row r="477" spans="1:20" ht="7.8" customHeight="1" x14ac:dyDescent="0.3">
      <c r="A477" s="13">
        <v>477</v>
      </c>
      <c r="B477" s="9" t="s">
        <v>1441</v>
      </c>
      <c r="C477" s="9" t="s">
        <v>1475</v>
      </c>
      <c r="D477" s="9" t="s">
        <v>220</v>
      </c>
      <c r="E477" s="9" t="s">
        <v>1357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>_xlfn.CONCAT("da.classe.ifc only ",F477)</f>
        <v>da.classe.ifc only ifcEvaporativeCooler</v>
      </c>
      <c r="L477" s="7" t="str">
        <f>_xlfn.CONCAT("Trata-se de: ", SUBSTITUTE(B477,"1.",""))</f>
        <v>Trata-se de: Modelado</v>
      </c>
      <c r="M477" s="7" t="str">
        <f>_xlfn.CONCAT("", SUBSTITUTE(C477,"."," ")," e Tageável ")</f>
        <v xml:space="preserve">Em IFC e Tageável </v>
      </c>
      <c r="N477" s="7" t="str">
        <f>_xlfn.CONCAT(SUBSTITUTE(D477,"."," ")," ")</f>
        <v xml:space="preserve">ifcEnergyConversionDevice </v>
      </c>
      <c r="O477" s="7" t="str">
        <f>_xlfn.CONCAT(SUBSTITUTE(E477,"."," ")," ")</f>
        <v xml:space="preserve">Tema HVAC </v>
      </c>
      <c r="P477" s="7" t="str">
        <f>_xlfn.CONCAT(L477," ",M477," ",N477," ",O477," ", SUBSTITUTE(F477, ".", " "),". --- ",Q477)</f>
        <v>Trata-se de: Modelado Em IFC e Tageável  ifcEnergyConversionDevice  Tema HVAC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>_xlfn.CONCAT("key_",A477)</f>
        <v>key_477</v>
      </c>
    </row>
    <row r="478" spans="1:20" ht="7.8" customHeight="1" x14ac:dyDescent="0.3">
      <c r="A478" s="13">
        <v>478</v>
      </c>
      <c r="B478" s="9" t="s">
        <v>1441</v>
      </c>
      <c r="C478" s="9" t="s">
        <v>1475</v>
      </c>
      <c r="D478" s="9" t="s">
        <v>220</v>
      </c>
      <c r="E478" s="9" t="s">
        <v>1357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>_xlfn.CONCAT("da.classe.ifc only ",F478)</f>
        <v>da.classe.ifc only ifcEvaporator</v>
      </c>
      <c r="L478" s="7" t="str">
        <f>_xlfn.CONCAT("Trata-se de: ", SUBSTITUTE(B478,"1.",""))</f>
        <v>Trata-se de: Modelado</v>
      </c>
      <c r="M478" s="7" t="str">
        <f>_xlfn.CONCAT("", SUBSTITUTE(C478,"."," ")," e Tageável ")</f>
        <v xml:space="preserve">Em IFC e Tageável </v>
      </c>
      <c r="N478" s="7" t="str">
        <f>_xlfn.CONCAT(SUBSTITUTE(D478,"."," ")," ")</f>
        <v xml:space="preserve">ifcEnergyConversionDevice </v>
      </c>
      <c r="O478" s="7" t="str">
        <f>_xlfn.CONCAT(SUBSTITUTE(E478,"."," ")," ")</f>
        <v xml:space="preserve">Tema HVAC </v>
      </c>
      <c r="P478" s="7" t="str">
        <f>_xlfn.CONCAT(L478," ",M478," ",N478," ",O478," ", SUBSTITUTE(F478, ".", " "),". --- ",Q478)</f>
        <v>Trata-se de: Modelado Em IFC e Tageável  ifcEnergyConversionDevice  Tema HVAC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>_xlfn.CONCAT("key_",A478)</f>
        <v>key_478</v>
      </c>
    </row>
    <row r="479" spans="1:20" ht="7.8" customHeight="1" x14ac:dyDescent="0.3">
      <c r="A479" s="13">
        <v>479</v>
      </c>
      <c r="B479" s="9" t="s">
        <v>1441</v>
      </c>
      <c r="C479" s="9" t="s">
        <v>1475</v>
      </c>
      <c r="D479" s="9" t="s">
        <v>220</v>
      </c>
      <c r="E479" s="9" t="s">
        <v>1357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>_xlfn.CONCAT("da.classe.ifc only ",F479)</f>
        <v>da.classe.ifc only ifcHeatExchanger</v>
      </c>
      <c r="L479" s="7" t="str">
        <f>_xlfn.CONCAT("Trata-se de: ", SUBSTITUTE(B479,"1.",""))</f>
        <v>Trata-se de: Modelado</v>
      </c>
      <c r="M479" s="7" t="str">
        <f>_xlfn.CONCAT("", SUBSTITUTE(C479,"."," ")," e Tageável ")</f>
        <v xml:space="preserve">Em IFC e Tageável </v>
      </c>
      <c r="N479" s="7" t="str">
        <f>_xlfn.CONCAT(SUBSTITUTE(D479,"."," ")," ")</f>
        <v xml:space="preserve">ifcEnergyConversionDevice </v>
      </c>
      <c r="O479" s="7" t="str">
        <f>_xlfn.CONCAT(SUBSTITUTE(E479,"."," ")," ")</f>
        <v xml:space="preserve">Tema HVAC </v>
      </c>
      <c r="P479" s="7" t="str">
        <f>_xlfn.CONCAT(L479," ",M479," ",N479," ",O479," ", SUBSTITUTE(F479, ".", " "),". --- ",Q479)</f>
        <v>Trata-se de: Modelado Em IFC e Tageável  ifcEnergyConversionDevice  Tema HVAC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>_xlfn.CONCAT("key_",A479)</f>
        <v>key_479</v>
      </c>
    </row>
    <row r="480" spans="1:20" ht="7.8" customHeight="1" x14ac:dyDescent="0.3">
      <c r="A480" s="13">
        <v>480</v>
      </c>
      <c r="B480" s="9" t="s">
        <v>1441</v>
      </c>
      <c r="C480" s="9" t="s">
        <v>1475</v>
      </c>
      <c r="D480" s="9" t="s">
        <v>220</v>
      </c>
      <c r="E480" s="9" t="s">
        <v>1357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>_xlfn.CONCAT("da.classe.ifc only ",F480)</f>
        <v>da.classe.ifc only ifcHumidifier</v>
      </c>
      <c r="L480" s="7" t="str">
        <f>_xlfn.CONCAT("Trata-se de: ", SUBSTITUTE(B480,"1.",""))</f>
        <v>Trata-se de: Modelado</v>
      </c>
      <c r="M480" s="7" t="str">
        <f>_xlfn.CONCAT("", SUBSTITUTE(C480,"."," ")," e Tageável ")</f>
        <v xml:space="preserve">Em IFC e Tageável </v>
      </c>
      <c r="N480" s="7" t="str">
        <f>_xlfn.CONCAT(SUBSTITUTE(D480,"."," ")," ")</f>
        <v xml:space="preserve">ifcEnergyConversionDevice </v>
      </c>
      <c r="O480" s="7" t="str">
        <f>_xlfn.CONCAT(SUBSTITUTE(E480,"."," ")," ")</f>
        <v xml:space="preserve">Tema HVAC </v>
      </c>
      <c r="P480" s="7" t="str">
        <f>_xlfn.CONCAT(L480," ",M480," ",N480," ",O480," ", SUBSTITUTE(F480, ".", " "),". --- ",Q480)</f>
        <v>Trata-se de: Modelado Em IFC e Tageável  ifcEnergyConversionDevice  Tema HVAC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>_xlfn.CONCAT("key_",A480)</f>
        <v>key_480</v>
      </c>
    </row>
    <row r="481" spans="1:20" ht="7.8" customHeight="1" x14ac:dyDescent="0.3">
      <c r="A481" s="13">
        <v>481</v>
      </c>
      <c r="B481" s="9" t="s">
        <v>1441</v>
      </c>
      <c r="C481" s="9" t="s">
        <v>1475</v>
      </c>
      <c r="D481" s="9" t="s">
        <v>220</v>
      </c>
      <c r="E481" s="9" t="s">
        <v>1357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>_xlfn.CONCAT("da.classe.ifc only ",F481)</f>
        <v>da.classe.ifc only ifcTubeBundle</v>
      </c>
      <c r="L481" s="7" t="str">
        <f>_xlfn.CONCAT("Trata-se de: ", SUBSTITUTE(B481,"1.",""))</f>
        <v>Trata-se de: Modelado</v>
      </c>
      <c r="M481" s="7" t="str">
        <f>_xlfn.CONCAT("", SUBSTITUTE(C481,"."," ")," e Tageável ")</f>
        <v xml:space="preserve">Em IFC e Tageável </v>
      </c>
      <c r="N481" s="7" t="str">
        <f>_xlfn.CONCAT(SUBSTITUTE(D481,"."," ")," ")</f>
        <v xml:space="preserve">ifcEnergyConversionDevice </v>
      </c>
      <c r="O481" s="7" t="str">
        <f>_xlfn.CONCAT(SUBSTITUTE(E481,"."," ")," ")</f>
        <v xml:space="preserve">Tema HVAC </v>
      </c>
      <c r="P481" s="7" t="str">
        <f>_xlfn.CONCAT(L481," ",M481," ",N481," ",O481," ", SUBSTITUTE(F481, ".", " "),". --- ",Q481)</f>
        <v>Trata-se de: Modelado Em IFC e Tageável  ifcEnergyConversionDevice  Tema HVAC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>_xlfn.CONCAT("key_",A481)</f>
        <v>key_481</v>
      </c>
    </row>
    <row r="482" spans="1:20" ht="7.8" customHeight="1" x14ac:dyDescent="0.3">
      <c r="A482" s="13">
        <v>482</v>
      </c>
      <c r="B482" s="9" t="s">
        <v>1441</v>
      </c>
      <c r="C482" s="9" t="s">
        <v>1475</v>
      </c>
      <c r="D482" s="9" t="s">
        <v>220</v>
      </c>
      <c r="E482" s="9" t="s">
        <v>1366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>_xlfn.CONCAT("da.classe.ifc only ",F482)</f>
        <v>da.classe.ifc only ifcMotorConnection</v>
      </c>
      <c r="L482" s="7" t="str">
        <f>_xlfn.CONCAT("Trata-se de: ", SUBSTITUTE(B482,"1.",""))</f>
        <v>Trata-se de: Modelado</v>
      </c>
      <c r="M482" s="7" t="str">
        <f>_xlfn.CONCAT("", SUBSTITUTE(C482,"."," ")," e Tageável ")</f>
        <v xml:space="preserve">Em IFC e Tageável </v>
      </c>
      <c r="N482" s="7" t="str">
        <f>_xlfn.CONCAT(SUBSTITUTE(D482,"."," ")," ")</f>
        <v xml:space="preserve">ifcEnergyConversionDevice </v>
      </c>
      <c r="O482" s="7" t="str">
        <f>_xlfn.CONCAT(SUBSTITUTE(E482,"."," ")," ")</f>
        <v xml:space="preserve">Tema Instalação </v>
      </c>
      <c r="P482" s="7" t="str">
        <f>_xlfn.CONCAT(L482," ",M482," ",N482," ",O482," ", SUBSTITUTE(F482, ".", " "),". --- ",Q482)</f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>_xlfn.CONCAT("key_",A482)</f>
        <v>key_482</v>
      </c>
    </row>
    <row r="483" spans="1:20" ht="7.8" customHeight="1" x14ac:dyDescent="0.3">
      <c r="A483" s="13">
        <v>483</v>
      </c>
      <c r="B483" s="9" t="s">
        <v>1441</v>
      </c>
      <c r="C483" s="9" t="s">
        <v>1475</v>
      </c>
      <c r="D483" s="9" t="s">
        <v>577</v>
      </c>
      <c r="E483" s="25" t="s">
        <v>1798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Tema.Pontes</v>
      </c>
      <c r="K483" s="29" t="str">
        <f>_xlfn.CONCAT("da.classe.ifc only ",F483)</f>
        <v>da.classe.ifc only ifcBridgePart</v>
      </c>
      <c r="L483" s="7" t="str">
        <f>_xlfn.CONCAT("Trata-se de: ", SUBSTITUTE(B483,"1.",""))</f>
        <v>Trata-se de: Modelado</v>
      </c>
      <c r="M483" s="7" t="str">
        <f>_xlfn.CONCAT("", SUBSTITUTE(C483,"."," ")," e Tageável ")</f>
        <v xml:space="preserve">Em IFC e Tageável </v>
      </c>
      <c r="N483" s="7" t="str">
        <f>_xlfn.CONCAT(SUBSTITUTE(D483,"."," ")," ")</f>
        <v xml:space="preserve">ifcFacilityPart </v>
      </c>
      <c r="O483" s="7" t="str">
        <f>_xlfn.CONCAT(SUBSTITUTE(E483,"."," ")," ")</f>
        <v xml:space="preserve">Tema Pontes </v>
      </c>
      <c r="P483" s="7" t="str">
        <f>_xlfn.CONCAT(L483," ",M483," ",N483," ",O483," ", SUBSTITUTE(F483, ".", " "),". --- ",Q483)</f>
        <v>Trata-se de: Modelado Em IFC e Tageável  ifcFacilityPart  Tema Pontes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>_xlfn.CONCAT("key_",A483)</f>
        <v>key_483</v>
      </c>
    </row>
    <row r="484" spans="1:20" ht="7.8" customHeight="1" x14ac:dyDescent="0.3">
      <c r="A484" s="13">
        <v>484</v>
      </c>
      <c r="B484" s="9" t="s">
        <v>1441</v>
      </c>
      <c r="C484" s="9" t="s">
        <v>1475</v>
      </c>
      <c r="D484" s="9" t="s">
        <v>580</v>
      </c>
      <c r="E484" s="9" t="s">
        <v>1376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>_xlfn.CONCAT("da.classe.ifc only ",F484)</f>
        <v>da.classe.ifc only ifcProjectionElement</v>
      </c>
      <c r="L484" s="7" t="str">
        <f>_xlfn.CONCAT("Trata-se de: ", SUBSTITUTE(B484,"1.",""))</f>
        <v>Trata-se de: Modelado</v>
      </c>
      <c r="M484" s="7" t="str">
        <f>_xlfn.CONCAT("", SUBSTITUTE(C484,"."," ")," e Tageável ")</f>
        <v xml:space="preserve">Em IFC e Tageável </v>
      </c>
      <c r="N484" s="7" t="str">
        <f>_xlfn.CONCAT(SUBSTITUTE(D484,"."," ")," ")</f>
        <v xml:space="preserve">ifcFeatureElement </v>
      </c>
      <c r="O484" s="7" t="str">
        <f>_xlfn.CONCAT(SUBSTITUTE(E484,"."," ")," ")</f>
        <v xml:space="preserve">Tema Geometria </v>
      </c>
      <c r="P484" s="7" t="str">
        <f>_xlfn.CONCAT(L484," ",M484," ",N484," ",O484," ", SUBSTITUTE(F484, ".", " "),". --- ",Q484)</f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>_xlfn.CONCAT("key_",A484)</f>
        <v>key_484</v>
      </c>
    </row>
    <row r="485" spans="1:20" ht="7.8" customHeight="1" x14ac:dyDescent="0.3">
      <c r="A485" s="13">
        <v>485</v>
      </c>
      <c r="B485" s="9" t="s">
        <v>1441</v>
      </c>
      <c r="C485" s="9" t="s">
        <v>1475</v>
      </c>
      <c r="D485" s="9" t="s">
        <v>580</v>
      </c>
      <c r="E485" s="9" t="s">
        <v>1376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>_xlfn.CONCAT("da.classe.ifc only ",F485)</f>
        <v>da.classe.ifc only ifcOpeningElement</v>
      </c>
      <c r="L485" s="7" t="str">
        <f>_xlfn.CONCAT("Trata-se de: ", SUBSTITUTE(B485,"1.",""))</f>
        <v>Trata-se de: Modelado</v>
      </c>
      <c r="M485" s="7" t="str">
        <f>_xlfn.CONCAT("", SUBSTITUTE(C485,"."," ")," e Tageável ")</f>
        <v xml:space="preserve">Em IFC e Tageável </v>
      </c>
      <c r="N485" s="7" t="str">
        <f>_xlfn.CONCAT(SUBSTITUTE(D485,"."," ")," ")</f>
        <v xml:space="preserve">ifcFeatureElement </v>
      </c>
      <c r="O485" s="7" t="str">
        <f>_xlfn.CONCAT(SUBSTITUTE(E485,"."," ")," ")</f>
        <v xml:space="preserve">Tema Geometria </v>
      </c>
      <c r="P485" s="7" t="str">
        <f>_xlfn.CONCAT(L485," ",M485," ",N485," ",O485," ", SUBSTITUTE(F485, ".", " "),". --- ",Q485)</f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>_xlfn.CONCAT("key_",A485)</f>
        <v>key_485</v>
      </c>
    </row>
    <row r="486" spans="1:20" ht="7.8" customHeight="1" x14ac:dyDescent="0.3">
      <c r="A486" s="13">
        <v>486</v>
      </c>
      <c r="B486" s="9" t="s">
        <v>1441</v>
      </c>
      <c r="C486" s="9" t="s">
        <v>1475</v>
      </c>
      <c r="D486" s="9" t="s">
        <v>580</v>
      </c>
      <c r="E486" s="9" t="s">
        <v>1376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>_xlfn.CONCAT("da.classe.ifc only ",F486)</f>
        <v>da.classe.ifc only ifcSurfaceFeature</v>
      </c>
      <c r="L486" s="7" t="str">
        <f>_xlfn.CONCAT("Trata-se de: ", SUBSTITUTE(B486,"1.",""))</f>
        <v>Trata-se de: Modelado</v>
      </c>
      <c r="M486" s="7" t="str">
        <f>_xlfn.CONCAT("", SUBSTITUTE(C486,"."," ")," e Tageável ")</f>
        <v xml:space="preserve">Em IFC e Tageável </v>
      </c>
      <c r="N486" s="7" t="str">
        <f>_xlfn.CONCAT(SUBSTITUTE(D486,"."," ")," ")</f>
        <v xml:space="preserve">ifcFeatureElement </v>
      </c>
      <c r="O486" s="7" t="str">
        <f>_xlfn.CONCAT(SUBSTITUTE(E486,"."," ")," ")</f>
        <v xml:space="preserve">Tema Geometria </v>
      </c>
      <c r="P486" s="7" t="str">
        <f>_xlfn.CONCAT(L486," ",M486," ",N486," ",O486," ", SUBSTITUTE(F486, ".", " "),". --- ",Q486)</f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>_xlfn.CONCAT("key_",A486)</f>
        <v>key_486</v>
      </c>
    </row>
    <row r="487" spans="1:20" ht="7.8" customHeight="1" x14ac:dyDescent="0.3">
      <c r="A487" s="13">
        <v>487</v>
      </c>
      <c r="B487" s="9" t="s">
        <v>1441</v>
      </c>
      <c r="C487" s="9" t="s">
        <v>1475</v>
      </c>
      <c r="D487" s="9" t="s">
        <v>580</v>
      </c>
      <c r="E487" s="9" t="s">
        <v>1376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>_xlfn.CONCAT("da.classe.ifc only ",F487)</f>
        <v>da.classe.ifc only ifcVoidingFeature</v>
      </c>
      <c r="L487" s="7" t="str">
        <f>_xlfn.CONCAT("Trata-se de: ", SUBSTITUTE(B487,"1.",""))</f>
        <v>Trata-se de: Modelado</v>
      </c>
      <c r="M487" s="7" t="str">
        <f>_xlfn.CONCAT("", SUBSTITUTE(C487,"."," ")," e Tageável ")</f>
        <v xml:space="preserve">Em IFC e Tageável </v>
      </c>
      <c r="N487" s="7" t="str">
        <f>_xlfn.CONCAT(SUBSTITUTE(D487,"."," ")," ")</f>
        <v xml:space="preserve">ifcFeatureElement </v>
      </c>
      <c r="O487" s="7" t="str">
        <f>_xlfn.CONCAT(SUBSTITUTE(E487,"."," ")," ")</f>
        <v xml:space="preserve">Tema Geometria </v>
      </c>
      <c r="P487" s="7" t="str">
        <f>_xlfn.CONCAT(L487," ",M487," ",N487," ",O487," ", SUBSTITUTE(F487, ".", " "),". --- ",Q487)</f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>_xlfn.CONCAT("key_",A487)</f>
        <v>key_487</v>
      </c>
    </row>
    <row r="488" spans="1:20" ht="7.8" customHeight="1" x14ac:dyDescent="0.3">
      <c r="A488" s="13">
        <v>488</v>
      </c>
      <c r="B488" s="9" t="s">
        <v>1441</v>
      </c>
      <c r="C488" s="9" t="s">
        <v>1475</v>
      </c>
      <c r="D488" s="9" t="s">
        <v>490</v>
      </c>
      <c r="E488" s="25" t="s">
        <v>1377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>_xlfn.CONCAT("da.classe.ifc only ",F488)</f>
        <v>da.classe.ifc only ifcCabIeCarrierFitting</v>
      </c>
      <c r="L488" s="7" t="str">
        <f>_xlfn.CONCAT("Trata-se de: ", SUBSTITUTE(B488,"1.",""))</f>
        <v>Trata-se de: Modelado</v>
      </c>
      <c r="M488" s="7" t="str">
        <f>_xlfn.CONCAT("", SUBSTITUTE(C488,"."," ")," e Tageável ")</f>
        <v xml:space="preserve">Em IFC e Tageável </v>
      </c>
      <c r="N488" s="7" t="str">
        <f>_xlfn.CONCAT(SUBSTITUTE(D488,"."," ")," ")</f>
        <v xml:space="preserve">ifcFlowFitting </v>
      </c>
      <c r="O488" s="7" t="str">
        <f>_xlfn.CONCAT(SUBSTITUTE(E488,"."," ")," ")</f>
        <v xml:space="preserve">Tema Cabeamento </v>
      </c>
      <c r="P488" s="7" t="str">
        <f>_xlfn.CONCAT(L488," ",M488," ",N488," ",O488," ", SUBSTITUTE(F488, ".", " "),". --- ",Q488)</f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>_xlfn.CONCAT("key_",A488)</f>
        <v>key_488</v>
      </c>
    </row>
    <row r="489" spans="1:20" ht="7.8" customHeight="1" x14ac:dyDescent="0.3">
      <c r="A489" s="13">
        <v>489</v>
      </c>
      <c r="B489" s="9" t="s">
        <v>1441</v>
      </c>
      <c r="C489" s="9" t="s">
        <v>1475</v>
      </c>
      <c r="D489" s="9" t="s">
        <v>490</v>
      </c>
      <c r="E489" s="25" t="s">
        <v>1377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>_xlfn.CONCAT("da.classe.ifc only ",F489)</f>
        <v>da.classe.ifc only ifcCabIeFitting</v>
      </c>
      <c r="L489" s="7" t="str">
        <f>_xlfn.CONCAT("Trata-se de: ", SUBSTITUTE(B489,"1.",""))</f>
        <v>Trata-se de: Modelado</v>
      </c>
      <c r="M489" s="7" t="str">
        <f>_xlfn.CONCAT("", SUBSTITUTE(C489,"."," ")," e Tageável ")</f>
        <v xml:space="preserve">Em IFC e Tageável </v>
      </c>
      <c r="N489" s="7" t="str">
        <f>_xlfn.CONCAT(SUBSTITUTE(D489,"."," ")," ")</f>
        <v xml:space="preserve">ifcFlowFitting </v>
      </c>
      <c r="O489" s="7" t="str">
        <f>_xlfn.CONCAT(SUBSTITUTE(E489,"."," ")," ")</f>
        <v xml:space="preserve">Tema Cabeamento </v>
      </c>
      <c r="P489" s="7" t="str">
        <f>_xlfn.CONCAT(L489," ",M489," ",N489," ",O489," ", SUBSTITUTE(F489, ".", " "),". --- ",Q489)</f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>_xlfn.CONCAT("key_",A489)</f>
        <v>key_489</v>
      </c>
    </row>
    <row r="490" spans="1:20" ht="7.8" customHeight="1" x14ac:dyDescent="0.3">
      <c r="A490" s="13">
        <v>490</v>
      </c>
      <c r="B490" s="9" t="s">
        <v>1441</v>
      </c>
      <c r="C490" s="9" t="s">
        <v>1475</v>
      </c>
      <c r="D490" s="9" t="s">
        <v>490</v>
      </c>
      <c r="E490" s="9" t="s">
        <v>1367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>_xlfn.CONCAT("da.classe.ifc only ",F490)</f>
        <v>da.classe.ifc only ifcDuctFitting</v>
      </c>
      <c r="L490" s="7" t="str">
        <f>_xlfn.CONCAT("Trata-se de: ", SUBSTITUTE(B490,"1.",""))</f>
        <v>Trata-se de: Modelado</v>
      </c>
      <c r="M490" s="7" t="str">
        <f>_xlfn.CONCAT("", SUBSTITUTE(C490,"."," ")," e Tageável ")</f>
        <v xml:space="preserve">Em IFC e Tageável </v>
      </c>
      <c r="N490" s="7" t="str">
        <f>_xlfn.CONCAT(SUBSTITUTE(D490,"."," ")," ")</f>
        <v xml:space="preserve">ifcFlowFitting </v>
      </c>
      <c r="O490" s="7" t="str">
        <f>_xlfn.CONCAT(SUBSTITUTE(E490,"."," ")," ")</f>
        <v xml:space="preserve">Tema Dutos </v>
      </c>
      <c r="P490" s="7" t="str">
        <f>_xlfn.CONCAT(L490," ",M490," ",N490," ",O490," ", SUBSTITUTE(F490, ".", " "),". --- ",Q490)</f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>_xlfn.CONCAT("key_",A490)</f>
        <v>key_490</v>
      </c>
    </row>
    <row r="491" spans="1:20" ht="7.8" customHeight="1" x14ac:dyDescent="0.3">
      <c r="A491" s="13">
        <v>491</v>
      </c>
      <c r="B491" s="9" t="s">
        <v>1441</v>
      </c>
      <c r="C491" s="9" t="s">
        <v>1475</v>
      </c>
      <c r="D491" s="9" t="s">
        <v>490</v>
      </c>
      <c r="E491" s="9" t="s">
        <v>1367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>_xlfn.CONCAT("da.classe.ifc only ",F491)</f>
        <v>da.classe.ifc only ifcJunctionBox</v>
      </c>
      <c r="L491" s="7" t="str">
        <f>_xlfn.CONCAT("Trata-se de: ", SUBSTITUTE(B491,"1.",""))</f>
        <v>Trata-se de: Modelado</v>
      </c>
      <c r="M491" s="7" t="str">
        <f>_xlfn.CONCAT("", SUBSTITUTE(C491,"."," ")," e Tageável ")</f>
        <v xml:space="preserve">Em IFC e Tageável </v>
      </c>
      <c r="N491" s="7" t="str">
        <f>_xlfn.CONCAT(SUBSTITUTE(D491,"."," ")," ")</f>
        <v xml:space="preserve">ifcFlowFitting </v>
      </c>
      <c r="O491" s="7" t="str">
        <f>_xlfn.CONCAT(SUBSTITUTE(E491,"."," ")," ")</f>
        <v xml:space="preserve">Tema Dutos </v>
      </c>
      <c r="P491" s="7" t="str">
        <f>_xlfn.CONCAT(L491," ",M491," ",N491," ",O491," ", SUBSTITUTE(F491, ".", " "),". --- ",Q491)</f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>_xlfn.CONCAT("key_",A491)</f>
        <v>key_491</v>
      </c>
    </row>
    <row r="492" spans="1:20" ht="7.8" customHeight="1" x14ac:dyDescent="0.3">
      <c r="A492" s="13">
        <v>492</v>
      </c>
      <c r="B492" s="9" t="s">
        <v>1441</v>
      </c>
      <c r="C492" s="9" t="s">
        <v>1475</v>
      </c>
      <c r="D492" s="9" t="s">
        <v>490</v>
      </c>
      <c r="E492" s="25" t="s">
        <v>1370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>_xlfn.CONCAT("da.classe.ifc only ",F492)</f>
        <v>da.classe.ifc only ifcPipeFitting</v>
      </c>
      <c r="L492" s="7" t="str">
        <f>_xlfn.CONCAT("Trata-se de: ", SUBSTITUTE(B492,"1.",""))</f>
        <v>Trata-se de: Modelado</v>
      </c>
      <c r="M492" s="7" t="str">
        <f>_xlfn.CONCAT("", SUBSTITUTE(C492,"."," ")," e Tageável ")</f>
        <v xml:space="preserve">Em IFC e Tageável </v>
      </c>
      <c r="N492" s="7" t="str">
        <f>_xlfn.CONCAT(SUBSTITUTE(D492,"."," ")," ")</f>
        <v xml:space="preserve">ifcFlowFitting </v>
      </c>
      <c r="O492" s="7" t="str">
        <f>_xlfn.CONCAT(SUBSTITUTE(E492,"."," ")," ")</f>
        <v xml:space="preserve">Tema Tubulação </v>
      </c>
      <c r="P492" s="7" t="str">
        <f>_xlfn.CONCAT(L492," ",M492," ",N492," ",O492," ", SUBSTITUTE(F492, ".", " "),". --- ",Q492)</f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>_xlfn.CONCAT("key_",A492)</f>
        <v>key_492</v>
      </c>
    </row>
    <row r="493" spans="1:20" ht="7.8" customHeight="1" x14ac:dyDescent="0.3">
      <c r="A493" s="13">
        <v>493</v>
      </c>
      <c r="B493" s="9" t="s">
        <v>1441</v>
      </c>
      <c r="C493" s="9" t="s">
        <v>1475</v>
      </c>
      <c r="D493" s="9" t="s">
        <v>491</v>
      </c>
      <c r="E493" s="9" t="s">
        <v>1357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>_xlfn.CONCAT("da.classe.ifc only ",F493)</f>
        <v>da.classe.ifc only ifcCompressor</v>
      </c>
      <c r="L493" s="7" t="str">
        <f>_xlfn.CONCAT("Trata-se de: ", SUBSTITUTE(B493,"1.",""))</f>
        <v>Trata-se de: Modelado</v>
      </c>
      <c r="M493" s="7" t="str">
        <f>_xlfn.CONCAT("", SUBSTITUTE(C493,"."," ")," e Tageável ")</f>
        <v xml:space="preserve">Em IFC e Tageável </v>
      </c>
      <c r="N493" s="7" t="str">
        <f>_xlfn.CONCAT(SUBSTITUTE(D493,"."," ")," ")</f>
        <v xml:space="preserve">ifcFlowMovingDevice </v>
      </c>
      <c r="O493" s="7" t="str">
        <f>_xlfn.CONCAT(SUBSTITUTE(E493,"."," ")," ")</f>
        <v xml:space="preserve">Tema HVAC </v>
      </c>
      <c r="P493" s="7" t="str">
        <f>_xlfn.CONCAT(L493," ",M493," ",N493," ",O493," ", SUBSTITUTE(F493, ".", " "),". --- ",Q493)</f>
        <v>Trata-se de: Modelado Em IFC e Tageável  ifcFlowMovingDevice  Tema HVAC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>_xlfn.CONCAT("key_",A493)</f>
        <v>key_493</v>
      </c>
    </row>
    <row r="494" spans="1:20" ht="7.8" customHeight="1" x14ac:dyDescent="0.3">
      <c r="A494" s="13">
        <v>494</v>
      </c>
      <c r="B494" s="9" t="s">
        <v>1441</v>
      </c>
      <c r="C494" s="9" t="s">
        <v>1475</v>
      </c>
      <c r="D494" s="9" t="s">
        <v>491</v>
      </c>
      <c r="E494" s="9" t="s">
        <v>1357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>_xlfn.CONCAT("da.classe.ifc only ",F494)</f>
        <v>da.classe.ifc only ifcFan</v>
      </c>
      <c r="L494" s="7" t="str">
        <f>_xlfn.CONCAT("Trata-se de: ", SUBSTITUTE(B494,"1.",""))</f>
        <v>Trata-se de: Modelado</v>
      </c>
      <c r="M494" s="7" t="str">
        <f>_xlfn.CONCAT("", SUBSTITUTE(C494,"."," ")," e Tageável ")</f>
        <v xml:space="preserve">Em IFC e Tageável </v>
      </c>
      <c r="N494" s="7" t="str">
        <f>_xlfn.CONCAT(SUBSTITUTE(D494,"."," ")," ")</f>
        <v xml:space="preserve">ifcFlowMovingDevice </v>
      </c>
      <c r="O494" s="7" t="str">
        <f>_xlfn.CONCAT(SUBSTITUTE(E494,"."," ")," ")</f>
        <v xml:space="preserve">Tema HVAC </v>
      </c>
      <c r="P494" s="7" t="str">
        <f>_xlfn.CONCAT(L494," ",M494," ",N494," ",O494," ", SUBSTITUTE(F494, ".", " "),". --- ",Q494)</f>
        <v>Trata-se de: Modelado Em IFC e Tageável  ifcFlowMovingDevice  Tema HVAC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>_xlfn.CONCAT("key_",A494)</f>
        <v>key_494</v>
      </c>
    </row>
    <row r="495" spans="1:20" ht="7.8" customHeight="1" x14ac:dyDescent="0.3">
      <c r="A495" s="13">
        <v>495</v>
      </c>
      <c r="B495" s="9" t="s">
        <v>1441</v>
      </c>
      <c r="C495" s="9" t="s">
        <v>1475</v>
      </c>
      <c r="D495" s="9" t="s">
        <v>491</v>
      </c>
      <c r="E495" s="25" t="s">
        <v>1370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>_xlfn.CONCAT("da.classe.ifc only ",F495)</f>
        <v>da.classe.ifc only ifcPump</v>
      </c>
      <c r="L495" s="7" t="str">
        <f>_xlfn.CONCAT("Trata-se de: ", SUBSTITUTE(B495,"1.",""))</f>
        <v>Trata-se de: Modelado</v>
      </c>
      <c r="M495" s="7" t="str">
        <f>_xlfn.CONCAT("", SUBSTITUTE(C495,"."," ")," e Tageável ")</f>
        <v xml:space="preserve">Em IFC e Tageável </v>
      </c>
      <c r="N495" s="7" t="str">
        <f>_xlfn.CONCAT(SUBSTITUTE(D495,"."," ")," ")</f>
        <v xml:space="preserve">ifcFlowMovingDevice </v>
      </c>
      <c r="O495" s="7" t="str">
        <f>_xlfn.CONCAT(SUBSTITUTE(E495,"."," ")," ")</f>
        <v xml:space="preserve">Tema Tubulação </v>
      </c>
      <c r="P495" s="7" t="str">
        <f>_xlfn.CONCAT(L495," ",M495," ",N495," ",O495," ", SUBSTITUTE(F495, ".", " "),". --- ",Q495)</f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>_xlfn.CONCAT("key_",A495)</f>
        <v>key_495</v>
      </c>
    </row>
    <row r="496" spans="1:20" ht="7.8" customHeight="1" x14ac:dyDescent="0.3">
      <c r="A496" s="13">
        <v>496</v>
      </c>
      <c r="B496" s="9" t="s">
        <v>1441</v>
      </c>
      <c r="C496" s="9" t="s">
        <v>1475</v>
      </c>
      <c r="D496" s="9" t="s">
        <v>492</v>
      </c>
      <c r="E496" s="25" t="s">
        <v>1377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>_xlfn.CONCAT("da.classe.ifc only ",F496)</f>
        <v>da.classe.ifc only ifcCabIeCarrierSegment</v>
      </c>
      <c r="L496" s="7" t="str">
        <f>_xlfn.CONCAT("Trata-se de: ", SUBSTITUTE(B496,"1.",""))</f>
        <v>Trata-se de: Modelado</v>
      </c>
      <c r="M496" s="7" t="str">
        <f>_xlfn.CONCAT("", SUBSTITUTE(C496,"."," ")," e Tageável ")</f>
        <v xml:space="preserve">Em IFC e Tageável </v>
      </c>
      <c r="N496" s="7" t="str">
        <f>_xlfn.CONCAT(SUBSTITUTE(D496,"."," ")," ")</f>
        <v xml:space="preserve">ifcFlowSegment </v>
      </c>
      <c r="O496" s="7" t="str">
        <f>_xlfn.CONCAT(SUBSTITUTE(E496,"."," ")," ")</f>
        <v xml:space="preserve">Tema Cabeamento </v>
      </c>
      <c r="P496" s="7" t="str">
        <f>_xlfn.CONCAT(L496," ",M496," ",N496," ",O496," ", SUBSTITUTE(F496, ".", " "),". --- ",Q496)</f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>_xlfn.CONCAT("key_",A496)</f>
        <v>key_496</v>
      </c>
    </row>
    <row r="497" spans="1:20" ht="7.8" customHeight="1" x14ac:dyDescent="0.3">
      <c r="A497" s="13">
        <v>497</v>
      </c>
      <c r="B497" s="9" t="s">
        <v>1441</v>
      </c>
      <c r="C497" s="9" t="s">
        <v>1475</v>
      </c>
      <c r="D497" s="9" t="s">
        <v>492</v>
      </c>
      <c r="E497" s="25" t="s">
        <v>1377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>_xlfn.CONCAT("da.classe.ifc only ",F497)</f>
        <v>da.classe.ifc only ifcCabIeSegment</v>
      </c>
      <c r="L497" s="7" t="str">
        <f>_xlfn.CONCAT("Trata-se de: ", SUBSTITUTE(B497,"1.",""))</f>
        <v>Trata-se de: Modelado</v>
      </c>
      <c r="M497" s="7" t="str">
        <f>_xlfn.CONCAT("", SUBSTITUTE(C497,"."," ")," e Tageável ")</f>
        <v xml:space="preserve">Em IFC e Tageável </v>
      </c>
      <c r="N497" s="7" t="str">
        <f>_xlfn.CONCAT(SUBSTITUTE(D497,"."," ")," ")</f>
        <v xml:space="preserve">ifcFlowSegment </v>
      </c>
      <c r="O497" s="7" t="str">
        <f>_xlfn.CONCAT(SUBSTITUTE(E497,"."," ")," ")</f>
        <v xml:space="preserve">Tema Cabeamento </v>
      </c>
      <c r="P497" s="7" t="str">
        <f>_xlfn.CONCAT(L497," ",M497," ",N497," ",O497," ", SUBSTITUTE(F497, ".", " "),". --- ",Q497)</f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>_xlfn.CONCAT("key_",A497)</f>
        <v>key_497</v>
      </c>
    </row>
    <row r="498" spans="1:20" ht="7.8" customHeight="1" x14ac:dyDescent="0.3">
      <c r="A498" s="13">
        <v>498</v>
      </c>
      <c r="B498" s="9" t="s">
        <v>1441</v>
      </c>
      <c r="C498" s="9" t="s">
        <v>1475</v>
      </c>
      <c r="D498" s="9" t="s">
        <v>492</v>
      </c>
      <c r="E498" s="9" t="s">
        <v>1367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>_xlfn.CONCAT("da.classe.ifc only ",F498)</f>
        <v>da.classe.ifc only ifcDuctSegment</v>
      </c>
      <c r="L498" s="7" t="str">
        <f>_xlfn.CONCAT("Trata-se de: ", SUBSTITUTE(B498,"1.",""))</f>
        <v>Trata-se de: Modelado</v>
      </c>
      <c r="M498" s="7" t="str">
        <f>_xlfn.CONCAT("", SUBSTITUTE(C498,"."," ")," e Tageável ")</f>
        <v xml:space="preserve">Em IFC e Tageável </v>
      </c>
      <c r="N498" s="7" t="str">
        <f>_xlfn.CONCAT(SUBSTITUTE(D498,"."," ")," ")</f>
        <v xml:space="preserve">ifcFlowSegment </v>
      </c>
      <c r="O498" s="7" t="str">
        <f>_xlfn.CONCAT(SUBSTITUTE(E498,"."," ")," ")</f>
        <v xml:space="preserve">Tema Dutos </v>
      </c>
      <c r="P498" s="7" t="str">
        <f>_xlfn.CONCAT(L498," ",M498," ",N498," ",O498," ", SUBSTITUTE(F498, ".", " "),". --- ",Q498)</f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>_xlfn.CONCAT("key_",A498)</f>
        <v>key_498</v>
      </c>
    </row>
    <row r="499" spans="1:20" ht="7.8" customHeight="1" x14ac:dyDescent="0.3">
      <c r="A499" s="13">
        <v>499</v>
      </c>
      <c r="B499" s="9" t="s">
        <v>1441</v>
      </c>
      <c r="C499" s="9" t="s">
        <v>1475</v>
      </c>
      <c r="D499" s="9" t="s">
        <v>492</v>
      </c>
      <c r="E499" s="25" t="s">
        <v>1370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>_xlfn.CONCAT("da.classe.ifc only ",F499)</f>
        <v>da.classe.ifc only ifcPipeSegment</v>
      </c>
      <c r="L499" s="7" t="str">
        <f>_xlfn.CONCAT("Trata-se de: ", SUBSTITUTE(B499,"1.",""))</f>
        <v>Trata-se de: Modelado</v>
      </c>
      <c r="M499" s="7" t="str">
        <f>_xlfn.CONCAT("", SUBSTITUTE(C499,"."," ")," e Tageável ")</f>
        <v xml:space="preserve">Em IFC e Tageável </v>
      </c>
      <c r="N499" s="7" t="str">
        <f>_xlfn.CONCAT(SUBSTITUTE(D499,"."," ")," ")</f>
        <v xml:space="preserve">ifcFlowSegment </v>
      </c>
      <c r="O499" s="7" t="str">
        <f>_xlfn.CONCAT(SUBSTITUTE(E499,"."," ")," ")</f>
        <v xml:space="preserve">Tema Tubulação </v>
      </c>
      <c r="P499" s="7" t="str">
        <f>_xlfn.CONCAT(L499," ",M499," ",N499," ",O499," ", SUBSTITUTE(F499, ".", " "),". --- ",Q499)</f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>_xlfn.CONCAT("key_",A499)</f>
        <v>key_499</v>
      </c>
    </row>
    <row r="500" spans="1:20" ht="7.8" customHeight="1" x14ac:dyDescent="0.3">
      <c r="A500" s="13">
        <v>500</v>
      </c>
      <c r="B500" s="9" t="s">
        <v>1441</v>
      </c>
      <c r="C500" s="9" t="s">
        <v>1475</v>
      </c>
      <c r="D500" s="9" t="s">
        <v>493</v>
      </c>
      <c r="E500" s="25" t="s">
        <v>1368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>_xlfn.CONCAT("da.classe.ifc only ",F500)</f>
        <v>da.classe.ifc only ifcEIectricFIowStorageDevice</v>
      </c>
      <c r="L500" s="7" t="str">
        <f>_xlfn.CONCAT("Trata-se de: ", SUBSTITUTE(B500,"1.",""))</f>
        <v>Trata-se de: Modelado</v>
      </c>
      <c r="M500" s="7" t="str">
        <f>_xlfn.CONCAT("", SUBSTITUTE(C500,"."," ")," e Tageável ")</f>
        <v xml:space="preserve">Em IFC e Tageável </v>
      </c>
      <c r="N500" s="7" t="str">
        <f>_xlfn.CONCAT(SUBSTITUTE(D500,"."," ")," ")</f>
        <v xml:space="preserve">ifcFlowStorageDevice </v>
      </c>
      <c r="O500" s="7" t="str">
        <f>_xlfn.CONCAT(SUBSTITUTE(E500,"."," ")," ")</f>
        <v xml:space="preserve">Tema Elétrica </v>
      </c>
      <c r="P500" s="7" t="str">
        <f>_xlfn.CONCAT(L500," ",M500," ",N500," ",O500," ", SUBSTITUTE(F500, ".", " "),". --- ",Q500)</f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>_xlfn.CONCAT("key_",A500)</f>
        <v>key_500</v>
      </c>
    </row>
    <row r="501" spans="1:20" ht="7.8" customHeight="1" x14ac:dyDescent="0.3">
      <c r="A501" s="13">
        <v>501</v>
      </c>
      <c r="B501" s="9" t="s">
        <v>1441</v>
      </c>
      <c r="C501" s="9" t="s">
        <v>1475</v>
      </c>
      <c r="D501" s="9" t="s">
        <v>493</v>
      </c>
      <c r="E501" s="25" t="s">
        <v>1370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>_xlfn.CONCAT("da.classe.ifc only ",F501)</f>
        <v>da.classe.ifc only ifcTank</v>
      </c>
      <c r="L501" s="7" t="str">
        <f>_xlfn.CONCAT("Trata-se de: ", SUBSTITUTE(B501,"1.",""))</f>
        <v>Trata-se de: Modelado</v>
      </c>
      <c r="M501" s="7" t="str">
        <f>_xlfn.CONCAT("", SUBSTITUTE(C501,"."," ")," e Tageável ")</f>
        <v xml:space="preserve">Em IFC e Tageável </v>
      </c>
      <c r="N501" s="7" t="str">
        <f>_xlfn.CONCAT(SUBSTITUTE(D501,"."," ")," ")</f>
        <v xml:space="preserve">ifcFlowStorageDevice </v>
      </c>
      <c r="O501" s="7" t="str">
        <f>_xlfn.CONCAT(SUBSTITUTE(E501,"."," ")," ")</f>
        <v xml:space="preserve">Tema Tubulação </v>
      </c>
      <c r="P501" s="7" t="str">
        <f>_xlfn.CONCAT(L501," ",M501," ",N501," ",O501," ", SUBSTITUTE(F501, ".", " "),". --- ",Q501)</f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>_xlfn.CONCAT("key_",A501)</f>
        <v>key_501</v>
      </c>
    </row>
    <row r="502" spans="1:20" ht="7.8" customHeight="1" x14ac:dyDescent="0.3">
      <c r="A502" s="13">
        <v>502</v>
      </c>
      <c r="B502" s="9" t="s">
        <v>1441</v>
      </c>
      <c r="C502" s="9" t="s">
        <v>1475</v>
      </c>
      <c r="D502" s="9" t="s">
        <v>228</v>
      </c>
      <c r="E502" s="25" t="s">
        <v>1378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>_xlfn.CONCAT("da.classe.ifc only ",F502)</f>
        <v>da.classe.ifc only ifcAudioVisuaIAppIiance</v>
      </c>
      <c r="L502" s="7" t="str">
        <f>_xlfn.CONCAT("Trata-se de: ", SUBSTITUTE(B502,"1.",""))</f>
        <v>Trata-se de: Modelado</v>
      </c>
      <c r="M502" s="7" t="str">
        <f>_xlfn.CONCAT("", SUBSTITUTE(C502,"."," ")," e Tageável ")</f>
        <v xml:space="preserve">Em IFC e Tageável </v>
      </c>
      <c r="N502" s="7" t="str">
        <f>_xlfn.CONCAT(SUBSTITUTE(D502,"."," ")," ")</f>
        <v xml:space="preserve">ifcFlowTerminal </v>
      </c>
      <c r="O502" s="7" t="str">
        <f>_xlfn.CONCAT(SUBSTITUTE(E502,"."," ")," ")</f>
        <v xml:space="preserve">Tema Audiovisual </v>
      </c>
      <c r="P502" s="7" t="str">
        <f>_xlfn.CONCAT(L502," ",M502," ",N502," ",O502," ", SUBSTITUTE(F502, ".", " "),". --- ",Q502)</f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>_xlfn.CONCAT("key_",A502)</f>
        <v>key_502</v>
      </c>
    </row>
    <row r="503" spans="1:20" ht="7.8" customHeight="1" x14ac:dyDescent="0.3">
      <c r="A503" s="13">
        <v>503</v>
      </c>
      <c r="B503" s="9" t="s">
        <v>1441</v>
      </c>
      <c r="C503" s="9" t="s">
        <v>1475</v>
      </c>
      <c r="D503" s="9" t="s">
        <v>228</v>
      </c>
      <c r="E503" s="25" t="s">
        <v>1368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>_xlfn.CONCAT("da.classe.ifc only ",F503)</f>
        <v>da.classe.ifc only ifcElectricAppliance</v>
      </c>
      <c r="L503" s="7" t="str">
        <f>_xlfn.CONCAT("Trata-se de: ", SUBSTITUTE(B503,"1.",""))</f>
        <v>Trata-se de: Modelado</v>
      </c>
      <c r="M503" s="7" t="str">
        <f>_xlfn.CONCAT("", SUBSTITUTE(C503,"."," ")," e Tageável ")</f>
        <v xml:space="preserve">Em IFC e Tageável </v>
      </c>
      <c r="N503" s="7" t="str">
        <f>_xlfn.CONCAT(SUBSTITUTE(D503,"."," ")," ")</f>
        <v xml:space="preserve">ifcFlowTerminal </v>
      </c>
      <c r="O503" s="7" t="str">
        <f>_xlfn.CONCAT(SUBSTITUTE(E503,"."," ")," ")</f>
        <v xml:space="preserve">Tema Elétrica </v>
      </c>
      <c r="P503" s="7" t="str">
        <f>_xlfn.CONCAT(L503," ",M503," ",N503," ",O503," ", SUBSTITUTE(F503, ".", " "),". --- ",Q503)</f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>_xlfn.CONCAT("key_",A503)</f>
        <v>key_503</v>
      </c>
    </row>
    <row r="504" spans="1:20" ht="7.8" customHeight="1" x14ac:dyDescent="0.3">
      <c r="A504" s="13">
        <v>504</v>
      </c>
      <c r="B504" s="9" t="s">
        <v>1441</v>
      </c>
      <c r="C504" s="9" t="s">
        <v>1475</v>
      </c>
      <c r="D504" s="9" t="s">
        <v>228</v>
      </c>
      <c r="E504" s="9" t="s">
        <v>1357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>_xlfn.CONCAT("da.classe.ifc only ",F504)</f>
        <v>da.classe.ifc only ifcAirTerminaI</v>
      </c>
      <c r="L504" s="7" t="str">
        <f>_xlfn.CONCAT("Trata-se de: ", SUBSTITUTE(B504,"1.",""))</f>
        <v>Trata-se de: Modelado</v>
      </c>
      <c r="M504" s="7" t="str">
        <f>_xlfn.CONCAT("", SUBSTITUTE(C504,"."," ")," e Tageável ")</f>
        <v xml:space="preserve">Em IFC e Tageável </v>
      </c>
      <c r="N504" s="7" t="str">
        <f>_xlfn.CONCAT(SUBSTITUTE(D504,"."," ")," ")</f>
        <v xml:space="preserve">ifcFlowTerminal </v>
      </c>
      <c r="O504" s="7" t="str">
        <f>_xlfn.CONCAT(SUBSTITUTE(E504,"."," ")," ")</f>
        <v xml:space="preserve">Tema HVAC </v>
      </c>
      <c r="P504" s="7" t="str">
        <f>_xlfn.CONCAT(L504," ",M504," ",N504," ",O504," ", SUBSTITUTE(F504, ".", " "),". --- ",Q504)</f>
        <v>Trata-se de: Modelado Em IFC e Tageável  ifcFlowTerminal  Tema HVAC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>_xlfn.CONCAT("key_",A504)</f>
        <v>key_504</v>
      </c>
    </row>
    <row r="505" spans="1:20" ht="7.8" customHeight="1" x14ac:dyDescent="0.3">
      <c r="A505" s="13">
        <v>505</v>
      </c>
      <c r="B505" s="9" t="s">
        <v>1441</v>
      </c>
      <c r="C505" s="9" t="s">
        <v>1475</v>
      </c>
      <c r="D505" s="9" t="s">
        <v>228</v>
      </c>
      <c r="E505" s="9" t="s">
        <v>1357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>_xlfn.CONCAT("da.classe.ifc only ",F505)</f>
        <v>da.classe.ifc only ifcSpaceHeater</v>
      </c>
      <c r="L505" s="7" t="str">
        <f>_xlfn.CONCAT("Trata-se de: ", SUBSTITUTE(B505,"1.",""))</f>
        <v>Trata-se de: Modelado</v>
      </c>
      <c r="M505" s="7" t="str">
        <f>_xlfn.CONCAT("", SUBSTITUTE(C505,"."," ")," e Tageável ")</f>
        <v xml:space="preserve">Em IFC e Tageável </v>
      </c>
      <c r="N505" s="7" t="str">
        <f>_xlfn.CONCAT(SUBSTITUTE(D505,"."," ")," ")</f>
        <v xml:space="preserve">ifcFlowTerminal </v>
      </c>
      <c r="O505" s="7" t="str">
        <f>_xlfn.CONCAT(SUBSTITUTE(E505,"."," ")," ")</f>
        <v xml:space="preserve">Tema HVAC </v>
      </c>
      <c r="P505" s="7" t="str">
        <f>_xlfn.CONCAT(L505," ",M505," ",N505," ",O505," ", SUBSTITUTE(F505, ".", " "),". --- ",Q505)</f>
        <v>Trata-se de: Modelado Em IFC e Tageável  ifcFlowTerminal  Tema HVAC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>_xlfn.CONCAT("key_",A505)</f>
        <v>key_505</v>
      </c>
    </row>
    <row r="506" spans="1:20" ht="7.8" customHeight="1" x14ac:dyDescent="0.3">
      <c r="A506" s="13">
        <v>506</v>
      </c>
      <c r="B506" s="9" t="s">
        <v>1441</v>
      </c>
      <c r="C506" s="9" t="s">
        <v>1475</v>
      </c>
      <c r="D506" s="9" t="s">
        <v>228</v>
      </c>
      <c r="E506" s="9" t="s">
        <v>1365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>_xlfn.CONCAT("da.classe.ifc only ",F506)</f>
        <v>da.classe.ifc only ifcFireSuppressionTerminaI</v>
      </c>
      <c r="L506" s="7" t="str">
        <f>_xlfn.CONCAT("Trata-se de: ", SUBSTITUTE(B506,"1.",""))</f>
        <v>Trata-se de: Modelado</v>
      </c>
      <c r="M506" s="7" t="str">
        <f>_xlfn.CONCAT("", SUBSTITUTE(C506,"."," ")," e Tageável ")</f>
        <v xml:space="preserve">Em IFC e Tageável </v>
      </c>
      <c r="N506" s="7" t="str">
        <f>_xlfn.CONCAT(SUBSTITUTE(D506,"."," ")," ")</f>
        <v xml:space="preserve">ifcFlowTerminal </v>
      </c>
      <c r="O506" s="7" t="str">
        <f>_xlfn.CONCAT(SUBSTITUTE(E506,"."," ")," ")</f>
        <v xml:space="preserve">Tema Incêndio </v>
      </c>
      <c r="P506" s="7" t="str">
        <f>_xlfn.CONCAT(L506," ",M506," ",N506," ",O506," ", SUBSTITUTE(F506, ".", " "),". --- ",Q506)</f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>_xlfn.CONCAT("key_",A506)</f>
        <v>key_506</v>
      </c>
    </row>
    <row r="507" spans="1:20" ht="7.8" customHeight="1" x14ac:dyDescent="0.3">
      <c r="A507" s="13">
        <v>507</v>
      </c>
      <c r="B507" s="9" t="s">
        <v>1441</v>
      </c>
      <c r="C507" s="9" t="s">
        <v>1475</v>
      </c>
      <c r="D507" s="9" t="s">
        <v>228</v>
      </c>
      <c r="E507" s="9" t="s">
        <v>1366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>_xlfn.CONCAT("da.classe.ifc only ",F507)</f>
        <v>da.classe.ifc only ifcOutlet</v>
      </c>
      <c r="L507" s="7" t="str">
        <f>_xlfn.CONCAT("Trata-se de: ", SUBSTITUTE(B507,"1.",""))</f>
        <v>Trata-se de: Modelado</v>
      </c>
      <c r="M507" s="7" t="str">
        <f>_xlfn.CONCAT("", SUBSTITUTE(C507,"."," ")," e Tageável ")</f>
        <v xml:space="preserve">Em IFC e Tageável </v>
      </c>
      <c r="N507" s="7" t="str">
        <f>_xlfn.CONCAT(SUBSTITUTE(D507,"."," ")," ")</f>
        <v xml:space="preserve">ifcFlowTerminal </v>
      </c>
      <c r="O507" s="7" t="str">
        <f>_xlfn.CONCAT(SUBSTITUTE(E507,"."," ")," ")</f>
        <v xml:space="preserve">Tema Instalação </v>
      </c>
      <c r="P507" s="7" t="str">
        <f>_xlfn.CONCAT(L507," ",M507," ",N507," ",O507," ", SUBSTITUTE(F507, ".", " "),". --- ",Q507)</f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>_xlfn.CONCAT("key_",A507)</f>
        <v>key_507</v>
      </c>
    </row>
    <row r="508" spans="1:20" ht="7.8" customHeight="1" x14ac:dyDescent="0.3">
      <c r="A508" s="13">
        <v>508</v>
      </c>
      <c r="B508" s="9" t="s">
        <v>1441</v>
      </c>
      <c r="C508" s="9" t="s">
        <v>1475</v>
      </c>
      <c r="D508" s="9" t="s">
        <v>228</v>
      </c>
      <c r="E508" s="9" t="s">
        <v>1366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>_xlfn.CONCAT("da.classe.ifc only ",F508)</f>
        <v>da.classe.ifc only ifcStackTerminal</v>
      </c>
      <c r="L508" s="7" t="str">
        <f>_xlfn.CONCAT("Trata-se de: ", SUBSTITUTE(B508,"1.",""))</f>
        <v>Trata-se de: Modelado</v>
      </c>
      <c r="M508" s="7" t="str">
        <f>_xlfn.CONCAT("", SUBSTITUTE(C508,"."," ")," e Tageável ")</f>
        <v xml:space="preserve">Em IFC e Tageável </v>
      </c>
      <c r="N508" s="7" t="str">
        <f>_xlfn.CONCAT(SUBSTITUTE(D508,"."," ")," ")</f>
        <v xml:space="preserve">ifcFlowTerminal </v>
      </c>
      <c r="O508" s="7" t="str">
        <f>_xlfn.CONCAT(SUBSTITUTE(E508,"."," ")," ")</f>
        <v xml:space="preserve">Tema Instalação </v>
      </c>
      <c r="P508" s="7" t="str">
        <f>_xlfn.CONCAT(L508," ",M508," ",N508," ",O508," ", SUBSTITUTE(F508, ".", " "),". --- ",Q508)</f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>_xlfn.CONCAT("key_",A508)</f>
        <v>key_508</v>
      </c>
    </row>
    <row r="509" spans="1:20" ht="7.8" customHeight="1" x14ac:dyDescent="0.3">
      <c r="A509" s="13">
        <v>509</v>
      </c>
      <c r="B509" s="9" t="s">
        <v>1441</v>
      </c>
      <c r="C509" s="9" t="s">
        <v>1475</v>
      </c>
      <c r="D509" s="9" t="s">
        <v>228</v>
      </c>
      <c r="E509" s="25" t="s">
        <v>1369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>_xlfn.CONCAT("da.classe.ifc only ",F509)</f>
        <v>da.classe.ifc only ifcLamp</v>
      </c>
      <c r="L509" s="7" t="str">
        <f>_xlfn.CONCAT("Trata-se de: ", SUBSTITUTE(B509,"1.",""))</f>
        <v>Trata-se de: Modelado</v>
      </c>
      <c r="M509" s="7" t="str">
        <f>_xlfn.CONCAT("", SUBSTITUTE(C509,"."," ")," e Tageável ")</f>
        <v xml:space="preserve">Em IFC e Tageável </v>
      </c>
      <c r="N509" s="7" t="str">
        <f>_xlfn.CONCAT(SUBSTITUTE(D509,"."," ")," ")</f>
        <v xml:space="preserve">ifcFlowTerminal </v>
      </c>
      <c r="O509" s="7" t="str">
        <f>_xlfn.CONCAT(SUBSTITUTE(E509,"."," ")," ")</f>
        <v xml:space="preserve">Tema Luminotécnica </v>
      </c>
      <c r="P509" s="7" t="str">
        <f>_xlfn.CONCAT(L509," ",M509," ",N509," ",O509," ", SUBSTITUTE(F509, ".", " "),". --- ",Q509)</f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>_xlfn.CONCAT("key_",A509)</f>
        <v>key_509</v>
      </c>
    </row>
    <row r="510" spans="1:20" ht="7.8" customHeight="1" x14ac:dyDescent="0.3">
      <c r="A510" s="13">
        <v>510</v>
      </c>
      <c r="B510" s="9" t="s">
        <v>1441</v>
      </c>
      <c r="C510" s="9" t="s">
        <v>1475</v>
      </c>
      <c r="D510" s="9" t="s">
        <v>228</v>
      </c>
      <c r="E510" s="25" t="s">
        <v>1369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>_xlfn.CONCAT("da.classe.ifc only ",F510)</f>
        <v>da.classe.ifc only ifcLightFixture</v>
      </c>
      <c r="L510" s="7" t="str">
        <f>_xlfn.CONCAT("Trata-se de: ", SUBSTITUTE(B510,"1.",""))</f>
        <v>Trata-se de: Modelado</v>
      </c>
      <c r="M510" s="7" t="str">
        <f>_xlfn.CONCAT("", SUBSTITUTE(C510,"."," ")," e Tageável ")</f>
        <v xml:space="preserve">Em IFC e Tageável </v>
      </c>
      <c r="N510" s="7" t="str">
        <f>_xlfn.CONCAT(SUBSTITUTE(D510,"."," ")," ")</f>
        <v xml:space="preserve">ifcFlowTerminal </v>
      </c>
      <c r="O510" s="7" t="str">
        <f>_xlfn.CONCAT(SUBSTITUTE(E510,"."," ")," ")</f>
        <v xml:space="preserve">Tema Luminotécnica </v>
      </c>
      <c r="P510" s="7" t="str">
        <f>_xlfn.CONCAT(L510," ",M510," ",N510," ",O510," ", SUBSTITUTE(F510, ".", " "),". --- ",Q510)</f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>_xlfn.CONCAT("key_",A510)</f>
        <v>key_510</v>
      </c>
    </row>
    <row r="511" spans="1:20" ht="7.8" customHeight="1" x14ac:dyDescent="0.3">
      <c r="A511" s="13">
        <v>511</v>
      </c>
      <c r="B511" s="9" t="s">
        <v>1441</v>
      </c>
      <c r="C511" s="9" t="s">
        <v>1475</v>
      </c>
      <c r="D511" s="9" t="s">
        <v>228</v>
      </c>
      <c r="E511" s="9" t="s">
        <v>1379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>_xlfn.CONCAT("da.classe.ifc only ",F511)</f>
        <v>da.classe.ifc only ifcMedicaIDevice</v>
      </c>
      <c r="L511" s="7" t="str">
        <f>_xlfn.CONCAT("Trata-se de: ", SUBSTITUTE(B511,"1.",""))</f>
        <v>Trata-se de: Modelado</v>
      </c>
      <c r="M511" s="7" t="str">
        <f>_xlfn.CONCAT("", SUBSTITUTE(C511,"."," ")," e Tageável ")</f>
        <v xml:space="preserve">Em IFC e Tageável </v>
      </c>
      <c r="N511" s="7" t="str">
        <f>_xlfn.CONCAT(SUBSTITUTE(D511,"."," ")," ")</f>
        <v xml:space="preserve">ifcFlowTerminal </v>
      </c>
      <c r="O511" s="7" t="str">
        <f>_xlfn.CONCAT(SUBSTITUTE(E511,"."," ")," ")</f>
        <v xml:space="preserve">Tema Saúde </v>
      </c>
      <c r="P511" s="7" t="str">
        <f>_xlfn.CONCAT(L511," ",M511," ",N511," ",O511," ", SUBSTITUTE(F511, ".", " "),". --- ",Q511)</f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>_xlfn.CONCAT("key_",A511)</f>
        <v>key_511</v>
      </c>
    </row>
    <row r="512" spans="1:20" ht="7.8" customHeight="1" x14ac:dyDescent="0.3">
      <c r="A512" s="13">
        <v>512</v>
      </c>
      <c r="B512" s="9" t="s">
        <v>1441</v>
      </c>
      <c r="C512" s="9" t="s">
        <v>1475</v>
      </c>
      <c r="D512" s="9" t="s">
        <v>228</v>
      </c>
      <c r="E512" s="9" t="s">
        <v>1380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>_xlfn.CONCAT("da.classe.ifc only ",F512)</f>
        <v>da.classe.ifc only ifcCommunicationsAppliance</v>
      </c>
      <c r="L512" s="7" t="str">
        <f>_xlfn.CONCAT("Trata-se de: ", SUBSTITUTE(B512,"1.",""))</f>
        <v>Trata-se de: Modelado</v>
      </c>
      <c r="M512" s="7" t="str">
        <f>_xlfn.CONCAT("", SUBSTITUTE(C512,"."," ")," e Tageável ")</f>
        <v xml:space="preserve">Em IFC e Tageável </v>
      </c>
      <c r="N512" s="7" t="str">
        <f>_xlfn.CONCAT(SUBSTITUTE(D512,"."," ")," ")</f>
        <v xml:space="preserve">ifcFlowTerminal </v>
      </c>
      <c r="O512" s="7" t="str">
        <f>_xlfn.CONCAT(SUBSTITUTE(E512,"."," ")," ")</f>
        <v xml:space="preserve">Tema Telecom </v>
      </c>
      <c r="P512" s="7" t="str">
        <f>_xlfn.CONCAT(L512," ",M512," ",N512," ",O512," ", SUBSTITUTE(F512, ".", " "),". --- ",Q512)</f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>_xlfn.CONCAT("key_",A512)</f>
        <v>key_512</v>
      </c>
    </row>
    <row r="513" spans="1:20" ht="7.8" customHeight="1" x14ac:dyDescent="0.3">
      <c r="A513" s="13">
        <v>513</v>
      </c>
      <c r="B513" s="9" t="s">
        <v>1441</v>
      </c>
      <c r="C513" s="9" t="s">
        <v>1475</v>
      </c>
      <c r="D513" s="9" t="s">
        <v>228</v>
      </c>
      <c r="E513" s="25" t="s">
        <v>1370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>_xlfn.CONCAT("da.classe.ifc only ",F513)</f>
        <v>da.classe.ifc only ifcSanitaryTerminaI</v>
      </c>
      <c r="L513" s="7" t="str">
        <f>_xlfn.CONCAT("Trata-se de: ", SUBSTITUTE(B513,"1.",""))</f>
        <v>Trata-se de: Modelado</v>
      </c>
      <c r="M513" s="7" t="str">
        <f>_xlfn.CONCAT("", SUBSTITUTE(C513,"."," ")," e Tageável ")</f>
        <v xml:space="preserve">Em IFC e Tageável </v>
      </c>
      <c r="N513" s="7" t="str">
        <f>_xlfn.CONCAT(SUBSTITUTE(D513,"."," ")," ")</f>
        <v xml:space="preserve">ifcFlowTerminal </v>
      </c>
      <c r="O513" s="7" t="str">
        <f>_xlfn.CONCAT(SUBSTITUTE(E513,"."," ")," ")</f>
        <v xml:space="preserve">Tema Tubulação </v>
      </c>
      <c r="P513" s="7" t="str">
        <f>_xlfn.CONCAT(L513," ",M513," ",N513," ",O513," ", SUBSTITUTE(F513, ".", " "),". --- ",Q513)</f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>_xlfn.CONCAT("key_",A513)</f>
        <v>key_513</v>
      </c>
    </row>
    <row r="514" spans="1:20" ht="7.8" customHeight="1" x14ac:dyDescent="0.3">
      <c r="A514" s="13">
        <v>514</v>
      </c>
      <c r="B514" s="9" t="s">
        <v>1441</v>
      </c>
      <c r="C514" s="9" t="s">
        <v>1475</v>
      </c>
      <c r="D514" s="9" t="s">
        <v>228</v>
      </c>
      <c r="E514" s="25" t="s">
        <v>1370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>_xlfn.CONCAT("da.classe.ifc only ",F514)</f>
        <v>da.classe.ifc only ifcWasteTerminal</v>
      </c>
      <c r="L514" s="7" t="str">
        <f>_xlfn.CONCAT("Trata-se de: ", SUBSTITUTE(B514,"1.",""))</f>
        <v>Trata-se de: Modelado</v>
      </c>
      <c r="M514" s="7" t="str">
        <f>_xlfn.CONCAT("", SUBSTITUTE(C514,"."," ")," e Tageável ")</f>
        <v xml:space="preserve">Em IFC e Tageável </v>
      </c>
      <c r="N514" s="7" t="str">
        <f>_xlfn.CONCAT(SUBSTITUTE(D514,"."," ")," ")</f>
        <v xml:space="preserve">ifcFlowTerminal </v>
      </c>
      <c r="O514" s="7" t="str">
        <f>_xlfn.CONCAT(SUBSTITUTE(E514,"."," ")," ")</f>
        <v xml:space="preserve">Tema Tubulação </v>
      </c>
      <c r="P514" s="7" t="str">
        <f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>_xlfn.CONCAT("key_",A514)</f>
        <v>key_514</v>
      </c>
    </row>
    <row r="515" spans="1:20" ht="7.8" customHeight="1" x14ac:dyDescent="0.3">
      <c r="A515" s="13">
        <v>515</v>
      </c>
      <c r="B515" s="9" t="s">
        <v>1441</v>
      </c>
      <c r="C515" s="9" t="s">
        <v>1475</v>
      </c>
      <c r="D515" s="9" t="s">
        <v>582</v>
      </c>
      <c r="E515" s="25" t="s">
        <v>1381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>_xlfn.CONCAT("da.classe.ifc only ",F515)</f>
        <v>da.classe.ifc only ifcFurniture</v>
      </c>
      <c r="L515" s="7" t="str">
        <f>_xlfn.CONCAT("Trata-se de: ", SUBSTITUTE(B515,"1.",""))</f>
        <v>Trata-se de: Modelado</v>
      </c>
      <c r="M515" s="7" t="str">
        <f>_xlfn.CONCAT("", SUBSTITUTE(C515,"."," ")," e Tageável ")</f>
        <v xml:space="preserve">Em IFC e Tageável </v>
      </c>
      <c r="N515" s="7" t="str">
        <f>_xlfn.CONCAT(SUBSTITUTE(D515,"."," ")," ")</f>
        <v xml:space="preserve">ifcFurnishingElement </v>
      </c>
      <c r="O515" s="7" t="str">
        <f>_xlfn.CONCAT(SUBSTITUTE(E515,"."," ")," ")</f>
        <v xml:space="preserve">Tema Mobiliário </v>
      </c>
      <c r="P515" s="7" t="str">
        <f>_xlfn.CONCAT(L515," ",M515," ",N515," ",O515," ", SUBSTITUTE(F515, ".", " "),". --- ",Q515)</f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>_xlfn.CONCAT("key_",A515)</f>
        <v>key_515</v>
      </c>
    </row>
    <row r="516" spans="1:20" ht="7.8" customHeight="1" x14ac:dyDescent="0.3">
      <c r="A516" s="13">
        <v>516</v>
      </c>
      <c r="B516" s="9" t="s">
        <v>1441</v>
      </c>
      <c r="C516" s="9" t="s">
        <v>1475</v>
      </c>
      <c r="D516" s="9" t="s">
        <v>582</v>
      </c>
      <c r="E516" s="25" t="s">
        <v>1381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>_xlfn.CONCAT("da.classe.ifc only ",F516)</f>
        <v>da.classe.ifc only ifcSystemFurnitureElement</v>
      </c>
      <c r="L516" s="7" t="str">
        <f>_xlfn.CONCAT("Trata-se de: ", SUBSTITUTE(B516,"1.",""))</f>
        <v>Trata-se de: Modelado</v>
      </c>
      <c r="M516" s="7" t="str">
        <f>_xlfn.CONCAT("", SUBSTITUTE(C516,"."," ")," e Tageável ")</f>
        <v xml:space="preserve">Em IFC e Tageável </v>
      </c>
      <c r="N516" s="7" t="str">
        <f>_xlfn.CONCAT(SUBSTITUTE(D516,"."," ")," ")</f>
        <v xml:space="preserve">ifcFurnishingElement </v>
      </c>
      <c r="O516" s="7" t="str">
        <f>_xlfn.CONCAT(SUBSTITUTE(E516,"."," ")," ")</f>
        <v xml:space="preserve">Tema Mobiliário </v>
      </c>
      <c r="P516" s="7" t="str">
        <f>_xlfn.CONCAT(L516," ",M516," ",N516," ",O516," ", SUBSTITUTE(F516, ".", " "),". --- ",Q516)</f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>_xlfn.CONCAT("key_",A516)</f>
        <v>key_516</v>
      </c>
    </row>
    <row r="517" spans="1:20" ht="7.8" customHeight="1" x14ac:dyDescent="0.3">
      <c r="A517" s="13">
        <v>517</v>
      </c>
      <c r="B517" s="9" t="s">
        <v>1441</v>
      </c>
      <c r="C517" s="9" t="s">
        <v>1475</v>
      </c>
      <c r="D517" s="9" t="s">
        <v>231</v>
      </c>
      <c r="E517" s="25" t="s">
        <v>1799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>_xlfn.CONCAT("da.classe.ifc only ",F517)</f>
        <v>da.classe.ifc only ifcGeographicEIement</v>
      </c>
      <c r="L517" s="7" t="str">
        <f>_xlfn.CONCAT("Trata-se de: ", SUBSTITUTE(B517,"1.",""))</f>
        <v>Trata-se de: Modelado</v>
      </c>
      <c r="M517" s="7" t="str">
        <f>_xlfn.CONCAT("", SUBSTITUTE(C517,"."," ")," e Tageável ")</f>
        <v xml:space="preserve">Em IFC e Tageável </v>
      </c>
      <c r="N517" s="7" t="str">
        <f>_xlfn.CONCAT(SUBSTITUTE(D517,"."," ")," ")</f>
        <v xml:space="preserve">ifcGeographicEIement </v>
      </c>
      <c r="O517" s="7" t="str">
        <f>_xlfn.CONCAT(SUBSTITUTE(E517,"."," ")," ")</f>
        <v xml:space="preserve">Tema Situação </v>
      </c>
      <c r="P517" s="7" t="str">
        <f>_xlfn.CONCAT(L517," ",M517," ",N517," ",O517," ", SUBSTITUTE(F517, ".", " "),". --- ",Q517)</f>
        <v>Trata-se de: Modelado Em IFC e Tageável  ifcGeographicEIement  Tema Situação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>_xlfn.CONCAT("key_",A517)</f>
        <v>key_517</v>
      </c>
    </row>
    <row r="518" spans="1:20" ht="7.8" customHeight="1" x14ac:dyDescent="0.3">
      <c r="A518" s="13">
        <v>518</v>
      </c>
      <c r="B518" s="9" t="s">
        <v>1441</v>
      </c>
      <c r="C518" s="9" t="s">
        <v>1475</v>
      </c>
      <c r="D518" s="9" t="s">
        <v>515</v>
      </c>
      <c r="E518" s="9" t="s">
        <v>1382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>_xlfn.CONCAT("da.classe.ifc only ",F518)</f>
        <v>da.classe.ifc only ifcStructuralAnalisysModel</v>
      </c>
      <c r="L518" s="7" t="str">
        <f>_xlfn.CONCAT("Trata-se de: ", SUBSTITUTE(B518,"1.",""))</f>
        <v>Trata-se de: Modelado</v>
      </c>
      <c r="M518" s="7" t="str">
        <f>_xlfn.CONCAT("", SUBSTITUTE(C518,"."," ")," e Tageável ")</f>
        <v xml:space="preserve">Em IFC e Tageável </v>
      </c>
      <c r="N518" s="7" t="str">
        <f>_xlfn.CONCAT(SUBSTITUTE(D518,"."," ")," ")</f>
        <v xml:space="preserve">ifcGroup </v>
      </c>
      <c r="O518" s="7" t="str">
        <f>_xlfn.CONCAT(SUBSTITUTE(E518,"."," ")," ")</f>
        <v xml:space="preserve">Tema AnáliseEstrutural </v>
      </c>
      <c r="P518" s="7" t="str">
        <f>_xlfn.CONCAT(L518," ",M518," ",N518," ",O518," ", SUBSTITUTE(F518, ".", " "),". --- ",Q518)</f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>_xlfn.CONCAT("key_",A518)</f>
        <v>key_518</v>
      </c>
    </row>
    <row r="519" spans="1:20" ht="7.8" customHeight="1" x14ac:dyDescent="0.3">
      <c r="A519" s="13">
        <v>519</v>
      </c>
      <c r="B519" s="9" t="s">
        <v>1441</v>
      </c>
      <c r="C519" s="9" t="s">
        <v>1475</v>
      </c>
      <c r="D519" s="9" t="s">
        <v>515</v>
      </c>
      <c r="E519" s="9" t="s">
        <v>1382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>_xlfn.CONCAT("da.classe.ifc only ",F519)</f>
        <v>da.classe.ifc only ifcStructuralLoadGroup</v>
      </c>
      <c r="L519" s="7" t="str">
        <f>_xlfn.CONCAT("Trata-se de: ", SUBSTITUTE(B519,"1.",""))</f>
        <v>Trata-se de: Modelado</v>
      </c>
      <c r="M519" s="7" t="str">
        <f>_xlfn.CONCAT("", SUBSTITUTE(C519,"."," ")," e Tageável ")</f>
        <v xml:space="preserve">Em IFC e Tageável </v>
      </c>
      <c r="N519" s="7" t="str">
        <f>_xlfn.CONCAT(SUBSTITUTE(D519,"."," ")," ")</f>
        <v xml:space="preserve">ifcGroup </v>
      </c>
      <c r="O519" s="7" t="str">
        <f>_xlfn.CONCAT(SUBSTITUTE(E519,"."," ")," ")</f>
        <v xml:space="preserve">Tema AnáliseEstrutural </v>
      </c>
      <c r="P519" s="7" t="str">
        <f>_xlfn.CONCAT(L519," ",M519," ",N519," ",O519," ", SUBSTITUTE(F519, ".", " "),". --- ",Q519)</f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>_xlfn.CONCAT("key_",A519)</f>
        <v>key_519</v>
      </c>
    </row>
    <row r="520" spans="1:20" ht="7.8" customHeight="1" x14ac:dyDescent="0.3">
      <c r="A520" s="13">
        <v>520</v>
      </c>
      <c r="B520" s="9" t="s">
        <v>1441</v>
      </c>
      <c r="C520" s="9" t="s">
        <v>1475</v>
      </c>
      <c r="D520" s="9" t="s">
        <v>515</v>
      </c>
      <c r="E520" s="9" t="s">
        <v>1382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>_xlfn.CONCAT("da.classe.ifc only ",F520)</f>
        <v>da.classe.ifc only ifcStructuralResultGroup</v>
      </c>
      <c r="L520" s="7" t="str">
        <f>_xlfn.CONCAT("Trata-se de: ", SUBSTITUTE(B520,"1.",""))</f>
        <v>Trata-se de: Modelado</v>
      </c>
      <c r="M520" s="7" t="str">
        <f>_xlfn.CONCAT("", SUBSTITUTE(C520,"."," ")," e Tageável ")</f>
        <v xml:space="preserve">Em IFC e Tageável </v>
      </c>
      <c r="N520" s="7" t="str">
        <f>_xlfn.CONCAT(SUBSTITUTE(D520,"."," ")," ")</f>
        <v xml:space="preserve">ifcGroup </v>
      </c>
      <c r="O520" s="7" t="str">
        <f>_xlfn.CONCAT(SUBSTITUTE(E520,"."," ")," ")</f>
        <v xml:space="preserve">Tema AnáliseEstrutural </v>
      </c>
      <c r="P520" s="7" t="str">
        <f>_xlfn.CONCAT(L520," ",M520," ",N520," ",O520," ", SUBSTITUTE(F520, ".", " "),". --- ",Q520)</f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>_xlfn.CONCAT("key_",A520)</f>
        <v>key_520</v>
      </c>
    </row>
    <row r="521" spans="1:20" ht="7.8" customHeight="1" x14ac:dyDescent="0.3">
      <c r="A521" s="13">
        <v>521</v>
      </c>
      <c r="B521" s="9" t="s">
        <v>1441</v>
      </c>
      <c r="C521" s="9" t="s">
        <v>1475</v>
      </c>
      <c r="D521" s="9" t="s">
        <v>515</v>
      </c>
      <c r="E521" s="25" t="s">
        <v>1383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>_xlfn.CONCAT("da.classe.ifc only ",F521)</f>
        <v>da.classe.ifc only ifcZone</v>
      </c>
      <c r="L521" s="7" t="str">
        <f>_xlfn.CONCAT("Trata-se de: ", SUBSTITUTE(B521,"1.",""))</f>
        <v>Trata-se de: Modelado</v>
      </c>
      <c r="M521" s="7" t="str">
        <f>_xlfn.CONCAT("", SUBSTITUTE(C521,"."," ")," e Tageável ")</f>
        <v xml:space="preserve">Em IFC e Tageável </v>
      </c>
      <c r="N521" s="7" t="str">
        <f>_xlfn.CONCAT(SUBSTITUTE(D521,"."," ")," ")</f>
        <v xml:space="preserve">ifcGroup </v>
      </c>
      <c r="O521" s="7" t="str">
        <f>_xlfn.CONCAT(SUBSTITUTE(E521,"."," ")," ")</f>
        <v xml:space="preserve">Tema Espacial </v>
      </c>
      <c r="P521" s="7" t="str">
        <f>_xlfn.CONCAT(L521," ",M521," ",N521," ",O521," ", SUBSTITUTE(F521, ".", " "),". --- ",Q521)</f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>_xlfn.CONCAT("key_",A521)</f>
        <v>key_521</v>
      </c>
    </row>
    <row r="522" spans="1:20" ht="7.8" customHeight="1" x14ac:dyDescent="0.3">
      <c r="A522" s="13">
        <v>522</v>
      </c>
      <c r="B522" s="9" t="s">
        <v>1441</v>
      </c>
      <c r="C522" s="9" t="s">
        <v>1475</v>
      </c>
      <c r="D522" s="9" t="s">
        <v>515</v>
      </c>
      <c r="E522" s="9" t="s">
        <v>1384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>_xlfn.CONCAT("da.classe.ifc only ",F522)</f>
        <v>da.classe.ifc only ifcAsset</v>
      </c>
      <c r="L522" s="7" t="str">
        <f>_xlfn.CONCAT("Trata-se de: ", SUBSTITUTE(B522,"1.",""))</f>
        <v>Trata-se de: Modelado</v>
      </c>
      <c r="M522" s="7" t="str">
        <f>_xlfn.CONCAT("", SUBSTITUTE(C522,"."," ")," e Tageável ")</f>
        <v xml:space="preserve">Em IFC e Tageável </v>
      </c>
      <c r="N522" s="7" t="str">
        <f>_xlfn.CONCAT(SUBSTITUTE(D522,"."," ")," ")</f>
        <v xml:space="preserve">ifcGroup </v>
      </c>
      <c r="O522" s="7" t="str">
        <f>_xlfn.CONCAT(SUBSTITUTE(E522,"."," ")," ")</f>
        <v xml:space="preserve">Tema Grupos </v>
      </c>
      <c r="P522" s="7" t="str">
        <f>_xlfn.CONCAT(L522," ",M522," ",N522," ",O522," ", SUBSTITUTE(F522, ".", " "),". --- ",Q522)</f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>_xlfn.CONCAT("key_",A522)</f>
        <v>key_522</v>
      </c>
    </row>
    <row r="523" spans="1:20" ht="7.8" customHeight="1" x14ac:dyDescent="0.3">
      <c r="A523" s="13">
        <v>523</v>
      </c>
      <c r="B523" s="9" t="s">
        <v>1441</v>
      </c>
      <c r="C523" s="9" t="s">
        <v>1475</v>
      </c>
      <c r="D523" s="9" t="s">
        <v>515</v>
      </c>
      <c r="E523" s="9" t="s">
        <v>1384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>_xlfn.CONCAT("da.classe.ifc only ",F523)</f>
        <v>da.classe.ifc only ifcCondition</v>
      </c>
      <c r="L523" s="7" t="str">
        <f>_xlfn.CONCAT("Trata-se de: ", SUBSTITUTE(B523,"1.",""))</f>
        <v>Trata-se de: Modelado</v>
      </c>
      <c r="M523" s="7" t="str">
        <f>_xlfn.CONCAT("", SUBSTITUTE(C523,"."," ")," e Tageável ")</f>
        <v xml:space="preserve">Em IFC e Tageável </v>
      </c>
      <c r="N523" s="7" t="str">
        <f>_xlfn.CONCAT(SUBSTITUTE(D523,"."," ")," ")</f>
        <v xml:space="preserve">ifcGroup </v>
      </c>
      <c r="O523" s="7" t="str">
        <f>_xlfn.CONCAT(SUBSTITUTE(E523,"."," ")," ")</f>
        <v xml:space="preserve">Tema Grupos </v>
      </c>
      <c r="P523" s="7" t="str">
        <f>_xlfn.CONCAT(L523," ",M523," ",N523," ",O523," ", SUBSTITUTE(F523, ".", " "),". --- ",Q523)</f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>_xlfn.CONCAT("key_",A523)</f>
        <v>key_523</v>
      </c>
    </row>
    <row r="524" spans="1:20" ht="7.8" customHeight="1" x14ac:dyDescent="0.3">
      <c r="A524" s="13">
        <v>524</v>
      </c>
      <c r="B524" s="9" t="s">
        <v>1441</v>
      </c>
      <c r="C524" s="9" t="s">
        <v>1475</v>
      </c>
      <c r="D524" s="9" t="s">
        <v>515</v>
      </c>
      <c r="E524" s="9" t="s">
        <v>1384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>_xlfn.CONCAT("da.classe.ifc only ",F524)</f>
        <v>da.classe.ifc only ifcInventory</v>
      </c>
      <c r="L524" s="7" t="str">
        <f>_xlfn.CONCAT("Trata-se de: ", SUBSTITUTE(B524,"1.",""))</f>
        <v>Trata-se de: Modelado</v>
      </c>
      <c r="M524" s="7" t="str">
        <f>_xlfn.CONCAT("", SUBSTITUTE(C524,"."," ")," e Tageável ")</f>
        <v xml:space="preserve">Em IFC e Tageável </v>
      </c>
      <c r="N524" s="7" t="str">
        <f>_xlfn.CONCAT(SUBSTITUTE(D524,"."," ")," ")</f>
        <v xml:space="preserve">ifcGroup </v>
      </c>
      <c r="O524" s="7" t="str">
        <f>_xlfn.CONCAT(SUBSTITUTE(E524,"."," ")," ")</f>
        <v xml:space="preserve">Tema Grupos </v>
      </c>
      <c r="P524" s="7" t="str">
        <f>_xlfn.CONCAT(L524," ",M524," ",N524," ",O524," ", SUBSTITUTE(F524, ".", " "),". --- ",Q524)</f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>_xlfn.CONCAT("key_",A524)</f>
        <v>key_524</v>
      </c>
    </row>
    <row r="525" spans="1:20" ht="7.8" customHeight="1" x14ac:dyDescent="0.3">
      <c r="A525" s="13">
        <v>525</v>
      </c>
      <c r="B525" s="9" t="s">
        <v>1441</v>
      </c>
      <c r="C525" s="9" t="s">
        <v>1475</v>
      </c>
      <c r="D525" s="9" t="s">
        <v>515</v>
      </c>
      <c r="E525" s="9" t="s">
        <v>1366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>_xlfn.CONCAT("da.classe.ifc only ",F525)</f>
        <v>da.classe.ifc only ifcDistributionSystem</v>
      </c>
      <c r="L525" s="7" t="str">
        <f>_xlfn.CONCAT("Trata-se de: ", SUBSTITUTE(B525,"1.",""))</f>
        <v>Trata-se de: Modelado</v>
      </c>
      <c r="M525" s="7" t="str">
        <f>_xlfn.CONCAT("", SUBSTITUTE(C525,"."," ")," e Tageável ")</f>
        <v xml:space="preserve">Em IFC e Tageável </v>
      </c>
      <c r="N525" s="7" t="str">
        <f>_xlfn.CONCAT(SUBSTITUTE(D525,"."," ")," ")</f>
        <v xml:space="preserve">ifcGroup </v>
      </c>
      <c r="O525" s="7" t="str">
        <f>_xlfn.CONCAT(SUBSTITUTE(E525,"."," ")," ")</f>
        <v xml:space="preserve">Tema Instalação </v>
      </c>
      <c r="P525" s="7" t="str">
        <f>_xlfn.CONCAT(L525," ",M525," ",N525," ",O525," ", SUBSTITUTE(F525, ".", " "),". --- ",Q525)</f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>_xlfn.CONCAT("key_",A525)</f>
        <v>key_525</v>
      </c>
    </row>
    <row r="526" spans="1:20" ht="7.8" customHeight="1" x14ac:dyDescent="0.3">
      <c r="A526" s="13">
        <v>526</v>
      </c>
      <c r="B526" s="9" t="s">
        <v>1441</v>
      </c>
      <c r="C526" s="9" t="s">
        <v>1475</v>
      </c>
      <c r="D526" s="9" t="s">
        <v>515</v>
      </c>
      <c r="E526" s="9" t="s">
        <v>1358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>_xlfn.CONCAT("da.classe.ifc only ",F526)</f>
        <v>da.classe.ifc only ifcBuildingSystem</v>
      </c>
      <c r="L526" s="7" t="str">
        <f>_xlfn.CONCAT("Trata-se de: ", SUBSTITUTE(B526,"1.",""))</f>
        <v>Trata-se de: Modelado</v>
      </c>
      <c r="M526" s="7" t="str">
        <f>_xlfn.CONCAT("", SUBSTITUTE(C526,"."," ")," e Tageável ")</f>
        <v xml:space="preserve">Em IFC e Tageável </v>
      </c>
      <c r="N526" s="7" t="str">
        <f>_xlfn.CONCAT(SUBSTITUTE(D526,"."," ")," ")</f>
        <v xml:space="preserve">ifcGroup </v>
      </c>
      <c r="O526" s="7" t="str">
        <f>_xlfn.CONCAT(SUBSTITUTE(E526,"."," ")," ")</f>
        <v xml:space="preserve">Tema Layout </v>
      </c>
      <c r="P526" s="7" t="str">
        <f>_xlfn.CONCAT(L526," ",M526," ",N526," ",O526," ", SUBSTITUTE(F526, ".", " "),". --- ",Q526)</f>
        <v>Trata-se de: Modelado Em IFC e Tageável  ifcGroup  Tema Layout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>_xlfn.CONCAT("key_",A526)</f>
        <v>key_526</v>
      </c>
    </row>
    <row r="527" spans="1:20" ht="7.8" customHeight="1" x14ac:dyDescent="0.3">
      <c r="A527" s="13">
        <v>527</v>
      </c>
      <c r="B527" s="9" t="s">
        <v>1441</v>
      </c>
      <c r="C527" s="9" t="s">
        <v>1475</v>
      </c>
      <c r="D527" s="9" t="s">
        <v>578</v>
      </c>
      <c r="E527" s="25" t="s">
        <v>1385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>_xlfn.CONCAT("da.classe.ifc only ",F527)</f>
        <v>da.classe.ifc only ifcMaterial</v>
      </c>
      <c r="L527" s="7" t="str">
        <f>_xlfn.CONCAT("Trata-se de: ", SUBSTITUTE(B527,"1.",""))</f>
        <v>Trata-se de: Modelado</v>
      </c>
      <c r="M527" s="7" t="str">
        <f>_xlfn.CONCAT("", SUBSTITUTE(C527,"."," ")," e Tageável ")</f>
        <v xml:space="preserve">Em IFC e Tageável </v>
      </c>
      <c r="N527" s="7" t="str">
        <f>_xlfn.CONCAT(SUBSTITUTE(D527,"."," ")," ")</f>
        <v xml:space="preserve">ifcMaterialDefinition </v>
      </c>
      <c r="O527" s="7" t="str">
        <f>_xlfn.CONCAT(SUBSTITUTE(E527,"."," ")," ")</f>
        <v xml:space="preserve">Tema Materiais </v>
      </c>
      <c r="P527" s="7" t="str">
        <f>_xlfn.CONCAT(L527," ",M527," ",N527," ",O527," ", SUBSTITUTE(F527, ".", " "),". --- ",Q527)</f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>_xlfn.CONCAT("key_",A527)</f>
        <v>key_527</v>
      </c>
    </row>
    <row r="528" spans="1:20" ht="7.8" customHeight="1" x14ac:dyDescent="0.3">
      <c r="A528" s="13">
        <v>528</v>
      </c>
      <c r="B528" s="9" t="s">
        <v>1441</v>
      </c>
      <c r="C528" s="9" t="s">
        <v>1475</v>
      </c>
      <c r="D528" s="9" t="s">
        <v>578</v>
      </c>
      <c r="E528" s="25" t="s">
        <v>1385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>_xlfn.CONCAT("da.classe.ifc only ",F528)</f>
        <v>da.classe.ifc only ifcMaterialConstituent</v>
      </c>
      <c r="L528" s="7" t="str">
        <f>_xlfn.CONCAT("Trata-se de: ", SUBSTITUTE(B528,"1.",""))</f>
        <v>Trata-se de: Modelado</v>
      </c>
      <c r="M528" s="7" t="str">
        <f>_xlfn.CONCAT("", SUBSTITUTE(C528,"."," ")," e Tageável ")</f>
        <v xml:space="preserve">Em IFC e Tageável </v>
      </c>
      <c r="N528" s="7" t="str">
        <f>_xlfn.CONCAT(SUBSTITUTE(D528,"."," ")," ")</f>
        <v xml:space="preserve">ifcMaterialDefinition </v>
      </c>
      <c r="O528" s="7" t="str">
        <f>_xlfn.CONCAT(SUBSTITUTE(E528,"."," ")," ")</f>
        <v xml:space="preserve">Tema Materiais </v>
      </c>
      <c r="P528" s="7" t="str">
        <f>_xlfn.CONCAT(L528," ",M528," ",N528," ",O528," ", SUBSTITUTE(F528, ".", " "),". --- ",Q528)</f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>_xlfn.CONCAT("key_",A528)</f>
        <v>key_528</v>
      </c>
    </row>
    <row r="529" spans="1:20" ht="7.8" customHeight="1" x14ac:dyDescent="0.3">
      <c r="A529" s="13">
        <v>529</v>
      </c>
      <c r="B529" s="9" t="s">
        <v>1441</v>
      </c>
      <c r="C529" s="9" t="s">
        <v>1475</v>
      </c>
      <c r="D529" s="9" t="s">
        <v>578</v>
      </c>
      <c r="E529" s="25" t="s">
        <v>1385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>_xlfn.CONCAT("da.classe.ifc only ",F529)</f>
        <v>da.classe.ifc only ifcMaterialConstituentSet</v>
      </c>
      <c r="L529" s="7" t="str">
        <f>_xlfn.CONCAT("Trata-se de: ", SUBSTITUTE(B529,"1.",""))</f>
        <v>Trata-se de: Modelado</v>
      </c>
      <c r="M529" s="7" t="str">
        <f>_xlfn.CONCAT("", SUBSTITUTE(C529,"."," ")," e Tageável ")</f>
        <v xml:space="preserve">Em IFC e Tageável </v>
      </c>
      <c r="N529" s="7" t="str">
        <f>_xlfn.CONCAT(SUBSTITUTE(D529,"."," ")," ")</f>
        <v xml:space="preserve">ifcMaterialDefinition </v>
      </c>
      <c r="O529" s="7" t="str">
        <f>_xlfn.CONCAT(SUBSTITUTE(E529,"."," ")," ")</f>
        <v xml:space="preserve">Tema Materiais </v>
      </c>
      <c r="P529" s="7" t="str">
        <f>_xlfn.CONCAT(L529," ",M529," ",N529," ",O529," ", SUBSTITUTE(F529, ".", " "),". --- ",Q529)</f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>_xlfn.CONCAT("key_",A529)</f>
        <v>key_529</v>
      </c>
    </row>
    <row r="530" spans="1:20" ht="7.8" customHeight="1" x14ac:dyDescent="0.3">
      <c r="A530" s="13">
        <v>530</v>
      </c>
      <c r="B530" s="9" t="s">
        <v>1441</v>
      </c>
      <c r="C530" s="9" t="s">
        <v>1475</v>
      </c>
      <c r="D530" s="9" t="s">
        <v>578</v>
      </c>
      <c r="E530" s="25" t="s">
        <v>1385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>_xlfn.CONCAT("da.classe.ifc only ",F530)</f>
        <v>da.classe.ifc only ifcMaterialLayer</v>
      </c>
      <c r="L530" s="7" t="str">
        <f>_xlfn.CONCAT("Trata-se de: ", SUBSTITUTE(B530,"1.",""))</f>
        <v>Trata-se de: Modelado</v>
      </c>
      <c r="M530" s="7" t="str">
        <f>_xlfn.CONCAT("", SUBSTITUTE(C530,"."," ")," e Tageável ")</f>
        <v xml:space="preserve">Em IFC e Tageável </v>
      </c>
      <c r="N530" s="7" t="str">
        <f>_xlfn.CONCAT(SUBSTITUTE(D530,"."," ")," ")</f>
        <v xml:space="preserve">ifcMaterialDefinition </v>
      </c>
      <c r="O530" s="7" t="str">
        <f>_xlfn.CONCAT(SUBSTITUTE(E530,"."," ")," ")</f>
        <v xml:space="preserve">Tema Materiais </v>
      </c>
      <c r="P530" s="7" t="str">
        <f>_xlfn.CONCAT(L530," ",M530," ",N530," ",O530," ", SUBSTITUTE(F530, ".", " "),". --- ",Q530)</f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>_xlfn.CONCAT("key_",A530)</f>
        <v>key_530</v>
      </c>
    </row>
    <row r="531" spans="1:20" ht="7.8" customHeight="1" x14ac:dyDescent="0.3">
      <c r="A531" s="13">
        <v>531</v>
      </c>
      <c r="B531" s="9" t="s">
        <v>1441</v>
      </c>
      <c r="C531" s="9" t="s">
        <v>1475</v>
      </c>
      <c r="D531" s="9" t="s">
        <v>578</v>
      </c>
      <c r="E531" s="25" t="s">
        <v>1385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>_xlfn.CONCAT("da.classe.ifc only ",F531)</f>
        <v>da.classe.ifc only ifcMaterialLayerSet</v>
      </c>
      <c r="L531" s="7" t="str">
        <f>_xlfn.CONCAT("Trata-se de: ", SUBSTITUTE(B531,"1.",""))</f>
        <v>Trata-se de: Modelado</v>
      </c>
      <c r="M531" s="7" t="str">
        <f>_xlfn.CONCAT("", SUBSTITUTE(C531,"."," ")," e Tageável ")</f>
        <v xml:space="preserve">Em IFC e Tageável </v>
      </c>
      <c r="N531" s="7" t="str">
        <f>_xlfn.CONCAT(SUBSTITUTE(D531,"."," ")," ")</f>
        <v xml:space="preserve">ifcMaterialDefinition </v>
      </c>
      <c r="O531" s="7" t="str">
        <f>_xlfn.CONCAT(SUBSTITUTE(E531,"."," ")," ")</f>
        <v xml:space="preserve">Tema Materiais </v>
      </c>
      <c r="P531" s="7" t="str">
        <f>_xlfn.CONCAT(L531," ",M531," ",N531," ",O531," ", SUBSTITUTE(F531, ".", " "),". --- ",Q531)</f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>_xlfn.CONCAT("key_",A531)</f>
        <v>key_531</v>
      </c>
    </row>
    <row r="532" spans="1:20" ht="7.8" customHeight="1" x14ac:dyDescent="0.3">
      <c r="A532" s="13">
        <v>532</v>
      </c>
      <c r="B532" s="9" t="s">
        <v>1441</v>
      </c>
      <c r="C532" s="9" t="s">
        <v>1475</v>
      </c>
      <c r="D532" s="9" t="s">
        <v>578</v>
      </c>
      <c r="E532" s="25" t="s">
        <v>1385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>_xlfn.CONCAT("da.classe.ifc only ",F532)</f>
        <v>da.classe.ifc only ifcMaterialProfile</v>
      </c>
      <c r="L532" s="7" t="str">
        <f>_xlfn.CONCAT("Trata-se de: ", SUBSTITUTE(B532,"1.",""))</f>
        <v>Trata-se de: Modelado</v>
      </c>
      <c r="M532" s="7" t="str">
        <f>_xlfn.CONCAT("", SUBSTITUTE(C532,"."," ")," e Tageável ")</f>
        <v xml:space="preserve">Em IFC e Tageável </v>
      </c>
      <c r="N532" s="7" t="str">
        <f>_xlfn.CONCAT(SUBSTITUTE(D532,"."," ")," ")</f>
        <v xml:space="preserve">ifcMaterialDefinition </v>
      </c>
      <c r="O532" s="7" t="str">
        <f>_xlfn.CONCAT(SUBSTITUTE(E532,"."," ")," ")</f>
        <v xml:space="preserve">Tema Materiais </v>
      </c>
      <c r="P532" s="7" t="str">
        <f>_xlfn.CONCAT(L532," ",M532," ",N532," ",O532," ", SUBSTITUTE(F532, ".", " "),". --- ",Q532)</f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>_xlfn.CONCAT("key_",A532)</f>
        <v>key_532</v>
      </c>
    </row>
    <row r="533" spans="1:20" ht="7.8" customHeight="1" x14ac:dyDescent="0.3">
      <c r="A533" s="13">
        <v>533</v>
      </c>
      <c r="B533" s="9" t="s">
        <v>1441</v>
      </c>
      <c r="C533" s="9" t="s">
        <v>1475</v>
      </c>
      <c r="D533" s="9" t="s">
        <v>578</v>
      </c>
      <c r="E533" s="25" t="s">
        <v>1385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>_xlfn.CONCAT("da.classe.ifc only ",F533)</f>
        <v>da.classe.ifc only ifcMaterialProfileSet</v>
      </c>
      <c r="L533" s="7" t="str">
        <f>_xlfn.CONCAT("Trata-se de: ", SUBSTITUTE(B533,"1.",""))</f>
        <v>Trata-se de: Modelado</v>
      </c>
      <c r="M533" s="7" t="str">
        <f>_xlfn.CONCAT("", SUBSTITUTE(C533,"."," ")," e Tageável ")</f>
        <v xml:space="preserve">Em IFC e Tageável </v>
      </c>
      <c r="N533" s="7" t="str">
        <f>_xlfn.CONCAT(SUBSTITUTE(D533,"."," ")," ")</f>
        <v xml:space="preserve">ifcMaterialDefinition </v>
      </c>
      <c r="O533" s="7" t="str">
        <f>_xlfn.CONCAT(SUBSTITUTE(E533,"."," ")," ")</f>
        <v xml:space="preserve">Tema Materiais </v>
      </c>
      <c r="P533" s="7" t="str">
        <f>_xlfn.CONCAT(L533," ",M533," ",N533," ",O533," ", SUBSTITUTE(F533, ".", " "),". --- ",Q533)</f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>_xlfn.CONCAT("key_",A533)</f>
        <v>key_533</v>
      </c>
    </row>
    <row r="534" spans="1:20" ht="7.8" customHeight="1" x14ac:dyDescent="0.3">
      <c r="A534" s="13">
        <v>534</v>
      </c>
      <c r="B534" s="9" t="s">
        <v>1441</v>
      </c>
      <c r="C534" s="9" t="s">
        <v>1475</v>
      </c>
      <c r="D534" s="42" t="s">
        <v>512</v>
      </c>
      <c r="E534" s="9" t="s">
        <v>1360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>_xlfn.CONCAT("da.classe.ifc only ",F534)</f>
        <v>da.classe.ifc only ifcActor</v>
      </c>
      <c r="L534" s="7" t="str">
        <f>_xlfn.CONCAT("Trata-se de: ", SUBSTITUTE(B534,"1.",""))</f>
        <v>Trata-se de: Modelado</v>
      </c>
      <c r="M534" s="7" t="str">
        <f>_xlfn.CONCAT("", SUBSTITUTE(C534,"."," ")," e Tageável ")</f>
        <v xml:space="preserve">Em IFC e Tageável </v>
      </c>
      <c r="N534" s="7" t="str">
        <f>_xlfn.CONCAT(SUBSTITUTE(D534,"."," ")," ")</f>
        <v xml:space="preserve">ifcObject </v>
      </c>
      <c r="O534" s="7" t="str">
        <f>_xlfn.CONCAT(SUBSTITUTE(E534,"."," ")," ")</f>
        <v xml:space="preserve">Tema SuperClasses IFC </v>
      </c>
      <c r="P534" s="7" t="str">
        <f>_xlfn.CONCAT(L534," ",M534," ",N534," ",O534," ", SUBSTITUTE(F534, ".", " "),". --- ",Q534)</f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>_xlfn.CONCAT("key_",A534)</f>
        <v>key_534</v>
      </c>
    </row>
    <row r="535" spans="1:20" ht="7.8" customHeight="1" x14ac:dyDescent="0.3">
      <c r="A535" s="13">
        <v>535</v>
      </c>
      <c r="B535" s="9" t="s">
        <v>1441</v>
      </c>
      <c r="C535" s="9" t="s">
        <v>1475</v>
      </c>
      <c r="D535" s="42" t="s">
        <v>512</v>
      </c>
      <c r="E535" s="9" t="s">
        <v>1360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>_xlfn.CONCAT("da.classe.ifc only ",F535)</f>
        <v>da.classe.ifc only ifcControl</v>
      </c>
      <c r="L535" s="7" t="str">
        <f>_xlfn.CONCAT("Trata-se de: ", SUBSTITUTE(B535,"1.",""))</f>
        <v>Trata-se de: Modelado</v>
      </c>
      <c r="M535" s="7" t="str">
        <f>_xlfn.CONCAT("", SUBSTITUTE(C535,"."," ")," e Tageável ")</f>
        <v xml:space="preserve">Em IFC e Tageável </v>
      </c>
      <c r="N535" s="7" t="str">
        <f>_xlfn.CONCAT(SUBSTITUTE(D535,"."," ")," ")</f>
        <v xml:space="preserve">ifcObject </v>
      </c>
      <c r="O535" s="7" t="str">
        <f>_xlfn.CONCAT(SUBSTITUTE(E535,"."," ")," ")</f>
        <v xml:space="preserve">Tema SuperClasses IFC </v>
      </c>
      <c r="P535" s="7" t="str">
        <f>_xlfn.CONCAT(L535," ",M535," ",N535," ",O535," ", SUBSTITUTE(F535, ".", " "),". --- ",Q535)</f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>_xlfn.CONCAT("key_",A535)</f>
        <v>key_535</v>
      </c>
    </row>
    <row r="536" spans="1:20" ht="7.8" customHeight="1" x14ac:dyDescent="0.3">
      <c r="A536" s="13">
        <v>536</v>
      </c>
      <c r="B536" s="9" t="s">
        <v>1441</v>
      </c>
      <c r="C536" s="9" t="s">
        <v>1475</v>
      </c>
      <c r="D536" s="42" t="s">
        <v>512</v>
      </c>
      <c r="E536" s="9" t="s">
        <v>1360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>_xlfn.CONCAT("da.classe.ifc only ",F536)</f>
        <v>da.classe.ifc only ifcGroup</v>
      </c>
      <c r="L536" s="7" t="str">
        <f>_xlfn.CONCAT("Trata-se de: ", SUBSTITUTE(B536,"1.",""))</f>
        <v>Trata-se de: Modelado</v>
      </c>
      <c r="M536" s="7" t="str">
        <f>_xlfn.CONCAT("", SUBSTITUTE(C536,"."," ")," e Tageável ")</f>
        <v xml:space="preserve">Em IFC e Tageável </v>
      </c>
      <c r="N536" s="7" t="str">
        <f>_xlfn.CONCAT(SUBSTITUTE(D536,"."," ")," ")</f>
        <v xml:space="preserve">ifcObject </v>
      </c>
      <c r="O536" s="7" t="str">
        <f>_xlfn.CONCAT(SUBSTITUTE(E536,"."," ")," ")</f>
        <v xml:space="preserve">Tema SuperClasses IFC </v>
      </c>
      <c r="P536" s="7" t="str">
        <f>_xlfn.CONCAT(L536," ",M536," ",N536," ",O536," ", SUBSTITUTE(F536, ".", " "),". --- ",Q536)</f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>_xlfn.CONCAT("key_",A536)</f>
        <v>key_536</v>
      </c>
    </row>
    <row r="537" spans="1:20" ht="7.8" customHeight="1" x14ac:dyDescent="0.3">
      <c r="A537" s="13">
        <v>537</v>
      </c>
      <c r="B537" s="9" t="s">
        <v>1441</v>
      </c>
      <c r="C537" s="9" t="s">
        <v>1475</v>
      </c>
      <c r="D537" s="42" t="s">
        <v>512</v>
      </c>
      <c r="E537" s="9" t="s">
        <v>1360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>_xlfn.CONCAT("da.classe.ifc only ",F537)</f>
        <v>da.classe.ifc only ifcProcess</v>
      </c>
      <c r="L537" s="7" t="str">
        <f>_xlfn.CONCAT("Trata-se de: ", SUBSTITUTE(B537,"1.",""))</f>
        <v>Trata-se de: Modelado</v>
      </c>
      <c r="M537" s="7" t="str">
        <f>_xlfn.CONCAT("", SUBSTITUTE(C537,"."," ")," e Tageável ")</f>
        <v xml:space="preserve">Em IFC e Tageável </v>
      </c>
      <c r="N537" s="7" t="str">
        <f>_xlfn.CONCAT(SUBSTITUTE(D537,"."," ")," ")</f>
        <v xml:space="preserve">ifcObject </v>
      </c>
      <c r="O537" s="7" t="str">
        <f>_xlfn.CONCAT(SUBSTITUTE(E537,"."," ")," ")</f>
        <v xml:space="preserve">Tema SuperClasses IFC </v>
      </c>
      <c r="P537" s="7" t="str">
        <f>_xlfn.CONCAT(L537," ",M537," ",N537," ",O537," ", SUBSTITUTE(F537, ".", " "),". --- ",Q537)</f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>_xlfn.CONCAT("key_",A537)</f>
        <v>key_537</v>
      </c>
    </row>
    <row r="538" spans="1:20" ht="7.8" customHeight="1" x14ac:dyDescent="0.3">
      <c r="A538" s="13">
        <v>538</v>
      </c>
      <c r="B538" s="9" t="s">
        <v>1441</v>
      </c>
      <c r="C538" s="9" t="s">
        <v>1475</v>
      </c>
      <c r="D538" s="42" t="s">
        <v>512</v>
      </c>
      <c r="E538" s="9" t="s">
        <v>1360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>_xlfn.CONCAT("da.classe.ifc only ",F538)</f>
        <v>da.classe.ifc only ifcProduct</v>
      </c>
      <c r="L538" s="7" t="str">
        <f>_xlfn.CONCAT("Trata-se de: ", SUBSTITUTE(B538,"1.",""))</f>
        <v>Trata-se de: Modelado</v>
      </c>
      <c r="M538" s="7" t="str">
        <f>_xlfn.CONCAT("", SUBSTITUTE(C538,"."," ")," e Tageável ")</f>
        <v xml:space="preserve">Em IFC e Tageável </v>
      </c>
      <c r="N538" s="7" t="str">
        <f>_xlfn.CONCAT(SUBSTITUTE(D538,"."," ")," ")</f>
        <v xml:space="preserve">ifcObject </v>
      </c>
      <c r="O538" s="7" t="str">
        <f>_xlfn.CONCAT(SUBSTITUTE(E538,"."," ")," ")</f>
        <v xml:space="preserve">Tema SuperClasses IFC </v>
      </c>
      <c r="P538" s="7" t="str">
        <f>_xlfn.CONCAT(L538," ",M538," ",N538," ",O538," ", SUBSTITUTE(F538, ".", " "),". --- ",Q538)</f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>_xlfn.CONCAT("key_",A538)</f>
        <v>key_538</v>
      </c>
    </row>
    <row r="539" spans="1:20" ht="7.8" customHeight="1" x14ac:dyDescent="0.3">
      <c r="A539" s="13">
        <v>539</v>
      </c>
      <c r="B539" s="9" t="s">
        <v>1441</v>
      </c>
      <c r="C539" s="9" t="s">
        <v>1475</v>
      </c>
      <c r="D539" s="42" t="s">
        <v>512</v>
      </c>
      <c r="E539" s="9" t="s">
        <v>1360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>_xlfn.CONCAT("da.classe.ifc only ",F539)</f>
        <v>da.classe.ifc only ifcResource</v>
      </c>
      <c r="L539" s="7" t="str">
        <f>_xlfn.CONCAT("Trata-se de: ", SUBSTITUTE(B539,"1.",""))</f>
        <v>Trata-se de: Modelado</v>
      </c>
      <c r="M539" s="7" t="str">
        <f>_xlfn.CONCAT("", SUBSTITUTE(C539,"."," ")," e Tageável ")</f>
        <v xml:space="preserve">Em IFC e Tageável </v>
      </c>
      <c r="N539" s="7" t="str">
        <f>_xlfn.CONCAT(SUBSTITUTE(D539,"."," ")," ")</f>
        <v xml:space="preserve">ifcObject </v>
      </c>
      <c r="O539" s="7" t="str">
        <f>_xlfn.CONCAT(SUBSTITUTE(E539,"."," ")," ")</f>
        <v xml:space="preserve">Tema SuperClasses IFC </v>
      </c>
      <c r="P539" s="7" t="str">
        <f>_xlfn.CONCAT(L539," ",M539," ",N539," ",O539," ", SUBSTITUTE(F539, ".", " "),". --- ",Q539)</f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>_xlfn.CONCAT("key_",A539)</f>
        <v>key_539</v>
      </c>
    </row>
    <row r="540" spans="1:20" ht="7.8" customHeight="1" x14ac:dyDescent="0.3">
      <c r="A540" s="13">
        <v>540</v>
      </c>
      <c r="B540" s="9" t="s">
        <v>1441</v>
      </c>
      <c r="C540" s="9" t="s">
        <v>1475</v>
      </c>
      <c r="D540" s="42" t="s">
        <v>522</v>
      </c>
      <c r="E540" s="9" t="s">
        <v>1360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>_xlfn.CONCAT("da.classe.ifc only ",F540)</f>
        <v>da.classe.ifc only ifcContext</v>
      </c>
      <c r="L540" s="7" t="str">
        <f>_xlfn.CONCAT("Trata-se de: ", SUBSTITUTE(B540,"1.",""))</f>
        <v>Trata-se de: Modelado</v>
      </c>
      <c r="M540" s="7" t="str">
        <f>_xlfn.CONCAT("", SUBSTITUTE(C540,"."," ")," e Tageável ")</f>
        <v xml:space="preserve">Em IFC e Tageável </v>
      </c>
      <c r="N540" s="7" t="str">
        <f>_xlfn.CONCAT(SUBSTITUTE(D540,"."," ")," ")</f>
        <v xml:space="preserve">ifcObjectDefinition </v>
      </c>
      <c r="O540" s="7" t="str">
        <f>_xlfn.CONCAT(SUBSTITUTE(E540,"."," ")," ")</f>
        <v xml:space="preserve">Tema SuperClasses IFC </v>
      </c>
      <c r="P540" s="7" t="str">
        <f>_xlfn.CONCAT(L540," ",M540," ",N540," ",O540," ", SUBSTITUTE(F540, ".", " "),". --- ",Q540)</f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>_xlfn.CONCAT("key_",A540)</f>
        <v>key_540</v>
      </c>
    </row>
    <row r="541" spans="1:20" ht="7.8" customHeight="1" x14ac:dyDescent="0.3">
      <c r="A541" s="13">
        <v>541</v>
      </c>
      <c r="B541" s="9" t="s">
        <v>1441</v>
      </c>
      <c r="C541" s="9" t="s">
        <v>1475</v>
      </c>
      <c r="D541" s="42" t="s">
        <v>522</v>
      </c>
      <c r="E541" s="9" t="s">
        <v>1360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>_xlfn.CONCAT("da.classe.ifc only ",F541)</f>
        <v>da.classe.ifc only ifcObject</v>
      </c>
      <c r="L541" s="7" t="str">
        <f>_xlfn.CONCAT("Trata-se de: ", SUBSTITUTE(B541,"1.",""))</f>
        <v>Trata-se de: Modelado</v>
      </c>
      <c r="M541" s="7" t="str">
        <f>_xlfn.CONCAT("", SUBSTITUTE(C541,"."," ")," e Tageável ")</f>
        <v xml:space="preserve">Em IFC e Tageável </v>
      </c>
      <c r="N541" s="7" t="str">
        <f>_xlfn.CONCAT(SUBSTITUTE(D541,"."," ")," ")</f>
        <v xml:space="preserve">ifcObjectDefinition </v>
      </c>
      <c r="O541" s="7" t="str">
        <f>_xlfn.CONCAT(SUBSTITUTE(E541,"."," ")," ")</f>
        <v xml:space="preserve">Tema SuperClasses IFC </v>
      </c>
      <c r="P541" s="7" t="str">
        <f>_xlfn.CONCAT(L541," ",M541," ",N541," ",O541," ", SUBSTITUTE(F541, ".", " "),". --- ",Q541)</f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>_xlfn.CONCAT("key_",A541)</f>
        <v>key_541</v>
      </c>
    </row>
    <row r="542" spans="1:20" ht="7.8" customHeight="1" x14ac:dyDescent="0.3">
      <c r="A542" s="13">
        <v>542</v>
      </c>
      <c r="B542" s="9" t="s">
        <v>1441</v>
      </c>
      <c r="C542" s="9" t="s">
        <v>1475</v>
      </c>
      <c r="D542" s="42" t="s">
        <v>522</v>
      </c>
      <c r="E542" s="9" t="s">
        <v>1360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>_xlfn.CONCAT("da.classe.ifc only ",F542)</f>
        <v>da.classe.ifc only ifcTypeObject</v>
      </c>
      <c r="L542" s="7" t="str">
        <f>_xlfn.CONCAT("Trata-se de: ", SUBSTITUTE(B542,"1.",""))</f>
        <v>Trata-se de: Modelado</v>
      </c>
      <c r="M542" s="7" t="str">
        <f>_xlfn.CONCAT("", SUBSTITUTE(C542,"."," ")," e Tageável ")</f>
        <v xml:space="preserve">Em IFC e Tageável </v>
      </c>
      <c r="N542" s="7" t="str">
        <f>_xlfn.CONCAT(SUBSTITUTE(D542,"."," ")," ")</f>
        <v xml:space="preserve">ifcObjectDefinition </v>
      </c>
      <c r="O542" s="7" t="str">
        <f>_xlfn.CONCAT(SUBSTITUTE(E542,"."," ")," ")</f>
        <v xml:space="preserve">Tema SuperClasses IFC </v>
      </c>
      <c r="P542" s="7" t="str">
        <f>_xlfn.CONCAT(L542," ",M542," ",N542," ",O542," ", SUBSTITUTE(F542, ".", " "),". --- ",Q542)</f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>_xlfn.CONCAT("key_",A542)</f>
        <v>key_542</v>
      </c>
    </row>
    <row r="543" spans="1:20" ht="7.8" customHeight="1" x14ac:dyDescent="0.3">
      <c r="A543" s="13">
        <v>543</v>
      </c>
      <c r="B543" s="9" t="s">
        <v>1441</v>
      </c>
      <c r="C543" s="9" t="s">
        <v>1475</v>
      </c>
      <c r="D543" s="9" t="s">
        <v>583</v>
      </c>
      <c r="E543" s="9" t="s">
        <v>1366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>_xlfn.CONCAT("da.classe.ifc only ",F543)</f>
        <v>da.classe.ifc only ifcDistributionPort</v>
      </c>
      <c r="L543" s="7" t="str">
        <f>_xlfn.CONCAT("Trata-se de: ", SUBSTITUTE(B543,"1.",""))</f>
        <v>Trata-se de: Modelado</v>
      </c>
      <c r="M543" s="7" t="str">
        <f>_xlfn.CONCAT("", SUBSTITUTE(C543,"."," ")," e Tageável ")</f>
        <v xml:space="preserve">Em IFC e Tageável </v>
      </c>
      <c r="N543" s="7" t="str">
        <f>_xlfn.CONCAT(SUBSTITUTE(D543,"."," ")," ")</f>
        <v xml:space="preserve">ifcPort </v>
      </c>
      <c r="O543" s="7" t="str">
        <f>_xlfn.CONCAT(SUBSTITUTE(E543,"."," ")," ")</f>
        <v xml:space="preserve">Tema Instalação </v>
      </c>
      <c r="P543" s="7" t="str">
        <f>_xlfn.CONCAT(L543," ",M543," ",N543," ",O543," ", SUBSTITUTE(F543, ".", " "),". --- ",Q543)</f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>_xlfn.CONCAT("key_",A543)</f>
        <v>key_543</v>
      </c>
    </row>
    <row r="544" spans="1:20" ht="7.8" customHeight="1" x14ac:dyDescent="0.3">
      <c r="A544" s="13">
        <v>544</v>
      </c>
      <c r="B544" s="9" t="s">
        <v>1441</v>
      </c>
      <c r="C544" s="9" t="s">
        <v>1475</v>
      </c>
      <c r="D544" s="9" t="s">
        <v>584</v>
      </c>
      <c r="E544" s="9" t="s">
        <v>1386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>_xlfn.CONCAT("da.classe.ifc only ",F544)</f>
        <v>da.classe.ifc only ifcGrid</v>
      </c>
      <c r="L544" s="7" t="str">
        <f>_xlfn.CONCAT("Trata-se de: ", SUBSTITUTE(B544,"1.",""))</f>
        <v>Trata-se de: Modelado</v>
      </c>
      <c r="M544" s="7" t="str">
        <f>_xlfn.CONCAT("", SUBSTITUTE(C544,"."," ")," e Tageável ")</f>
        <v xml:space="preserve">Em IFC e Tageável </v>
      </c>
      <c r="N544" s="7" t="str">
        <f>_xlfn.CONCAT(SUBSTITUTE(D544,"."," ")," ")</f>
        <v xml:space="preserve">ifcPositioningElement </v>
      </c>
      <c r="O544" s="7" t="str">
        <f>_xlfn.CONCAT(SUBSTITUTE(E544,"."," ")," ")</f>
        <v xml:space="preserve">Tema Posicionamento </v>
      </c>
      <c r="P544" s="7" t="str">
        <f>_xlfn.CONCAT(L544," ",M544," ",N544," ",O544," ", SUBSTITUTE(F544, ".", " "),". --- ",Q544)</f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>_xlfn.CONCAT("key_",A544)</f>
        <v>key_544</v>
      </c>
    </row>
    <row r="545" spans="1:20" ht="7.8" customHeight="1" x14ac:dyDescent="0.3">
      <c r="A545" s="13">
        <v>545</v>
      </c>
      <c r="B545" s="9" t="s">
        <v>1441</v>
      </c>
      <c r="C545" s="9" t="s">
        <v>1475</v>
      </c>
      <c r="D545" s="9" t="s">
        <v>584</v>
      </c>
      <c r="E545" s="9" t="s">
        <v>1386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>_xlfn.CONCAT("da.classe.ifc only ",F545)</f>
        <v>da.classe.ifc only ifcReferent</v>
      </c>
      <c r="L545" s="7" t="str">
        <f>_xlfn.CONCAT("Trata-se de: ", SUBSTITUTE(B545,"1.",""))</f>
        <v>Trata-se de: Modelado</v>
      </c>
      <c r="M545" s="7" t="str">
        <f>_xlfn.CONCAT("", SUBSTITUTE(C545,"."," ")," e Tageável ")</f>
        <v xml:space="preserve">Em IFC e Tageável </v>
      </c>
      <c r="N545" s="7" t="str">
        <f>_xlfn.CONCAT(SUBSTITUTE(D545,"."," ")," ")</f>
        <v xml:space="preserve">ifcPositioningElement </v>
      </c>
      <c r="O545" s="7" t="str">
        <f>_xlfn.CONCAT(SUBSTITUTE(E545,"."," ")," ")</f>
        <v xml:space="preserve">Tema Posicionamento </v>
      </c>
      <c r="P545" s="7" t="str">
        <f>_xlfn.CONCAT(L545," ",M545," ",N545," ",O545," ", SUBSTITUTE(F545, ".", " "),". --- ",Q545)</f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>_xlfn.CONCAT("key_",A545)</f>
        <v>key_545</v>
      </c>
    </row>
    <row r="546" spans="1:20" ht="7.8" customHeight="1" x14ac:dyDescent="0.3">
      <c r="A546" s="13">
        <v>546</v>
      </c>
      <c r="B546" s="9" t="s">
        <v>1441</v>
      </c>
      <c r="C546" s="9" t="s">
        <v>1475</v>
      </c>
      <c r="D546" s="9" t="s">
        <v>519</v>
      </c>
      <c r="E546" s="25" t="s">
        <v>1800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>_xlfn.CONCAT("da.classe.ifc only ",F546)</f>
        <v>da.classe.ifc only ifcEvent</v>
      </c>
      <c r="L546" s="7" t="str">
        <f>_xlfn.CONCAT("Trata-se de: ", SUBSTITUTE(B546,"1.",""))</f>
        <v>Trata-se de: Modelado</v>
      </c>
      <c r="M546" s="7" t="str">
        <f>_xlfn.CONCAT("", SUBSTITUTE(C546,"."," ")," e Tageável ")</f>
        <v xml:space="preserve">Em IFC e Tageável </v>
      </c>
      <c r="N546" s="7" t="str">
        <f>_xlfn.CONCAT(SUBSTITUTE(D546,"."," ")," ")</f>
        <v xml:space="preserve">ifcProcess </v>
      </c>
      <c r="O546" s="7" t="str">
        <f>_xlfn.CONCAT(SUBSTITUTE(E546,"."," ")," ")</f>
        <v xml:space="preserve">Tema Ações </v>
      </c>
      <c r="P546" s="7" t="str">
        <f>_xlfn.CONCAT(L546," ",M546," ",N546," ",O546," ", SUBSTITUTE(F546, ".", " "),". --- ",Q546)</f>
        <v>Trata-se de: Modelado Em IFC e Tageável  ifcProcess  Tema Ações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>_xlfn.CONCAT("key_",A546)</f>
        <v>key_546</v>
      </c>
    </row>
    <row r="547" spans="1:20" ht="7.8" customHeight="1" x14ac:dyDescent="0.3">
      <c r="A547" s="13">
        <v>547</v>
      </c>
      <c r="B547" s="9" t="s">
        <v>1441</v>
      </c>
      <c r="C547" s="9" t="s">
        <v>1475</v>
      </c>
      <c r="D547" s="9" t="s">
        <v>519</v>
      </c>
      <c r="E547" s="9" t="s">
        <v>1362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>_xlfn.CONCAT("da.classe.ifc only ",F547)</f>
        <v>da.classe.ifc only ifcProcedure</v>
      </c>
      <c r="L547" s="7" t="str">
        <f>_xlfn.CONCAT("Trata-se de: ", SUBSTITUTE(B547,"1.",""))</f>
        <v>Trata-se de: Modelado</v>
      </c>
      <c r="M547" s="7" t="str">
        <f>_xlfn.CONCAT("", SUBSTITUTE(C547,"."," ")," e Tageável ")</f>
        <v xml:space="preserve">Em IFC e Tageável </v>
      </c>
      <c r="N547" s="7" t="str">
        <f>_xlfn.CONCAT(SUBSTITUTE(D547,"."," ")," ")</f>
        <v xml:space="preserve">ifcProcess </v>
      </c>
      <c r="O547" s="7" t="str">
        <f>_xlfn.CONCAT(SUBSTITUTE(E547,"."," ")," ")</f>
        <v xml:space="preserve">Tema Tarefas </v>
      </c>
      <c r="P547" s="7" t="str">
        <f>_xlfn.CONCAT(L547," ",M547," ",N547," ",O547," ", SUBSTITUTE(F547, ".", " "),". --- ",Q547)</f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>_xlfn.CONCAT("key_",A547)</f>
        <v>key_547</v>
      </c>
    </row>
    <row r="548" spans="1:20" ht="7.8" customHeight="1" x14ac:dyDescent="0.3">
      <c r="A548" s="13">
        <v>548</v>
      </c>
      <c r="B548" s="9" t="s">
        <v>1441</v>
      </c>
      <c r="C548" s="9" t="s">
        <v>1475</v>
      </c>
      <c r="D548" s="9" t="s">
        <v>519</v>
      </c>
      <c r="E548" s="9" t="s">
        <v>1362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>_xlfn.CONCAT("da.classe.ifc only ",F548)</f>
        <v>da.classe.ifc only ifcTask</v>
      </c>
      <c r="L548" s="7" t="str">
        <f>_xlfn.CONCAT("Trata-se de: ", SUBSTITUTE(B548,"1.",""))</f>
        <v>Trata-se de: Modelado</v>
      </c>
      <c r="M548" s="7" t="str">
        <f>_xlfn.CONCAT("", SUBSTITUTE(C548,"."," ")," e Tageável ")</f>
        <v xml:space="preserve">Em IFC e Tageável </v>
      </c>
      <c r="N548" s="7" t="str">
        <f>_xlfn.CONCAT(SUBSTITUTE(D548,"."," ")," ")</f>
        <v xml:space="preserve">ifcProcess </v>
      </c>
      <c r="O548" s="7" t="str">
        <f>_xlfn.CONCAT(SUBSTITUTE(E548,"."," ")," ")</f>
        <v xml:space="preserve">Tema Tarefas </v>
      </c>
      <c r="P548" s="7" t="str">
        <f>_xlfn.CONCAT(L548," ",M548," ",N548," ",O548," ", SUBSTITUTE(F548, ".", " "),". --- ",Q548)</f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>_xlfn.CONCAT("key_",A548)</f>
        <v>key_548</v>
      </c>
    </row>
    <row r="549" spans="1:20" ht="7.8" customHeight="1" x14ac:dyDescent="0.3">
      <c r="A549" s="13">
        <v>549</v>
      </c>
      <c r="B549" s="9" t="s">
        <v>1441</v>
      </c>
      <c r="C549" s="9" t="s">
        <v>1475</v>
      </c>
      <c r="D549" s="42" t="s">
        <v>588</v>
      </c>
      <c r="E549" s="9" t="s">
        <v>1360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>_xlfn.CONCAT("da.classe.ifc only ",F549)</f>
        <v>da.classe.ifc only ifcRoot</v>
      </c>
      <c r="L549" s="7" t="str">
        <f>_xlfn.CONCAT("Trata-se de: ", SUBSTITUTE(B549,"1.",""))</f>
        <v>Trata-se de: Modelado</v>
      </c>
      <c r="M549" s="7" t="str">
        <f>_xlfn.CONCAT("", SUBSTITUTE(C549,"."," ")," e Tageável ")</f>
        <v xml:space="preserve">Em IFC e Tageável </v>
      </c>
      <c r="N549" s="7" t="str">
        <f>_xlfn.CONCAT(SUBSTITUTE(D549,"."," ")," ")</f>
        <v xml:space="preserve">ifcRaiz </v>
      </c>
      <c r="O549" s="7" t="str">
        <f>_xlfn.CONCAT(SUBSTITUTE(E549,"."," ")," ")</f>
        <v xml:space="preserve">Tema SuperClasses IFC </v>
      </c>
      <c r="P549" s="7" t="str">
        <f>_xlfn.CONCAT(L549," ",M549," ",N549," ",O549," ", SUBSTITUTE(F549, ".", " "),". --- ",Q549)</f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>_xlfn.CONCAT("key_",A549)</f>
        <v>key_549</v>
      </c>
    </row>
    <row r="550" spans="1:20" ht="7.8" customHeight="1" x14ac:dyDescent="0.3">
      <c r="A550" s="13">
        <v>550</v>
      </c>
      <c r="B550" s="9" t="s">
        <v>1441</v>
      </c>
      <c r="C550" s="9" t="s">
        <v>1475</v>
      </c>
      <c r="D550" s="42" t="s">
        <v>588</v>
      </c>
      <c r="E550" s="9" t="s">
        <v>1360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>_xlfn.CONCAT("da.classe.ifc only ",F550)</f>
        <v>da.classe.ifc only ifcObjectDefinition</v>
      </c>
      <c r="L550" s="7" t="str">
        <f>_xlfn.CONCAT("Trata-se de: ", SUBSTITUTE(B550,"1.",""))</f>
        <v>Trata-se de: Modelado</v>
      </c>
      <c r="M550" s="7" t="str">
        <f>_xlfn.CONCAT("", SUBSTITUTE(C550,"."," ")," e Tageável ")</f>
        <v xml:space="preserve">Em IFC e Tageável </v>
      </c>
      <c r="N550" s="7" t="str">
        <f>_xlfn.CONCAT(SUBSTITUTE(D550,"."," ")," ")</f>
        <v xml:space="preserve">ifcRaiz </v>
      </c>
      <c r="O550" s="7" t="str">
        <f>_xlfn.CONCAT(SUBSTITUTE(E550,"."," ")," ")</f>
        <v xml:space="preserve">Tema SuperClasses IFC </v>
      </c>
      <c r="P550" s="7" t="str">
        <f>_xlfn.CONCAT(L550," ",M550," ",N550," ",O550," ", SUBSTITUTE(F550, ".", " "),". --- ",Q550)</f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>_xlfn.CONCAT("key_",A550)</f>
        <v>key_550</v>
      </c>
    </row>
    <row r="551" spans="1:20" ht="7.8" customHeight="1" x14ac:dyDescent="0.3">
      <c r="A551" s="13">
        <v>551</v>
      </c>
      <c r="B551" s="9" t="s">
        <v>1441</v>
      </c>
      <c r="C551" s="9" t="s">
        <v>1475</v>
      </c>
      <c r="D551" s="42" t="s">
        <v>588</v>
      </c>
      <c r="E551" s="9" t="s">
        <v>1360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>_xlfn.CONCAT("da.classe.ifc only ",F551)</f>
        <v>da.classe.ifc only ifcPropertyDefinition</v>
      </c>
      <c r="L551" s="7" t="str">
        <f>_xlfn.CONCAT("Trata-se de: ", SUBSTITUTE(B551,"1.",""))</f>
        <v>Trata-se de: Modelado</v>
      </c>
      <c r="M551" s="7" t="str">
        <f>_xlfn.CONCAT("", SUBSTITUTE(C551,"."," ")," e Tageável ")</f>
        <v xml:space="preserve">Em IFC e Tageável </v>
      </c>
      <c r="N551" s="7" t="str">
        <f>_xlfn.CONCAT(SUBSTITUTE(D551,"."," ")," ")</f>
        <v xml:space="preserve">ifcRaiz </v>
      </c>
      <c r="O551" s="7" t="str">
        <f>_xlfn.CONCAT(SUBSTITUTE(E551,"."," ")," ")</f>
        <v xml:space="preserve">Tema SuperClasses IFC </v>
      </c>
      <c r="P551" s="7" t="str">
        <f>_xlfn.CONCAT(L551," ",M551," ",N551," ",O551," ", SUBSTITUTE(F551, ".", " "),". --- ",Q551)</f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>_xlfn.CONCAT("key_",A551)</f>
        <v>key_551</v>
      </c>
    </row>
    <row r="552" spans="1:20" ht="7.8" customHeight="1" x14ac:dyDescent="0.3">
      <c r="A552" s="13">
        <v>552</v>
      </c>
      <c r="B552" s="9" t="s">
        <v>1441</v>
      </c>
      <c r="C552" s="9" t="s">
        <v>1475</v>
      </c>
      <c r="D552" s="42" t="s">
        <v>588</v>
      </c>
      <c r="E552" s="9" t="s">
        <v>1360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>_xlfn.CONCAT("da.classe.ifc only ",F552)</f>
        <v>da.classe.ifc only ifcRelationship</v>
      </c>
      <c r="L552" s="7" t="str">
        <f>_xlfn.CONCAT("Trata-se de: ", SUBSTITUTE(B552,"1.",""))</f>
        <v>Trata-se de: Modelado</v>
      </c>
      <c r="M552" s="7" t="str">
        <f>_xlfn.CONCAT("", SUBSTITUTE(C552,"."," ")," e Tageável ")</f>
        <v xml:space="preserve">Em IFC e Tageável </v>
      </c>
      <c r="N552" s="7" t="str">
        <f>_xlfn.CONCAT(SUBSTITUTE(D552,"."," ")," ")</f>
        <v xml:space="preserve">ifcRaiz </v>
      </c>
      <c r="O552" s="7" t="str">
        <f>_xlfn.CONCAT(SUBSTITUTE(E552,"."," ")," ")</f>
        <v xml:space="preserve">Tema SuperClasses IFC </v>
      </c>
      <c r="P552" s="7" t="str">
        <f>_xlfn.CONCAT(L552," ",M552," ",N552," ",O552," ", SUBSTITUTE(F552, ".", " "),". --- ",Q552)</f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>_xlfn.CONCAT("key_",A552)</f>
        <v>key_552</v>
      </c>
    </row>
    <row r="553" spans="1:20" ht="7.8" customHeight="1" x14ac:dyDescent="0.3">
      <c r="A553" s="13">
        <v>553</v>
      </c>
      <c r="B553" s="9" t="s">
        <v>1441</v>
      </c>
      <c r="C553" s="9" t="s">
        <v>1475</v>
      </c>
      <c r="D553" s="9" t="s">
        <v>579</v>
      </c>
      <c r="E553" s="9" t="s">
        <v>1376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>_xlfn.CONCAT("da.classe.ifc only ",F553)</f>
        <v>da.classe.ifc only ifcPolyline</v>
      </c>
      <c r="L553" s="7" t="str">
        <f>_xlfn.CONCAT("Trata-se de: ", SUBSTITUTE(B553,"1.",""))</f>
        <v>Trata-se de: Modelado</v>
      </c>
      <c r="M553" s="7" t="str">
        <f>_xlfn.CONCAT("", SUBSTITUTE(C553,"."," ")," e Tageável ")</f>
        <v xml:space="preserve">Em IFC e Tageável </v>
      </c>
      <c r="N553" s="7" t="str">
        <f>_xlfn.CONCAT(SUBSTITUTE(D553,"."," ")," ")</f>
        <v xml:space="preserve">ifcRepresentationItem </v>
      </c>
      <c r="O553" s="7" t="str">
        <f>_xlfn.CONCAT(SUBSTITUTE(E553,"."," ")," ")</f>
        <v xml:space="preserve">Tema Geometria </v>
      </c>
      <c r="P553" s="7" t="str">
        <f>_xlfn.CONCAT(L553," ",M553," ",N553," ",O553," ", SUBSTITUTE(F553, ".", " "),". --- ",Q553)</f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>_xlfn.CONCAT("key_",A553)</f>
        <v>key_553</v>
      </c>
    </row>
    <row r="554" spans="1:20" ht="7.8" customHeight="1" x14ac:dyDescent="0.3">
      <c r="A554" s="13">
        <v>554</v>
      </c>
      <c r="B554" s="9" t="s">
        <v>1441</v>
      </c>
      <c r="C554" s="9" t="s">
        <v>1475</v>
      </c>
      <c r="D554" s="9" t="s">
        <v>520</v>
      </c>
      <c r="E554" s="9" t="s">
        <v>1387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>_xlfn.CONCAT("da.classe.ifc only ",F554)</f>
        <v>da.classe.ifc only ifcConstructionEquipmentResource</v>
      </c>
      <c r="L554" s="7" t="str">
        <f>_xlfn.CONCAT("Trata-se de: ", SUBSTITUTE(B554,"1.",""))</f>
        <v>Trata-se de: Modelado</v>
      </c>
      <c r="M554" s="7" t="str">
        <f>_xlfn.CONCAT("", SUBSTITUTE(C554,"."," ")," e Tageável ")</f>
        <v xml:space="preserve">Em IFC e Tageável </v>
      </c>
      <c r="N554" s="7" t="str">
        <f>_xlfn.CONCAT(SUBSTITUTE(D554,"."," ")," ")</f>
        <v xml:space="preserve">ifcResource </v>
      </c>
      <c r="O554" s="7" t="str">
        <f>_xlfn.CONCAT(SUBSTITUTE(E554,"."," ")," ")</f>
        <v xml:space="preserve">Tema Construtivo </v>
      </c>
      <c r="P554" s="7" t="str">
        <f>_xlfn.CONCAT(L554," ",M554," ",N554," ",O554," ", SUBSTITUTE(F554, ".", " "),". --- ",Q554)</f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>_xlfn.CONCAT("key_",A554)</f>
        <v>key_554</v>
      </c>
    </row>
    <row r="555" spans="1:20" ht="7.8" customHeight="1" x14ac:dyDescent="0.3">
      <c r="A555" s="13">
        <v>555</v>
      </c>
      <c r="B555" s="9" t="s">
        <v>1441</v>
      </c>
      <c r="C555" s="9" t="s">
        <v>1475</v>
      </c>
      <c r="D555" s="9" t="s">
        <v>520</v>
      </c>
      <c r="E555" s="9" t="s">
        <v>1387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>_xlfn.CONCAT("da.classe.ifc only ",F555)</f>
        <v>da.classe.ifc only ifcConstructionMaterialResource</v>
      </c>
      <c r="L555" s="7" t="str">
        <f>_xlfn.CONCAT("Trata-se de: ", SUBSTITUTE(B555,"1.",""))</f>
        <v>Trata-se de: Modelado</v>
      </c>
      <c r="M555" s="7" t="str">
        <f>_xlfn.CONCAT("", SUBSTITUTE(C555,"."," ")," e Tageável ")</f>
        <v xml:space="preserve">Em IFC e Tageável </v>
      </c>
      <c r="N555" s="7" t="str">
        <f>_xlfn.CONCAT(SUBSTITUTE(D555,"."," ")," ")</f>
        <v xml:space="preserve">ifcResource </v>
      </c>
      <c r="O555" s="7" t="str">
        <f>_xlfn.CONCAT(SUBSTITUTE(E555,"."," ")," ")</f>
        <v xml:space="preserve">Tema Construtivo </v>
      </c>
      <c r="P555" s="7" t="str">
        <f>_xlfn.CONCAT(L555," ",M555," ",N555," ",O555," ", SUBSTITUTE(F555, ".", " "),". --- ",Q555)</f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>_xlfn.CONCAT("key_",A555)</f>
        <v>key_555</v>
      </c>
    </row>
    <row r="556" spans="1:20" ht="7.8" customHeight="1" x14ac:dyDescent="0.3">
      <c r="A556" s="13">
        <v>556</v>
      </c>
      <c r="B556" s="9" t="s">
        <v>1441</v>
      </c>
      <c r="C556" s="9" t="s">
        <v>1475</v>
      </c>
      <c r="D556" s="9" t="s">
        <v>520</v>
      </c>
      <c r="E556" s="9" t="s">
        <v>1387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>_xlfn.CONCAT("da.classe.ifc only ",F556)</f>
        <v>da.classe.ifc only ifcConstructionProductResource</v>
      </c>
      <c r="L556" s="7" t="str">
        <f>_xlfn.CONCAT("Trata-se de: ", SUBSTITUTE(B556,"1.",""))</f>
        <v>Trata-se de: Modelado</v>
      </c>
      <c r="M556" s="7" t="str">
        <f>_xlfn.CONCAT("", SUBSTITUTE(C556,"."," ")," e Tageável ")</f>
        <v xml:space="preserve">Em IFC e Tageável </v>
      </c>
      <c r="N556" s="7" t="str">
        <f>_xlfn.CONCAT(SUBSTITUTE(D556,"."," ")," ")</f>
        <v xml:space="preserve">ifcResource </v>
      </c>
      <c r="O556" s="7" t="str">
        <f>_xlfn.CONCAT(SUBSTITUTE(E556,"."," ")," ")</f>
        <v xml:space="preserve">Tema Construtivo </v>
      </c>
      <c r="P556" s="7" t="str">
        <f>_xlfn.CONCAT(L556," ",M556," ",N556," ",O556," ", SUBSTITUTE(F556, ".", " "),". --- ",Q556)</f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>_xlfn.CONCAT("key_",A556)</f>
        <v>key_556</v>
      </c>
    </row>
    <row r="557" spans="1:20" ht="7.8" customHeight="1" x14ac:dyDescent="0.3">
      <c r="A557" s="13">
        <v>557</v>
      </c>
      <c r="B557" s="9" t="s">
        <v>1441</v>
      </c>
      <c r="C557" s="9" t="s">
        <v>1475</v>
      </c>
      <c r="D557" s="9" t="s">
        <v>520</v>
      </c>
      <c r="E557" s="9" t="s">
        <v>1352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>_xlfn.CONCAT("da.classe.ifc only ",F557)</f>
        <v>da.classe.ifc only ifcCrewResource</v>
      </c>
      <c r="L557" s="7" t="str">
        <f>_xlfn.CONCAT("Trata-se de: ", SUBSTITUTE(B557,"1.",""))</f>
        <v>Trata-se de: Modelado</v>
      </c>
      <c r="M557" s="7" t="str">
        <f>_xlfn.CONCAT("", SUBSTITUTE(C557,"."," ")," e Tageável ")</f>
        <v xml:space="preserve">Em IFC e Tageável </v>
      </c>
      <c r="N557" s="7" t="str">
        <f>_xlfn.CONCAT(SUBSTITUTE(D557,"."," ")," ")</f>
        <v xml:space="preserve">ifcResource </v>
      </c>
      <c r="O557" s="7" t="str">
        <f>_xlfn.CONCAT(SUBSTITUTE(E557,"."," ")," ")</f>
        <v xml:space="preserve">Tema Humano </v>
      </c>
      <c r="P557" s="7" t="str">
        <f>_xlfn.CONCAT(L557," ",M557," ",N557," ",O557," ", SUBSTITUTE(F557, ".", " "),". --- ",Q557)</f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>_xlfn.CONCAT("key_",A557)</f>
        <v>key_557</v>
      </c>
    </row>
    <row r="558" spans="1:20" ht="7.8" customHeight="1" x14ac:dyDescent="0.3">
      <c r="A558" s="13">
        <v>558</v>
      </c>
      <c r="B558" s="9" t="s">
        <v>1441</v>
      </c>
      <c r="C558" s="9" t="s">
        <v>1475</v>
      </c>
      <c r="D558" s="9" t="s">
        <v>520</v>
      </c>
      <c r="E558" s="9" t="s">
        <v>1352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>_xlfn.CONCAT("da.classe.ifc only ",F558)</f>
        <v>da.classe.ifc only ifcLaborResource</v>
      </c>
      <c r="L558" s="7" t="str">
        <f>_xlfn.CONCAT("Trata-se de: ", SUBSTITUTE(B558,"1.",""))</f>
        <v>Trata-se de: Modelado</v>
      </c>
      <c r="M558" s="7" t="str">
        <f>_xlfn.CONCAT("", SUBSTITUTE(C558,"."," ")," e Tageável ")</f>
        <v xml:space="preserve">Em IFC e Tageável </v>
      </c>
      <c r="N558" s="7" t="str">
        <f>_xlfn.CONCAT(SUBSTITUTE(D558,"."," ")," ")</f>
        <v xml:space="preserve">ifcResource </v>
      </c>
      <c r="O558" s="7" t="str">
        <f>_xlfn.CONCAT(SUBSTITUTE(E558,"."," ")," ")</f>
        <v xml:space="preserve">Tema Humano </v>
      </c>
      <c r="P558" s="7" t="str">
        <f>_xlfn.CONCAT(L558," ",M558," ",N558," ",O558," ", SUBSTITUTE(F558, ".", " "),". --- ",Q558)</f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>_xlfn.CONCAT("key_",A558)</f>
        <v>key_558</v>
      </c>
    </row>
    <row r="559" spans="1:20" ht="7.8" customHeight="1" x14ac:dyDescent="0.3">
      <c r="A559" s="13">
        <v>559</v>
      </c>
      <c r="B559" s="9" t="s">
        <v>1441</v>
      </c>
      <c r="C559" s="9" t="s">
        <v>1475</v>
      </c>
      <c r="D559" s="9" t="s">
        <v>520</v>
      </c>
      <c r="E559" s="9" t="s">
        <v>1352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>_xlfn.CONCAT("da.classe.ifc only ",F559)</f>
        <v>da.classe.ifc only ifcSubContractResource</v>
      </c>
      <c r="L559" s="7" t="str">
        <f>_xlfn.CONCAT("Trata-se de: ", SUBSTITUTE(B559,"1.",""))</f>
        <v>Trata-se de: Modelado</v>
      </c>
      <c r="M559" s="7" t="str">
        <f>_xlfn.CONCAT("", SUBSTITUTE(C559,"."," ")," e Tageável ")</f>
        <v xml:space="preserve">Em IFC e Tageável </v>
      </c>
      <c r="N559" s="7" t="str">
        <f>_xlfn.CONCAT(SUBSTITUTE(D559,"."," ")," ")</f>
        <v xml:space="preserve">ifcResource </v>
      </c>
      <c r="O559" s="7" t="str">
        <f>_xlfn.CONCAT(SUBSTITUTE(E559,"."," ")," ")</f>
        <v xml:space="preserve">Tema Humano </v>
      </c>
      <c r="P559" s="7" t="str">
        <f>_xlfn.CONCAT(L559," ",M559," ",N559," ",O559," ", SUBSTITUTE(F559, ".", " "),". --- ",Q559)</f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>_xlfn.CONCAT("key_",A559)</f>
        <v>key_559</v>
      </c>
    </row>
    <row r="560" spans="1:20" ht="7.8" customHeight="1" x14ac:dyDescent="0.3">
      <c r="A560" s="13">
        <v>560</v>
      </c>
      <c r="B560" s="9" t="s">
        <v>1441</v>
      </c>
      <c r="C560" s="9" t="s">
        <v>1475</v>
      </c>
      <c r="D560" s="42" t="s">
        <v>589</v>
      </c>
      <c r="E560" s="9" t="s">
        <v>1360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>_xlfn.CONCAT("da.classe.ifc only ",F560)</f>
        <v>da.classe.ifc only ifcPropertyBoundedValue</v>
      </c>
      <c r="L560" s="7" t="str">
        <f>_xlfn.CONCAT("Trata-se de: ", SUBSTITUTE(B560,"1.",""))</f>
        <v>Trata-se de: Modelado</v>
      </c>
      <c r="M560" s="7" t="str">
        <f>_xlfn.CONCAT("", SUBSTITUTE(C560,"."," ")," e Tageável ")</f>
        <v xml:space="preserve">Em IFC e Tageável </v>
      </c>
      <c r="N560" s="7" t="str">
        <f>_xlfn.CONCAT(SUBSTITUTE(D560,"."," ")," ")</f>
        <v xml:space="preserve">ifcSimpleProperty </v>
      </c>
      <c r="O560" s="7" t="str">
        <f>_xlfn.CONCAT(SUBSTITUTE(E560,"."," ")," ")</f>
        <v xml:space="preserve">Tema SuperClasses IFC </v>
      </c>
      <c r="P560" s="7" t="str">
        <f>_xlfn.CONCAT(L560," ",M560," ",N560," ",O560," ", SUBSTITUTE(F560, ".", " "),". --- ",Q560)</f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>_xlfn.CONCAT("key_",A560)</f>
        <v>key_560</v>
      </c>
    </row>
    <row r="561" spans="1:20" ht="7.8" customHeight="1" x14ac:dyDescent="0.3">
      <c r="A561" s="13">
        <v>561</v>
      </c>
      <c r="B561" s="9" t="s">
        <v>1441</v>
      </c>
      <c r="C561" s="9" t="s">
        <v>1475</v>
      </c>
      <c r="D561" s="42" t="s">
        <v>589</v>
      </c>
      <c r="E561" s="9" t="s">
        <v>1360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>_xlfn.CONCAT("da.classe.ifc only ",F561)</f>
        <v>da.classe.ifc only ifcPropertyEnumeratedValue</v>
      </c>
      <c r="L561" s="7" t="str">
        <f>_xlfn.CONCAT("Trata-se de: ", SUBSTITUTE(B561,"1.",""))</f>
        <v>Trata-se de: Modelado</v>
      </c>
      <c r="M561" s="7" t="str">
        <f>_xlfn.CONCAT("", SUBSTITUTE(C561,"."," ")," e Tageável ")</f>
        <v xml:space="preserve">Em IFC e Tageável </v>
      </c>
      <c r="N561" s="7" t="str">
        <f>_xlfn.CONCAT(SUBSTITUTE(D561,"."," ")," ")</f>
        <v xml:space="preserve">ifcSimpleProperty </v>
      </c>
      <c r="O561" s="7" t="str">
        <f>_xlfn.CONCAT(SUBSTITUTE(E561,"."," ")," ")</f>
        <v xml:space="preserve">Tema SuperClasses IFC </v>
      </c>
      <c r="P561" s="7" t="str">
        <f>_xlfn.CONCAT(L561," ",M561," ",N561," ",O561," ", SUBSTITUTE(F561, ".", " "),". --- ",Q561)</f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>_xlfn.CONCAT("key_",A561)</f>
        <v>key_561</v>
      </c>
    </row>
    <row r="562" spans="1:20" ht="7.8" customHeight="1" x14ac:dyDescent="0.3">
      <c r="A562" s="13">
        <v>562</v>
      </c>
      <c r="B562" s="9" t="s">
        <v>1441</v>
      </c>
      <c r="C562" s="9" t="s">
        <v>1475</v>
      </c>
      <c r="D562" s="42" t="s">
        <v>589</v>
      </c>
      <c r="E562" s="9" t="s">
        <v>1360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>_xlfn.CONCAT("da.classe.ifc only ",F562)</f>
        <v>da.classe.ifc only ifcPropertyListValue</v>
      </c>
      <c r="L562" s="7" t="str">
        <f>_xlfn.CONCAT("Trata-se de: ", SUBSTITUTE(B562,"1.",""))</f>
        <v>Trata-se de: Modelado</v>
      </c>
      <c r="M562" s="7" t="str">
        <f>_xlfn.CONCAT("", SUBSTITUTE(C562,"."," ")," e Tageável ")</f>
        <v xml:space="preserve">Em IFC e Tageável </v>
      </c>
      <c r="N562" s="7" t="str">
        <f>_xlfn.CONCAT(SUBSTITUTE(D562,"."," ")," ")</f>
        <v xml:space="preserve">ifcSimpleProperty </v>
      </c>
      <c r="O562" s="7" t="str">
        <f>_xlfn.CONCAT(SUBSTITUTE(E562,"."," ")," ")</f>
        <v xml:space="preserve">Tema SuperClasses IFC </v>
      </c>
      <c r="P562" s="7" t="str">
        <f>_xlfn.CONCAT(L562," ",M562," ",N562," ",O562," ", SUBSTITUTE(F562, ".", " "),". --- ",Q562)</f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>_xlfn.CONCAT("key_",A562)</f>
        <v>key_562</v>
      </c>
    </row>
    <row r="563" spans="1:20" ht="7.8" customHeight="1" x14ac:dyDescent="0.3">
      <c r="A563" s="13">
        <v>563</v>
      </c>
      <c r="B563" s="9" t="s">
        <v>1441</v>
      </c>
      <c r="C563" s="9" t="s">
        <v>1475</v>
      </c>
      <c r="D563" s="42" t="s">
        <v>589</v>
      </c>
      <c r="E563" s="9" t="s">
        <v>1360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>_xlfn.CONCAT("da.classe.ifc only ",F563)</f>
        <v>da.classe.ifc only ifcPropertyReferenceValue</v>
      </c>
      <c r="L563" s="7" t="str">
        <f>_xlfn.CONCAT("Trata-se de: ", SUBSTITUTE(B563,"1.",""))</f>
        <v>Trata-se de: Modelado</v>
      </c>
      <c r="M563" s="7" t="str">
        <f>_xlfn.CONCAT("", SUBSTITUTE(C563,"."," ")," e Tageável ")</f>
        <v xml:space="preserve">Em IFC e Tageável </v>
      </c>
      <c r="N563" s="7" t="str">
        <f>_xlfn.CONCAT(SUBSTITUTE(D563,"."," ")," ")</f>
        <v xml:space="preserve">ifcSimpleProperty </v>
      </c>
      <c r="O563" s="7" t="str">
        <f>_xlfn.CONCAT(SUBSTITUTE(E563,"."," ")," ")</f>
        <v xml:space="preserve">Tema SuperClasses IFC </v>
      </c>
      <c r="P563" s="7" t="str">
        <f>_xlfn.CONCAT(L563," ",M563," ",N563," ",O563," ", SUBSTITUTE(F563, ".", " "),". --- ",Q563)</f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>_xlfn.CONCAT("key_",A563)</f>
        <v>key_563</v>
      </c>
    </row>
    <row r="564" spans="1:20" ht="7.8" customHeight="1" x14ac:dyDescent="0.3">
      <c r="A564" s="13">
        <v>564</v>
      </c>
      <c r="B564" s="9" t="s">
        <v>1441</v>
      </c>
      <c r="C564" s="9" t="s">
        <v>1475</v>
      </c>
      <c r="D564" s="42" t="s">
        <v>589</v>
      </c>
      <c r="E564" s="9" t="s">
        <v>1360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>_xlfn.CONCAT("da.classe.ifc only ",F564)</f>
        <v>da.classe.ifc only ifcPropertySingleValue</v>
      </c>
      <c r="L564" s="7" t="str">
        <f>_xlfn.CONCAT("Trata-se de: ", SUBSTITUTE(B564,"1.",""))</f>
        <v>Trata-se de: Modelado</v>
      </c>
      <c r="M564" s="7" t="str">
        <f>_xlfn.CONCAT("", SUBSTITUTE(C564,"."," ")," e Não Tageável ")</f>
        <v xml:space="preserve">Em IFC e Não Tageável </v>
      </c>
      <c r="N564" s="7" t="str">
        <f>_xlfn.CONCAT(SUBSTITUTE(D564,"."," ")," ")</f>
        <v xml:space="preserve">ifcSimpleProperty </v>
      </c>
      <c r="O564" s="7" t="str">
        <f>_xlfn.CONCAT(SUBSTITUTE(E564,"."," ")," ")</f>
        <v xml:space="preserve">Tema SuperClasses IFC </v>
      </c>
      <c r="P564" s="7" t="str">
        <f>_xlfn.CONCAT(L564," ",M564," ",N564," ",O564," ", SUBSTITUTE(F564, ".", " "),". --- ",Q564)</f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>_xlfn.CONCAT("key_",A564)</f>
        <v>key_564</v>
      </c>
    </row>
    <row r="565" spans="1:20" ht="7.8" customHeight="1" x14ac:dyDescent="0.3">
      <c r="A565" s="13">
        <v>565</v>
      </c>
      <c r="B565" s="9" t="s">
        <v>1441</v>
      </c>
      <c r="C565" s="9" t="s">
        <v>1475</v>
      </c>
      <c r="D565" s="42" t="s">
        <v>589</v>
      </c>
      <c r="E565" s="9" t="s">
        <v>1360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>_xlfn.CONCAT("da.classe.ifc only ",F565)</f>
        <v>da.classe.ifc only ifcPropertyTableValue</v>
      </c>
      <c r="L565" s="7" t="str">
        <f>_xlfn.CONCAT("Trata-se de: ", SUBSTITUTE(B565,"1.",""))</f>
        <v>Trata-se de: Modelado</v>
      </c>
      <c r="M565" s="7" t="str">
        <f>_xlfn.CONCAT("", SUBSTITUTE(C565,"."," ")," e Não Tageável ")</f>
        <v xml:space="preserve">Em IFC e Não Tageável </v>
      </c>
      <c r="N565" s="7" t="str">
        <f>_xlfn.CONCAT(SUBSTITUTE(D565,"."," ")," ")</f>
        <v xml:space="preserve">ifcSimpleProperty </v>
      </c>
      <c r="O565" s="7" t="str">
        <f>_xlfn.CONCAT(SUBSTITUTE(E565,"."," ")," ")</f>
        <v xml:space="preserve">Tema SuperClasses IFC </v>
      </c>
      <c r="P565" s="7" t="str">
        <f>_xlfn.CONCAT(L565," ",M565," ",N565," ",O565," ", SUBSTITUTE(F565, ".", " "),". --- ",Q565)</f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>_xlfn.CONCAT("key_",A565)</f>
        <v>key_565</v>
      </c>
    </row>
    <row r="566" spans="1:20" ht="7.8" customHeight="1" x14ac:dyDescent="0.3">
      <c r="A566" s="13">
        <v>566</v>
      </c>
      <c r="B566" s="9" t="s">
        <v>1441</v>
      </c>
      <c r="C566" s="9" t="s">
        <v>1475</v>
      </c>
      <c r="D566" s="9" t="s">
        <v>585</v>
      </c>
      <c r="E566" s="25" t="s">
        <v>1383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>_xlfn.CONCAT("da.classe.ifc only ",F566)</f>
        <v>da.classe.ifc only ifcSpatialZone</v>
      </c>
      <c r="L566" s="7" t="str">
        <f>_xlfn.CONCAT("Trata-se de: ", SUBSTITUTE(B566,"1.",""))</f>
        <v>Trata-se de: Modelado</v>
      </c>
      <c r="M566" s="7" t="str">
        <f>_xlfn.CONCAT("", SUBSTITUTE(C566,"."," ")," ")</f>
        <v xml:space="preserve">Em IFC </v>
      </c>
      <c r="N566" s="7" t="str">
        <f>_xlfn.CONCAT(SUBSTITUTE(D566,"."," ")," ")</f>
        <v xml:space="preserve">ifcSpatialElement </v>
      </c>
      <c r="O566" s="7" t="str">
        <f>_xlfn.CONCAT(SUBSTITUTE(E566,"."," ")," ")</f>
        <v xml:space="preserve">Tema Espacial </v>
      </c>
      <c r="P566" s="7" t="str">
        <f>_xlfn.CONCAT(L566," ",M566," ",N566," ",O566," ", SUBSTITUTE(F566, ".", " "),". --- ",Q566)</f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>_xlfn.CONCAT("key_",A566)</f>
        <v>key_566</v>
      </c>
    </row>
    <row r="567" spans="1:20" ht="7.8" customHeight="1" x14ac:dyDescent="0.3">
      <c r="A567" s="13">
        <v>567</v>
      </c>
      <c r="B567" s="9" t="s">
        <v>1441</v>
      </c>
      <c r="C567" s="9" t="s">
        <v>1475</v>
      </c>
      <c r="D567" s="9" t="s">
        <v>585</v>
      </c>
      <c r="E567" s="25" t="s">
        <v>1383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>_xlfn.CONCAT("da.classe.ifc only ",F567)</f>
        <v>da.classe.ifc only ifcExternalSpatialStructureElement</v>
      </c>
      <c r="L567" s="7" t="str">
        <f>_xlfn.CONCAT("Trata-se de: ", SUBSTITUTE(B567,"1.",""))</f>
        <v>Trata-se de: Modelado</v>
      </c>
      <c r="M567" s="7" t="str">
        <f>_xlfn.CONCAT("", SUBSTITUTE(C567,"."," ")," ")</f>
        <v xml:space="preserve">Em IFC </v>
      </c>
      <c r="N567" s="7" t="str">
        <f>_xlfn.CONCAT(SUBSTITUTE(D567,"."," ")," ")</f>
        <v xml:space="preserve">ifcSpatialElement </v>
      </c>
      <c r="O567" s="7" t="str">
        <f>_xlfn.CONCAT(SUBSTITUTE(E567,"."," ")," ")</f>
        <v xml:space="preserve">Tema Espacial </v>
      </c>
      <c r="P567" s="7" t="str">
        <f>_xlfn.CONCAT(L567," ",M567," ",N567," ",O567," ", SUBSTITUTE(F567, ".", " "),". --- ",Q567)</f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>_xlfn.CONCAT("key_",A567)</f>
        <v>key_567</v>
      </c>
    </row>
    <row r="568" spans="1:20" ht="7.8" customHeight="1" x14ac:dyDescent="0.3">
      <c r="A568" s="13">
        <v>568</v>
      </c>
      <c r="B568" s="9" t="s">
        <v>1441</v>
      </c>
      <c r="C568" s="9" t="s">
        <v>1475</v>
      </c>
      <c r="D568" s="23" t="s">
        <v>586</v>
      </c>
      <c r="E568" s="25" t="s">
        <v>1383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>_xlfn.CONCAT("da.classe.ifc only ",F568)</f>
        <v>da.classe.ifc only ifcSpace</v>
      </c>
      <c r="L568" s="7" t="str">
        <f>_xlfn.CONCAT("Trata-se de: ", SUBSTITUTE(B568,"1.",""))</f>
        <v>Trata-se de: Modelado</v>
      </c>
      <c r="M568" s="7" t="str">
        <f>_xlfn.CONCAT("", SUBSTITUTE(C568,"."," ")," ")</f>
        <v xml:space="preserve">Em IFC </v>
      </c>
      <c r="N568" s="7" t="str">
        <f>_xlfn.CONCAT(SUBSTITUTE(D568,"."," ")," ")</f>
        <v xml:space="preserve">ifcSpatialStructureElement </v>
      </c>
      <c r="O568" s="7" t="str">
        <f>_xlfn.CONCAT(SUBSTITUTE(E568,"."," ")," ")</f>
        <v xml:space="preserve">Tema Espacial </v>
      </c>
      <c r="P568" s="7" t="str">
        <f>_xlfn.CONCAT(L568," ",M568," ",N568," ",O568," ", SUBSTITUTE(F568, ".", " "),". --- ",Q568)</f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>_xlfn.CONCAT("key_",A568)</f>
        <v>key_568</v>
      </c>
    </row>
    <row r="569" spans="1:20" ht="7.8" customHeight="1" x14ac:dyDescent="0.3">
      <c r="A569" s="13">
        <v>569</v>
      </c>
      <c r="B569" s="9" t="s">
        <v>1441</v>
      </c>
      <c r="C569" s="9" t="s">
        <v>1475</v>
      </c>
      <c r="D569" s="23" t="s">
        <v>586</v>
      </c>
      <c r="E569" s="25" t="s">
        <v>1383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>_xlfn.CONCAT("da.classe.ifc only ",F569)</f>
        <v>da.classe.ifc only ifcBuilding</v>
      </c>
      <c r="L569" s="7" t="str">
        <f>_xlfn.CONCAT("Trata-se de: ", SUBSTITUTE(B569,"1.",""))</f>
        <v>Trata-se de: Modelado</v>
      </c>
      <c r="M569" s="7" t="str">
        <f>_xlfn.CONCAT("", SUBSTITUTE(C569,"."," ")," ")</f>
        <v xml:space="preserve">Em IFC </v>
      </c>
      <c r="N569" s="7" t="str">
        <f>_xlfn.CONCAT(SUBSTITUTE(D569,"."," ")," ")</f>
        <v xml:space="preserve">ifcSpatialStructureElement </v>
      </c>
      <c r="O569" s="7" t="str">
        <f>_xlfn.CONCAT(SUBSTITUTE(E569,"."," ")," ")</f>
        <v xml:space="preserve">Tema Espacial </v>
      </c>
      <c r="P569" s="7" t="str">
        <f>_xlfn.CONCAT(L569," ",M569," ",N569," ",O569," ", SUBSTITUTE(F569, ".", " "),". --- ",Q569)</f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>_xlfn.CONCAT("key_",A569)</f>
        <v>key_569</v>
      </c>
    </row>
    <row r="570" spans="1:20" ht="7.8" customHeight="1" x14ac:dyDescent="0.3">
      <c r="A570" s="13">
        <v>570</v>
      </c>
      <c r="B570" s="9" t="s">
        <v>1441</v>
      </c>
      <c r="C570" s="9" t="s">
        <v>1475</v>
      </c>
      <c r="D570" s="23" t="s">
        <v>586</v>
      </c>
      <c r="E570" s="9" t="s">
        <v>1386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>_xlfn.CONCAT("da.classe.ifc only ",F570)</f>
        <v>da.classe.ifc only ifcBuildingStorey</v>
      </c>
      <c r="L570" s="7" t="str">
        <f>_xlfn.CONCAT("Trata-se de: ", SUBSTITUTE(B570,"1.",""))</f>
        <v>Trata-se de: Modelado</v>
      </c>
      <c r="M570" s="7" t="str">
        <f>_xlfn.CONCAT("", SUBSTITUTE(C570,"."," ")," ")</f>
        <v xml:space="preserve">Em IFC </v>
      </c>
      <c r="N570" s="7" t="str">
        <f>_xlfn.CONCAT(SUBSTITUTE(D570,"."," ")," ")</f>
        <v xml:space="preserve">ifcSpatialStructureElement </v>
      </c>
      <c r="O570" s="7" t="str">
        <f>_xlfn.CONCAT(SUBSTITUTE(E570,"."," ")," ")</f>
        <v xml:space="preserve">Tema Posicionamento </v>
      </c>
      <c r="P570" s="7" t="str">
        <f>_xlfn.CONCAT(L570," ",M570," ",N570," ",O570," ", SUBSTITUTE(F570, ".", " "),". --- ",Q570)</f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>_xlfn.CONCAT("key_",A570)</f>
        <v>key_570</v>
      </c>
    </row>
    <row r="571" spans="1:20" ht="7.8" customHeight="1" x14ac:dyDescent="0.3">
      <c r="A571" s="13">
        <v>571</v>
      </c>
      <c r="B571" s="9" t="s">
        <v>1441</v>
      </c>
      <c r="C571" s="9" t="s">
        <v>1475</v>
      </c>
      <c r="D571" s="23" t="s">
        <v>586</v>
      </c>
      <c r="E571" s="25" t="s">
        <v>1799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>_xlfn.CONCAT("da.classe.ifc only ",F571)</f>
        <v>da.classe.ifc only ifcSite</v>
      </c>
      <c r="L571" s="7" t="str">
        <f>_xlfn.CONCAT("Trata-se de: ", SUBSTITUTE(B571,"1.",""))</f>
        <v>Trata-se de: Modelado</v>
      </c>
      <c r="M571" s="7" t="str">
        <f>_xlfn.CONCAT("", SUBSTITUTE(C571,"."," ")," ")</f>
        <v xml:space="preserve">Em IFC </v>
      </c>
      <c r="N571" s="7" t="str">
        <f>_xlfn.CONCAT(SUBSTITUTE(D571,"."," ")," ")</f>
        <v xml:space="preserve">ifcSpatialStructureElement </v>
      </c>
      <c r="O571" s="7" t="str">
        <f>_xlfn.CONCAT(SUBSTITUTE(E571,"."," ")," ")</f>
        <v xml:space="preserve">Tema Situação </v>
      </c>
      <c r="P571" s="7" t="str">
        <f>_xlfn.CONCAT(L571," ",M571," ",N571," ",O571," ", SUBSTITUTE(F571, ".", " "),". --- ",Q571)</f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>_xlfn.CONCAT("key_",A571)</f>
        <v>key_571</v>
      </c>
    </row>
    <row r="572" spans="1:20" ht="7.8" customHeight="1" x14ac:dyDescent="0.3">
      <c r="A572" s="13">
        <v>572</v>
      </c>
      <c r="B572" s="9" t="s">
        <v>1441</v>
      </c>
      <c r="C572" s="9" t="s">
        <v>1475</v>
      </c>
      <c r="D572" s="9" t="s">
        <v>332</v>
      </c>
      <c r="E572" s="9" t="s">
        <v>1373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>_xlfn.CONCAT("da.classe.ifc only ",F572)</f>
        <v>da.classe.ifc only ifcTransportElement</v>
      </c>
      <c r="L572" s="7" t="str">
        <f>_xlfn.CONCAT("Trata-se de: ", SUBSTITUTE(B572,"1.",""))</f>
        <v>Trata-se de: Modelado</v>
      </c>
      <c r="M572" s="7" t="str">
        <f>_xlfn.CONCAT("", SUBSTITUTE(C572,"."," ")," ")</f>
        <v xml:space="preserve">Em IFC </v>
      </c>
      <c r="N572" s="7" t="str">
        <f>_xlfn.CONCAT(SUBSTITUTE(D572,"."," ")," ")</f>
        <v xml:space="preserve">ifcTransportElement </v>
      </c>
      <c r="O572" s="7" t="str">
        <f>_xlfn.CONCAT(SUBSTITUTE(E572,"."," ")," ")</f>
        <v xml:space="preserve">Tema Mecânico </v>
      </c>
      <c r="P572" s="7" t="str">
        <f>_xlfn.CONCAT(L572," ",M572," ",N572," ",O572," ", SUBSTITUTE(F572, ".", " "),". --- ",Q572)</f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>_xlfn.CONCAT("key_",A572)</f>
        <v>key_572</v>
      </c>
    </row>
    <row r="573" spans="1:20" ht="7.8" customHeight="1" x14ac:dyDescent="0.3">
      <c r="A573" s="13">
        <v>573</v>
      </c>
      <c r="B573" s="9" t="s">
        <v>1441</v>
      </c>
      <c r="C573" s="9" t="s">
        <v>1475</v>
      </c>
      <c r="D573" s="42" t="s">
        <v>518</v>
      </c>
      <c r="E573" s="9" t="s">
        <v>1360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>_xlfn.CONCAT("da.classe.ifc only ",F573)</f>
        <v>da.classe.ifc only ifcTypeProduct</v>
      </c>
      <c r="L573" s="7" t="str">
        <f>_xlfn.CONCAT("Trata-se de: ", SUBSTITUTE(B573,"1.",""))</f>
        <v>Trata-se de: Modelado</v>
      </c>
      <c r="M573" s="7" t="str">
        <f>_xlfn.CONCAT("", SUBSTITUTE(C573,"."," ")," ")</f>
        <v xml:space="preserve">Em IFC </v>
      </c>
      <c r="N573" s="7" t="str">
        <f>_xlfn.CONCAT(SUBSTITUTE(D573,"."," ")," ")</f>
        <v xml:space="preserve">ifcTypeObject </v>
      </c>
      <c r="O573" s="7" t="str">
        <f>_xlfn.CONCAT(SUBSTITUTE(E573,"."," ")," ")</f>
        <v xml:space="preserve">Tema SuperClasses IFC </v>
      </c>
      <c r="P573" s="7" t="str">
        <f>_xlfn.CONCAT(L573," ",M573," ",N573," ",O573," ", SUBSTITUTE(F573, ".", " "),". --- ",Q573)</f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>_xlfn.CONCAT("key_",A573)</f>
        <v>key_573</v>
      </c>
    </row>
    <row r="574" spans="1:20" ht="7.8" customHeight="1" x14ac:dyDescent="0.3">
      <c r="A574" s="13">
        <v>574</v>
      </c>
      <c r="B574" s="9" t="s">
        <v>1441</v>
      </c>
      <c r="C574" s="9" t="s">
        <v>1475</v>
      </c>
      <c r="D574" s="42" t="s">
        <v>518</v>
      </c>
      <c r="E574" s="9" t="s">
        <v>1360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>_xlfn.CONCAT("da.classe.ifc only ",F574)</f>
        <v>da.classe.ifc only ifcTypeProcess</v>
      </c>
      <c r="L574" s="7" t="str">
        <f>_xlfn.CONCAT("Trata-se de: ", SUBSTITUTE(B574,"1.",""))</f>
        <v>Trata-se de: Modelado</v>
      </c>
      <c r="M574" s="7" t="str">
        <f>_xlfn.CONCAT("", SUBSTITUTE(C574,"."," ")," ")</f>
        <v xml:space="preserve">Em IFC </v>
      </c>
      <c r="N574" s="7" t="str">
        <f>_xlfn.CONCAT(SUBSTITUTE(D574,"."," ")," ")</f>
        <v xml:space="preserve">ifcTypeObject </v>
      </c>
      <c r="O574" s="7" t="str">
        <f>_xlfn.CONCAT(SUBSTITUTE(E574,"."," ")," ")</f>
        <v xml:space="preserve">Tema SuperClasses IFC </v>
      </c>
      <c r="P574" s="7" t="str">
        <f>_xlfn.CONCAT(L574," ",M574," ",N574," ",O574," ", SUBSTITUTE(F574, ".", " "),". --- ",Q574)</f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>_xlfn.CONCAT("key_",A574)</f>
        <v>key_574</v>
      </c>
    </row>
    <row r="575" spans="1:20" ht="7.8" customHeight="1" x14ac:dyDescent="0.3">
      <c r="A575" s="13">
        <v>575</v>
      </c>
      <c r="B575" s="9" t="s">
        <v>1441</v>
      </c>
      <c r="C575" s="9" t="s">
        <v>1475</v>
      </c>
      <c r="D575" s="42" t="s">
        <v>518</v>
      </c>
      <c r="E575" s="9" t="s">
        <v>1360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>_xlfn.CONCAT("da.classe.ifc only ",F575)</f>
        <v>da.classe.ifc only ifcTypeResource</v>
      </c>
      <c r="L575" s="7" t="str">
        <f>_xlfn.CONCAT("Trata-se de: ", SUBSTITUTE(B575,"1.",""))</f>
        <v>Trata-se de: Modelado</v>
      </c>
      <c r="M575" s="7" t="str">
        <f>_xlfn.CONCAT("", SUBSTITUTE(C575,"."," ")," ")</f>
        <v xml:space="preserve">Em IFC </v>
      </c>
      <c r="N575" s="7" t="str">
        <f>_xlfn.CONCAT(SUBSTITUTE(D575,"."," ")," ")</f>
        <v xml:space="preserve">ifcTypeObject </v>
      </c>
      <c r="O575" s="7" t="str">
        <f>_xlfn.CONCAT(SUBSTITUTE(E575,"."," ")," ")</f>
        <v xml:space="preserve">Tema SuperClasses IFC </v>
      </c>
      <c r="P575" s="7" t="str">
        <f>_xlfn.CONCAT(L575," ",M575," ",N575," ",O575," ", SUBSTITUTE(F575, ".", " "),". --- ",Q575)</f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>_xlfn.CONCAT("key_",A575)</f>
        <v>key_575</v>
      </c>
    </row>
    <row r="576" spans="1:20" ht="7.8" customHeight="1" x14ac:dyDescent="0.3">
      <c r="A576" s="13">
        <v>576</v>
      </c>
      <c r="B576" s="9" t="s">
        <v>1441</v>
      </c>
      <c r="C576" s="9" t="s">
        <v>1475</v>
      </c>
      <c r="D576" s="42" t="s">
        <v>587</v>
      </c>
      <c r="E576" s="9" t="s">
        <v>1388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>_xlfn.CONCAT("da.classe.ifc only ",F576)</f>
        <v>da.classe.ifc only ifcWorkPlan</v>
      </c>
      <c r="L576" s="7" t="str">
        <f>_xlfn.CONCAT("Trata-se de: ", SUBSTITUTE(B576,"1.",""))</f>
        <v>Trata-se de: Modelado</v>
      </c>
      <c r="M576" s="7" t="str">
        <f>_xlfn.CONCAT("", SUBSTITUTE(C576,"."," ")," ")</f>
        <v xml:space="preserve">Em IFC </v>
      </c>
      <c r="N576" s="7" t="str">
        <f>_xlfn.CONCAT(SUBSTITUTE(D576,"."," ")," ")</f>
        <v xml:space="preserve">ifcWorkControl </v>
      </c>
      <c r="O576" s="7" t="str">
        <f>_xlfn.CONCAT(SUBSTITUTE(E576,"."," ")," ")</f>
        <v xml:space="preserve">Tema Planejamento </v>
      </c>
      <c r="P576" s="7" t="str">
        <f>_xlfn.CONCAT(L576," ",M576," ",N576," ",O576," ", SUBSTITUTE(F576, ".", " "),". --- ",Q576)</f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>_xlfn.CONCAT("key_",A576)</f>
        <v>key_576</v>
      </c>
    </row>
    <row r="577" spans="1:20" ht="7.8" customHeight="1" x14ac:dyDescent="0.3">
      <c r="A577" s="13">
        <v>577</v>
      </c>
      <c r="B577" s="9" t="s">
        <v>1441</v>
      </c>
      <c r="C577" s="9" t="s">
        <v>1475</v>
      </c>
      <c r="D577" s="42" t="s">
        <v>587</v>
      </c>
      <c r="E577" s="9" t="s">
        <v>1388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>_xlfn.CONCAT("da.classe.ifc only ",F577)</f>
        <v>da.classe.ifc only ifcWorkSchedule</v>
      </c>
      <c r="L577" s="7" t="str">
        <f>_xlfn.CONCAT("Trata-se de: ", SUBSTITUTE(B577,"1.",""))</f>
        <v>Trata-se de: Modelado</v>
      </c>
      <c r="M577" s="7" t="str">
        <f>_xlfn.CONCAT("", SUBSTITUTE(C577,"."," ")," ")</f>
        <v xml:space="preserve">Em IFC </v>
      </c>
      <c r="N577" s="7" t="str">
        <f>_xlfn.CONCAT(SUBSTITUTE(D577,"."," ")," ")</f>
        <v xml:space="preserve">ifcWorkControl </v>
      </c>
      <c r="O577" s="7" t="str">
        <f>_xlfn.CONCAT(SUBSTITUTE(E577,"."," ")," ")</f>
        <v xml:space="preserve">Tema Planejamento </v>
      </c>
      <c r="P577" s="7" t="str">
        <f>_xlfn.CONCAT(L577," ",M577," ",N577," ",O577," ", SUBSTITUTE(F577, ".", " "),". --- ",Q577)</f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>_xlfn.CONCAT("key_",A577)</f>
        <v>key_577</v>
      </c>
    </row>
    <row r="578" spans="1:20" ht="7.8" customHeight="1" x14ac:dyDescent="0.3">
      <c r="A578" s="13">
        <v>578</v>
      </c>
      <c r="B578" s="9" t="s">
        <v>1441</v>
      </c>
      <c r="C578" s="9" t="s">
        <v>1474</v>
      </c>
      <c r="D578" s="9" t="s">
        <v>570</v>
      </c>
      <c r="E578" s="25" t="s">
        <v>1382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>_xlfn.CONCAT("de.revit only ",F578)</f>
        <v>de.revit only OST_AnalyticalMember</v>
      </c>
      <c r="L578" s="7" t="str">
        <f>_xlfn.CONCAT("Trata-se de: ", SUBSTITUTE(B578,"1.",""))</f>
        <v>Trata-se de: Modelado</v>
      </c>
      <c r="M578" s="7" t="str">
        <f>_xlfn.CONCAT("", SUBSTITUTE(C578,"."," ")," ")</f>
        <v xml:space="preserve">Em Revit </v>
      </c>
      <c r="N578" s="7" t="str">
        <f>_xlfn.CONCAT(SUBSTITUTE(D578,"."," ")," ")</f>
        <v xml:space="preserve">Com Tag </v>
      </c>
      <c r="O578" s="7" t="str">
        <f>_xlfn.CONCAT(SUBSTITUTE(E578,"."," ")," ")</f>
        <v xml:space="preserve">Tema AnáliseEstrutural </v>
      </c>
      <c r="P578" s="7" t="str">
        <f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>_xlfn.CONCAT("key_",A578)</f>
        <v>key_578</v>
      </c>
    </row>
    <row r="579" spans="1:20" ht="7.8" customHeight="1" x14ac:dyDescent="0.3">
      <c r="A579" s="13">
        <v>579</v>
      </c>
      <c r="B579" s="9" t="s">
        <v>1441</v>
      </c>
      <c r="C579" s="9" t="s">
        <v>1474</v>
      </c>
      <c r="D579" s="9" t="s">
        <v>570</v>
      </c>
      <c r="E579" s="25" t="s">
        <v>1382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>_xlfn.CONCAT("de.revit only ",F579)</f>
        <v>de.revit only OST_AnalyticalOpening</v>
      </c>
      <c r="L579" s="7" t="str">
        <f>_xlfn.CONCAT("Trata-se de: ", SUBSTITUTE(B579,"1.",""))</f>
        <v>Trata-se de: Modelado</v>
      </c>
      <c r="M579" s="7" t="str">
        <f>_xlfn.CONCAT("", SUBSTITUTE(C579,"."," ")," ")</f>
        <v xml:space="preserve">Em Revit </v>
      </c>
      <c r="N579" s="7" t="str">
        <f>_xlfn.CONCAT(SUBSTITUTE(D579,"."," ")," ")</f>
        <v xml:space="preserve">Com Tag </v>
      </c>
      <c r="O579" s="7" t="str">
        <f>_xlfn.CONCAT(SUBSTITUTE(E579,"."," ")," ")</f>
        <v xml:space="preserve">Tema AnáliseEstrutural </v>
      </c>
      <c r="P579" s="7" t="str">
        <f>_xlfn.CONCAT(L579," ",M579," ",N579," ",O579," ", SUBSTITUTE(F579, ".", " "),". --- ",Q579)</f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>_xlfn.CONCAT("key_",A579)</f>
        <v>key_579</v>
      </c>
    </row>
    <row r="580" spans="1:20" ht="7.8" customHeight="1" x14ac:dyDescent="0.3">
      <c r="A580" s="13">
        <v>580</v>
      </c>
      <c r="B580" s="9" t="s">
        <v>1441</v>
      </c>
      <c r="C580" s="9" t="s">
        <v>1474</v>
      </c>
      <c r="D580" s="9" t="s">
        <v>570</v>
      </c>
      <c r="E580" s="25" t="s">
        <v>1382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>_xlfn.CONCAT("de.revit only ",F580)</f>
        <v>de.revit only OST_AnalyticalPanel</v>
      </c>
      <c r="L580" s="7" t="str">
        <f>_xlfn.CONCAT("Trata-se de: ", SUBSTITUTE(B580,"1.",""))</f>
        <v>Trata-se de: Modelado</v>
      </c>
      <c r="M580" s="7" t="str">
        <f>_xlfn.CONCAT("", SUBSTITUTE(C580,"."," ")," ")</f>
        <v xml:space="preserve">Em Revit </v>
      </c>
      <c r="N580" s="7" t="str">
        <f>_xlfn.CONCAT(SUBSTITUTE(D580,"."," ")," ")</f>
        <v xml:space="preserve">Com Tag </v>
      </c>
      <c r="O580" s="7" t="str">
        <f>_xlfn.CONCAT(SUBSTITUTE(E580,"."," ")," ")</f>
        <v xml:space="preserve">Tema AnáliseEstrutural </v>
      </c>
      <c r="P580" s="7" t="str">
        <f>_xlfn.CONCAT(L580," ",M580," ",N580," ",O580," ", SUBSTITUTE(F580, ".", " "),". --- ",Q580)</f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>_xlfn.CONCAT("key_",A580)</f>
        <v>key_580</v>
      </c>
    </row>
    <row r="581" spans="1:20" ht="7.8" customHeight="1" x14ac:dyDescent="0.3">
      <c r="A581" s="13">
        <v>581</v>
      </c>
      <c r="B581" s="9" t="s">
        <v>1441</v>
      </c>
      <c r="C581" s="9" t="s">
        <v>1474</v>
      </c>
      <c r="D581" s="9" t="s">
        <v>570</v>
      </c>
      <c r="E581" s="25" t="s">
        <v>1382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>_xlfn.CONCAT("de.revit only ",F581)</f>
        <v>de.revit only OST_AreaLoads</v>
      </c>
      <c r="L581" s="7" t="str">
        <f>_xlfn.CONCAT("Trata-se de: ", SUBSTITUTE(B581,"1.",""))</f>
        <v>Trata-se de: Modelado</v>
      </c>
      <c r="M581" s="7" t="str">
        <f>_xlfn.CONCAT("", SUBSTITUTE(C581,"."," ")," ")</f>
        <v xml:space="preserve">Em Revit </v>
      </c>
      <c r="N581" s="7" t="str">
        <f>_xlfn.CONCAT(SUBSTITUTE(D581,"."," ")," ")</f>
        <v xml:space="preserve">Com Tag </v>
      </c>
      <c r="O581" s="7" t="str">
        <f>_xlfn.CONCAT(SUBSTITUTE(E581,"."," ")," ")</f>
        <v xml:space="preserve">Tema AnáliseEstrutural </v>
      </c>
      <c r="P581" s="7" t="str">
        <f>_xlfn.CONCAT(L581," ",M581," ",N581," ",O581," ", SUBSTITUTE(F581, ".", " "),". --- ",Q581)</f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>_xlfn.CONCAT("key_",A581)</f>
        <v>key_581</v>
      </c>
    </row>
    <row r="582" spans="1:20" ht="7.8" customHeight="1" x14ac:dyDescent="0.3">
      <c r="A582" s="13">
        <v>582</v>
      </c>
      <c r="B582" s="9" t="s">
        <v>1441</v>
      </c>
      <c r="C582" s="9" t="s">
        <v>1474</v>
      </c>
      <c r="D582" s="9" t="s">
        <v>570</v>
      </c>
      <c r="E582" s="25" t="s">
        <v>1382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>_xlfn.CONCAT("de.revit only ",F582)</f>
        <v>de.revit only OST_BeamAnalytical</v>
      </c>
      <c r="L582" s="7" t="str">
        <f>_xlfn.CONCAT("Trata-se de: ", SUBSTITUTE(B582,"1.",""))</f>
        <v>Trata-se de: Modelado</v>
      </c>
      <c r="M582" s="7" t="str">
        <f>_xlfn.CONCAT("", SUBSTITUTE(C582,"."," ")," ")</f>
        <v xml:space="preserve">Em Revit </v>
      </c>
      <c r="N582" s="7" t="str">
        <f>_xlfn.CONCAT(SUBSTITUTE(D582,"."," ")," ")</f>
        <v xml:space="preserve">Com Tag </v>
      </c>
      <c r="O582" s="7" t="str">
        <f>_xlfn.CONCAT(SUBSTITUTE(E582,"."," ")," ")</f>
        <v xml:space="preserve">Tema AnáliseEstrutural </v>
      </c>
      <c r="P582" s="7" t="str">
        <f>_xlfn.CONCAT(L582," ",M582," ",N582," ",O582," ", SUBSTITUTE(F582, ".", " "),". --- ",Q582)</f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>_xlfn.CONCAT("key_",A582)</f>
        <v>key_582</v>
      </c>
    </row>
    <row r="583" spans="1:20" ht="7.8" customHeight="1" x14ac:dyDescent="0.3">
      <c r="A583" s="13">
        <v>583</v>
      </c>
      <c r="B583" s="9" t="s">
        <v>1441</v>
      </c>
      <c r="C583" s="9" t="s">
        <v>1474</v>
      </c>
      <c r="D583" s="9" t="s">
        <v>570</v>
      </c>
      <c r="E583" s="25" t="s">
        <v>1382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>_xlfn.CONCAT("de.revit only ",F583)</f>
        <v>de.revit only OST_FloorAnalytical</v>
      </c>
      <c r="L583" s="7" t="str">
        <f>_xlfn.CONCAT("Trata-se de: ", SUBSTITUTE(B583,"1.",""))</f>
        <v>Trata-se de: Modelado</v>
      </c>
      <c r="M583" s="7" t="str">
        <f>_xlfn.CONCAT("", SUBSTITUTE(C583,"."," ")," ")</f>
        <v xml:space="preserve">Em Revit </v>
      </c>
      <c r="N583" s="7" t="str">
        <f>_xlfn.CONCAT(SUBSTITUTE(D583,"."," ")," ")</f>
        <v xml:space="preserve">Com Tag </v>
      </c>
      <c r="O583" s="7" t="str">
        <f>_xlfn.CONCAT(SUBSTITUTE(E583,"."," ")," ")</f>
        <v xml:space="preserve">Tema AnáliseEstrutural </v>
      </c>
      <c r="P583" s="7" t="str">
        <f>_xlfn.CONCAT(L583," ",M583," ",N583," ",O583," ", SUBSTITUTE(F583, ".", " "),". --- ",Q583)</f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>_xlfn.CONCAT("key_",A583)</f>
        <v>key_583</v>
      </c>
    </row>
    <row r="584" spans="1:20" ht="7.8" customHeight="1" x14ac:dyDescent="0.3">
      <c r="A584" s="13">
        <v>584</v>
      </c>
      <c r="B584" s="9" t="s">
        <v>1441</v>
      </c>
      <c r="C584" s="9" t="s">
        <v>1474</v>
      </c>
      <c r="D584" s="9" t="s">
        <v>570</v>
      </c>
      <c r="E584" s="25" t="s">
        <v>1382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>_xlfn.CONCAT("de.revit only ",F584)</f>
        <v>de.revit only OST_FoundationSlabAnalytical</v>
      </c>
      <c r="L584" s="7" t="str">
        <f>_xlfn.CONCAT("Trata-se de: ", SUBSTITUTE(B584,"1.",""))</f>
        <v>Trata-se de: Modelado</v>
      </c>
      <c r="M584" s="7" t="str">
        <f>_xlfn.CONCAT("", SUBSTITUTE(C584,"."," ")," ")</f>
        <v xml:space="preserve">Em Revit </v>
      </c>
      <c r="N584" s="7" t="str">
        <f>_xlfn.CONCAT(SUBSTITUTE(D584,"."," ")," ")</f>
        <v xml:space="preserve">Com Tag </v>
      </c>
      <c r="O584" s="7" t="str">
        <f>_xlfn.CONCAT(SUBSTITUTE(E584,"."," ")," ")</f>
        <v xml:space="preserve">Tema AnáliseEstrutural </v>
      </c>
      <c r="P584" s="7" t="str">
        <f>_xlfn.CONCAT(L584," ",M584," ",N584," ",O584," ", SUBSTITUTE(F584, ".", " "),". --- ",Q584)</f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>_xlfn.CONCAT("key_",A584)</f>
        <v>key_584</v>
      </c>
    </row>
    <row r="585" spans="1:20" ht="7.8" customHeight="1" x14ac:dyDescent="0.3">
      <c r="A585" s="13">
        <v>585</v>
      </c>
      <c r="B585" s="9" t="s">
        <v>1441</v>
      </c>
      <c r="C585" s="9" t="s">
        <v>1474</v>
      </c>
      <c r="D585" s="9" t="s">
        <v>570</v>
      </c>
      <c r="E585" s="25" t="s">
        <v>1382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>_xlfn.CONCAT("de.revit only ",F585)</f>
        <v>de.revit only OST_InternalAreaLoads</v>
      </c>
      <c r="L585" s="7" t="str">
        <f>_xlfn.CONCAT("Trata-se de: ", SUBSTITUTE(B585,"1.",""))</f>
        <v>Trata-se de: Modelado</v>
      </c>
      <c r="M585" s="7" t="str">
        <f>_xlfn.CONCAT("", SUBSTITUTE(C585,"."," ")," ")</f>
        <v xml:space="preserve">Em Revit </v>
      </c>
      <c r="N585" s="7" t="str">
        <f>_xlfn.CONCAT(SUBSTITUTE(D585,"."," ")," ")</f>
        <v xml:space="preserve">Com Tag </v>
      </c>
      <c r="O585" s="7" t="str">
        <f>_xlfn.CONCAT(SUBSTITUTE(E585,"."," ")," ")</f>
        <v xml:space="preserve">Tema AnáliseEstrutural </v>
      </c>
      <c r="P585" s="7" t="str">
        <f>_xlfn.CONCAT(L585," ",M585," ",N585," ",O585," ", SUBSTITUTE(F585, ".", " "),". --- ",Q585)</f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>_xlfn.CONCAT("key_",A585)</f>
        <v>key_585</v>
      </c>
    </row>
    <row r="586" spans="1:20" ht="7.8" customHeight="1" x14ac:dyDescent="0.3">
      <c r="A586" s="13">
        <v>586</v>
      </c>
      <c r="B586" s="9" t="s">
        <v>1441</v>
      </c>
      <c r="C586" s="9" t="s">
        <v>1474</v>
      </c>
      <c r="D586" s="9" t="s">
        <v>570</v>
      </c>
      <c r="E586" s="25" t="s">
        <v>1382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>_xlfn.CONCAT("de.revit only ",F586)</f>
        <v>de.revit only OST_InternalLineLoads</v>
      </c>
      <c r="L586" s="7" t="str">
        <f>_xlfn.CONCAT("Trata-se de: ", SUBSTITUTE(B586,"1.",""))</f>
        <v>Trata-se de: Modelado</v>
      </c>
      <c r="M586" s="7" t="str">
        <f>_xlfn.CONCAT("", SUBSTITUTE(C586,"."," ")," ")</f>
        <v xml:space="preserve">Em Revit </v>
      </c>
      <c r="N586" s="7" t="str">
        <f>_xlfn.CONCAT(SUBSTITUTE(D586,"."," ")," ")</f>
        <v xml:space="preserve">Com Tag </v>
      </c>
      <c r="O586" s="7" t="str">
        <f>_xlfn.CONCAT(SUBSTITUTE(E586,"."," ")," ")</f>
        <v xml:space="preserve">Tema AnáliseEstrutural </v>
      </c>
      <c r="P586" s="7" t="str">
        <f>_xlfn.CONCAT(L586," ",M586," ",N586," ",O586," ", SUBSTITUTE(F586, ".", " "),". --- ",Q586)</f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>_xlfn.CONCAT("key_",A586)</f>
        <v>key_586</v>
      </c>
    </row>
    <row r="587" spans="1:20" ht="7.8" customHeight="1" x14ac:dyDescent="0.3">
      <c r="A587" s="13">
        <v>587</v>
      </c>
      <c r="B587" s="9" t="s">
        <v>1441</v>
      </c>
      <c r="C587" s="9" t="s">
        <v>1474</v>
      </c>
      <c r="D587" s="9" t="s">
        <v>570</v>
      </c>
      <c r="E587" s="25" t="s">
        <v>1382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>_xlfn.CONCAT("de.revit only ",F587)</f>
        <v>de.revit only OST_InternalPointLoads</v>
      </c>
      <c r="L587" s="7" t="str">
        <f>_xlfn.CONCAT("Trata-se de: ", SUBSTITUTE(B587,"1.",""))</f>
        <v>Trata-se de: Modelado</v>
      </c>
      <c r="M587" s="7" t="str">
        <f>_xlfn.CONCAT("", SUBSTITUTE(C587,"."," ")," ")</f>
        <v xml:space="preserve">Em Revit </v>
      </c>
      <c r="N587" s="7" t="str">
        <f>_xlfn.CONCAT(SUBSTITUTE(D587,"."," ")," ")</f>
        <v xml:space="preserve">Com Tag </v>
      </c>
      <c r="O587" s="7" t="str">
        <f>_xlfn.CONCAT(SUBSTITUTE(E587,"."," ")," ")</f>
        <v xml:space="preserve">Tema AnáliseEstrutural </v>
      </c>
      <c r="P587" s="7" t="str">
        <f>_xlfn.CONCAT(L587," ",M587," ",N587," ",O587," ", SUBSTITUTE(F587, ".", " "),". --- ",Q587)</f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>_xlfn.CONCAT("key_",A587)</f>
        <v>key_587</v>
      </c>
    </row>
    <row r="588" spans="1:20" ht="7.8" customHeight="1" x14ac:dyDescent="0.3">
      <c r="A588" s="13">
        <v>588</v>
      </c>
      <c r="B588" s="9" t="s">
        <v>1441</v>
      </c>
      <c r="C588" s="9" t="s">
        <v>1474</v>
      </c>
      <c r="D588" s="9" t="s">
        <v>570</v>
      </c>
      <c r="E588" s="25" t="s">
        <v>1382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>_xlfn.CONCAT("de.revit only ",F588)</f>
        <v>de.revit only OST_IsolatedFoundationAnalytical</v>
      </c>
      <c r="L588" s="7" t="str">
        <f>_xlfn.CONCAT("Trata-se de: ", SUBSTITUTE(B588,"1.",""))</f>
        <v>Trata-se de: Modelado</v>
      </c>
      <c r="M588" s="7" t="str">
        <f>_xlfn.CONCAT("", SUBSTITUTE(C588,"."," ")," ")</f>
        <v xml:space="preserve">Em Revit </v>
      </c>
      <c r="N588" s="7" t="str">
        <f>_xlfn.CONCAT(SUBSTITUTE(D588,"."," ")," ")</f>
        <v xml:space="preserve">Com Tag </v>
      </c>
      <c r="O588" s="7" t="str">
        <f>_xlfn.CONCAT(SUBSTITUTE(E588,"."," ")," ")</f>
        <v xml:space="preserve">Tema AnáliseEstrutural </v>
      </c>
      <c r="P588" s="7" t="str">
        <f>_xlfn.CONCAT(L588," ",M588," ",N588," ",O588," ", SUBSTITUTE(F588, ".", " "),". --- ",Q588)</f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>_xlfn.CONCAT("key_",A588)</f>
        <v>key_588</v>
      </c>
    </row>
    <row r="589" spans="1:20" ht="7.8" customHeight="1" x14ac:dyDescent="0.3">
      <c r="A589" s="13">
        <v>589</v>
      </c>
      <c r="B589" s="9" t="s">
        <v>1441</v>
      </c>
      <c r="C589" s="9" t="s">
        <v>1474</v>
      </c>
      <c r="D589" s="9" t="s">
        <v>570</v>
      </c>
      <c r="E589" s="25" t="s">
        <v>1382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>_xlfn.CONCAT("de.revit only ",F589)</f>
        <v>de.revit only OST_LineLoads</v>
      </c>
      <c r="L589" s="7" t="str">
        <f>_xlfn.CONCAT("Trata-se de: ", SUBSTITUTE(B589,"1.",""))</f>
        <v>Trata-se de: Modelado</v>
      </c>
      <c r="M589" s="7" t="str">
        <f>_xlfn.CONCAT("", SUBSTITUTE(C589,"."," ")," ")</f>
        <v xml:space="preserve">Em Revit </v>
      </c>
      <c r="N589" s="7" t="str">
        <f>_xlfn.CONCAT(SUBSTITUTE(D589,"."," ")," ")</f>
        <v xml:space="preserve">Com Tag </v>
      </c>
      <c r="O589" s="7" t="str">
        <f>_xlfn.CONCAT(SUBSTITUTE(E589,"."," ")," ")</f>
        <v xml:space="preserve">Tema AnáliseEstrutural </v>
      </c>
      <c r="P589" s="7" t="str">
        <f>_xlfn.CONCAT(L589," ",M589," ",N589," ",O589," ", SUBSTITUTE(F589, ".", " "),". --- ",Q589)</f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>_xlfn.CONCAT("key_",A589)</f>
        <v>key_589</v>
      </c>
    </row>
    <row r="590" spans="1:20" ht="7.8" customHeight="1" x14ac:dyDescent="0.3">
      <c r="A590" s="13">
        <v>590</v>
      </c>
      <c r="B590" s="9" t="s">
        <v>1441</v>
      </c>
      <c r="C590" s="9" t="s">
        <v>1474</v>
      </c>
      <c r="D590" s="9" t="s">
        <v>570</v>
      </c>
      <c r="E590" s="25" t="s">
        <v>1382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>_xlfn.CONCAT("de.revit only ",F590)</f>
        <v>de.revit only OST_LinksAnalytical</v>
      </c>
      <c r="L590" s="7" t="str">
        <f>_xlfn.CONCAT("Trata-se de: ", SUBSTITUTE(B590,"1.",""))</f>
        <v>Trata-se de: Modelado</v>
      </c>
      <c r="M590" s="7" t="str">
        <f>_xlfn.CONCAT("", SUBSTITUTE(C590,"."," ")," ")</f>
        <v xml:space="preserve">Em Revit </v>
      </c>
      <c r="N590" s="7" t="str">
        <f>_xlfn.CONCAT(SUBSTITUTE(D590,"."," ")," ")</f>
        <v xml:space="preserve">Com Tag </v>
      </c>
      <c r="O590" s="7" t="str">
        <f>_xlfn.CONCAT(SUBSTITUTE(E590,"."," ")," ")</f>
        <v xml:space="preserve">Tema AnáliseEstrutural </v>
      </c>
      <c r="P590" s="7" t="str">
        <f>_xlfn.CONCAT(L590," ",M590," ",N590," ",O590," ", SUBSTITUTE(F590, ".", " "),". --- ",Q590)</f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>_xlfn.CONCAT("key_",A590)</f>
        <v>key_590</v>
      </c>
    </row>
    <row r="591" spans="1:20" ht="7.8" customHeight="1" x14ac:dyDescent="0.3">
      <c r="A591" s="13">
        <v>591</v>
      </c>
      <c r="B591" s="9" t="s">
        <v>1441</v>
      </c>
      <c r="C591" s="9" t="s">
        <v>1474</v>
      </c>
      <c r="D591" s="9" t="s">
        <v>570</v>
      </c>
      <c r="E591" s="25" t="s">
        <v>1382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>_xlfn.CONCAT("de.revit only ",F591)</f>
        <v>de.revit only OST_AnalyticalNodes</v>
      </c>
      <c r="L591" s="7" t="str">
        <f>_xlfn.CONCAT("Trata-se de: ", SUBSTITUTE(B591,"1.",""))</f>
        <v>Trata-se de: Modelado</v>
      </c>
      <c r="M591" s="7" t="str">
        <f>_xlfn.CONCAT("", SUBSTITUTE(C591,"."," ")," ")</f>
        <v xml:space="preserve">Em Revit </v>
      </c>
      <c r="N591" s="7" t="str">
        <f>_xlfn.CONCAT(SUBSTITUTE(D591,"."," ")," ")</f>
        <v xml:space="preserve">Com Tag </v>
      </c>
      <c r="O591" s="7" t="str">
        <f>_xlfn.CONCAT(SUBSTITUTE(E591,"."," ")," ")</f>
        <v xml:space="preserve">Tema AnáliseEstrutural </v>
      </c>
      <c r="P591" s="7" t="str">
        <f>_xlfn.CONCAT(L591," ",M591," ",N591," ",O591," ", SUBSTITUTE(F591, ".", " "),". --- ",Q591)</f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>_xlfn.CONCAT("key_",A591)</f>
        <v>key_591</v>
      </c>
    </row>
    <row r="592" spans="1:20" ht="7.8" customHeight="1" x14ac:dyDescent="0.3">
      <c r="A592" s="13">
        <v>592</v>
      </c>
      <c r="B592" s="9" t="s">
        <v>1441</v>
      </c>
      <c r="C592" s="9" t="s">
        <v>1474</v>
      </c>
      <c r="D592" s="9" t="s">
        <v>570</v>
      </c>
      <c r="E592" s="25" t="s">
        <v>1382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>_xlfn.CONCAT("de.revit only ",F592)</f>
        <v>de.revit only OST_PointLoads</v>
      </c>
      <c r="L592" s="7" t="str">
        <f>_xlfn.CONCAT("Trata-se de: ", SUBSTITUTE(B592,"1.",""))</f>
        <v>Trata-se de: Modelado</v>
      </c>
      <c r="M592" s="7" t="str">
        <f>_xlfn.CONCAT("", SUBSTITUTE(C592,"."," ")," ")</f>
        <v xml:space="preserve">Em Revit </v>
      </c>
      <c r="N592" s="7" t="str">
        <f>_xlfn.CONCAT(SUBSTITUTE(D592,"."," ")," ")</f>
        <v xml:space="preserve">Com Tag </v>
      </c>
      <c r="O592" s="7" t="str">
        <f>_xlfn.CONCAT(SUBSTITUTE(E592,"."," ")," ")</f>
        <v xml:space="preserve">Tema AnáliseEstrutural </v>
      </c>
      <c r="P592" s="7" t="str">
        <f>_xlfn.CONCAT(L592," ",M592," ",N592," ",O592," ", SUBSTITUTE(F592, ".", " "),". --- ",Q592)</f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>_xlfn.CONCAT("key_",A592)</f>
        <v>key_592</v>
      </c>
    </row>
    <row r="593" spans="1:20" ht="7.8" customHeight="1" x14ac:dyDescent="0.3">
      <c r="A593" s="13">
        <v>593</v>
      </c>
      <c r="B593" s="9" t="s">
        <v>1441</v>
      </c>
      <c r="C593" s="9" t="s">
        <v>1474</v>
      </c>
      <c r="D593" s="9" t="s">
        <v>570</v>
      </c>
      <c r="E593" s="25" t="s">
        <v>1382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>_xlfn.CONCAT("de.revit only ",F593)</f>
        <v>de.revit only OST_WallAnalytical</v>
      </c>
      <c r="L593" s="7" t="str">
        <f>_xlfn.CONCAT("Trata-se de: ", SUBSTITUTE(B593,"1.",""))</f>
        <v>Trata-se de: Modelado</v>
      </c>
      <c r="M593" s="7" t="str">
        <f>_xlfn.CONCAT("", SUBSTITUTE(C593,"."," ")," ")</f>
        <v xml:space="preserve">Em Revit </v>
      </c>
      <c r="N593" s="7" t="str">
        <f>_xlfn.CONCAT(SUBSTITUTE(D593,"."," ")," ")</f>
        <v xml:space="preserve">Com Tag </v>
      </c>
      <c r="O593" s="7" t="str">
        <f>_xlfn.CONCAT(SUBSTITUTE(E593,"."," ")," ")</f>
        <v xml:space="preserve">Tema AnáliseEstrutural </v>
      </c>
      <c r="P593" s="7" t="str">
        <f>_xlfn.CONCAT(L593," ",M593," ",N593," ",O593," ", SUBSTITUTE(F593, ".", " "),". --- ",Q593)</f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>_xlfn.CONCAT("key_",A593)</f>
        <v>key_593</v>
      </c>
    </row>
    <row r="594" spans="1:20" ht="7.8" customHeight="1" x14ac:dyDescent="0.3">
      <c r="A594" s="13">
        <v>594</v>
      </c>
      <c r="B594" s="9" t="s">
        <v>1441</v>
      </c>
      <c r="C594" s="9" t="s">
        <v>1474</v>
      </c>
      <c r="D594" s="9" t="s">
        <v>570</v>
      </c>
      <c r="E594" s="25" t="s">
        <v>1382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>_xlfn.CONCAT("de.revit only ",F594)</f>
        <v>de.revit only OST_WallFoundationAnalytical</v>
      </c>
      <c r="L594" s="7" t="str">
        <f>_xlfn.CONCAT("Trata-se de: ", SUBSTITUTE(B594,"1.",""))</f>
        <v>Trata-se de: Modelado</v>
      </c>
      <c r="M594" s="7" t="str">
        <f>_xlfn.CONCAT("", SUBSTITUTE(C594,"."," ")," ")</f>
        <v xml:space="preserve">Em Revit </v>
      </c>
      <c r="N594" s="7" t="str">
        <f>_xlfn.CONCAT(SUBSTITUTE(D594,"."," ")," ")</f>
        <v xml:space="preserve">Com Tag </v>
      </c>
      <c r="O594" s="7" t="str">
        <f>_xlfn.CONCAT(SUBSTITUTE(E594,"."," ")," ")</f>
        <v xml:space="preserve">Tema AnáliseEstrutural </v>
      </c>
      <c r="P594" s="7" t="str">
        <f>_xlfn.CONCAT(L594," ",M594," ",N594," ",O594," ", SUBSTITUTE(F594, ".", " "),". --- ",Q594)</f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>_xlfn.CONCAT("key_",A594)</f>
        <v>key_594</v>
      </c>
    </row>
    <row r="595" spans="1:20" ht="7.8" customHeight="1" x14ac:dyDescent="0.3">
      <c r="A595" s="13">
        <v>595</v>
      </c>
      <c r="B595" s="9" t="s">
        <v>1441</v>
      </c>
      <c r="C595" s="9" t="s">
        <v>1474</v>
      </c>
      <c r="D595" s="9" t="s">
        <v>570</v>
      </c>
      <c r="E595" s="25" t="s">
        <v>1372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>_xlfn.CONCAT("de.revit only ",F595)</f>
        <v>de.revit only OST_AreaRein</v>
      </c>
      <c r="L595" s="7" t="str">
        <f>_xlfn.CONCAT("Trata-se de: ", SUBSTITUTE(B595,"1.",""))</f>
        <v>Trata-se de: Modelado</v>
      </c>
      <c r="M595" s="7" t="str">
        <f>_xlfn.CONCAT("", SUBSTITUTE(C595,"."," ")," ")</f>
        <v xml:space="preserve">Em Revit </v>
      </c>
      <c r="N595" s="7" t="str">
        <f>_xlfn.CONCAT(SUBSTITUTE(D595,"."," ")," ")</f>
        <v xml:space="preserve">Com Tag </v>
      </c>
      <c r="O595" s="7" t="str">
        <f>_xlfn.CONCAT(SUBSTITUTE(E595,"."," ")," ")</f>
        <v xml:space="preserve">Tema Armadura </v>
      </c>
      <c r="P595" s="7" t="str">
        <f>_xlfn.CONCAT(L595," ",M595," ",N595," ",O595," ", SUBSTITUTE(F595, ".", " "),". --- ",Q595)</f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>_xlfn.CONCAT("key_",A595)</f>
        <v>key_595</v>
      </c>
    </row>
    <row r="596" spans="1:20" ht="7.8" customHeight="1" x14ac:dyDescent="0.3">
      <c r="A596" s="13">
        <v>596</v>
      </c>
      <c r="B596" s="9" t="s">
        <v>1441</v>
      </c>
      <c r="C596" s="9" t="s">
        <v>1474</v>
      </c>
      <c r="D596" s="9" t="s">
        <v>570</v>
      </c>
      <c r="E596" s="25" t="s">
        <v>1372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>_xlfn.CONCAT("de.revit only ",F596)</f>
        <v>de.revit only OST_Coupler</v>
      </c>
      <c r="L596" s="7" t="str">
        <f>_xlfn.CONCAT("Trata-se de: ", SUBSTITUTE(B596,"1.",""))</f>
        <v>Trata-se de: Modelado</v>
      </c>
      <c r="M596" s="7" t="str">
        <f>_xlfn.CONCAT("", SUBSTITUTE(C596,"."," ")," ")</f>
        <v xml:space="preserve">Em Revit </v>
      </c>
      <c r="N596" s="7" t="str">
        <f>_xlfn.CONCAT(SUBSTITUTE(D596,"."," ")," ")</f>
        <v xml:space="preserve">Com Tag </v>
      </c>
      <c r="O596" s="7" t="str">
        <f>_xlfn.CONCAT(SUBSTITUTE(E596,"."," ")," ")</f>
        <v xml:space="preserve">Tema Armadura </v>
      </c>
      <c r="P596" s="7" t="str">
        <f>_xlfn.CONCAT(L596," ",M596," ",N596," ",O596," ", SUBSTITUTE(F596, ".", " "),". --- ",Q596)</f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>_xlfn.CONCAT("key_",A596)</f>
        <v>key_596</v>
      </c>
    </row>
    <row r="597" spans="1:20" ht="7.8" customHeight="1" x14ac:dyDescent="0.3">
      <c r="A597" s="13">
        <v>597</v>
      </c>
      <c r="B597" s="9" t="s">
        <v>1441</v>
      </c>
      <c r="C597" s="9" t="s">
        <v>1474</v>
      </c>
      <c r="D597" s="9" t="s">
        <v>570</v>
      </c>
      <c r="E597" s="25" t="s">
        <v>1372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>_xlfn.CONCAT("de.revit only ",F597)</f>
        <v>de.revit only OST_FabricAreas</v>
      </c>
      <c r="L597" s="7" t="str">
        <f>_xlfn.CONCAT("Trata-se de: ", SUBSTITUTE(B597,"1.",""))</f>
        <v>Trata-se de: Modelado</v>
      </c>
      <c r="M597" s="7" t="str">
        <f>_xlfn.CONCAT("", SUBSTITUTE(C597,"."," ")," ")</f>
        <v xml:space="preserve">Em Revit </v>
      </c>
      <c r="N597" s="7" t="str">
        <f>_xlfn.CONCAT(SUBSTITUTE(D597,"."," ")," ")</f>
        <v xml:space="preserve">Com Tag </v>
      </c>
      <c r="O597" s="7" t="str">
        <f>_xlfn.CONCAT(SUBSTITUTE(E597,"."," ")," ")</f>
        <v xml:space="preserve">Tema Armadura </v>
      </c>
      <c r="P597" s="7" t="str">
        <f>_xlfn.CONCAT(L597," ",M597," ",N597," ",O597," ", SUBSTITUTE(F597, ".", " "),". --- ",Q597)</f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>_xlfn.CONCAT("key_",A597)</f>
        <v>key_597</v>
      </c>
    </row>
    <row r="598" spans="1:20" ht="7.8" customHeight="1" x14ac:dyDescent="0.3">
      <c r="A598" s="13">
        <v>598</v>
      </c>
      <c r="B598" s="9" t="s">
        <v>1441</v>
      </c>
      <c r="C598" s="9" t="s">
        <v>1474</v>
      </c>
      <c r="D598" s="9" t="s">
        <v>570</v>
      </c>
      <c r="E598" s="25" t="s">
        <v>1372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>_xlfn.CONCAT("de.revit only ",F598)</f>
        <v>de.revit only OST_FabricReinforcement</v>
      </c>
      <c r="L598" s="7" t="str">
        <f>_xlfn.CONCAT("Trata-se de: ", SUBSTITUTE(B598,"1.",""))</f>
        <v>Trata-se de: Modelado</v>
      </c>
      <c r="M598" s="7" t="str">
        <f>_xlfn.CONCAT("", SUBSTITUTE(C598,"."," ")," ")</f>
        <v xml:space="preserve">Em Revit </v>
      </c>
      <c r="N598" s="7" t="str">
        <f>_xlfn.CONCAT(SUBSTITUTE(D598,"."," ")," ")</f>
        <v xml:space="preserve">Com Tag </v>
      </c>
      <c r="O598" s="7" t="str">
        <f>_xlfn.CONCAT(SUBSTITUTE(E598,"."," ")," ")</f>
        <v xml:space="preserve">Tema Armadura </v>
      </c>
      <c r="P598" s="7" t="str">
        <f>_xlfn.CONCAT(L598," ",M598," ",N598," ",O598," ", SUBSTITUTE(F598, ".", " "),". --- ",Q598)</f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>_xlfn.CONCAT("key_",A598)</f>
        <v>key_598</v>
      </c>
    </row>
    <row r="599" spans="1:20" ht="7.8" customHeight="1" x14ac:dyDescent="0.3">
      <c r="A599" s="13">
        <v>599</v>
      </c>
      <c r="B599" s="9" t="s">
        <v>1441</v>
      </c>
      <c r="C599" s="9" t="s">
        <v>1474</v>
      </c>
      <c r="D599" s="9" t="s">
        <v>570</v>
      </c>
      <c r="E599" s="25" t="s">
        <v>1372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>_xlfn.CONCAT("de.revit only ",F599)</f>
        <v>de.revit only OST_PathRein</v>
      </c>
      <c r="L599" s="7" t="str">
        <f>_xlfn.CONCAT("Trata-se de: ", SUBSTITUTE(B599,"1.",""))</f>
        <v>Trata-se de: Modelado</v>
      </c>
      <c r="M599" s="7" t="str">
        <f>_xlfn.CONCAT("", SUBSTITUTE(C599,"."," ")," ")</f>
        <v xml:space="preserve">Em Revit </v>
      </c>
      <c r="N599" s="7" t="str">
        <f>_xlfn.CONCAT(SUBSTITUTE(D599,"."," ")," ")</f>
        <v xml:space="preserve">Com Tag </v>
      </c>
      <c r="O599" s="7" t="str">
        <f>_xlfn.CONCAT(SUBSTITUTE(E599,"."," ")," ")</f>
        <v xml:space="preserve">Tema Armadura </v>
      </c>
      <c r="P599" s="7" t="str">
        <f>_xlfn.CONCAT(L599," ",M599," ",N599," ",O599," ", SUBSTITUTE(F599, ".", " "),". --- ",Q599)</f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>_xlfn.CONCAT("key_",A599)</f>
        <v>key_599</v>
      </c>
    </row>
    <row r="600" spans="1:20" ht="7.8" customHeight="1" x14ac:dyDescent="0.3">
      <c r="A600" s="13">
        <v>600</v>
      </c>
      <c r="B600" s="9" t="s">
        <v>1441</v>
      </c>
      <c r="C600" s="9" t="s">
        <v>1474</v>
      </c>
      <c r="D600" s="9" t="s">
        <v>570</v>
      </c>
      <c r="E600" s="25" t="s">
        <v>1372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>_xlfn.CONCAT("de.revit only ",F600)</f>
        <v>de.revit only OST_Rebar</v>
      </c>
      <c r="L600" s="7" t="str">
        <f>_xlfn.CONCAT("Trata-se de: ", SUBSTITUTE(B600,"1.",""))</f>
        <v>Trata-se de: Modelado</v>
      </c>
      <c r="M600" s="7" t="str">
        <f>_xlfn.CONCAT("", SUBSTITUTE(C600,"."," ")," ")</f>
        <v xml:space="preserve">Em Revit </v>
      </c>
      <c r="N600" s="7" t="str">
        <f>_xlfn.CONCAT(SUBSTITUTE(D600,"."," ")," ")</f>
        <v xml:space="preserve">Com Tag </v>
      </c>
      <c r="O600" s="7" t="str">
        <f>_xlfn.CONCAT(SUBSTITUTE(E600,"."," ")," ")</f>
        <v xml:space="preserve">Tema Armadura </v>
      </c>
      <c r="P600" s="7" t="str">
        <f>_xlfn.CONCAT(L600," ",M600," ",N600," ",O600," ", SUBSTITUTE(F600, ".", " "),". --- ",Q600)</f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>_xlfn.CONCAT("key_",A600)</f>
        <v>key_600</v>
      </c>
    </row>
    <row r="601" spans="1:20" ht="7.8" customHeight="1" x14ac:dyDescent="0.3">
      <c r="A601" s="13">
        <v>601</v>
      </c>
      <c r="B601" s="9" t="s">
        <v>1441</v>
      </c>
      <c r="C601" s="9" t="s">
        <v>1474</v>
      </c>
      <c r="D601" s="9" t="s">
        <v>570</v>
      </c>
      <c r="E601" s="25" t="s">
        <v>1378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>_xlfn.CONCAT("de.revit only ",F601)</f>
        <v>de.revit only OST_AudioVisualDevices</v>
      </c>
      <c r="L601" s="7" t="str">
        <f>_xlfn.CONCAT("Trata-se de: ", SUBSTITUTE(B601,"1.",""))</f>
        <v>Trata-se de: Modelado</v>
      </c>
      <c r="M601" s="7" t="str">
        <f>_xlfn.CONCAT("", SUBSTITUTE(C601,"."," ")," ")</f>
        <v xml:space="preserve">Em Revit </v>
      </c>
      <c r="N601" s="7" t="str">
        <f>_xlfn.CONCAT(SUBSTITUTE(D601,"."," ")," ")</f>
        <v xml:space="preserve">Com Tag </v>
      </c>
      <c r="O601" s="7" t="str">
        <f>_xlfn.CONCAT(SUBSTITUTE(E601,"."," ")," ")</f>
        <v xml:space="preserve">Tema Audiovisual </v>
      </c>
      <c r="P601" s="7" t="str">
        <f>_xlfn.CONCAT(L601," ",M601," ",N601," ",O601," ", SUBSTITUTE(F601, ".", " "),". --- ",Q601)</f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>_xlfn.CONCAT("key_",A601)</f>
        <v>key_601</v>
      </c>
    </row>
    <row r="602" spans="1:20" ht="7.8" customHeight="1" x14ac:dyDescent="0.3">
      <c r="A602" s="13">
        <v>602</v>
      </c>
      <c r="B602" s="9" t="s">
        <v>1441</v>
      </c>
      <c r="C602" s="9" t="s">
        <v>1474</v>
      </c>
      <c r="D602" s="9" t="s">
        <v>570</v>
      </c>
      <c r="E602" s="25" t="s">
        <v>1377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>_xlfn.CONCAT("de.revit only ",F602)</f>
        <v>de.revit only OST_CableTrayFitting</v>
      </c>
      <c r="L602" s="7" t="str">
        <f>_xlfn.CONCAT("Trata-se de: ", SUBSTITUTE(B602,"1.",""))</f>
        <v>Trata-se de: Modelado</v>
      </c>
      <c r="M602" s="7" t="str">
        <f>_xlfn.CONCAT("", SUBSTITUTE(C602,"."," ")," ")</f>
        <v xml:space="preserve">Em Revit </v>
      </c>
      <c r="N602" s="7" t="str">
        <f>_xlfn.CONCAT(SUBSTITUTE(D602,"."," ")," ")</f>
        <v xml:space="preserve">Com Tag </v>
      </c>
      <c r="O602" s="7" t="str">
        <f>_xlfn.CONCAT(SUBSTITUTE(E602,"."," ")," ")</f>
        <v xml:space="preserve">Tema Cabeamento </v>
      </c>
      <c r="P602" s="7" t="str">
        <f>_xlfn.CONCAT(L602," ",M602," ",N602," ",O602," ", SUBSTITUTE(F602, ".", " "),". --- ",Q602)</f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>_xlfn.CONCAT("key_",A602)</f>
        <v>key_602</v>
      </c>
    </row>
    <row r="603" spans="1:20" ht="7.8" customHeight="1" x14ac:dyDescent="0.3">
      <c r="A603" s="13">
        <v>603</v>
      </c>
      <c r="B603" s="9" t="s">
        <v>1441</v>
      </c>
      <c r="C603" s="9" t="s">
        <v>1474</v>
      </c>
      <c r="D603" s="9" t="s">
        <v>570</v>
      </c>
      <c r="E603" s="25" t="s">
        <v>1377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>_xlfn.CONCAT("de.revit only ",F603)</f>
        <v>de.revit only OST_CableTray</v>
      </c>
      <c r="L603" s="7" t="str">
        <f>_xlfn.CONCAT("Trata-se de: ", SUBSTITUTE(B603,"1.",""))</f>
        <v>Trata-se de: Modelado</v>
      </c>
      <c r="M603" s="7" t="str">
        <f>_xlfn.CONCAT("", SUBSTITUTE(C603,"."," ")," ")</f>
        <v xml:space="preserve">Em Revit </v>
      </c>
      <c r="N603" s="7" t="str">
        <f>_xlfn.CONCAT(SUBSTITUTE(D603,"."," ")," ")</f>
        <v xml:space="preserve">Com Tag </v>
      </c>
      <c r="O603" s="7" t="str">
        <f>_xlfn.CONCAT(SUBSTITUTE(E603,"."," ")," ")</f>
        <v xml:space="preserve">Tema Cabeamento </v>
      </c>
      <c r="P603" s="7" t="str">
        <f>_xlfn.CONCAT(L603," ",M603," ",N603," ",O603," ", SUBSTITUTE(F603, ".", " "),". --- ",Q603)</f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>_xlfn.CONCAT("key_",A603)</f>
        <v>key_603</v>
      </c>
    </row>
    <row r="604" spans="1:20" ht="7.8" customHeight="1" x14ac:dyDescent="0.3">
      <c r="A604" s="13">
        <v>604</v>
      </c>
      <c r="B604" s="9" t="s">
        <v>1441</v>
      </c>
      <c r="C604" s="9" t="s">
        <v>1474</v>
      </c>
      <c r="D604" s="9" t="s">
        <v>570</v>
      </c>
      <c r="E604" s="25" t="s">
        <v>1377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>_xlfn.CONCAT("de.revit only ",F604)</f>
        <v>de.revit only OST_ConduitFitting</v>
      </c>
      <c r="L604" s="7" t="str">
        <f>_xlfn.CONCAT("Trata-se de: ", SUBSTITUTE(B604,"1.",""))</f>
        <v>Trata-se de: Modelado</v>
      </c>
      <c r="M604" s="7" t="str">
        <f>_xlfn.CONCAT("", SUBSTITUTE(C604,"."," ")," ")</f>
        <v xml:space="preserve">Em Revit </v>
      </c>
      <c r="N604" s="7" t="str">
        <f>_xlfn.CONCAT(SUBSTITUTE(D604,"."," ")," ")</f>
        <v xml:space="preserve">Com Tag </v>
      </c>
      <c r="O604" s="7" t="str">
        <f>_xlfn.CONCAT(SUBSTITUTE(E604,"."," ")," ")</f>
        <v xml:space="preserve">Tema Cabeamento </v>
      </c>
      <c r="P604" s="7" t="str">
        <f>_xlfn.CONCAT(L604," ",M604," ",N604," ",O604," ", SUBSTITUTE(F604, ".", " "),". --- ",Q604)</f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>_xlfn.CONCAT("key_",A604)</f>
        <v>key_604</v>
      </c>
    </row>
    <row r="605" spans="1:20" ht="7.8" customHeight="1" x14ac:dyDescent="0.3">
      <c r="A605" s="13">
        <v>605</v>
      </c>
      <c r="B605" s="9" t="s">
        <v>1441</v>
      </c>
      <c r="C605" s="9" t="s">
        <v>1474</v>
      </c>
      <c r="D605" s="9" t="s">
        <v>570</v>
      </c>
      <c r="E605" s="25" t="s">
        <v>1377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>_xlfn.CONCAT("de.revit only ",F605)</f>
        <v>de.revit only OST_Conduit</v>
      </c>
      <c r="L605" s="7" t="str">
        <f>_xlfn.CONCAT("Trata-se de: ", SUBSTITUTE(B605,"1.",""))</f>
        <v>Trata-se de: Modelado</v>
      </c>
      <c r="M605" s="7" t="str">
        <f>_xlfn.CONCAT("", SUBSTITUTE(C605,"."," ")," ")</f>
        <v xml:space="preserve">Em Revit </v>
      </c>
      <c r="N605" s="7" t="str">
        <f>_xlfn.CONCAT(SUBSTITUTE(D605,"."," ")," ")</f>
        <v xml:space="preserve">Com Tag </v>
      </c>
      <c r="O605" s="7" t="str">
        <f>_xlfn.CONCAT(SUBSTITUTE(E605,"."," ")," ")</f>
        <v xml:space="preserve">Tema Cabeamento </v>
      </c>
      <c r="P605" s="7" t="str">
        <f>_xlfn.CONCAT(L605," ",M605," ",N605," ",O605," ", SUBSTITUTE(F605, ".", " "),". --- ",Q605)</f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>_xlfn.CONCAT("key_",A605)</f>
        <v>key_605</v>
      </c>
    </row>
    <row r="606" spans="1:20" ht="7.8" customHeight="1" x14ac:dyDescent="0.3">
      <c r="A606" s="13">
        <v>606</v>
      </c>
      <c r="B606" s="9" t="s">
        <v>1441</v>
      </c>
      <c r="C606" s="9" t="s">
        <v>1474</v>
      </c>
      <c r="D606" s="9" t="s">
        <v>570</v>
      </c>
      <c r="E606" s="25" t="s">
        <v>1353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>_xlfn.CONCAT("de.revit only ",F606)</f>
        <v>de.revit only OST_Fascia</v>
      </c>
      <c r="L606" s="7" t="str">
        <f>_xlfn.CONCAT("Trata-se de: ", SUBSTITUTE(B606,"1.",""))</f>
        <v>Trata-se de: Modelado</v>
      </c>
      <c r="M606" s="7" t="str">
        <f>_xlfn.CONCAT("", SUBSTITUTE(C606,"."," ")," ")</f>
        <v xml:space="preserve">Em Revit </v>
      </c>
      <c r="N606" s="7" t="str">
        <f>_xlfn.CONCAT(SUBSTITUTE(D606,"."," ")," ")</f>
        <v xml:space="preserve">Com Tag </v>
      </c>
      <c r="O606" s="7" t="str">
        <f>_xlfn.CONCAT(SUBSTITUTE(E606,"."," ")," ")</f>
        <v xml:space="preserve">Tema Cobertura </v>
      </c>
      <c r="P606" s="7" t="str">
        <f>_xlfn.CONCAT(L606," ",M606," ",N606," ",O606," ", SUBSTITUTE(F606, ".", " "),". --- ",Q606)</f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>_xlfn.CONCAT("key_",A606)</f>
        <v>key_606</v>
      </c>
    </row>
    <row r="607" spans="1:20" ht="7.8" customHeight="1" x14ac:dyDescent="0.3">
      <c r="A607" s="13">
        <v>607</v>
      </c>
      <c r="B607" s="9" t="s">
        <v>1441</v>
      </c>
      <c r="C607" s="9" t="s">
        <v>1474</v>
      </c>
      <c r="D607" s="9" t="s">
        <v>570</v>
      </c>
      <c r="E607" s="25" t="s">
        <v>1353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>_xlfn.CONCAT("de.revit only ",F607)</f>
        <v>de.revit only OST_Gutter</v>
      </c>
      <c r="L607" s="7" t="str">
        <f>_xlfn.CONCAT("Trata-se de: ", SUBSTITUTE(B607,"1.",""))</f>
        <v>Trata-se de: Modelado</v>
      </c>
      <c r="M607" s="7" t="str">
        <f>_xlfn.CONCAT("", SUBSTITUTE(C607,"."," ")," ")</f>
        <v xml:space="preserve">Em Revit </v>
      </c>
      <c r="N607" s="7" t="str">
        <f>_xlfn.CONCAT(SUBSTITUTE(D607,"."," ")," ")</f>
        <v xml:space="preserve">Com Tag </v>
      </c>
      <c r="O607" s="7" t="str">
        <f>_xlfn.CONCAT(SUBSTITUTE(E607,"."," ")," ")</f>
        <v xml:space="preserve">Tema Cobertura </v>
      </c>
      <c r="P607" s="7" t="str">
        <f>_xlfn.CONCAT(L607," ",M607," ",N607," ",O607," ", SUBSTITUTE(F607, ".", " "),". --- ",Q607)</f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>_xlfn.CONCAT("key_",A607)</f>
        <v>key_607</v>
      </c>
    </row>
    <row r="608" spans="1:20" ht="7.8" customHeight="1" x14ac:dyDescent="0.3">
      <c r="A608" s="13">
        <v>608</v>
      </c>
      <c r="B608" s="9" t="s">
        <v>1441</v>
      </c>
      <c r="C608" s="9" t="s">
        <v>1474</v>
      </c>
      <c r="D608" s="9" t="s">
        <v>570</v>
      </c>
      <c r="E608" s="9" t="s">
        <v>1353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>_xlfn.CONCAT("de.revit only ",F608)</f>
        <v>de.revit only OST_RoofSoffit</v>
      </c>
      <c r="L608" s="7" t="str">
        <f>_xlfn.CONCAT("Trata-se de: ", SUBSTITUTE(B608,"1.",""))</f>
        <v>Trata-se de: Modelado</v>
      </c>
      <c r="M608" s="7" t="str">
        <f>_xlfn.CONCAT("", SUBSTITUTE(C608,"."," ")," ")</f>
        <v xml:space="preserve">Em Revit </v>
      </c>
      <c r="N608" s="7" t="str">
        <f>_xlfn.CONCAT(SUBSTITUTE(D608,"."," ")," ")</f>
        <v xml:space="preserve">Com Tag </v>
      </c>
      <c r="O608" s="7" t="str">
        <f>_xlfn.CONCAT(SUBSTITUTE(E608,"."," ")," ")</f>
        <v xml:space="preserve">Tema Cobertura </v>
      </c>
      <c r="P608" s="7" t="str">
        <f>_xlfn.CONCAT(L608," ",M608," ",N608," ",O608," ", SUBSTITUTE(F608, ".", " "),". --- ",Q608)</f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>_xlfn.CONCAT("key_",A608)</f>
        <v>key_608</v>
      </c>
    </row>
    <row r="609" spans="1:20" ht="7.8" customHeight="1" x14ac:dyDescent="0.3">
      <c r="A609" s="13">
        <v>609</v>
      </c>
      <c r="B609" s="9" t="s">
        <v>1441</v>
      </c>
      <c r="C609" s="9" t="s">
        <v>1474</v>
      </c>
      <c r="D609" s="9" t="s">
        <v>570</v>
      </c>
      <c r="E609" s="9" t="s">
        <v>1353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>_xlfn.CONCAT("de.revit only ",F609)</f>
        <v>de.revit only OST_Roofs</v>
      </c>
      <c r="L609" s="7" t="str">
        <f>_xlfn.CONCAT("Trata-se de: ", SUBSTITUTE(B609,"1.",""))</f>
        <v>Trata-se de: Modelado</v>
      </c>
      <c r="M609" s="7" t="str">
        <f>_xlfn.CONCAT("", SUBSTITUTE(C609,"."," ")," ")</f>
        <v xml:space="preserve">Em Revit </v>
      </c>
      <c r="N609" s="7" t="str">
        <f>_xlfn.CONCAT(SUBSTITUTE(D609,"."," ")," ")</f>
        <v xml:space="preserve">Com Tag </v>
      </c>
      <c r="O609" s="7" t="str">
        <f>_xlfn.CONCAT(SUBSTITUTE(E609,"."," ")," ")</f>
        <v xml:space="preserve">Tema Cobertura </v>
      </c>
      <c r="P609" s="7" t="str">
        <f>_xlfn.CONCAT(L609," ",M609," ",N609," ",O609," ", SUBSTITUTE(F609, ".", " "),". --- ",Q609)</f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>_xlfn.CONCAT("key_",A609)</f>
        <v>key_609</v>
      </c>
    </row>
    <row r="610" spans="1:20" ht="7.8" customHeight="1" x14ac:dyDescent="0.3">
      <c r="A610" s="13">
        <v>610</v>
      </c>
      <c r="B610" s="9" t="s">
        <v>1441</v>
      </c>
      <c r="C610" s="9" t="s">
        <v>1474</v>
      </c>
      <c r="D610" s="9" t="s">
        <v>570</v>
      </c>
      <c r="E610" s="25" t="s">
        <v>1371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>_xlfn.CONCAT("de.revit only ",F610)</f>
        <v>de.revit only OST_Assemblies</v>
      </c>
      <c r="L610" s="7" t="str">
        <f>_xlfn.CONCAT("Trata-se de: ", SUBSTITUTE(B610,"1.",""))</f>
        <v>Trata-se de: Modelado</v>
      </c>
      <c r="M610" s="7" t="str">
        <f>_xlfn.CONCAT("", SUBSTITUTE(C610,"."," ")," ")</f>
        <v xml:space="preserve">Em Revit </v>
      </c>
      <c r="N610" s="7" t="str">
        <f>_xlfn.CONCAT(SUBSTITUTE(D610,"."," ")," ")</f>
        <v xml:space="preserve">Com Tag </v>
      </c>
      <c r="O610" s="7" t="str">
        <f>_xlfn.CONCAT(SUBSTITUTE(E610,"."," ")," ")</f>
        <v xml:space="preserve">Tema Conjunto </v>
      </c>
      <c r="P610" s="7" t="str">
        <f>_xlfn.CONCAT(L610," ",M610," ",N610," ",O610," ", SUBSTITUTE(F610, ".", " "),". --- ",Q610)</f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>_xlfn.CONCAT("key_",A610)</f>
        <v>key_610</v>
      </c>
    </row>
    <row r="611" spans="1:20" ht="7.8" customHeight="1" x14ac:dyDescent="0.3">
      <c r="A611" s="13">
        <v>611</v>
      </c>
      <c r="B611" s="9" t="s">
        <v>1441</v>
      </c>
      <c r="C611" s="9" t="s">
        <v>1474</v>
      </c>
      <c r="D611" s="9" t="s">
        <v>570</v>
      </c>
      <c r="E611" s="25" t="s">
        <v>1363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>_xlfn.CONCAT("de.revit only ",F611)</f>
        <v>de.revit only OST_MechanicalControlDevices</v>
      </c>
      <c r="L611" s="7" t="str">
        <f>_xlfn.CONCAT("Trata-se de: ", SUBSTITUTE(B611,"1.",""))</f>
        <v>Trata-se de: Modelado</v>
      </c>
      <c r="M611" s="7" t="str">
        <f>_xlfn.CONCAT("", SUBSTITUTE(C611,"."," ")," ")</f>
        <v xml:space="preserve">Em Revit </v>
      </c>
      <c r="N611" s="7" t="str">
        <f>_xlfn.CONCAT(SUBSTITUTE(D611,"."," ")," ")</f>
        <v xml:space="preserve">Com Tag </v>
      </c>
      <c r="O611" s="7" t="str">
        <f>_xlfn.CONCAT(SUBSTITUTE(E611,"."," ")," ")</f>
        <v xml:space="preserve">Tema Controle </v>
      </c>
      <c r="P611" s="7" t="str">
        <f>_xlfn.CONCAT(L611," ",M611," ",N611," ",O611," ", SUBSTITUTE(F611, ".", " "),". --- ",Q611)</f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>_xlfn.CONCAT("key_",A611)</f>
        <v>key_611</v>
      </c>
    </row>
    <row r="612" spans="1:20" ht="7.8" customHeight="1" x14ac:dyDescent="0.3">
      <c r="A612" s="13">
        <v>612</v>
      </c>
      <c r="B612" s="9" t="s">
        <v>1441</v>
      </c>
      <c r="C612" s="9" t="s">
        <v>1474</v>
      </c>
      <c r="D612" s="9" t="s">
        <v>570</v>
      </c>
      <c r="E612" s="25" t="s">
        <v>1367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>_xlfn.CONCAT("de.revit only ",F612)</f>
        <v>de.revit only OST_DuctAccessory</v>
      </c>
      <c r="L612" s="7" t="str">
        <f>_xlfn.CONCAT("Trata-se de: ", SUBSTITUTE(B612,"1.",""))</f>
        <v>Trata-se de: Modelado</v>
      </c>
      <c r="M612" s="7" t="str">
        <f>_xlfn.CONCAT("", SUBSTITUTE(C612,"."," ")," ")</f>
        <v xml:space="preserve">Em Revit </v>
      </c>
      <c r="N612" s="7" t="str">
        <f>_xlfn.CONCAT(SUBSTITUTE(D612,"."," ")," ")</f>
        <v xml:space="preserve">Com Tag </v>
      </c>
      <c r="O612" s="7" t="str">
        <f>_xlfn.CONCAT(SUBSTITUTE(E612,"."," ")," ")</f>
        <v xml:space="preserve">Tema Dutos </v>
      </c>
      <c r="P612" s="7" t="str">
        <f>_xlfn.CONCAT(L612," ",M612," ",N612," ",O612," ", SUBSTITUTE(F612, ".", " "),". --- ",Q612)</f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>_xlfn.CONCAT("key_",A612)</f>
        <v>key_612</v>
      </c>
    </row>
    <row r="613" spans="1:20" ht="7.8" customHeight="1" x14ac:dyDescent="0.3">
      <c r="A613" s="13">
        <v>613</v>
      </c>
      <c r="B613" s="9" t="s">
        <v>1441</v>
      </c>
      <c r="C613" s="9" t="s">
        <v>1474</v>
      </c>
      <c r="D613" s="9" t="s">
        <v>570</v>
      </c>
      <c r="E613" s="25" t="s">
        <v>1367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>_xlfn.CONCAT("de.revit only ",F613)</f>
        <v>de.revit only OST_DuctFitting</v>
      </c>
      <c r="L613" s="7" t="str">
        <f>_xlfn.CONCAT("Trata-se de: ", SUBSTITUTE(B613,"1.",""))</f>
        <v>Trata-se de: Modelado</v>
      </c>
      <c r="M613" s="7" t="str">
        <f>_xlfn.CONCAT("", SUBSTITUTE(C613,"."," ")," ")</f>
        <v xml:space="preserve">Em Revit </v>
      </c>
      <c r="N613" s="7" t="str">
        <f>_xlfn.CONCAT(SUBSTITUTE(D613,"."," ")," ")</f>
        <v xml:space="preserve">Com Tag </v>
      </c>
      <c r="O613" s="7" t="str">
        <f>_xlfn.CONCAT(SUBSTITUTE(E613,"."," ")," ")</f>
        <v xml:space="preserve">Tema Dutos </v>
      </c>
      <c r="P613" s="7" t="str">
        <f>_xlfn.CONCAT(L613," ",M613," ",N613," ",O613," ", SUBSTITUTE(F613, ".", " "),". --- ",Q613)</f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>_xlfn.CONCAT("key_",A613)</f>
        <v>key_613</v>
      </c>
    </row>
    <row r="614" spans="1:20" ht="7.8" customHeight="1" x14ac:dyDescent="0.3">
      <c r="A614" s="13">
        <v>614</v>
      </c>
      <c r="B614" s="9" t="s">
        <v>1441</v>
      </c>
      <c r="C614" s="9" t="s">
        <v>1474</v>
      </c>
      <c r="D614" s="9" t="s">
        <v>570</v>
      </c>
      <c r="E614" s="25" t="s">
        <v>1367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>_xlfn.CONCAT("de.revit only ",F614)</f>
        <v>de.revit only OST_DuctInsulations</v>
      </c>
      <c r="L614" s="7" t="str">
        <f>_xlfn.CONCAT("Trata-se de: ", SUBSTITUTE(B614,"1.",""))</f>
        <v>Trata-se de: Modelado</v>
      </c>
      <c r="M614" s="7" t="str">
        <f>_xlfn.CONCAT("", SUBSTITUTE(C614,"."," ")," ")</f>
        <v xml:space="preserve">Em Revit </v>
      </c>
      <c r="N614" s="7" t="str">
        <f>_xlfn.CONCAT(SUBSTITUTE(D614,"."," ")," ")</f>
        <v xml:space="preserve">Com Tag </v>
      </c>
      <c r="O614" s="7" t="str">
        <f>_xlfn.CONCAT(SUBSTITUTE(E614,"."," ")," ")</f>
        <v xml:space="preserve">Tema Dutos </v>
      </c>
      <c r="P614" s="7" t="str">
        <f>_xlfn.CONCAT(L614," ",M614," ",N614," ",O614," ", SUBSTITUTE(F614, ".", " "),". --- ",Q614)</f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>_xlfn.CONCAT("key_",A614)</f>
        <v>key_614</v>
      </c>
    </row>
    <row r="615" spans="1:20" ht="7.8" customHeight="1" x14ac:dyDescent="0.3">
      <c r="A615" s="13">
        <v>615</v>
      </c>
      <c r="B615" s="9" t="s">
        <v>1441</v>
      </c>
      <c r="C615" s="9" t="s">
        <v>1474</v>
      </c>
      <c r="D615" s="9" t="s">
        <v>570</v>
      </c>
      <c r="E615" s="25" t="s">
        <v>1367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>_xlfn.CONCAT("de.revit only ",F615)</f>
        <v>de.revit only OST_DuctLinings</v>
      </c>
      <c r="L615" s="7" t="str">
        <f>_xlfn.CONCAT("Trata-se de: ", SUBSTITUTE(B615,"1.",""))</f>
        <v>Trata-se de: Modelado</v>
      </c>
      <c r="M615" s="7" t="str">
        <f>_xlfn.CONCAT("", SUBSTITUTE(C615,"."," ")," ")</f>
        <v xml:space="preserve">Em Revit </v>
      </c>
      <c r="N615" s="7" t="str">
        <f>_xlfn.CONCAT(SUBSTITUTE(D615,"."," ")," ")</f>
        <v xml:space="preserve">Com Tag </v>
      </c>
      <c r="O615" s="7" t="str">
        <f>_xlfn.CONCAT(SUBSTITUTE(E615,"."," ")," ")</f>
        <v xml:space="preserve">Tema Dutos </v>
      </c>
      <c r="P615" s="7" t="str">
        <f>_xlfn.CONCAT(L615," ",M615," ",N615," ",O615," ", SUBSTITUTE(F615, ".", " "),". --- ",Q615)</f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>_xlfn.CONCAT("key_",A615)</f>
        <v>key_615</v>
      </c>
    </row>
    <row r="616" spans="1:20" ht="7.8" customHeight="1" x14ac:dyDescent="0.3">
      <c r="A616" s="13">
        <v>616</v>
      </c>
      <c r="B616" s="9" t="s">
        <v>1441</v>
      </c>
      <c r="C616" s="9" t="s">
        <v>1474</v>
      </c>
      <c r="D616" s="9" t="s">
        <v>570</v>
      </c>
      <c r="E616" s="25" t="s">
        <v>1367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>_xlfn.CONCAT("de.revit only ",F616)</f>
        <v>de.revit only OST_DuctCurves</v>
      </c>
      <c r="L616" s="7" t="str">
        <f>_xlfn.CONCAT("Trata-se de: ", SUBSTITUTE(B616,"1.",""))</f>
        <v>Trata-se de: Modelado</v>
      </c>
      <c r="M616" s="7" t="str">
        <f>_xlfn.CONCAT("", SUBSTITUTE(C616,"."," ")," ")</f>
        <v xml:space="preserve">Em Revit </v>
      </c>
      <c r="N616" s="7" t="str">
        <f>_xlfn.CONCAT(SUBSTITUTE(D616,"."," ")," ")</f>
        <v xml:space="preserve">Com Tag </v>
      </c>
      <c r="O616" s="7" t="str">
        <f>_xlfn.CONCAT(SUBSTITUTE(E616,"."," ")," ")</f>
        <v xml:space="preserve">Tema Dutos </v>
      </c>
      <c r="P616" s="7" t="str">
        <f>_xlfn.CONCAT(L616," ",M616," ",N616," ",O616," ", SUBSTITUTE(F616, ".", " "),". --- ",Q616)</f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>_xlfn.CONCAT("key_",A616)</f>
        <v>key_616</v>
      </c>
    </row>
    <row r="617" spans="1:20" ht="7.8" customHeight="1" x14ac:dyDescent="0.3">
      <c r="A617" s="13">
        <v>617</v>
      </c>
      <c r="B617" s="9" t="s">
        <v>1441</v>
      </c>
      <c r="C617" s="9" t="s">
        <v>1474</v>
      </c>
      <c r="D617" s="9" t="s">
        <v>570</v>
      </c>
      <c r="E617" s="25" t="s">
        <v>1367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>_xlfn.CONCAT("de.revit only ",F617)</f>
        <v>de.revit only OST_DuctTerminal</v>
      </c>
      <c r="L617" s="7" t="str">
        <f>_xlfn.CONCAT("Trata-se de: ", SUBSTITUTE(B617,"1.",""))</f>
        <v>Trata-se de: Modelado</v>
      </c>
      <c r="M617" s="7" t="str">
        <f>_xlfn.CONCAT("", SUBSTITUTE(C617,"."," ")," ")</f>
        <v xml:space="preserve">Em Revit </v>
      </c>
      <c r="N617" s="7" t="str">
        <f>_xlfn.CONCAT(SUBSTITUTE(D617,"."," ")," ")</f>
        <v xml:space="preserve">Com Tag </v>
      </c>
      <c r="O617" s="7" t="str">
        <f>_xlfn.CONCAT(SUBSTITUTE(E617,"."," ")," ")</f>
        <v xml:space="preserve">Tema Dutos </v>
      </c>
      <c r="P617" s="7" t="str">
        <f>_xlfn.CONCAT(L617," ",M617," ",N617," ",O617," ", SUBSTITUTE(F617, ".", " "),". --- ",Q617)</f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>_xlfn.CONCAT("key_",A617)</f>
        <v>key_617</v>
      </c>
    </row>
    <row r="618" spans="1:20" ht="7.8" customHeight="1" x14ac:dyDescent="0.3">
      <c r="A618" s="13">
        <v>618</v>
      </c>
      <c r="B618" s="9" t="s">
        <v>1441</v>
      </c>
      <c r="C618" s="9" t="s">
        <v>1474</v>
      </c>
      <c r="D618" s="9" t="s">
        <v>570</v>
      </c>
      <c r="E618" s="25" t="s">
        <v>1367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>_xlfn.CONCAT("de.revit only ",F618)</f>
        <v>de.revit only OST_FlexDuctCurves</v>
      </c>
      <c r="L618" s="7" t="str">
        <f>_xlfn.CONCAT("Trata-se de: ", SUBSTITUTE(B618,"1.",""))</f>
        <v>Trata-se de: Modelado</v>
      </c>
      <c r="M618" s="7" t="str">
        <f>_xlfn.CONCAT("", SUBSTITUTE(C618,"."," ")," ")</f>
        <v xml:space="preserve">Em Revit </v>
      </c>
      <c r="N618" s="7" t="str">
        <f>_xlfn.CONCAT(SUBSTITUTE(D618,"."," ")," ")</f>
        <v xml:space="preserve">Com Tag </v>
      </c>
      <c r="O618" s="7" t="str">
        <f>_xlfn.CONCAT(SUBSTITUTE(E618,"."," ")," ")</f>
        <v xml:space="preserve">Tema Dutos </v>
      </c>
      <c r="P618" s="7" t="str">
        <f>_xlfn.CONCAT(L618," ",M618," ",N618," ",O618," ", SUBSTITUTE(F618, ".", " "),". --- ",Q618)</f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>_xlfn.CONCAT("key_",A618)</f>
        <v>key_618</v>
      </c>
    </row>
    <row r="619" spans="1:20" ht="7.8" customHeight="1" x14ac:dyDescent="0.3">
      <c r="A619" s="13">
        <v>619</v>
      </c>
      <c r="B619" s="9" t="s">
        <v>1441</v>
      </c>
      <c r="C619" s="9" t="s">
        <v>1474</v>
      </c>
      <c r="D619" s="9" t="s">
        <v>570</v>
      </c>
      <c r="E619" s="25" t="s">
        <v>1368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>_xlfn.CONCAT("de.revit only ",F619)</f>
        <v>de.revit only OST_ElectricalCircuit</v>
      </c>
      <c r="L619" s="7" t="str">
        <f>_xlfn.CONCAT("Trata-se de: ", SUBSTITUTE(B619,"1.",""))</f>
        <v>Trata-se de: Modelado</v>
      </c>
      <c r="M619" s="7" t="str">
        <f>_xlfn.CONCAT("", SUBSTITUTE(C619,"."," ")," ")</f>
        <v xml:space="preserve">Em Revit </v>
      </c>
      <c r="N619" s="7" t="str">
        <f>_xlfn.CONCAT(SUBSTITUTE(D619,"."," ")," ")</f>
        <v xml:space="preserve">Com Tag </v>
      </c>
      <c r="O619" s="7" t="str">
        <f>_xlfn.CONCAT(SUBSTITUTE(E619,"."," ")," ")</f>
        <v xml:space="preserve">Tema Elétrica </v>
      </c>
      <c r="P619" s="7" t="str">
        <f>_xlfn.CONCAT(L619," ",M619," ",N619," ",O619," ", SUBSTITUTE(F619, ".", " "),". --- ",Q619)</f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>_xlfn.CONCAT("key_",A619)</f>
        <v>key_619</v>
      </c>
    </row>
    <row r="620" spans="1:20" ht="7.8" customHeight="1" x14ac:dyDescent="0.3">
      <c r="A620" s="13">
        <v>620</v>
      </c>
      <c r="B620" s="9" t="s">
        <v>1441</v>
      </c>
      <c r="C620" s="9" t="s">
        <v>1474</v>
      </c>
      <c r="D620" s="9" t="s">
        <v>570</v>
      </c>
      <c r="E620" s="25" t="s">
        <v>1368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>_xlfn.CONCAT("de.revit only ",F620)</f>
        <v>de.revit only OST_ElectricalConnector</v>
      </c>
      <c r="L620" s="7" t="str">
        <f>_xlfn.CONCAT("Trata-se de: ", SUBSTITUTE(B620,"1.",""))</f>
        <v>Trata-se de: Modelado</v>
      </c>
      <c r="M620" s="7" t="str">
        <f>_xlfn.CONCAT("", SUBSTITUTE(C620,"."," ")," ")</f>
        <v xml:space="preserve">Em Revit </v>
      </c>
      <c r="N620" s="7" t="str">
        <f>_xlfn.CONCAT(SUBSTITUTE(D620,"."," ")," ")</f>
        <v xml:space="preserve">Com Tag </v>
      </c>
      <c r="O620" s="7" t="str">
        <f>_xlfn.CONCAT(SUBSTITUTE(E620,"."," ")," ")</f>
        <v xml:space="preserve">Tema Elétrica </v>
      </c>
      <c r="P620" s="7" t="str">
        <f>_xlfn.CONCAT(L620," ",M620," ",N620," ",O620," ", SUBSTITUTE(F620, ".", " "),". --- ",Q620)</f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>_xlfn.CONCAT("key_",A620)</f>
        <v>key_620</v>
      </c>
    </row>
    <row r="621" spans="1:20" ht="7.8" customHeight="1" x14ac:dyDescent="0.3">
      <c r="A621" s="13">
        <v>621</v>
      </c>
      <c r="B621" s="9" t="s">
        <v>1441</v>
      </c>
      <c r="C621" s="9" t="s">
        <v>1474</v>
      </c>
      <c r="D621" s="9" t="s">
        <v>570</v>
      </c>
      <c r="E621" s="25" t="s">
        <v>1368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>_xlfn.CONCAT("de.revit only ",F621)</f>
        <v>de.revit only OST_ElectricalEquipment</v>
      </c>
      <c r="L621" s="7" t="str">
        <f>_xlfn.CONCAT("Trata-se de: ", SUBSTITUTE(B621,"1.",""))</f>
        <v>Trata-se de: Modelado</v>
      </c>
      <c r="M621" s="7" t="str">
        <f>_xlfn.CONCAT("", SUBSTITUTE(C621,"."," ")," ")</f>
        <v xml:space="preserve">Em Revit </v>
      </c>
      <c r="N621" s="7" t="str">
        <f>_xlfn.CONCAT(SUBSTITUTE(D621,"."," ")," ")</f>
        <v xml:space="preserve">Com Tag </v>
      </c>
      <c r="O621" s="7" t="str">
        <f>_xlfn.CONCAT(SUBSTITUTE(E621,"."," ")," ")</f>
        <v xml:space="preserve">Tema Elétrica </v>
      </c>
      <c r="P621" s="7" t="str">
        <f>_xlfn.CONCAT(L621," ",M621," ",N621," ",O621," ", SUBSTITUTE(F621, ".", " "),". --- ",Q621)</f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>_xlfn.CONCAT("key_",A621)</f>
        <v>key_621</v>
      </c>
    </row>
    <row r="622" spans="1:20" ht="7.8" customHeight="1" x14ac:dyDescent="0.3">
      <c r="A622" s="13">
        <v>622</v>
      </c>
      <c r="B622" s="9" t="s">
        <v>1441</v>
      </c>
      <c r="C622" s="9" t="s">
        <v>1474</v>
      </c>
      <c r="D622" s="9" t="s">
        <v>570</v>
      </c>
      <c r="E622" s="25" t="s">
        <v>1368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>_xlfn.CONCAT("de.revit only ",F622)</f>
        <v>de.revit only OST_ElectricalFixtures</v>
      </c>
      <c r="L622" s="7" t="str">
        <f>_xlfn.CONCAT("Trata-se de: ", SUBSTITUTE(B622,"1.",""))</f>
        <v>Trata-se de: Modelado</v>
      </c>
      <c r="M622" s="7" t="str">
        <f>_xlfn.CONCAT("", SUBSTITUTE(C622,"."," ")," ")</f>
        <v xml:space="preserve">Em Revit </v>
      </c>
      <c r="N622" s="7" t="str">
        <f>_xlfn.CONCAT(SUBSTITUTE(D622,"."," ")," ")</f>
        <v xml:space="preserve">Com Tag </v>
      </c>
      <c r="O622" s="7" t="str">
        <f>_xlfn.CONCAT(SUBSTITUTE(E622,"."," ")," ")</f>
        <v xml:space="preserve">Tema Elétrica </v>
      </c>
      <c r="P622" s="7" t="str">
        <f>_xlfn.CONCAT(L622," ",M622," ",N622," ",O622," ", SUBSTITUTE(F622, ".", " "),". --- ",Q622)</f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>_xlfn.CONCAT("key_",A622)</f>
        <v>key_622</v>
      </c>
    </row>
    <row r="623" spans="1:20" ht="7.8" customHeight="1" x14ac:dyDescent="0.3">
      <c r="A623" s="13">
        <v>623</v>
      </c>
      <c r="B623" s="9" t="s">
        <v>1441</v>
      </c>
      <c r="C623" s="9" t="s">
        <v>1474</v>
      </c>
      <c r="D623" s="9" t="s">
        <v>570</v>
      </c>
      <c r="E623" s="25" t="s">
        <v>1354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>_xlfn.CONCAT("de.revit only ",F623)</f>
        <v>de.revit only OST_CurtainWallMullions</v>
      </c>
      <c r="L623" s="7" t="str">
        <f>_xlfn.CONCAT("Trata-se de: ", SUBSTITUTE(B623,"1.",""))</f>
        <v>Trata-se de: Modelado</v>
      </c>
      <c r="M623" s="7" t="str">
        <f>_xlfn.CONCAT("", SUBSTITUTE(C623,"."," ")," ")</f>
        <v xml:space="preserve">Em Revit </v>
      </c>
      <c r="N623" s="7" t="str">
        <f>_xlfn.CONCAT(SUBSTITUTE(D623,"."," ")," ")</f>
        <v xml:space="preserve">Com Tag </v>
      </c>
      <c r="O623" s="7" t="str">
        <f>_xlfn.CONCAT(SUBSTITUTE(E623,"."," ")," ")</f>
        <v xml:space="preserve">Tema Envelope </v>
      </c>
      <c r="P623" s="7" t="str">
        <f>_xlfn.CONCAT(L623," ",M623," ",N623," ",O623," ", SUBSTITUTE(F623, ".", " "),". --- ",Q623)</f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>_xlfn.CONCAT("key_",A623)</f>
        <v>key_623</v>
      </c>
    </row>
    <row r="624" spans="1:20" ht="7.8" customHeight="1" x14ac:dyDescent="0.3">
      <c r="A624" s="13">
        <v>624</v>
      </c>
      <c r="B624" s="9" t="s">
        <v>1441</v>
      </c>
      <c r="C624" s="9" t="s">
        <v>1474</v>
      </c>
      <c r="D624" s="9" t="s">
        <v>570</v>
      </c>
      <c r="E624" s="25" t="s">
        <v>1354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>_xlfn.CONCAT("de.revit only ",F624)</f>
        <v>de.revit only OST_CurtainWallPanels</v>
      </c>
      <c r="L624" s="7" t="str">
        <f>_xlfn.CONCAT("Trata-se de: ", SUBSTITUTE(B624,"1.",""))</f>
        <v>Trata-se de: Modelado</v>
      </c>
      <c r="M624" s="7" t="str">
        <f>_xlfn.CONCAT("", SUBSTITUTE(C624,"."," ")," ")</f>
        <v xml:space="preserve">Em Revit </v>
      </c>
      <c r="N624" s="7" t="str">
        <f>_xlfn.CONCAT(SUBSTITUTE(D624,"."," ")," ")</f>
        <v xml:space="preserve">Com Tag </v>
      </c>
      <c r="O624" s="7" t="str">
        <f>_xlfn.CONCAT(SUBSTITUTE(E624,"."," ")," ")</f>
        <v xml:space="preserve">Tema Envelope </v>
      </c>
      <c r="P624" s="7" t="str">
        <f>_xlfn.CONCAT(L624," ",M624," ",N624," ",O624," ", SUBSTITUTE(F624, ".", " "),". --- ",Q624)</f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>_xlfn.CONCAT("key_",A624)</f>
        <v>key_624</v>
      </c>
    </row>
    <row r="625" spans="1:20" ht="7.8" customHeight="1" x14ac:dyDescent="0.3">
      <c r="A625" s="13">
        <v>625</v>
      </c>
      <c r="B625" s="9" t="s">
        <v>1441</v>
      </c>
      <c r="C625" s="9" t="s">
        <v>1474</v>
      </c>
      <c r="D625" s="9" t="s">
        <v>570</v>
      </c>
      <c r="E625" s="25" t="s">
        <v>1354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>_xlfn.CONCAT("de.revit only ",F625)</f>
        <v>de.revit only OST_CurtaSystem</v>
      </c>
      <c r="L625" s="7" t="str">
        <f>_xlfn.CONCAT("Trata-se de: ", SUBSTITUTE(B625,"1.",""))</f>
        <v>Trata-se de: Modelado</v>
      </c>
      <c r="M625" s="7" t="str">
        <f>_xlfn.CONCAT("", SUBSTITUTE(C625,"."," ")," ")</f>
        <v xml:space="preserve">Em Revit </v>
      </c>
      <c r="N625" s="7" t="str">
        <f>_xlfn.CONCAT(SUBSTITUTE(D625,"."," ")," ")</f>
        <v xml:space="preserve">Com Tag </v>
      </c>
      <c r="O625" s="7" t="str">
        <f>_xlfn.CONCAT(SUBSTITUTE(E625,"."," ")," ")</f>
        <v xml:space="preserve">Tema Envelope </v>
      </c>
      <c r="P625" s="7" t="str">
        <f>_xlfn.CONCAT(L625," ",M625," ",N625," ",O625," ", SUBSTITUTE(F625, ".", " "),". --- ",Q625)</f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>_xlfn.CONCAT("key_",A625)</f>
        <v>key_625</v>
      </c>
    </row>
    <row r="626" spans="1:20" ht="7.8" customHeight="1" x14ac:dyDescent="0.3">
      <c r="A626" s="13">
        <v>626</v>
      </c>
      <c r="B626" s="9" t="s">
        <v>1441</v>
      </c>
      <c r="C626" s="9" t="s">
        <v>1474</v>
      </c>
      <c r="D626" s="9" t="s">
        <v>570</v>
      </c>
      <c r="E626" s="25" t="s">
        <v>1383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>_xlfn.CONCAT("de.revit only ",F626)</f>
        <v>de.revit only OST_Areas</v>
      </c>
      <c r="L626" s="7" t="str">
        <f>_xlfn.CONCAT("Trata-se de: ", SUBSTITUTE(B626,"1.",""))</f>
        <v>Trata-se de: Modelado</v>
      </c>
      <c r="M626" s="7" t="str">
        <f>_xlfn.CONCAT("", SUBSTITUTE(C626,"."," ")," ")</f>
        <v xml:space="preserve">Em Revit </v>
      </c>
      <c r="N626" s="7" t="str">
        <f>_xlfn.CONCAT(SUBSTITUTE(D626,"."," ")," ")</f>
        <v xml:space="preserve">Com Tag </v>
      </c>
      <c r="O626" s="7" t="str">
        <f>_xlfn.CONCAT(SUBSTITUTE(E626,"."," ")," ")</f>
        <v xml:space="preserve">Tema Espacial </v>
      </c>
      <c r="P626" s="7" t="str">
        <f>_xlfn.CONCAT(L626," ",M626," ",N626," ",O626," ", SUBSTITUTE(F626, ".", " "),". --- ",Q626)</f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>_xlfn.CONCAT("key_",A626)</f>
        <v>key_626</v>
      </c>
    </row>
    <row r="627" spans="1:20" ht="7.8" customHeight="1" x14ac:dyDescent="0.3">
      <c r="A627" s="13">
        <v>627</v>
      </c>
      <c r="B627" s="9" t="s">
        <v>1441</v>
      </c>
      <c r="C627" s="9" t="s">
        <v>1474</v>
      </c>
      <c r="D627" s="9" t="s">
        <v>570</v>
      </c>
      <c r="E627" s="25" t="s">
        <v>1383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>_xlfn.CONCAT("de.revit only ",F627)</f>
        <v>de.revit only OST_MEPSystemZone</v>
      </c>
      <c r="L627" s="7" t="str">
        <f>_xlfn.CONCAT("Trata-se de: ", SUBSTITUTE(B627,"1.",""))</f>
        <v>Trata-se de: Modelado</v>
      </c>
      <c r="M627" s="7" t="str">
        <f>_xlfn.CONCAT("", SUBSTITUTE(C627,"."," ")," ")</f>
        <v xml:space="preserve">Em Revit </v>
      </c>
      <c r="N627" s="7" t="str">
        <f>_xlfn.CONCAT(SUBSTITUTE(D627,"."," ")," ")</f>
        <v xml:space="preserve">Com Tag </v>
      </c>
      <c r="O627" s="7" t="str">
        <f>_xlfn.CONCAT(SUBSTITUTE(E627,"."," ")," ")</f>
        <v xml:space="preserve">Tema Espacial </v>
      </c>
      <c r="P627" s="7" t="str">
        <f>_xlfn.CONCAT(L627," ",M627," ",N627," ",O627," ", SUBSTITUTE(F627, ".", " "),". --- ",Q627)</f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>_xlfn.CONCAT("key_",A627)</f>
        <v>key_627</v>
      </c>
    </row>
    <row r="628" spans="1:20" ht="7.8" customHeight="1" x14ac:dyDescent="0.3">
      <c r="A628" s="13">
        <v>628</v>
      </c>
      <c r="B628" s="9" t="s">
        <v>1441</v>
      </c>
      <c r="C628" s="9" t="s">
        <v>1474</v>
      </c>
      <c r="D628" s="9" t="s">
        <v>570</v>
      </c>
      <c r="E628" s="25" t="s">
        <v>1383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>_xlfn.CONCAT("de.revit only ",F628)</f>
        <v>de.revit only OST_Rooms</v>
      </c>
      <c r="L628" s="7" t="str">
        <f>_xlfn.CONCAT("Trata-se de: ", SUBSTITUTE(B628,"1.",""))</f>
        <v>Trata-se de: Modelado</v>
      </c>
      <c r="M628" s="7" t="str">
        <f>_xlfn.CONCAT("", SUBSTITUTE(C628,"."," ")," ")</f>
        <v xml:space="preserve">Em Revit </v>
      </c>
      <c r="N628" s="7" t="str">
        <f>_xlfn.CONCAT(SUBSTITUTE(D628,"."," ")," ")</f>
        <v xml:space="preserve">Com Tag </v>
      </c>
      <c r="O628" s="7" t="str">
        <f>_xlfn.CONCAT(SUBSTITUTE(E628,"."," ")," ")</f>
        <v xml:space="preserve">Tema Espacial </v>
      </c>
      <c r="P628" s="7" t="str">
        <f>_xlfn.CONCAT(L628," ",M628," ",N628," ",O628," ", SUBSTITUTE(F628, ".", " "),". --- ",Q628)</f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>_xlfn.CONCAT("key_",A628)</f>
        <v>key_628</v>
      </c>
    </row>
    <row r="629" spans="1:20" ht="7.8" customHeight="1" x14ac:dyDescent="0.3">
      <c r="A629" s="13">
        <v>629</v>
      </c>
      <c r="B629" s="9" t="s">
        <v>1441</v>
      </c>
      <c r="C629" s="9" t="s">
        <v>1474</v>
      </c>
      <c r="D629" s="9" t="s">
        <v>570</v>
      </c>
      <c r="E629" s="25" t="s">
        <v>1355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>_xlfn.CONCAT("de.revit only ",F629)</f>
        <v>de.revit only OST_Doors</v>
      </c>
      <c r="L629" s="7" t="str">
        <f>_xlfn.CONCAT("Trata-se de: ", SUBSTITUTE(B629,"1.",""))</f>
        <v>Trata-se de: Modelado</v>
      </c>
      <c r="M629" s="7" t="str">
        <f>_xlfn.CONCAT("", SUBSTITUTE(C629,"."," ")," ")</f>
        <v xml:space="preserve">Em Revit </v>
      </c>
      <c r="N629" s="7" t="str">
        <f>_xlfn.CONCAT(SUBSTITUTE(D629,"."," ")," ")</f>
        <v xml:space="preserve">Com Tag </v>
      </c>
      <c r="O629" s="7" t="str">
        <f>_xlfn.CONCAT(SUBSTITUTE(E629,"."," ")," ")</f>
        <v xml:space="preserve">Tema Esquadrias </v>
      </c>
      <c r="P629" s="7" t="str">
        <f>_xlfn.CONCAT(L629," ",M629," ",N629," ",O629," ", SUBSTITUTE(F629, ".", " "),". --- ",Q629)</f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>_xlfn.CONCAT("key_",A629)</f>
        <v>key_629</v>
      </c>
    </row>
    <row r="630" spans="1:20" ht="7.8" customHeight="1" x14ac:dyDescent="0.3">
      <c r="A630" s="13">
        <v>630</v>
      </c>
      <c r="B630" s="9" t="s">
        <v>1441</v>
      </c>
      <c r="C630" s="9" t="s">
        <v>1474</v>
      </c>
      <c r="D630" s="9" t="s">
        <v>570</v>
      </c>
      <c r="E630" s="25" t="s">
        <v>1355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>_xlfn.CONCAT("de.revit only ",F630)</f>
        <v>de.revit only OST_Windows</v>
      </c>
      <c r="L630" s="7" t="str">
        <f>_xlfn.CONCAT("Trata-se de: ", SUBSTITUTE(B630,"1.",""))</f>
        <v>Trata-se de: Modelado</v>
      </c>
      <c r="M630" s="7" t="str">
        <f>_xlfn.CONCAT("", SUBSTITUTE(C630,"."," ")," ")</f>
        <v xml:space="preserve">Em Revit </v>
      </c>
      <c r="N630" s="7" t="str">
        <f>_xlfn.CONCAT(SUBSTITUTE(D630,"."," ")," ")</f>
        <v xml:space="preserve">Com Tag </v>
      </c>
      <c r="O630" s="7" t="str">
        <f>_xlfn.CONCAT(SUBSTITUTE(E630,"."," ")," ")</f>
        <v xml:space="preserve">Tema Esquadrias </v>
      </c>
      <c r="P630" s="7" t="str">
        <f>_xlfn.CONCAT(L630," ",M630," ",N630," ",O630," ", SUBSTITUTE(F630, ".", " "),". --- ",Q630)</f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>_xlfn.CONCAT("key_",A630)</f>
        <v>key_630</v>
      </c>
    </row>
    <row r="631" spans="1:20" ht="7.8" customHeight="1" x14ac:dyDescent="0.3">
      <c r="A631" s="13">
        <v>631</v>
      </c>
      <c r="B631" s="9" t="s">
        <v>1441</v>
      </c>
      <c r="C631" s="9" t="s">
        <v>1474</v>
      </c>
      <c r="D631" s="9" t="s">
        <v>570</v>
      </c>
      <c r="E631" s="25" t="s">
        <v>1356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>_xlfn.CONCAT("de.revit only ",F631)</f>
        <v>de.revit only OST_Columns</v>
      </c>
      <c r="L631" s="7" t="str">
        <f>_xlfn.CONCAT("Trata-se de: ", SUBSTITUTE(B631,"1.",""))</f>
        <v>Trata-se de: Modelado</v>
      </c>
      <c r="M631" s="7" t="str">
        <f>_xlfn.CONCAT("", SUBSTITUTE(C631,"."," ")," ")</f>
        <v xml:space="preserve">Em Revit </v>
      </c>
      <c r="N631" s="7" t="str">
        <f>_xlfn.CONCAT(SUBSTITUTE(D631,"."," ")," ")</f>
        <v xml:space="preserve">Com Tag </v>
      </c>
      <c r="O631" s="7" t="str">
        <f>_xlfn.CONCAT(SUBSTITUTE(E631,"."," ")," ")</f>
        <v xml:space="preserve">Tema Estrutura </v>
      </c>
      <c r="P631" s="7" t="str">
        <f>_xlfn.CONCAT(L631," ",M631," ",N631," ",O631," ", SUBSTITUTE(F631, ".", " "),". --- ",Q631)</f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>_xlfn.CONCAT("key_",A631)</f>
        <v>key_631</v>
      </c>
    </row>
    <row r="632" spans="1:20" ht="7.8" customHeight="1" x14ac:dyDescent="0.3">
      <c r="A632" s="13">
        <v>632</v>
      </c>
      <c r="B632" s="9" t="s">
        <v>1441</v>
      </c>
      <c r="C632" s="9" t="s">
        <v>1474</v>
      </c>
      <c r="D632" s="9" t="s">
        <v>570</v>
      </c>
      <c r="E632" s="25" t="s">
        <v>1356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>_xlfn.CONCAT("de.revit only ",F632)</f>
        <v>de.revit only OST_EdgeSlab</v>
      </c>
      <c r="L632" s="7" t="str">
        <f>_xlfn.CONCAT("Trata-se de: ", SUBSTITUTE(B632,"1.",""))</f>
        <v>Trata-se de: Modelado</v>
      </c>
      <c r="M632" s="7" t="str">
        <f>_xlfn.CONCAT("", SUBSTITUTE(C632,"."," ")," ")</f>
        <v xml:space="preserve">Em Revit </v>
      </c>
      <c r="N632" s="7" t="str">
        <f>_xlfn.CONCAT(SUBSTITUTE(D632,"."," ")," ")</f>
        <v xml:space="preserve">Com Tag </v>
      </c>
      <c r="O632" s="7" t="str">
        <f>_xlfn.CONCAT(SUBSTITUTE(E632,"."," ")," ")</f>
        <v xml:space="preserve">Tema Estrutura </v>
      </c>
      <c r="P632" s="7" t="str">
        <f>_xlfn.CONCAT(L632," ",M632," ",N632," ",O632," ", SUBSTITUTE(F632, ".", " "),". --- ",Q632)</f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>_xlfn.CONCAT("key_",A632)</f>
        <v>key_632</v>
      </c>
    </row>
    <row r="633" spans="1:20" ht="7.8" customHeight="1" x14ac:dyDescent="0.3">
      <c r="A633" s="13">
        <v>633</v>
      </c>
      <c r="B633" s="9" t="s">
        <v>1441</v>
      </c>
      <c r="C633" s="9" t="s">
        <v>1474</v>
      </c>
      <c r="D633" s="9" t="s">
        <v>570</v>
      </c>
      <c r="E633" s="25" t="s">
        <v>1356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>_xlfn.CONCAT("de.revit only ",F633)</f>
        <v>de.revit only OST_StructConnectionAnchors</v>
      </c>
      <c r="L633" s="7" t="str">
        <f>_xlfn.CONCAT("Trata-se de: ", SUBSTITUTE(B633,"1.",""))</f>
        <v>Trata-se de: Modelado</v>
      </c>
      <c r="M633" s="7" t="str">
        <f>_xlfn.CONCAT("", SUBSTITUTE(C633,"."," ")," ")</f>
        <v xml:space="preserve">Em Revit </v>
      </c>
      <c r="N633" s="7" t="str">
        <f>_xlfn.CONCAT(SUBSTITUTE(D633,"."," ")," ")</f>
        <v xml:space="preserve">Com Tag </v>
      </c>
      <c r="O633" s="7" t="str">
        <f>_xlfn.CONCAT(SUBSTITUTE(E633,"."," ")," ")</f>
        <v xml:space="preserve">Tema Estrutura </v>
      </c>
      <c r="P633" s="7" t="str">
        <f>_xlfn.CONCAT(L633," ",M633," ",N633," ",O633," ", SUBSTITUTE(F633, ".", " "),". --- ",Q633)</f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>_xlfn.CONCAT("key_",A633)</f>
        <v>key_633</v>
      </c>
    </row>
    <row r="634" spans="1:20" ht="7.8" customHeight="1" x14ac:dyDescent="0.3">
      <c r="A634" s="13">
        <v>634</v>
      </c>
      <c r="B634" s="9" t="s">
        <v>1441</v>
      </c>
      <c r="C634" s="9" t="s">
        <v>1474</v>
      </c>
      <c r="D634" s="9" t="s">
        <v>570</v>
      </c>
      <c r="E634" s="25" t="s">
        <v>1356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>_xlfn.CONCAT("de.revit only ",F634)</f>
        <v>de.revit only OST_StructConnectionBolts</v>
      </c>
      <c r="L634" s="7" t="str">
        <f>_xlfn.CONCAT("Trata-se de: ", SUBSTITUTE(B634,"1.",""))</f>
        <v>Trata-se de: Modelado</v>
      </c>
      <c r="M634" s="7" t="str">
        <f>_xlfn.CONCAT("", SUBSTITUTE(C634,"."," ")," ")</f>
        <v xml:space="preserve">Em Revit </v>
      </c>
      <c r="N634" s="7" t="str">
        <f>_xlfn.CONCAT(SUBSTITUTE(D634,"."," ")," ")</f>
        <v xml:space="preserve">Com Tag </v>
      </c>
      <c r="O634" s="7" t="str">
        <f>_xlfn.CONCAT(SUBSTITUTE(E634,"."," ")," ")</f>
        <v xml:space="preserve">Tema Estrutura </v>
      </c>
      <c r="P634" s="7" t="str">
        <f>_xlfn.CONCAT(L634," ",M634," ",N634," ",O634," ", SUBSTITUTE(F634, ".", " "),". --- ",Q634)</f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>_xlfn.CONCAT("key_",A634)</f>
        <v>key_634</v>
      </c>
    </row>
    <row r="635" spans="1:20" ht="7.8" customHeight="1" x14ac:dyDescent="0.3">
      <c r="A635" s="13">
        <v>635</v>
      </c>
      <c r="B635" s="9" t="s">
        <v>1441</v>
      </c>
      <c r="C635" s="9" t="s">
        <v>1474</v>
      </c>
      <c r="D635" s="9" t="s">
        <v>570</v>
      </c>
      <c r="E635" s="25" t="s">
        <v>1356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>_xlfn.CONCAT("de.revit only ",F635)</f>
        <v>de.revit only OST_StructConnectionHoles</v>
      </c>
      <c r="L635" s="7" t="str">
        <f>_xlfn.CONCAT("Trata-se de: ", SUBSTITUTE(B635,"1.",""))</f>
        <v>Trata-se de: Modelado</v>
      </c>
      <c r="M635" s="7" t="str">
        <f>_xlfn.CONCAT("", SUBSTITUTE(C635,"."," ")," ")</f>
        <v xml:space="preserve">Em Revit </v>
      </c>
      <c r="N635" s="7" t="str">
        <f>_xlfn.CONCAT(SUBSTITUTE(D635,"."," ")," ")</f>
        <v xml:space="preserve">Com Tag </v>
      </c>
      <c r="O635" s="7" t="str">
        <f>_xlfn.CONCAT(SUBSTITUTE(E635,"."," ")," ")</f>
        <v xml:space="preserve">Tema Estrutura </v>
      </c>
      <c r="P635" s="7" t="str">
        <f>_xlfn.CONCAT(L635," ",M635," ",N635," ",O635," ", SUBSTITUTE(F635, ".", " "),". --- ",Q635)</f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>_xlfn.CONCAT("key_",A635)</f>
        <v>key_635</v>
      </c>
    </row>
    <row r="636" spans="1:20" ht="7.8" customHeight="1" x14ac:dyDescent="0.3">
      <c r="A636" s="13">
        <v>636</v>
      </c>
      <c r="B636" s="9" t="s">
        <v>1441</v>
      </c>
      <c r="C636" s="9" t="s">
        <v>1474</v>
      </c>
      <c r="D636" s="9" t="s">
        <v>570</v>
      </c>
      <c r="E636" s="25" t="s">
        <v>1356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>_xlfn.CONCAT("de.revit only ",F636)</f>
        <v>de.revit only OST_StructConnectionPlates</v>
      </c>
      <c r="L636" s="7" t="str">
        <f>_xlfn.CONCAT("Trata-se de: ", SUBSTITUTE(B636,"1.",""))</f>
        <v>Trata-se de: Modelado</v>
      </c>
      <c r="M636" s="7" t="str">
        <f>_xlfn.CONCAT("", SUBSTITUTE(C636,"."," ")," ")</f>
        <v xml:space="preserve">Em Revit </v>
      </c>
      <c r="N636" s="7" t="str">
        <f>_xlfn.CONCAT(SUBSTITUTE(D636,"."," ")," ")</f>
        <v xml:space="preserve">Com Tag </v>
      </c>
      <c r="O636" s="7" t="str">
        <f>_xlfn.CONCAT(SUBSTITUTE(E636,"."," ")," ")</f>
        <v xml:space="preserve">Tema Estrutura </v>
      </c>
      <c r="P636" s="7" t="str">
        <f>_xlfn.CONCAT(L636," ",M636," ",N636," ",O636," ", SUBSTITUTE(F636, ".", " "),". --- ",Q636)</f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>_xlfn.CONCAT("key_",A636)</f>
        <v>key_636</v>
      </c>
    </row>
    <row r="637" spans="1:20" ht="7.8" customHeight="1" x14ac:dyDescent="0.3">
      <c r="A637" s="13">
        <v>637</v>
      </c>
      <c r="B637" s="9" t="s">
        <v>1441</v>
      </c>
      <c r="C637" s="9" t="s">
        <v>1474</v>
      </c>
      <c r="D637" s="9" t="s">
        <v>570</v>
      </c>
      <c r="E637" s="25" t="s">
        <v>1356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>_xlfn.CONCAT("de.revit only ",F637)</f>
        <v>de.revit only OST_StructConnectionProfiles</v>
      </c>
      <c r="L637" s="7" t="str">
        <f>_xlfn.CONCAT("Trata-se de: ", SUBSTITUTE(B637,"1.",""))</f>
        <v>Trata-se de: Modelado</v>
      </c>
      <c r="M637" s="7" t="str">
        <f>_xlfn.CONCAT("", SUBSTITUTE(C637,"."," ")," ")</f>
        <v xml:space="preserve">Em Revit </v>
      </c>
      <c r="N637" s="7" t="str">
        <f>_xlfn.CONCAT(SUBSTITUTE(D637,"."," ")," ")</f>
        <v xml:space="preserve">Com Tag </v>
      </c>
      <c r="O637" s="7" t="str">
        <f>_xlfn.CONCAT(SUBSTITUTE(E637,"."," ")," ")</f>
        <v xml:space="preserve">Tema Estrutura </v>
      </c>
      <c r="P637" s="7" t="str">
        <f>_xlfn.CONCAT(L637," ",M637," ",N637," ",O637," ", SUBSTITUTE(F637, ".", " "),". --- ",Q637)</f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>_xlfn.CONCAT("key_",A637)</f>
        <v>key_637</v>
      </c>
    </row>
    <row r="638" spans="1:20" ht="7.8" customHeight="1" x14ac:dyDescent="0.3">
      <c r="A638" s="13">
        <v>638</v>
      </c>
      <c r="B638" s="9" t="s">
        <v>1441</v>
      </c>
      <c r="C638" s="9" t="s">
        <v>1474</v>
      </c>
      <c r="D638" s="9" t="s">
        <v>570</v>
      </c>
      <c r="E638" s="25" t="s">
        <v>1356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>_xlfn.CONCAT("de.revit only ",F638)</f>
        <v>de.revit only OST_StructConnectionShearStuds</v>
      </c>
      <c r="L638" s="7" t="str">
        <f>_xlfn.CONCAT("Trata-se de: ", SUBSTITUTE(B638,"1.",""))</f>
        <v>Trata-se de: Modelado</v>
      </c>
      <c r="M638" s="7" t="str">
        <f>_xlfn.CONCAT("", SUBSTITUTE(C638,"."," ")," ")</f>
        <v xml:space="preserve">Em Revit </v>
      </c>
      <c r="N638" s="7" t="str">
        <f>_xlfn.CONCAT(SUBSTITUTE(D638,"."," ")," ")</f>
        <v xml:space="preserve">Com Tag </v>
      </c>
      <c r="O638" s="7" t="str">
        <f>_xlfn.CONCAT(SUBSTITUTE(E638,"."," ")," ")</f>
        <v xml:space="preserve">Tema Estrutura </v>
      </c>
      <c r="P638" s="7" t="str">
        <f>_xlfn.CONCAT(L638," ",M638," ",N638," ",O638," ", SUBSTITUTE(F638, ".", " "),". --- ",Q638)</f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>_xlfn.CONCAT("key_",A638)</f>
        <v>key_638</v>
      </c>
    </row>
    <row r="639" spans="1:20" ht="7.8" customHeight="1" x14ac:dyDescent="0.3">
      <c r="A639" s="13">
        <v>639</v>
      </c>
      <c r="B639" s="9" t="s">
        <v>1441</v>
      </c>
      <c r="C639" s="9" t="s">
        <v>1474</v>
      </c>
      <c r="D639" s="9" t="s">
        <v>570</v>
      </c>
      <c r="E639" s="25" t="s">
        <v>1356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>_xlfn.CONCAT("de.revit only ",F639)</f>
        <v>de.revit only OST_StructConnections</v>
      </c>
      <c r="L639" s="7" t="str">
        <f>_xlfn.CONCAT("Trata-se de: ", SUBSTITUTE(B639,"1.",""))</f>
        <v>Trata-se de: Modelado</v>
      </c>
      <c r="M639" s="7" t="str">
        <f>_xlfn.CONCAT("", SUBSTITUTE(C639,"."," ")," ")</f>
        <v xml:space="preserve">Em Revit </v>
      </c>
      <c r="N639" s="7" t="str">
        <f>_xlfn.CONCAT(SUBSTITUTE(D639,"."," ")," ")</f>
        <v xml:space="preserve">Com Tag </v>
      </c>
      <c r="O639" s="7" t="str">
        <f>_xlfn.CONCAT(SUBSTITUTE(E639,"."," ")," ")</f>
        <v xml:space="preserve">Tema Estrutura </v>
      </c>
      <c r="P639" s="7" t="str">
        <f>_xlfn.CONCAT(L639," ",M639," ",N639," ",O639," ", SUBSTITUTE(F639, ".", " "),". --- ",Q639)</f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>_xlfn.CONCAT("key_",A639)</f>
        <v>key_639</v>
      </c>
    </row>
    <row r="640" spans="1:20" ht="7.8" customHeight="1" x14ac:dyDescent="0.3">
      <c r="A640" s="13">
        <v>640</v>
      </c>
      <c r="B640" s="9" t="s">
        <v>1441</v>
      </c>
      <c r="C640" s="9" t="s">
        <v>1474</v>
      </c>
      <c r="D640" s="9" t="s">
        <v>570</v>
      </c>
      <c r="E640" s="25" t="s">
        <v>1356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>_xlfn.CONCAT("de.revit only ",F640)</f>
        <v>de.revit only OST_StructConnectionWelds</v>
      </c>
      <c r="L640" s="7" t="str">
        <f>_xlfn.CONCAT("Trata-se de: ", SUBSTITUTE(B640,"1.",""))</f>
        <v>Trata-se de: Modelado</v>
      </c>
      <c r="M640" s="7" t="str">
        <f>_xlfn.CONCAT("", SUBSTITUTE(C640,"."," ")," ")</f>
        <v xml:space="preserve">Em Revit </v>
      </c>
      <c r="N640" s="7" t="str">
        <f>_xlfn.CONCAT(SUBSTITUTE(D640,"."," ")," ")</f>
        <v xml:space="preserve">Com Tag </v>
      </c>
      <c r="O640" s="7" t="str">
        <f>_xlfn.CONCAT(SUBSTITUTE(E640,"."," ")," ")</f>
        <v xml:space="preserve">Tema Estrutura </v>
      </c>
      <c r="P640" s="7" t="str">
        <f>_xlfn.CONCAT(L640," ",M640," ",N640," ",O640," ", SUBSTITUTE(F640, ".", " "),". --- ",Q640)</f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>_xlfn.CONCAT("key_",A640)</f>
        <v>key_640</v>
      </c>
    </row>
    <row r="641" spans="1:20" ht="7.8" customHeight="1" x14ac:dyDescent="0.3">
      <c r="A641" s="13">
        <v>641</v>
      </c>
      <c r="B641" s="9" t="s">
        <v>1441</v>
      </c>
      <c r="C641" s="9" t="s">
        <v>1474</v>
      </c>
      <c r="D641" s="9" t="s">
        <v>570</v>
      </c>
      <c r="E641" s="25" t="s">
        <v>1356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>_xlfn.CONCAT("de.revit only ",F641)</f>
        <v>de.revit only OST_StructuralColumns</v>
      </c>
      <c r="L641" s="7" t="str">
        <f>_xlfn.CONCAT("Trata-se de: ", SUBSTITUTE(B641,"1.",""))</f>
        <v>Trata-se de: Modelado</v>
      </c>
      <c r="M641" s="7" t="str">
        <f>_xlfn.CONCAT("", SUBSTITUTE(C641,"."," ")," ")</f>
        <v xml:space="preserve">Em Revit </v>
      </c>
      <c r="N641" s="7" t="str">
        <f>_xlfn.CONCAT(SUBSTITUTE(D641,"."," ")," ")</f>
        <v xml:space="preserve">Com Tag </v>
      </c>
      <c r="O641" s="7" t="str">
        <f>_xlfn.CONCAT(SUBSTITUTE(E641,"."," ")," ")</f>
        <v xml:space="preserve">Tema Estrutura </v>
      </c>
      <c r="P641" s="7" t="str">
        <f>_xlfn.CONCAT(L641," ",M641," ",N641," ",O641," ", SUBSTITUTE(F641, ".", " "),". --- ",Q641)</f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>_xlfn.CONCAT("key_",A641)</f>
        <v>key_641</v>
      </c>
    </row>
    <row r="642" spans="1:20" ht="7.8" customHeight="1" x14ac:dyDescent="0.3">
      <c r="A642" s="13">
        <v>642</v>
      </c>
      <c r="B642" s="9" t="s">
        <v>1441</v>
      </c>
      <c r="C642" s="9" t="s">
        <v>1474</v>
      </c>
      <c r="D642" s="9" t="s">
        <v>570</v>
      </c>
      <c r="E642" s="25" t="s">
        <v>1356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>_xlfn.CONCAT("de.revit only ",F642)</f>
        <v>de.revit only OST_StructuralFoundation</v>
      </c>
      <c r="L642" s="7" t="str">
        <f>_xlfn.CONCAT("Trata-se de: ", SUBSTITUTE(B642,"1.",""))</f>
        <v>Trata-se de: Modelado</v>
      </c>
      <c r="M642" s="7" t="str">
        <f>_xlfn.CONCAT("", SUBSTITUTE(C642,"."," ")," ")</f>
        <v xml:space="preserve">Em Revit </v>
      </c>
      <c r="N642" s="7" t="str">
        <f>_xlfn.CONCAT(SUBSTITUTE(D642,"."," ")," ")</f>
        <v xml:space="preserve">Com Tag </v>
      </c>
      <c r="O642" s="7" t="str">
        <f>_xlfn.CONCAT(SUBSTITUTE(E642,"."," ")," ")</f>
        <v xml:space="preserve">Tema Estrutura </v>
      </c>
      <c r="P642" s="7" t="str">
        <f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>_xlfn.CONCAT("key_",A642)</f>
        <v>key_642</v>
      </c>
    </row>
    <row r="643" spans="1:20" ht="7.8" customHeight="1" x14ac:dyDescent="0.3">
      <c r="A643" s="13">
        <v>643</v>
      </c>
      <c r="B643" s="9" t="s">
        <v>1441</v>
      </c>
      <c r="C643" s="9" t="s">
        <v>1474</v>
      </c>
      <c r="D643" s="9" t="s">
        <v>570</v>
      </c>
      <c r="E643" s="25" t="s">
        <v>1356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>_xlfn.CONCAT("de.revit only ",F643)</f>
        <v>de.revit only OST_StructuralFraming</v>
      </c>
      <c r="L643" s="7" t="str">
        <f>_xlfn.CONCAT("Trata-se de: ", SUBSTITUTE(B643,"1.",""))</f>
        <v>Trata-se de: Modelado</v>
      </c>
      <c r="M643" s="7" t="str">
        <f>_xlfn.CONCAT("", SUBSTITUTE(C643,"."," ")," ")</f>
        <v xml:space="preserve">Em Revit </v>
      </c>
      <c r="N643" s="7" t="str">
        <f>_xlfn.CONCAT(SUBSTITUTE(D643,"."," ")," ")</f>
        <v xml:space="preserve">Com Tag </v>
      </c>
      <c r="O643" s="7" t="str">
        <f>_xlfn.CONCAT(SUBSTITUTE(E643,"."," ")," ")</f>
        <v xml:space="preserve">Tema Estrutura </v>
      </c>
      <c r="P643" s="7" t="str">
        <f>_xlfn.CONCAT(L643," ",M643," ",N643," ",O643," ", SUBSTITUTE(F643, ".", " "),". --- ",Q643)</f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>_xlfn.CONCAT("key_",A643)</f>
        <v>key_643</v>
      </c>
    </row>
    <row r="644" spans="1:20" ht="7.8" customHeight="1" x14ac:dyDescent="0.3">
      <c r="A644" s="13">
        <v>644</v>
      </c>
      <c r="B644" s="9" t="s">
        <v>1441</v>
      </c>
      <c r="C644" s="9" t="s">
        <v>1474</v>
      </c>
      <c r="D644" s="9" t="s">
        <v>570</v>
      </c>
      <c r="E644" s="25" t="s">
        <v>1356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>_xlfn.CONCAT("de.revit only ",F644)</f>
        <v>de.revit only OST_StructuralStiffener</v>
      </c>
      <c r="L644" s="7" t="str">
        <f>_xlfn.CONCAT("Trata-se de: ", SUBSTITUTE(B644,"1.",""))</f>
        <v>Trata-se de: Modelado</v>
      </c>
      <c r="M644" s="7" t="str">
        <f>_xlfn.CONCAT("", SUBSTITUTE(C644,"."," ")," ")</f>
        <v xml:space="preserve">Em Revit </v>
      </c>
      <c r="N644" s="7" t="str">
        <f>_xlfn.CONCAT(SUBSTITUTE(D644,"."," ")," ")</f>
        <v xml:space="preserve">Com Tag </v>
      </c>
      <c r="O644" s="7" t="str">
        <f>_xlfn.CONCAT(SUBSTITUTE(E644,"."," ")," ")</f>
        <v xml:space="preserve">Tema Estrutura </v>
      </c>
      <c r="P644" s="7" t="str">
        <f>_xlfn.CONCAT(L644," ",M644," ",N644," ",O644," ", SUBSTITUTE(F644, ".", " "),". --- ",Q644)</f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>_xlfn.CONCAT("key_",A644)</f>
        <v>key_644</v>
      </c>
    </row>
    <row r="645" spans="1:20" ht="7.8" customHeight="1" x14ac:dyDescent="0.3">
      <c r="A645" s="13">
        <v>645</v>
      </c>
      <c r="B645" s="9" t="s">
        <v>1441</v>
      </c>
      <c r="C645" s="9" t="s">
        <v>1474</v>
      </c>
      <c r="D645" s="9" t="s">
        <v>570</v>
      </c>
      <c r="E645" s="25" t="s">
        <v>1356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>_xlfn.CONCAT("de.revit only ",F645)</f>
        <v>de.revit only OST_StructuralTendons</v>
      </c>
      <c r="L645" s="7" t="str">
        <f>_xlfn.CONCAT("Trata-se de: ", SUBSTITUTE(B645,"1.",""))</f>
        <v>Trata-se de: Modelado</v>
      </c>
      <c r="M645" s="7" t="str">
        <f>_xlfn.CONCAT("", SUBSTITUTE(C645,"."," ")," ")</f>
        <v xml:space="preserve">Em Revit </v>
      </c>
      <c r="N645" s="7" t="str">
        <f>_xlfn.CONCAT(SUBSTITUTE(D645,"."," ")," ")</f>
        <v xml:space="preserve">Com Tag </v>
      </c>
      <c r="O645" s="7" t="str">
        <f>_xlfn.CONCAT(SUBSTITUTE(E645,"."," ")," ")</f>
        <v xml:space="preserve">Tema Estrutura </v>
      </c>
      <c r="P645" s="7" t="str">
        <f>_xlfn.CONCAT(L645," ",M645," ",N645," ",O645," ", SUBSTITUTE(F645, ".", " "),". --- ",Q645)</f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>_xlfn.CONCAT("key_",A645)</f>
        <v>key_645</v>
      </c>
    </row>
    <row r="646" spans="1:20" ht="7.8" customHeight="1" x14ac:dyDescent="0.3">
      <c r="A646" s="13">
        <v>646</v>
      </c>
      <c r="B646" s="9" t="s">
        <v>1441</v>
      </c>
      <c r="C646" s="9" t="s">
        <v>1474</v>
      </c>
      <c r="D646" s="9" t="s">
        <v>570</v>
      </c>
      <c r="E646" s="25" t="s">
        <v>1356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>_xlfn.CONCAT("de.revit only ",F646)</f>
        <v>de.revit only OST_TemporaryStructure</v>
      </c>
      <c r="L646" s="7" t="str">
        <f>_xlfn.CONCAT("Trata-se de: ", SUBSTITUTE(B646,"1.",""))</f>
        <v>Trata-se de: Modelado</v>
      </c>
      <c r="M646" s="7" t="str">
        <f>_xlfn.CONCAT("", SUBSTITUTE(C646,"."," ")," ")</f>
        <v xml:space="preserve">Em Revit </v>
      </c>
      <c r="N646" s="7" t="str">
        <f>_xlfn.CONCAT(SUBSTITUTE(D646,"."," ")," ")</f>
        <v xml:space="preserve">Com Tag </v>
      </c>
      <c r="O646" s="7" t="str">
        <f>_xlfn.CONCAT(SUBSTITUTE(E646,"."," ")," ")</f>
        <v xml:space="preserve">Tema Estrutura </v>
      </c>
      <c r="P646" s="7" t="str">
        <f>_xlfn.CONCAT(L646," ",M646," ",N646," ",O646," ", SUBSTITUTE(F646, ".", " "),". --- ",Q646)</f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>_xlfn.CONCAT("key_",A646)</f>
        <v>key_646</v>
      </c>
    </row>
    <row r="647" spans="1:20" ht="7.8" customHeight="1" x14ac:dyDescent="0.3">
      <c r="A647" s="13">
        <v>647</v>
      </c>
      <c r="B647" s="9" t="s">
        <v>1441</v>
      </c>
      <c r="C647" s="9" t="s">
        <v>1474</v>
      </c>
      <c r="D647" s="9" t="s">
        <v>570</v>
      </c>
      <c r="E647" s="25" t="s">
        <v>1356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>_xlfn.CONCAT("de.revit only ",F647)</f>
        <v>de.revit only OST_StructuralTruss</v>
      </c>
      <c r="L647" s="7" t="str">
        <f>_xlfn.CONCAT("Trata-se de: ", SUBSTITUTE(B647,"1.",""))</f>
        <v>Trata-se de: Modelado</v>
      </c>
      <c r="M647" s="7" t="str">
        <f>_xlfn.CONCAT("", SUBSTITUTE(C647,"."," ")," ")</f>
        <v xml:space="preserve">Em Revit </v>
      </c>
      <c r="N647" s="7" t="str">
        <f>_xlfn.CONCAT(SUBSTITUTE(D647,"."," ")," ")</f>
        <v xml:space="preserve">Com Tag </v>
      </c>
      <c r="O647" s="7" t="str">
        <f>_xlfn.CONCAT(SUBSTITUTE(E647,"."," ")," ")</f>
        <v xml:space="preserve">Tema Estrutura </v>
      </c>
      <c r="P647" s="7" t="str">
        <f>_xlfn.CONCAT(L647," ",M647," ",N647," ",O647," ", SUBSTITUTE(F647, ".", " "),". --- ",Q647)</f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>_xlfn.CONCAT("key_",A647)</f>
        <v>key_647</v>
      </c>
    </row>
    <row r="648" spans="1:20" ht="7.8" customHeight="1" x14ac:dyDescent="0.3">
      <c r="A648" s="13">
        <v>648</v>
      </c>
      <c r="B648" s="9" t="s">
        <v>1441</v>
      </c>
      <c r="C648" s="9" t="s">
        <v>1474</v>
      </c>
      <c r="D648" s="9" t="s">
        <v>570</v>
      </c>
      <c r="E648" s="25" t="s">
        <v>1389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>_xlfn.CONCAT("de.revit only ",F648)</f>
        <v>de.revit only OST_FabricationContainment</v>
      </c>
      <c r="L648" s="7" t="str">
        <f>_xlfn.CONCAT("Trata-se de: ", SUBSTITUTE(B648,"1.",""))</f>
        <v>Trata-se de: Modelado</v>
      </c>
      <c r="M648" s="7" t="str">
        <f>_xlfn.CONCAT("", SUBSTITUTE(C648,"."," ")," ")</f>
        <v xml:space="preserve">Em Revit </v>
      </c>
      <c r="N648" s="7" t="str">
        <f>_xlfn.CONCAT(SUBSTITUTE(D648,"."," ")," ")</f>
        <v xml:space="preserve">Com Tag </v>
      </c>
      <c r="O648" s="7" t="str">
        <f>_xlfn.CONCAT(SUBSTITUTE(E648,"."," ")," ")</f>
        <v xml:space="preserve">Tema Fabricação </v>
      </c>
      <c r="P648" s="7" t="str">
        <f>_xlfn.CONCAT(L648," ",M648," ",N648," ",O648," ", SUBSTITUTE(F648, ".", " "),". --- ",Q648)</f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>_xlfn.CONCAT("key_",A648)</f>
        <v>key_648</v>
      </c>
    </row>
    <row r="649" spans="1:20" ht="7.8" customHeight="1" x14ac:dyDescent="0.3">
      <c r="A649" s="13">
        <v>649</v>
      </c>
      <c r="B649" s="9" t="s">
        <v>1441</v>
      </c>
      <c r="C649" s="9" t="s">
        <v>1474</v>
      </c>
      <c r="D649" s="9" t="s">
        <v>570</v>
      </c>
      <c r="E649" s="25" t="s">
        <v>1389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>_xlfn.CONCAT("de.revit only ",F649)</f>
        <v>de.revit only OST_FabricationDuctworkStiffeners</v>
      </c>
      <c r="L649" s="7" t="str">
        <f>_xlfn.CONCAT("Trata-se de: ", SUBSTITUTE(B649,"1.",""))</f>
        <v>Trata-se de: Modelado</v>
      </c>
      <c r="M649" s="7" t="str">
        <f>_xlfn.CONCAT("", SUBSTITUTE(C649,"."," ")," ")</f>
        <v xml:space="preserve">Em Revit </v>
      </c>
      <c r="N649" s="7" t="str">
        <f>_xlfn.CONCAT(SUBSTITUTE(D649,"."," ")," ")</f>
        <v xml:space="preserve">Com Tag </v>
      </c>
      <c r="O649" s="7" t="str">
        <f>_xlfn.CONCAT(SUBSTITUTE(E649,"."," ")," ")</f>
        <v xml:space="preserve">Tema Fabricação </v>
      </c>
      <c r="P649" s="7" t="str">
        <f>_xlfn.CONCAT(L649," ",M649," ",N649," ",O649," ", SUBSTITUTE(F649, ".", " "),". --- ",Q649)</f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>_xlfn.CONCAT("key_",A649)</f>
        <v>key_649</v>
      </c>
    </row>
    <row r="650" spans="1:20" ht="7.8" customHeight="1" x14ac:dyDescent="0.3">
      <c r="A650" s="13">
        <v>650</v>
      </c>
      <c r="B650" s="9" t="s">
        <v>1441</v>
      </c>
      <c r="C650" s="9" t="s">
        <v>1474</v>
      </c>
      <c r="D650" s="9" t="s">
        <v>570</v>
      </c>
      <c r="E650" s="25" t="s">
        <v>1389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>_xlfn.CONCAT("de.revit only ",F650)</f>
        <v>de.revit only OST_FabricationDuctwork</v>
      </c>
      <c r="L650" s="7" t="str">
        <f>_xlfn.CONCAT("Trata-se de: ", SUBSTITUTE(B650,"1.",""))</f>
        <v>Trata-se de: Modelado</v>
      </c>
      <c r="M650" s="7" t="str">
        <f>_xlfn.CONCAT("", SUBSTITUTE(C650,"."," ")," ")</f>
        <v xml:space="preserve">Em Revit </v>
      </c>
      <c r="N650" s="7" t="str">
        <f>_xlfn.CONCAT(SUBSTITUTE(D650,"."," ")," ")</f>
        <v xml:space="preserve">Com Tag </v>
      </c>
      <c r="O650" s="7" t="str">
        <f>_xlfn.CONCAT(SUBSTITUTE(E650,"."," ")," ")</f>
        <v xml:space="preserve">Tema Fabricação </v>
      </c>
      <c r="P650" s="7" t="str">
        <f>_xlfn.CONCAT(L650," ",M650," ",N650," ",O650," ", SUBSTITUTE(F650, ".", " "),". --- ",Q650)</f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>_xlfn.CONCAT("key_",A650)</f>
        <v>key_650</v>
      </c>
    </row>
    <row r="651" spans="1:20" ht="7.8" customHeight="1" x14ac:dyDescent="0.3">
      <c r="A651" s="13">
        <v>651</v>
      </c>
      <c r="B651" s="9" t="s">
        <v>1441</v>
      </c>
      <c r="C651" s="9" t="s">
        <v>1474</v>
      </c>
      <c r="D651" s="9" t="s">
        <v>570</v>
      </c>
      <c r="E651" s="25" t="s">
        <v>1389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>_xlfn.CONCAT("de.revit only ",F651)</f>
        <v>de.revit only OST_FabricationHangers</v>
      </c>
      <c r="L651" s="7" t="str">
        <f>_xlfn.CONCAT("Trata-se de: ", SUBSTITUTE(B651,"1.",""))</f>
        <v>Trata-se de: Modelado</v>
      </c>
      <c r="M651" s="7" t="str">
        <f>_xlfn.CONCAT("", SUBSTITUTE(C651,"."," ")," ")</f>
        <v xml:space="preserve">Em Revit </v>
      </c>
      <c r="N651" s="7" t="str">
        <f>_xlfn.CONCAT(SUBSTITUTE(D651,"."," ")," ")</f>
        <v xml:space="preserve">Com Tag </v>
      </c>
      <c r="O651" s="7" t="str">
        <f>_xlfn.CONCAT(SUBSTITUTE(E651,"."," ")," ")</f>
        <v xml:space="preserve">Tema Fabricação </v>
      </c>
      <c r="P651" s="7" t="str">
        <f>_xlfn.CONCAT(L651," ",M651," ",N651," ",O651," ", SUBSTITUTE(F651, ".", " "),". --- ",Q651)</f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>_xlfn.CONCAT("key_",A651)</f>
        <v>key_651</v>
      </c>
    </row>
    <row r="652" spans="1:20" ht="7.8" customHeight="1" x14ac:dyDescent="0.3">
      <c r="A652" s="13">
        <v>652</v>
      </c>
      <c r="B652" s="9" t="s">
        <v>1441</v>
      </c>
      <c r="C652" s="9" t="s">
        <v>1474</v>
      </c>
      <c r="D652" s="9" t="s">
        <v>570</v>
      </c>
      <c r="E652" s="25" t="s">
        <v>1389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>_xlfn.CONCAT("de.revit only ",F652)</f>
        <v>de.revit only OST_FabricationPipework</v>
      </c>
      <c r="L652" s="7" t="str">
        <f>_xlfn.CONCAT("Trata-se de: ", SUBSTITUTE(B652,"1.",""))</f>
        <v>Trata-se de: Modelado</v>
      </c>
      <c r="M652" s="7" t="str">
        <f>_xlfn.CONCAT("", SUBSTITUTE(C652,"."," ")," ")</f>
        <v xml:space="preserve">Em Revit </v>
      </c>
      <c r="N652" s="7" t="str">
        <f>_xlfn.CONCAT(SUBSTITUTE(D652,"."," ")," ")</f>
        <v xml:space="preserve">Com Tag </v>
      </c>
      <c r="O652" s="7" t="str">
        <f>_xlfn.CONCAT(SUBSTITUTE(E652,"."," ")," ")</f>
        <v xml:space="preserve">Tema Fabricação </v>
      </c>
      <c r="P652" s="7" t="str">
        <f>_xlfn.CONCAT(L652," ",M652," ",N652," ",O652," ", SUBSTITUTE(F652, ".", " "),". --- ",Q652)</f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>_xlfn.CONCAT("key_",A652)</f>
        <v>key_652</v>
      </c>
    </row>
    <row r="653" spans="1:20" ht="7.8" customHeight="1" x14ac:dyDescent="0.3">
      <c r="A653" s="13">
        <v>653</v>
      </c>
      <c r="B653" s="9" t="s">
        <v>1441</v>
      </c>
      <c r="C653" s="9" t="s">
        <v>1474</v>
      </c>
      <c r="D653" s="9" t="s">
        <v>570</v>
      </c>
      <c r="E653" s="25" t="s">
        <v>1390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>_xlfn.CONCAT("de.revit only ",F653)</f>
        <v>de.revit only OST_DetailComponents</v>
      </c>
      <c r="L653" s="7" t="str">
        <f>_xlfn.CONCAT("Trata-se de: ", SUBSTITUTE(B653,"1.",""))</f>
        <v>Trata-se de: Modelado</v>
      </c>
      <c r="M653" s="7" t="str">
        <f>_xlfn.CONCAT("", SUBSTITUTE(C653,"."," ")," ")</f>
        <v xml:space="preserve">Em Revit </v>
      </c>
      <c r="N653" s="7" t="str">
        <f>_xlfn.CONCAT(SUBSTITUTE(D653,"."," ")," ")</f>
        <v xml:space="preserve">Com Tag </v>
      </c>
      <c r="O653" s="7" t="str">
        <f>_xlfn.CONCAT(SUBSTITUTE(E653,"."," ")," ")</f>
        <v xml:space="preserve">Tema Genérico </v>
      </c>
      <c r="P653" s="7" t="str">
        <f>_xlfn.CONCAT(L653," ",M653," ",N653," ",O653," ", SUBSTITUTE(F653, ".", " "),". --- ",Q653)</f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>_xlfn.CONCAT("key_",A653)</f>
        <v>key_653</v>
      </c>
    </row>
    <row r="654" spans="1:20" ht="7.8" customHeight="1" x14ac:dyDescent="0.3">
      <c r="A654" s="13">
        <v>654</v>
      </c>
      <c r="B654" s="9" t="s">
        <v>1441</v>
      </c>
      <c r="C654" s="9" t="s">
        <v>1474</v>
      </c>
      <c r="D654" s="9" t="s">
        <v>570</v>
      </c>
      <c r="E654" s="25" t="s">
        <v>1390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>_xlfn.CONCAT("de.revit only ",F654)</f>
        <v>de.revit only OST_GenericModel</v>
      </c>
      <c r="L654" s="7" t="str">
        <f>_xlfn.CONCAT("Trata-se de: ", SUBSTITUTE(B654,"1.",""))</f>
        <v>Trata-se de: Modelado</v>
      </c>
      <c r="M654" s="7" t="str">
        <f>_xlfn.CONCAT("", SUBSTITUTE(C654,"."," ")," ")</f>
        <v xml:space="preserve">Em Revit </v>
      </c>
      <c r="N654" s="7" t="str">
        <f>_xlfn.CONCAT(SUBSTITUTE(D654,"."," ")," ")</f>
        <v xml:space="preserve">Com Tag </v>
      </c>
      <c r="O654" s="7" t="str">
        <f>_xlfn.CONCAT(SUBSTITUTE(E654,"."," ")," ")</f>
        <v xml:space="preserve">Tema Genérico </v>
      </c>
      <c r="P654" s="7" t="str">
        <f>_xlfn.CONCAT(L654," ",M654," ",N654," ",O654," ", SUBSTITUTE(F654, ".", " "),". --- ",Q654)</f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>_xlfn.CONCAT("key_",A654)</f>
        <v>key_654</v>
      </c>
    </row>
    <row r="655" spans="1:20" ht="7.8" customHeight="1" x14ac:dyDescent="0.3">
      <c r="A655" s="13">
        <v>655</v>
      </c>
      <c r="B655" s="9" t="s">
        <v>1441</v>
      </c>
      <c r="C655" s="9" t="s">
        <v>1474</v>
      </c>
      <c r="D655" s="9" t="s">
        <v>570</v>
      </c>
      <c r="E655" s="25" t="s">
        <v>1391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>_xlfn.CONCAT("de.revit only ",F655)</f>
        <v>de.revit only OST_Keynote</v>
      </c>
      <c r="L655" s="7" t="str">
        <f>_xlfn.CONCAT("Trata-se de: ", SUBSTITUTE(B655,"1.",""))</f>
        <v>Trata-se de: Modelado</v>
      </c>
      <c r="M655" s="7" t="str">
        <f>_xlfn.CONCAT("", SUBSTITUTE(C655,"."," ")," ")</f>
        <v xml:space="preserve">Em Revit </v>
      </c>
      <c r="N655" s="7" t="str">
        <f>_xlfn.CONCAT(SUBSTITUTE(D655,"."," ")," ")</f>
        <v xml:space="preserve">Com Tag </v>
      </c>
      <c r="O655" s="7" t="str">
        <f>_xlfn.CONCAT(SUBSTITUTE(E655,"."," ")," ")</f>
        <v xml:space="preserve">Tema Informativo </v>
      </c>
      <c r="P655" s="7" t="str">
        <f>_xlfn.CONCAT(L655," ",M655," ",N655," ",O655," ", SUBSTITUTE(F655, ".", " "),". --- ",Q655)</f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>_xlfn.CONCAT("key_",A655)</f>
        <v>key_655</v>
      </c>
    </row>
    <row r="656" spans="1:20" ht="7.8" customHeight="1" x14ac:dyDescent="0.3">
      <c r="A656" s="13">
        <v>656</v>
      </c>
      <c r="B656" s="9" t="s">
        <v>1441</v>
      </c>
      <c r="C656" s="9" t="s">
        <v>1474</v>
      </c>
      <c r="D656" s="9" t="s">
        <v>570</v>
      </c>
      <c r="E656" s="25" t="s">
        <v>1391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>_xlfn.CONCAT("de.revit only ",F656)</f>
        <v>de.revit only OST_Tags</v>
      </c>
      <c r="L656" s="7" t="str">
        <f>_xlfn.CONCAT("Trata-se de: ", SUBSTITUTE(B656,"1.",""))</f>
        <v>Trata-se de: Modelado</v>
      </c>
      <c r="M656" s="7" t="str">
        <f>_xlfn.CONCAT("", SUBSTITUTE(C656,"."," ")," ")</f>
        <v xml:space="preserve">Em Revit </v>
      </c>
      <c r="N656" s="7" t="str">
        <f>_xlfn.CONCAT(SUBSTITUTE(D656,"."," ")," ")</f>
        <v xml:space="preserve">Com Tag </v>
      </c>
      <c r="O656" s="7" t="str">
        <f>_xlfn.CONCAT(SUBSTITUTE(E656,"."," ")," ")</f>
        <v xml:space="preserve">Tema Informativo </v>
      </c>
      <c r="P656" s="7" t="str">
        <f>_xlfn.CONCAT(L656," ",M656," ",N656," ",O656," ", SUBSTITUTE(F656, ".", " "),". --- ",Q656)</f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>_xlfn.CONCAT("key_",A656)</f>
        <v>key_656</v>
      </c>
    </row>
    <row r="657" spans="1:20" ht="7.8" customHeight="1" x14ac:dyDescent="0.3">
      <c r="A657" s="13">
        <v>657</v>
      </c>
      <c r="B657" s="9" t="s">
        <v>1441</v>
      </c>
      <c r="C657" s="9" t="s">
        <v>1474</v>
      </c>
      <c r="D657" s="9" t="s">
        <v>570</v>
      </c>
      <c r="E657" s="25" t="s">
        <v>1357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Tema.HVAC</v>
      </c>
      <c r="K657" s="29" t="str">
        <f>_xlfn.CONCAT("de.revit only ",F657)</f>
        <v>de.revit only OST_ExpansionJoints</v>
      </c>
      <c r="L657" s="7" t="str">
        <f>_xlfn.CONCAT("Trata-se de: ", SUBSTITUTE(B657,"1.",""))</f>
        <v>Trata-se de: Modelado</v>
      </c>
      <c r="M657" s="7" t="str">
        <f>_xlfn.CONCAT("", SUBSTITUTE(C657,"."," ")," ")</f>
        <v xml:space="preserve">Em Revit </v>
      </c>
      <c r="N657" s="7" t="str">
        <f>_xlfn.CONCAT(SUBSTITUTE(D657,"."," ")," ")</f>
        <v xml:space="preserve">Com Tag </v>
      </c>
      <c r="O657" s="7" t="str">
        <f>_xlfn.CONCAT(SUBSTITUTE(E657,"."," ")," ")</f>
        <v xml:space="preserve">Tema HVAC </v>
      </c>
      <c r="P657" s="7" t="str">
        <f>_xlfn.CONCAT(L657," ",M657," ",N657," ",O657," ", SUBSTITUTE(F657, ".", " "),". --- ",Q657)</f>
        <v>Trata-se de: Modelado Em Revit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>_xlfn.CONCAT("key_",A657)</f>
        <v>key_657</v>
      </c>
    </row>
    <row r="658" spans="1:20" ht="7.8" customHeight="1" x14ac:dyDescent="0.3">
      <c r="A658" s="13">
        <v>658</v>
      </c>
      <c r="B658" s="9" t="s">
        <v>1441</v>
      </c>
      <c r="C658" s="9" t="s">
        <v>1474</v>
      </c>
      <c r="D658" s="9" t="s">
        <v>570</v>
      </c>
      <c r="E658" s="25" t="s">
        <v>1357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>_xlfn.CONCAT("de.revit only ",F658)</f>
        <v>de.revit only OST_MEPAncillaryFraming</v>
      </c>
      <c r="L658" s="7" t="str">
        <f>_xlfn.CONCAT("Trata-se de: ", SUBSTITUTE(B658,"1.",""))</f>
        <v>Trata-se de: Modelado</v>
      </c>
      <c r="M658" s="7" t="str">
        <f>_xlfn.CONCAT("", SUBSTITUTE(C658,"."," ")," ")</f>
        <v xml:space="preserve">Em Revit </v>
      </c>
      <c r="N658" s="7" t="str">
        <f>_xlfn.CONCAT(SUBSTITUTE(D658,"."," ")," ")</f>
        <v xml:space="preserve">Com Tag </v>
      </c>
      <c r="O658" s="7" t="str">
        <f>_xlfn.CONCAT(SUBSTITUTE(E658,"."," ")," ")</f>
        <v xml:space="preserve">Tema HVAC </v>
      </c>
      <c r="P658" s="7" t="str">
        <f>_xlfn.CONCAT(L658," ",M658," ",N658," ",O658," ", SUBSTITUTE(F658, ".", " "),". --- ",Q658)</f>
        <v>Trata-se de: Modelado Em Revit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>_xlfn.CONCAT("key_",A658)</f>
        <v>key_658</v>
      </c>
    </row>
    <row r="659" spans="1:20" ht="7.8" customHeight="1" x14ac:dyDescent="0.3">
      <c r="A659" s="13">
        <v>659</v>
      </c>
      <c r="B659" s="9" t="s">
        <v>1441</v>
      </c>
      <c r="C659" s="9" t="s">
        <v>1474</v>
      </c>
      <c r="D659" s="9" t="s">
        <v>570</v>
      </c>
      <c r="E659" s="25" t="s">
        <v>1357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>_xlfn.CONCAT("de.revit only ",F659)</f>
        <v>de.revit only OST_MEPSpaces</v>
      </c>
      <c r="L659" s="7" t="str">
        <f>_xlfn.CONCAT("Trata-se de: ", SUBSTITUTE(B659,"1.",""))</f>
        <v>Trata-se de: Modelado</v>
      </c>
      <c r="M659" s="7" t="str">
        <f>_xlfn.CONCAT("", SUBSTITUTE(C659,"."," ")," ")</f>
        <v xml:space="preserve">Em Revit </v>
      </c>
      <c r="N659" s="7" t="str">
        <f>_xlfn.CONCAT(SUBSTITUTE(D659,"."," ")," ")</f>
        <v xml:space="preserve">Com Tag </v>
      </c>
      <c r="O659" s="7" t="str">
        <f>_xlfn.CONCAT(SUBSTITUTE(E659,"."," ")," ")</f>
        <v xml:space="preserve">Tema HVAC </v>
      </c>
      <c r="P659" s="7" t="str">
        <f>_xlfn.CONCAT(L659," ",M659," ",N659," ",O659," ", SUBSTITUTE(F659, ".", " "),". --- ",Q659)</f>
        <v>Trata-se de: Modelado Em Revit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>_xlfn.CONCAT("key_",A659)</f>
        <v>key_659</v>
      </c>
    </row>
    <row r="660" spans="1:20" ht="7.8" customHeight="1" x14ac:dyDescent="0.3">
      <c r="A660" s="13">
        <v>660</v>
      </c>
      <c r="B660" s="9" t="s">
        <v>1441</v>
      </c>
      <c r="C660" s="9" t="s">
        <v>1474</v>
      </c>
      <c r="D660" s="9" t="s">
        <v>570</v>
      </c>
      <c r="E660" s="25" t="s">
        <v>1357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>_xlfn.CONCAT("de.revit only ",F660)</f>
        <v>de.revit only OST_VibrationDampers</v>
      </c>
      <c r="L660" s="7" t="str">
        <f>_xlfn.CONCAT("Trata-se de: ", SUBSTITUTE(B660,"1.",""))</f>
        <v>Trata-se de: Modelado</v>
      </c>
      <c r="M660" s="7" t="str">
        <f>_xlfn.CONCAT("", SUBSTITUTE(C660,"."," ")," ")</f>
        <v xml:space="preserve">Em Revit </v>
      </c>
      <c r="N660" s="7" t="str">
        <f>_xlfn.CONCAT(SUBSTITUTE(D660,"."," ")," ")</f>
        <v xml:space="preserve">Com Tag </v>
      </c>
      <c r="O660" s="7" t="str">
        <f>_xlfn.CONCAT(SUBSTITUTE(E660,"."," ")," ")</f>
        <v xml:space="preserve">Tema HVAC </v>
      </c>
      <c r="P660" s="7" t="str">
        <f>_xlfn.CONCAT(L660," ",M660," ",N660," ",O660," ", SUBSTITUTE(F660, ".", " "),". --- ",Q660)</f>
        <v>Trata-se de: Modelado Em Revit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>_xlfn.CONCAT("key_",A660)</f>
        <v>key_660</v>
      </c>
    </row>
    <row r="661" spans="1:20" ht="7.8" customHeight="1" x14ac:dyDescent="0.3">
      <c r="A661" s="13">
        <v>661</v>
      </c>
      <c r="B661" s="9" t="s">
        <v>1441</v>
      </c>
      <c r="C661" s="9" t="s">
        <v>1474</v>
      </c>
      <c r="D661" s="9" t="s">
        <v>570</v>
      </c>
      <c r="E661" s="25" t="s">
        <v>1357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>_xlfn.CONCAT("de.revit only ",F661)</f>
        <v>de.revit only OST_VibrationIsolators</v>
      </c>
      <c r="L661" s="7" t="str">
        <f>_xlfn.CONCAT("Trata-se de: ", SUBSTITUTE(B661,"1.",""))</f>
        <v>Trata-se de: Modelado</v>
      </c>
      <c r="M661" s="7" t="str">
        <f>_xlfn.CONCAT("", SUBSTITUTE(C661,"."," ")," ")</f>
        <v xml:space="preserve">Em Revit </v>
      </c>
      <c r="N661" s="7" t="str">
        <f>_xlfn.CONCAT(SUBSTITUTE(D661,"."," ")," ")</f>
        <v xml:space="preserve">Com Tag </v>
      </c>
      <c r="O661" s="7" t="str">
        <f>_xlfn.CONCAT(SUBSTITUTE(E661,"."," ")," ")</f>
        <v xml:space="preserve">Tema HVAC </v>
      </c>
      <c r="P661" s="7" t="str">
        <f>_xlfn.CONCAT(L661," ",M661," ",N661," ",O661," ", SUBSTITUTE(F661, ".", " "),". --- ",Q661)</f>
        <v>Trata-se de: Modelado Em Revit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>_xlfn.CONCAT("key_",A661)</f>
        <v>key_661</v>
      </c>
    </row>
    <row r="662" spans="1:20" ht="7.8" customHeight="1" x14ac:dyDescent="0.3">
      <c r="A662" s="13">
        <v>662</v>
      </c>
      <c r="B662" s="9" t="s">
        <v>1441</v>
      </c>
      <c r="C662" s="9" t="s">
        <v>1474</v>
      </c>
      <c r="D662" s="9" t="s">
        <v>570</v>
      </c>
      <c r="E662" s="25" t="s">
        <v>1357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>_xlfn.CONCAT("de.revit only ",F662)</f>
        <v>de.revit only OST_VibrationManagement</v>
      </c>
      <c r="L662" s="7" t="str">
        <f>_xlfn.CONCAT("Trata-se de: ", SUBSTITUTE(B662,"1.",""))</f>
        <v>Trata-se de: Modelado</v>
      </c>
      <c r="M662" s="7" t="str">
        <f>_xlfn.CONCAT("", SUBSTITUTE(C662,"."," ")," ")</f>
        <v xml:space="preserve">Em Revit </v>
      </c>
      <c r="N662" s="7" t="str">
        <f>_xlfn.CONCAT(SUBSTITUTE(D662,"."," ")," ")</f>
        <v xml:space="preserve">Com Tag </v>
      </c>
      <c r="O662" s="7" t="str">
        <f>_xlfn.CONCAT(SUBSTITUTE(E662,"."," ")," ")</f>
        <v xml:space="preserve">Tema HVAC </v>
      </c>
      <c r="P662" s="7" t="str">
        <f>_xlfn.CONCAT(L662," ",M662," ",N662," ",O662," ", SUBSTITUTE(F662, ".", " "),". --- ",Q662)</f>
        <v>Trata-se de: Modelado Em Revit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>_xlfn.CONCAT("key_",A662)</f>
        <v>key_662</v>
      </c>
    </row>
    <row r="663" spans="1:20" ht="7.8" customHeight="1" x14ac:dyDescent="0.3">
      <c r="A663" s="13">
        <v>663</v>
      </c>
      <c r="B663" s="9" t="s">
        <v>1441</v>
      </c>
      <c r="C663" s="9" t="s">
        <v>1474</v>
      </c>
      <c r="D663" s="9" t="s">
        <v>570</v>
      </c>
      <c r="E663" s="25" t="s">
        <v>1357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>_xlfn.CONCAT("de.revit only ",F663)</f>
        <v>de.revit only OST_HVAC_Zones</v>
      </c>
      <c r="L663" s="7" t="str">
        <f>_xlfn.CONCAT("Trata-se de: ", SUBSTITUTE(B663,"1.",""))</f>
        <v>Trata-se de: Modelado</v>
      </c>
      <c r="M663" s="7" t="str">
        <f>_xlfn.CONCAT("", SUBSTITUTE(C663,"."," ")," ")</f>
        <v xml:space="preserve">Em Revit </v>
      </c>
      <c r="N663" s="7" t="str">
        <f>_xlfn.CONCAT(SUBSTITUTE(D663,"."," ")," ")</f>
        <v xml:space="preserve">Com Tag </v>
      </c>
      <c r="O663" s="7" t="str">
        <f>_xlfn.CONCAT(SUBSTITUTE(E663,"."," ")," ")</f>
        <v xml:space="preserve">Tema HVAC </v>
      </c>
      <c r="P663" s="7" t="str">
        <f>_xlfn.CONCAT(L663," ",M663," ",N663," ",O663," ", SUBSTITUTE(F663, ".", " "),". --- ",Q663)</f>
        <v>Trata-se de: Modelado Em Revit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>_xlfn.CONCAT("key_",A663)</f>
        <v>key_663</v>
      </c>
    </row>
    <row r="664" spans="1:20" ht="7.8" customHeight="1" x14ac:dyDescent="0.3">
      <c r="A664" s="13">
        <v>664</v>
      </c>
      <c r="B664" s="9" t="s">
        <v>1441</v>
      </c>
      <c r="C664" s="9" t="s">
        <v>1474</v>
      </c>
      <c r="D664" s="9" t="s">
        <v>570</v>
      </c>
      <c r="E664" s="25" t="s">
        <v>1365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>_xlfn.CONCAT("de.revit only ",F664)</f>
        <v>de.revit only OST_FireAlarmDevices</v>
      </c>
      <c r="L664" s="7" t="str">
        <f>_xlfn.CONCAT("Trata-se de: ", SUBSTITUTE(B664,"1.",""))</f>
        <v>Trata-se de: Modelado</v>
      </c>
      <c r="M664" s="7" t="str">
        <f>_xlfn.CONCAT("", SUBSTITUTE(C664,"."," ")," ")</f>
        <v xml:space="preserve">Em Revit </v>
      </c>
      <c r="N664" s="7" t="str">
        <f>_xlfn.CONCAT(SUBSTITUTE(D664,"."," ")," ")</f>
        <v xml:space="preserve">Com Tag </v>
      </c>
      <c r="O664" s="7" t="str">
        <f>_xlfn.CONCAT(SUBSTITUTE(E664,"."," ")," ")</f>
        <v xml:space="preserve">Tema Incêndio </v>
      </c>
      <c r="P664" s="7" t="str">
        <f>_xlfn.CONCAT(L664," ",M664," ",N664," ",O664," ", SUBSTITUTE(F664, ".", " "),". --- ",Q664)</f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>_xlfn.CONCAT("key_",A664)</f>
        <v>key_664</v>
      </c>
    </row>
    <row r="665" spans="1:20" ht="7.8" customHeight="1" x14ac:dyDescent="0.3">
      <c r="A665" s="13">
        <v>665</v>
      </c>
      <c r="B665" s="9" t="s">
        <v>1441</v>
      </c>
      <c r="C665" s="9" t="s">
        <v>1474</v>
      </c>
      <c r="D665" s="9" t="s">
        <v>570</v>
      </c>
      <c r="E665" s="25" t="s">
        <v>1365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>_xlfn.CONCAT("de.revit only ",F665)</f>
        <v>de.revit only OST_FireProtection</v>
      </c>
      <c r="L665" s="7" t="str">
        <f>_xlfn.CONCAT("Trata-se de: ", SUBSTITUTE(B665,"1.",""))</f>
        <v>Trata-se de: Modelado</v>
      </c>
      <c r="M665" s="7" t="str">
        <f>_xlfn.CONCAT("", SUBSTITUTE(C665,"."," ")," ")</f>
        <v xml:space="preserve">Em Revit </v>
      </c>
      <c r="N665" s="7" t="str">
        <f>_xlfn.CONCAT(SUBSTITUTE(D665,"."," ")," ")</f>
        <v xml:space="preserve">Com Tag </v>
      </c>
      <c r="O665" s="7" t="str">
        <f>_xlfn.CONCAT(SUBSTITUTE(E665,"."," ")," ")</f>
        <v xml:space="preserve">Tema Incêndio </v>
      </c>
      <c r="P665" s="7" t="str">
        <f>_xlfn.CONCAT(L665," ",M665," ",N665," ",O665," ", SUBSTITUTE(F665, ".", " "),". --- ",Q665)</f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>_xlfn.CONCAT("key_",A665)</f>
        <v>key_665</v>
      </c>
    </row>
    <row r="666" spans="1:20" ht="7.8" customHeight="1" x14ac:dyDescent="0.3">
      <c r="A666" s="13">
        <v>666</v>
      </c>
      <c r="B666" s="9" t="s">
        <v>1441</v>
      </c>
      <c r="C666" s="9" t="s">
        <v>1474</v>
      </c>
      <c r="D666" s="9" t="s">
        <v>570</v>
      </c>
      <c r="E666" s="25" t="s">
        <v>1365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>_xlfn.CONCAT("de.revit only ",F666)</f>
        <v>de.revit only OST_SecurityDevices</v>
      </c>
      <c r="L666" s="7" t="str">
        <f>_xlfn.CONCAT("Trata-se de: ", SUBSTITUTE(B666,"1.",""))</f>
        <v>Trata-se de: Modelado</v>
      </c>
      <c r="M666" s="7" t="str">
        <f>_xlfn.CONCAT("", SUBSTITUTE(C666,"."," ")," ")</f>
        <v xml:space="preserve">Em Revit </v>
      </c>
      <c r="N666" s="7" t="str">
        <f>_xlfn.CONCAT(SUBSTITUTE(D666,"."," ")," ")</f>
        <v xml:space="preserve">Com Tag </v>
      </c>
      <c r="O666" s="7" t="str">
        <f>_xlfn.CONCAT(SUBSTITUTE(E666,"."," ")," ")</f>
        <v xml:space="preserve">Tema Incêndio </v>
      </c>
      <c r="P666" s="7" t="str">
        <f>_xlfn.CONCAT(L666," ",M666," ",N666," ",O666," ", SUBSTITUTE(F666, ".", " "),". --- ",Q666)</f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>_xlfn.CONCAT("key_",A666)</f>
        <v>key_666</v>
      </c>
    </row>
    <row r="667" spans="1:20" ht="7.8" customHeight="1" x14ac:dyDescent="0.3">
      <c r="A667" s="13">
        <v>667</v>
      </c>
      <c r="B667" s="9" t="s">
        <v>1441</v>
      </c>
      <c r="C667" s="9" t="s">
        <v>1474</v>
      </c>
      <c r="D667" s="9" t="s">
        <v>570</v>
      </c>
      <c r="E667" s="25" t="s">
        <v>1365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>_xlfn.CONCAT("de.revit only ",F667)</f>
        <v>de.revit only OST_Signage</v>
      </c>
      <c r="L667" s="7" t="str">
        <f>_xlfn.CONCAT("Trata-se de: ", SUBSTITUTE(B667,"1.",""))</f>
        <v>Trata-se de: Modelado</v>
      </c>
      <c r="M667" s="7" t="str">
        <f>_xlfn.CONCAT("", SUBSTITUTE(C667,"."," ")," ")</f>
        <v xml:space="preserve">Em Revit </v>
      </c>
      <c r="N667" s="7" t="str">
        <f>_xlfn.CONCAT(SUBSTITUTE(D667,"."," ")," ")</f>
        <v xml:space="preserve">Com Tag </v>
      </c>
      <c r="O667" s="7" t="str">
        <f>_xlfn.CONCAT(SUBSTITUTE(E667,"."," ")," ")</f>
        <v xml:space="preserve">Tema Incêndio </v>
      </c>
      <c r="P667" s="7" t="str">
        <f>_xlfn.CONCAT(L667," ",M667," ",N667," ",O667," ", SUBSTITUTE(F667, ".", " "),". --- ",Q667)</f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>_xlfn.CONCAT("key_",A667)</f>
        <v>key_667</v>
      </c>
    </row>
    <row r="668" spans="1:20" ht="7.8" customHeight="1" x14ac:dyDescent="0.3">
      <c r="A668" s="13">
        <v>668</v>
      </c>
      <c r="B668" s="9" t="s">
        <v>1441</v>
      </c>
      <c r="C668" s="9" t="s">
        <v>1474</v>
      </c>
      <c r="D668" s="9" t="s">
        <v>570</v>
      </c>
      <c r="E668" s="25" t="s">
        <v>1365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>_xlfn.CONCAT("de.revit only ",F668)</f>
        <v>de.revit only OST_SpecialityEquipment</v>
      </c>
      <c r="L668" s="7" t="str">
        <f>_xlfn.CONCAT("Trata-se de: ", SUBSTITUTE(B668,"1.",""))</f>
        <v>Trata-se de: Modelado</v>
      </c>
      <c r="M668" s="7" t="str">
        <f>_xlfn.CONCAT("", SUBSTITUTE(C668,"."," ")," ")</f>
        <v xml:space="preserve">Em Revit </v>
      </c>
      <c r="N668" s="7" t="str">
        <f>_xlfn.CONCAT(SUBSTITUTE(D668,"."," ")," ")</f>
        <v xml:space="preserve">Com Tag </v>
      </c>
      <c r="O668" s="7" t="str">
        <f>_xlfn.CONCAT(SUBSTITUTE(E668,"."," ")," ")</f>
        <v xml:space="preserve">Tema Incêndio </v>
      </c>
      <c r="P668" s="7" t="str">
        <f>_xlfn.CONCAT(L668," ",M668," ",N668," ",O668," ", SUBSTITUTE(F668, ".", " "),". --- ",Q668)</f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>_xlfn.CONCAT("key_",A668)</f>
        <v>key_668</v>
      </c>
    </row>
    <row r="669" spans="1:20" ht="7.8" customHeight="1" x14ac:dyDescent="0.3">
      <c r="A669" s="13">
        <v>669</v>
      </c>
      <c r="B669" s="9" t="s">
        <v>1441</v>
      </c>
      <c r="C669" s="9" t="s">
        <v>1474</v>
      </c>
      <c r="D669" s="9" t="s">
        <v>570</v>
      </c>
      <c r="E669" s="25" t="s">
        <v>1365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>_xlfn.CONCAT("de.revit only ",F669)</f>
        <v>de.revit only OST_Sprinklers</v>
      </c>
      <c r="L669" s="7" t="str">
        <f>_xlfn.CONCAT("Trata-se de: ", SUBSTITUTE(B669,"1.",""))</f>
        <v>Trata-se de: Modelado</v>
      </c>
      <c r="M669" s="7" t="str">
        <f>_xlfn.CONCAT("", SUBSTITUTE(C669,"."," ")," ")</f>
        <v xml:space="preserve">Em Revit </v>
      </c>
      <c r="N669" s="7" t="str">
        <f>_xlfn.CONCAT(SUBSTITUTE(D669,"."," ")," ")</f>
        <v xml:space="preserve">Com Tag </v>
      </c>
      <c r="O669" s="7" t="str">
        <f>_xlfn.CONCAT(SUBSTITUTE(E669,"."," ")," ")</f>
        <v xml:space="preserve">Tema Incêndio </v>
      </c>
      <c r="P669" s="7" t="str">
        <f>_xlfn.CONCAT(L669," ",M669," ",N669," ",O669," ", SUBSTITUTE(F669, ".", " "),". --- ",Q669)</f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>_xlfn.CONCAT("key_",A669)</f>
        <v>key_669</v>
      </c>
    </row>
    <row r="670" spans="1:20" ht="7.8" customHeight="1" x14ac:dyDescent="0.3">
      <c r="A670" s="13">
        <v>670</v>
      </c>
      <c r="B670" s="9" t="s">
        <v>1441</v>
      </c>
      <c r="C670" s="9" t="s">
        <v>1474</v>
      </c>
      <c r="D670" s="9" t="s">
        <v>570</v>
      </c>
      <c r="E670" s="9" t="s">
        <v>1366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>_xlfn.CONCAT("de.revit only ",F670)</f>
        <v>de.revit only OST_Wire</v>
      </c>
      <c r="L670" s="7" t="str">
        <f>_xlfn.CONCAT("Trata-se de: ", SUBSTITUTE(B670,"1.",""))</f>
        <v>Trata-se de: Modelado</v>
      </c>
      <c r="M670" s="7" t="str">
        <f>_xlfn.CONCAT("", SUBSTITUTE(C670,"."," ")," ")</f>
        <v xml:space="preserve">Em Revit </v>
      </c>
      <c r="N670" s="7" t="str">
        <f>_xlfn.CONCAT(SUBSTITUTE(D670,"."," ")," ")</f>
        <v xml:space="preserve">Com Tag </v>
      </c>
      <c r="O670" s="7" t="str">
        <f>_xlfn.CONCAT(SUBSTITUTE(E670,"."," ")," ")</f>
        <v xml:space="preserve">Tema Instalação </v>
      </c>
      <c r="P670" s="7" t="str">
        <f>_xlfn.CONCAT(L670," ",M670," ",N670," ",O670," ", SUBSTITUTE(F670, ".", " "),". --- ",Q670)</f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>_xlfn.CONCAT("key_",A670)</f>
        <v>key_670</v>
      </c>
    </row>
    <row r="671" spans="1:20" ht="7.8" customHeight="1" x14ac:dyDescent="0.3">
      <c r="A671" s="13">
        <v>671</v>
      </c>
      <c r="B671" s="9" t="s">
        <v>1441</v>
      </c>
      <c r="C671" s="9" t="s">
        <v>1474</v>
      </c>
      <c r="D671" s="9" t="s">
        <v>570</v>
      </c>
      <c r="E671" s="25" t="s">
        <v>1369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>_xlfn.CONCAT("de.revit only ",F671)</f>
        <v>de.revit only OST_LightingDevices</v>
      </c>
      <c r="L671" s="7" t="str">
        <f>_xlfn.CONCAT("Trata-se de: ", SUBSTITUTE(B671,"1.",""))</f>
        <v>Trata-se de: Modelado</v>
      </c>
      <c r="M671" s="7" t="str">
        <f>_xlfn.CONCAT("", SUBSTITUTE(C671,"."," ")," ")</f>
        <v xml:space="preserve">Em Revit </v>
      </c>
      <c r="N671" s="7" t="str">
        <f>_xlfn.CONCAT(SUBSTITUTE(D671,"."," ")," ")</f>
        <v xml:space="preserve">Com Tag </v>
      </c>
      <c r="O671" s="7" t="str">
        <f>_xlfn.CONCAT(SUBSTITUTE(E671,"."," ")," ")</f>
        <v xml:space="preserve">Tema Luminotécnica </v>
      </c>
      <c r="P671" s="7" t="str">
        <f>_xlfn.CONCAT(L671," ",M671," ",N671," ",O671," ", SUBSTITUTE(F671, ".", " "),". --- ",Q671)</f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>_xlfn.CONCAT("key_",A671)</f>
        <v>key_671</v>
      </c>
    </row>
    <row r="672" spans="1:20" ht="7.8" customHeight="1" x14ac:dyDescent="0.3">
      <c r="A672" s="13">
        <v>672</v>
      </c>
      <c r="B672" s="9" t="s">
        <v>1441</v>
      </c>
      <c r="C672" s="9" t="s">
        <v>1474</v>
      </c>
      <c r="D672" s="9" t="s">
        <v>570</v>
      </c>
      <c r="E672" s="25" t="s">
        <v>1369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>_xlfn.CONCAT("de.revit only ",F672)</f>
        <v>de.revit only OST_LightingFixtures</v>
      </c>
      <c r="L672" s="7" t="str">
        <f>_xlfn.CONCAT("Trata-se de: ", SUBSTITUTE(B672,"1.",""))</f>
        <v>Trata-se de: Modelado</v>
      </c>
      <c r="M672" s="7" t="str">
        <f>_xlfn.CONCAT("", SUBSTITUTE(C672,"."," ")," ")</f>
        <v xml:space="preserve">Em Revit </v>
      </c>
      <c r="N672" s="7" t="str">
        <f>_xlfn.CONCAT(SUBSTITUTE(D672,"."," ")," ")</f>
        <v xml:space="preserve">Com Tag </v>
      </c>
      <c r="O672" s="7" t="str">
        <f>_xlfn.CONCAT(SUBSTITUTE(E672,"."," ")," ")</f>
        <v xml:space="preserve">Tema Luminotécnica </v>
      </c>
      <c r="P672" s="7" t="str">
        <f>_xlfn.CONCAT(L672," ",M672," ",N672," ",O672," ", SUBSTITUTE(F672, ".", " "),". --- ",Q672)</f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>_xlfn.CONCAT("key_",A672)</f>
        <v>key_672</v>
      </c>
    </row>
    <row r="673" spans="1:20" ht="7.8" customHeight="1" x14ac:dyDescent="0.3">
      <c r="A673" s="13">
        <v>673</v>
      </c>
      <c r="B673" s="9" t="s">
        <v>1441</v>
      </c>
      <c r="C673" s="9" t="s">
        <v>1474</v>
      </c>
      <c r="D673" s="9" t="s">
        <v>570</v>
      </c>
      <c r="E673" s="25" t="s">
        <v>1385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>_xlfn.CONCAT("de.revit only ",F673)</f>
        <v>de.revit only OST_Materials</v>
      </c>
      <c r="L673" s="7" t="str">
        <f>_xlfn.CONCAT("Trata-se de: ", SUBSTITUTE(B673,"1.",""))</f>
        <v>Trata-se de: Modelado</v>
      </c>
      <c r="M673" s="7" t="str">
        <f>_xlfn.CONCAT("", SUBSTITUTE(C673,"."," ")," ")</f>
        <v xml:space="preserve">Em Revit </v>
      </c>
      <c r="N673" s="7" t="str">
        <f>_xlfn.CONCAT(SUBSTITUTE(D673,"."," ")," ")</f>
        <v xml:space="preserve">Com Tag </v>
      </c>
      <c r="O673" s="7" t="str">
        <f>_xlfn.CONCAT(SUBSTITUTE(E673,"."," ")," ")</f>
        <v xml:space="preserve">Tema Materiais </v>
      </c>
      <c r="P673" s="7" t="str">
        <f>_xlfn.CONCAT(L673," ",M673," ",N673," ",O673," ", SUBSTITUTE(F673, ".", " "),". --- ",Q673)</f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>_xlfn.CONCAT("key_",A673)</f>
        <v>key_673</v>
      </c>
    </row>
    <row r="674" spans="1:20" ht="7.8" customHeight="1" x14ac:dyDescent="0.3">
      <c r="A674" s="13">
        <v>674</v>
      </c>
      <c r="B674" s="9" t="s">
        <v>1441</v>
      </c>
      <c r="C674" s="9" t="s">
        <v>1474</v>
      </c>
      <c r="D674" s="9" t="s">
        <v>570</v>
      </c>
      <c r="E674" s="25" t="s">
        <v>1373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>_xlfn.CONCAT("de.revit only ",F674)</f>
        <v>de.revit only OST_MechanicalEquipmentSet</v>
      </c>
      <c r="L674" s="7" t="str">
        <f>_xlfn.CONCAT("Trata-se de: ", SUBSTITUTE(B674,"1.",""))</f>
        <v>Trata-se de: Modelado</v>
      </c>
      <c r="M674" s="7" t="str">
        <f>_xlfn.CONCAT("", SUBSTITUTE(C674,"."," ")," ")</f>
        <v xml:space="preserve">Em Revit </v>
      </c>
      <c r="N674" s="7" t="str">
        <f>_xlfn.CONCAT(SUBSTITUTE(D674,"."," ")," ")</f>
        <v xml:space="preserve">Com Tag </v>
      </c>
      <c r="O674" s="7" t="str">
        <f>_xlfn.CONCAT(SUBSTITUTE(E674,"."," ")," ")</f>
        <v xml:space="preserve">Tema Mecânico </v>
      </c>
      <c r="P674" s="7" t="str">
        <f>_xlfn.CONCAT(L674," ",M674," ",N674," ",O674," ", SUBSTITUTE(F674, ".", " "),". --- ",Q674)</f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>_xlfn.CONCAT("key_",A674)</f>
        <v>key_674</v>
      </c>
    </row>
    <row r="675" spans="1:20" ht="7.8" customHeight="1" x14ac:dyDescent="0.3">
      <c r="A675" s="13">
        <v>675</v>
      </c>
      <c r="B675" s="9" t="s">
        <v>1441</v>
      </c>
      <c r="C675" s="9" t="s">
        <v>1474</v>
      </c>
      <c r="D675" s="9" t="s">
        <v>570</v>
      </c>
      <c r="E675" s="25" t="s">
        <v>1373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>_xlfn.CONCAT("de.revit only ",F675)</f>
        <v>de.revit only OST_MechanicalEquipment</v>
      </c>
      <c r="L675" s="7" t="str">
        <f>_xlfn.CONCAT("Trata-se de: ", SUBSTITUTE(B675,"1.",""))</f>
        <v>Trata-se de: Modelado</v>
      </c>
      <c r="M675" s="7" t="str">
        <f>_xlfn.CONCAT("", SUBSTITUTE(C675,"."," ")," ")</f>
        <v xml:space="preserve">Em Revit </v>
      </c>
      <c r="N675" s="7" t="str">
        <f>_xlfn.CONCAT(SUBSTITUTE(D675,"."," ")," ")</f>
        <v xml:space="preserve">Com Tag </v>
      </c>
      <c r="O675" s="7" t="str">
        <f>_xlfn.CONCAT(SUBSTITUTE(E675,"."," ")," ")</f>
        <v xml:space="preserve">Tema Mecânico </v>
      </c>
      <c r="P675" s="7" t="str">
        <f>_xlfn.CONCAT(L675," ",M675," ",N675," ",O675," ", SUBSTITUTE(F675, ".", " "),". --- ",Q675)</f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>_xlfn.CONCAT("key_",A675)</f>
        <v>key_675</v>
      </c>
    </row>
    <row r="676" spans="1:20" ht="7.8" customHeight="1" x14ac:dyDescent="0.3">
      <c r="A676" s="13">
        <v>676</v>
      </c>
      <c r="B676" s="9" t="s">
        <v>1441</v>
      </c>
      <c r="C676" s="9" t="s">
        <v>1474</v>
      </c>
      <c r="D676" s="9" t="s">
        <v>570</v>
      </c>
      <c r="E676" s="25" t="s">
        <v>1381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>_xlfn.CONCAT("de.revit only ",F676)</f>
        <v>de.revit only OST_Casework</v>
      </c>
      <c r="L676" s="7" t="str">
        <f>_xlfn.CONCAT("Trata-se de: ", SUBSTITUTE(B676,"1.",""))</f>
        <v>Trata-se de: Modelado</v>
      </c>
      <c r="M676" s="7" t="str">
        <f>_xlfn.CONCAT("", SUBSTITUTE(C676,"."," ")," ")</f>
        <v xml:space="preserve">Em Revit </v>
      </c>
      <c r="N676" s="7" t="str">
        <f>_xlfn.CONCAT(SUBSTITUTE(D676,"."," ")," ")</f>
        <v xml:space="preserve">Com Tag </v>
      </c>
      <c r="O676" s="7" t="str">
        <f>_xlfn.CONCAT(SUBSTITUTE(E676,"."," ")," ")</f>
        <v xml:space="preserve">Tema Mobiliário </v>
      </c>
      <c r="P676" s="7" t="str">
        <f>_xlfn.CONCAT(L676," ",M676," ",N676," ",O676," ", SUBSTITUTE(F676, ".", " "),". --- ",Q676)</f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>_xlfn.CONCAT("key_",A676)</f>
        <v>key_676</v>
      </c>
    </row>
    <row r="677" spans="1:20" ht="7.8" customHeight="1" x14ac:dyDescent="0.3">
      <c r="A677" s="13">
        <v>677</v>
      </c>
      <c r="B677" s="9" t="s">
        <v>1441</v>
      </c>
      <c r="C677" s="9" t="s">
        <v>1474</v>
      </c>
      <c r="D677" s="9" t="s">
        <v>570</v>
      </c>
      <c r="E677" s="25" t="s">
        <v>1381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>_xlfn.CONCAT("de.revit only ",F677)</f>
        <v>de.revit only OST_FoodServiceEquipment</v>
      </c>
      <c r="L677" s="7" t="str">
        <f>_xlfn.CONCAT("Trata-se de: ", SUBSTITUTE(B677,"1.",""))</f>
        <v>Trata-se de: Modelado</v>
      </c>
      <c r="M677" s="7" t="str">
        <f>_xlfn.CONCAT("", SUBSTITUTE(C677,"."," ")," ")</f>
        <v xml:space="preserve">Em Revit </v>
      </c>
      <c r="N677" s="7" t="str">
        <f>_xlfn.CONCAT(SUBSTITUTE(D677,"."," ")," ")</f>
        <v xml:space="preserve">Com Tag </v>
      </c>
      <c r="O677" s="7" t="str">
        <f>_xlfn.CONCAT(SUBSTITUTE(E677,"."," ")," ")</f>
        <v xml:space="preserve">Tema Mobiliário </v>
      </c>
      <c r="P677" s="7" t="str">
        <f>_xlfn.CONCAT(L677," ",M677," ",N677," ",O677," ", SUBSTITUTE(F677, ".", " "),". --- ",Q677)</f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>_xlfn.CONCAT("key_",A677)</f>
        <v>key_677</v>
      </c>
    </row>
    <row r="678" spans="1:20" ht="7.8" customHeight="1" x14ac:dyDescent="0.3">
      <c r="A678" s="13">
        <v>678</v>
      </c>
      <c r="B678" s="9" t="s">
        <v>1441</v>
      </c>
      <c r="C678" s="9" t="s">
        <v>1474</v>
      </c>
      <c r="D678" s="9" t="s">
        <v>570</v>
      </c>
      <c r="E678" s="25" t="s">
        <v>1381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>_xlfn.CONCAT("de.revit only ",F678)</f>
        <v>de.revit only OST_FurnitureSystems</v>
      </c>
      <c r="L678" s="7" t="str">
        <f>_xlfn.CONCAT("Trata-se de: ", SUBSTITUTE(B678,"1.",""))</f>
        <v>Trata-se de: Modelado</v>
      </c>
      <c r="M678" s="7" t="str">
        <f>_xlfn.CONCAT("", SUBSTITUTE(C678,"."," ")," ")</f>
        <v xml:space="preserve">Em Revit </v>
      </c>
      <c r="N678" s="7" t="str">
        <f>_xlfn.CONCAT(SUBSTITUTE(D678,"."," ")," ")</f>
        <v xml:space="preserve">Com Tag </v>
      </c>
      <c r="O678" s="7" t="str">
        <f>_xlfn.CONCAT(SUBSTITUTE(E678,"."," ")," ")</f>
        <v xml:space="preserve">Tema Mobiliário </v>
      </c>
      <c r="P678" s="7" t="str">
        <f>_xlfn.CONCAT(L678," ",M678," ",N678," ",O678," ", SUBSTITUTE(F678, ".", " "),". --- ",Q678)</f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>_xlfn.CONCAT("key_",A678)</f>
        <v>key_678</v>
      </c>
    </row>
    <row r="679" spans="1:20" ht="7.8" customHeight="1" x14ac:dyDescent="0.3">
      <c r="A679" s="13">
        <v>679</v>
      </c>
      <c r="B679" s="9" t="s">
        <v>1441</v>
      </c>
      <c r="C679" s="9" t="s">
        <v>1474</v>
      </c>
      <c r="D679" s="9" t="s">
        <v>570</v>
      </c>
      <c r="E679" s="25" t="s">
        <v>1381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>_xlfn.CONCAT("de.revit only ",F679)</f>
        <v>de.revit only OST_Furniture</v>
      </c>
      <c r="L679" s="7" t="str">
        <f>_xlfn.CONCAT("Trata-se de: ", SUBSTITUTE(B679,"1.",""))</f>
        <v>Trata-se de: Modelado</v>
      </c>
      <c r="M679" s="7" t="str">
        <f>_xlfn.CONCAT("", SUBSTITUTE(C679,"."," ")," ")</f>
        <v xml:space="preserve">Em Revit </v>
      </c>
      <c r="N679" s="7" t="str">
        <f>_xlfn.CONCAT(SUBSTITUTE(D679,"."," ")," ")</f>
        <v xml:space="preserve">Com Tag </v>
      </c>
      <c r="O679" s="7" t="str">
        <f>_xlfn.CONCAT(SUBSTITUTE(E679,"."," ")," ")</f>
        <v xml:space="preserve">Tema Mobiliário </v>
      </c>
      <c r="P679" s="7" t="str">
        <f>_xlfn.CONCAT(L679," ",M679," ",N679," ",O679," ", SUBSTITUTE(F679, ".", " "),". --- ",Q679)</f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>_xlfn.CONCAT("key_",A679)</f>
        <v>key_679</v>
      </c>
    </row>
    <row r="680" spans="1:20" ht="7.8" customHeight="1" x14ac:dyDescent="0.3">
      <c r="A680" s="13">
        <v>680</v>
      </c>
      <c r="B680" s="9" t="s">
        <v>1441</v>
      </c>
      <c r="C680" s="9" t="s">
        <v>1474</v>
      </c>
      <c r="D680" s="9" t="s">
        <v>570</v>
      </c>
      <c r="E680" s="9" t="s">
        <v>1358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Tema.Layout</v>
      </c>
      <c r="K680" s="29" t="str">
        <f>_xlfn.CONCAT("de.revit only ",F680)</f>
        <v>de.revit only OST_Ceilings</v>
      </c>
      <c r="L680" s="7" t="str">
        <f>_xlfn.CONCAT("Trata-se de: ", SUBSTITUTE(B680,"1.",""))</f>
        <v>Trata-se de: Modelado</v>
      </c>
      <c r="M680" s="7" t="str">
        <f>_xlfn.CONCAT("", SUBSTITUTE(C680,"."," ")," ")</f>
        <v xml:space="preserve">Em Revit </v>
      </c>
      <c r="N680" s="7" t="str">
        <f>_xlfn.CONCAT(SUBSTITUTE(D680,"."," ")," ")</f>
        <v xml:space="preserve">Com Tag </v>
      </c>
      <c r="O680" s="7" t="str">
        <f>_xlfn.CONCAT(SUBSTITUTE(E680,"."," ")," ")</f>
        <v xml:space="preserve">Tema Layout </v>
      </c>
      <c r="P680" s="7" t="str">
        <f>_xlfn.CONCAT(L680," ",M680," ",N680," ",O680," ", SUBSTITUTE(F680, ".", " "),". --- ",Q680)</f>
        <v>Trata-se de: Modelado Em Revit  Com Tag  Tema Layout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>_xlfn.CONCAT("key_",A680)</f>
        <v>key_680</v>
      </c>
    </row>
    <row r="681" spans="1:20" ht="7.8" customHeight="1" x14ac:dyDescent="0.3">
      <c r="A681" s="13">
        <v>681</v>
      </c>
      <c r="B681" s="9" t="s">
        <v>1441</v>
      </c>
      <c r="C681" s="9" t="s">
        <v>1474</v>
      </c>
      <c r="D681" s="9" t="s">
        <v>570</v>
      </c>
      <c r="E681" s="9" t="s">
        <v>1358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>_xlfn.CONCAT("de.revit only ",F681)</f>
        <v>de.revit only OST_Entourage</v>
      </c>
      <c r="L681" s="7" t="str">
        <f>_xlfn.CONCAT("Trata-se de: ", SUBSTITUTE(B681,"1.",""))</f>
        <v>Trata-se de: Modelado</v>
      </c>
      <c r="M681" s="7" t="str">
        <f>_xlfn.CONCAT("", SUBSTITUTE(C681,"."," ")," ")</f>
        <v xml:space="preserve">Em Revit </v>
      </c>
      <c r="N681" s="7" t="str">
        <f>_xlfn.CONCAT(SUBSTITUTE(D681,"."," ")," ")</f>
        <v xml:space="preserve">Com Tag </v>
      </c>
      <c r="O681" s="7" t="str">
        <f>_xlfn.CONCAT(SUBSTITUTE(E681,"."," ")," ")</f>
        <v xml:space="preserve">Tema Layout </v>
      </c>
      <c r="P681" s="7" t="str">
        <f>_xlfn.CONCAT(L681," ",M681," ",N681," ",O681," ", SUBSTITUTE(F681, ".", " "),". --- ",Q681)</f>
        <v>Trata-se de: Modelado Em Revit  Com Tag  Tema Layout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>_xlfn.CONCAT("key_",A681)</f>
        <v>key_681</v>
      </c>
    </row>
    <row r="682" spans="1:20" ht="7.8" customHeight="1" x14ac:dyDescent="0.3">
      <c r="A682" s="13">
        <v>682</v>
      </c>
      <c r="B682" s="9" t="s">
        <v>1441</v>
      </c>
      <c r="C682" s="9" t="s">
        <v>1474</v>
      </c>
      <c r="D682" s="9" t="s">
        <v>570</v>
      </c>
      <c r="E682" s="9" t="s">
        <v>1358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>_xlfn.CONCAT("de.revit only ",F682)</f>
        <v>de.revit only OST_Floors</v>
      </c>
      <c r="L682" s="7" t="str">
        <f>_xlfn.CONCAT("Trata-se de: ", SUBSTITUTE(B682,"1.",""))</f>
        <v>Trata-se de: Modelado</v>
      </c>
      <c r="M682" s="7" t="str">
        <f>_xlfn.CONCAT("", SUBSTITUTE(C682,"."," ")," ")</f>
        <v xml:space="preserve">Em Revit </v>
      </c>
      <c r="N682" s="7" t="str">
        <f>_xlfn.CONCAT(SUBSTITUTE(D682,"."," ")," ")</f>
        <v xml:space="preserve">Com Tag </v>
      </c>
      <c r="O682" s="7" t="str">
        <f>_xlfn.CONCAT(SUBSTITUTE(E682,"."," ")," ")</f>
        <v xml:space="preserve">Tema Layout </v>
      </c>
      <c r="P682" s="7" t="str">
        <f>_xlfn.CONCAT(L682," ",M682," ",N682," ",O682," ", SUBSTITUTE(F682, ".", " "),". --- ",Q682)</f>
        <v>Trata-se de: Modelado Em Revit  Com Tag  Tema Layout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>_xlfn.CONCAT("key_",A682)</f>
        <v>key_682</v>
      </c>
    </row>
    <row r="683" spans="1:20" ht="7.8" customHeight="1" x14ac:dyDescent="0.3">
      <c r="A683" s="13">
        <v>683</v>
      </c>
      <c r="B683" s="9" t="s">
        <v>1441</v>
      </c>
      <c r="C683" s="9" t="s">
        <v>1474</v>
      </c>
      <c r="D683" s="9" t="s">
        <v>570</v>
      </c>
      <c r="E683" s="9" t="s">
        <v>1358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>_xlfn.CONCAT("de.revit only ",F683)</f>
        <v>de.revit only OST_MassFaceSplitter</v>
      </c>
      <c r="L683" s="7" t="str">
        <f>_xlfn.CONCAT("Trata-se de: ", SUBSTITUTE(B683,"1.",""))</f>
        <v>Trata-se de: Modelado</v>
      </c>
      <c r="M683" s="7" t="str">
        <f>_xlfn.CONCAT("", SUBSTITUTE(C683,"."," ")," ")</f>
        <v xml:space="preserve">Em Revit </v>
      </c>
      <c r="N683" s="7" t="str">
        <f>_xlfn.CONCAT(SUBSTITUTE(D683,"."," ")," ")</f>
        <v xml:space="preserve">Com Tag </v>
      </c>
      <c r="O683" s="7" t="str">
        <f>_xlfn.CONCAT(SUBSTITUTE(E683,"."," ")," ")</f>
        <v xml:space="preserve">Tema Layout </v>
      </c>
      <c r="P683" s="7" t="str">
        <f>_xlfn.CONCAT(L683," ",M683," ",N683," ",O683," ", SUBSTITUTE(F683, ".", " "),". --- ",Q683)</f>
        <v>Trata-se de: Modelado Em Revit  Com Tag  Tema Layout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>_xlfn.CONCAT("key_",A683)</f>
        <v>key_683</v>
      </c>
    </row>
    <row r="684" spans="1:20" ht="7.8" customHeight="1" x14ac:dyDescent="0.3">
      <c r="A684" s="13">
        <v>684</v>
      </c>
      <c r="B684" s="9" t="s">
        <v>1441</v>
      </c>
      <c r="C684" s="9" t="s">
        <v>1474</v>
      </c>
      <c r="D684" s="9" t="s">
        <v>570</v>
      </c>
      <c r="E684" s="9" t="s">
        <v>1358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>_xlfn.CONCAT("de.revit only ",F684)</f>
        <v>de.revit only OST_Mass</v>
      </c>
      <c r="L684" s="7" t="str">
        <f>_xlfn.CONCAT("Trata-se de: ", SUBSTITUTE(B684,"1.",""))</f>
        <v>Trata-se de: Modelado</v>
      </c>
      <c r="M684" s="7" t="str">
        <f>_xlfn.CONCAT("", SUBSTITUTE(C684,"."," ")," ")</f>
        <v xml:space="preserve">Em Revit </v>
      </c>
      <c r="N684" s="7" t="str">
        <f>_xlfn.CONCAT(SUBSTITUTE(D684,"."," ")," ")</f>
        <v xml:space="preserve">Com Tag </v>
      </c>
      <c r="O684" s="7" t="str">
        <f>_xlfn.CONCAT(SUBSTITUTE(E684,"."," ")," ")</f>
        <v xml:space="preserve">Tema Layout </v>
      </c>
      <c r="P684" s="7" t="str">
        <f>_xlfn.CONCAT(L684," ",M684," ",N684," ",O684," ", SUBSTITUTE(F684, ".", " "),". --- ",Q684)</f>
        <v>Trata-se de: Modelado Em Revit  Com Tag  Tema Layout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>_xlfn.CONCAT("key_",A684)</f>
        <v>key_684</v>
      </c>
    </row>
    <row r="685" spans="1:20" ht="7.8" customHeight="1" x14ac:dyDescent="0.3">
      <c r="A685" s="13">
        <v>685</v>
      </c>
      <c r="B685" s="9" t="s">
        <v>1441</v>
      </c>
      <c r="C685" s="9" t="s">
        <v>1474</v>
      </c>
      <c r="D685" s="9" t="s">
        <v>570</v>
      </c>
      <c r="E685" s="9" t="s">
        <v>1358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>_xlfn.CONCAT("de.revit only ",F685)</f>
        <v>de.revit only OST_BuildingPad</v>
      </c>
      <c r="L685" s="7" t="str">
        <f>_xlfn.CONCAT("Trata-se de: ", SUBSTITUTE(B685,"1.",""))</f>
        <v>Trata-se de: Modelado</v>
      </c>
      <c r="M685" s="7" t="str">
        <f>_xlfn.CONCAT("", SUBSTITUTE(C685,"."," ")," ")</f>
        <v xml:space="preserve">Em Revit </v>
      </c>
      <c r="N685" s="7" t="str">
        <f>_xlfn.CONCAT(SUBSTITUTE(D685,"."," ")," ")</f>
        <v xml:space="preserve">Com Tag </v>
      </c>
      <c r="O685" s="7" t="str">
        <f>_xlfn.CONCAT(SUBSTITUTE(E685,"."," ")," ")</f>
        <v xml:space="preserve">Tema Layout </v>
      </c>
      <c r="P685" s="7" t="str">
        <f>_xlfn.CONCAT(L685," ",M685," ",N685," ",O685," ", SUBSTITUTE(F685, ".", " "),". --- ",Q685)</f>
        <v>Trata-se de: Modelado Em Revit  Com Tag  Tema Layout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>_xlfn.CONCAT("key_",A685)</f>
        <v>key_685</v>
      </c>
    </row>
    <row r="686" spans="1:20" ht="7.8" customHeight="1" x14ac:dyDescent="0.3">
      <c r="A686" s="13">
        <v>686</v>
      </c>
      <c r="B686" s="9" t="s">
        <v>1441</v>
      </c>
      <c r="C686" s="9" t="s">
        <v>1474</v>
      </c>
      <c r="D686" s="9" t="s">
        <v>570</v>
      </c>
      <c r="E686" s="9" t="s">
        <v>1358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>_xlfn.CONCAT("de.revit only ",F686)</f>
        <v>de.revit only OST_Parking</v>
      </c>
      <c r="L686" s="7" t="str">
        <f>_xlfn.CONCAT("Trata-se de: ", SUBSTITUTE(B686,"1.",""))</f>
        <v>Trata-se de: Modelado</v>
      </c>
      <c r="M686" s="7" t="str">
        <f>_xlfn.CONCAT("", SUBSTITUTE(C686,"."," ")," ")</f>
        <v xml:space="preserve">Em Revit </v>
      </c>
      <c r="N686" s="7" t="str">
        <f>_xlfn.CONCAT(SUBSTITUTE(D686,"."," ")," ")</f>
        <v xml:space="preserve">Com Tag </v>
      </c>
      <c r="O686" s="7" t="str">
        <f>_xlfn.CONCAT(SUBSTITUTE(E686,"."," ")," ")</f>
        <v xml:space="preserve">Tema Layout </v>
      </c>
      <c r="P686" s="7" t="str">
        <f>_xlfn.CONCAT(L686," ",M686," ",N686," ",O686," ", SUBSTITUTE(F686, ".", " "),". --- ",Q686)</f>
        <v>Trata-se de: Modelado Em Revit  Com Tag  Tema Layout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>_xlfn.CONCAT("key_",A686)</f>
        <v>key_686</v>
      </c>
    </row>
    <row r="687" spans="1:20" ht="7.8" customHeight="1" x14ac:dyDescent="0.3">
      <c r="A687" s="13">
        <v>687</v>
      </c>
      <c r="B687" s="9" t="s">
        <v>1441</v>
      </c>
      <c r="C687" s="9" t="s">
        <v>1474</v>
      </c>
      <c r="D687" s="9" t="s">
        <v>570</v>
      </c>
      <c r="E687" s="9" t="s">
        <v>1358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>_xlfn.CONCAT("de.revit only ",F687)</f>
        <v>de.revit only OST_Parts</v>
      </c>
      <c r="L687" s="7" t="str">
        <f>_xlfn.CONCAT("Trata-se de: ", SUBSTITUTE(B687,"1.",""))</f>
        <v>Trata-se de: Modelado</v>
      </c>
      <c r="M687" s="7" t="str">
        <f>_xlfn.CONCAT("", SUBSTITUTE(C687,"."," ")," ")</f>
        <v xml:space="preserve">Em Revit </v>
      </c>
      <c r="N687" s="7" t="str">
        <f>_xlfn.CONCAT(SUBSTITUTE(D687,"."," ")," ")</f>
        <v xml:space="preserve">Com Tag </v>
      </c>
      <c r="O687" s="7" t="str">
        <f>_xlfn.CONCAT(SUBSTITUTE(E687,"."," ")," ")</f>
        <v xml:space="preserve">Tema Layout </v>
      </c>
      <c r="P687" s="7" t="str">
        <f>_xlfn.CONCAT(L687," ",M687," ",N687," ",O687," ", SUBSTITUTE(F687, ".", " "),". --- ",Q687)</f>
        <v>Trata-se de: Modelado Em Revit  Com Tag  Tema Layout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>_xlfn.CONCAT("key_",A687)</f>
        <v>key_687</v>
      </c>
    </row>
    <row r="688" spans="1:20" ht="7.8" customHeight="1" x14ac:dyDescent="0.3">
      <c r="A688" s="13">
        <v>688</v>
      </c>
      <c r="B688" s="9" t="s">
        <v>1441</v>
      </c>
      <c r="C688" s="9" t="s">
        <v>1474</v>
      </c>
      <c r="D688" s="9" t="s">
        <v>570</v>
      </c>
      <c r="E688" s="9" t="s">
        <v>1802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>_xlfn.CONCAT("de.revit only ",F688)</f>
        <v>de.revit only OST_Planting</v>
      </c>
      <c r="L688" s="7" t="str">
        <f>_xlfn.CONCAT("Trata-se de: ", SUBSTITUTE(B688,"1.",""))</f>
        <v>Trata-se de: Modelado</v>
      </c>
      <c r="M688" s="7" t="str">
        <f>_xlfn.CONCAT("", SUBSTITUTE(C688,"."," ")," ")</f>
        <v xml:space="preserve">Em Revit </v>
      </c>
      <c r="N688" s="7" t="str">
        <f>_xlfn.CONCAT(SUBSTITUTE(D688,"."," ")," ")</f>
        <v xml:space="preserve">Com Tag </v>
      </c>
      <c r="O688" s="7" t="str">
        <f>_xlfn.CONCAT(SUBSTITUTE(E688,"."," ")," ")</f>
        <v xml:space="preserve">Tema Vegetação </v>
      </c>
      <c r="P688" s="7" t="str">
        <f>_xlfn.CONCAT(L688," ",M688," ",N688," ",O688," ", SUBSTITUTE(F688, ".", " "),". --- ",Q688)</f>
        <v>Trata-se de: Modelado Em Revit  Com Tag  Tema Vegetação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>_xlfn.CONCAT("key_",A688)</f>
        <v>key_688</v>
      </c>
    </row>
    <row r="689" spans="1:20" ht="7.8" customHeight="1" x14ac:dyDescent="0.3">
      <c r="A689" s="13">
        <v>689</v>
      </c>
      <c r="B689" s="9" t="s">
        <v>1441</v>
      </c>
      <c r="C689" s="9" t="s">
        <v>1474</v>
      </c>
      <c r="D689" s="9" t="s">
        <v>570</v>
      </c>
      <c r="E689" s="9" t="s">
        <v>1801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>_xlfn.CONCAT("de.revit only ",F689)</f>
        <v>de.revit only OST_RvtLinks</v>
      </c>
      <c r="L689" s="7" t="str">
        <f>_xlfn.CONCAT("Trata-se de: ", SUBSTITUTE(B689,"1.",""))</f>
        <v>Trata-se de: Modelado</v>
      </c>
      <c r="M689" s="7" t="str">
        <f>_xlfn.CONCAT("", SUBSTITUTE(C689,"."," ")," ")</f>
        <v xml:space="preserve">Em Revit </v>
      </c>
      <c r="N689" s="7" t="str">
        <f>_xlfn.CONCAT(SUBSTITUTE(D689,"."," ")," ")</f>
        <v xml:space="preserve">Com Tag </v>
      </c>
      <c r="O689" s="7" t="str">
        <f>_xlfn.CONCAT(SUBSTITUTE(E689,"."," ")," ")</f>
        <v xml:space="preserve">Tema Links </v>
      </c>
      <c r="P689" s="7" t="str">
        <f>_xlfn.CONCAT(L689," ",M689," ",N689," ",O689," ", SUBSTITUTE(F689, ".", " "),". --- ",Q689)</f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>_xlfn.CONCAT("key_",A689)</f>
        <v>key_689</v>
      </c>
    </row>
    <row r="690" spans="1:20" ht="7.8" customHeight="1" x14ac:dyDescent="0.3">
      <c r="A690" s="13">
        <v>690</v>
      </c>
      <c r="B690" s="9" t="s">
        <v>1441</v>
      </c>
      <c r="C690" s="9" t="s">
        <v>1474</v>
      </c>
      <c r="D690" s="9" t="s">
        <v>570</v>
      </c>
      <c r="E690" s="9" t="s">
        <v>1358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>_xlfn.CONCAT("de.revit only ",F690)</f>
        <v>de.revit only OST_Cornices</v>
      </c>
      <c r="L690" s="7" t="str">
        <f>_xlfn.CONCAT("Trata-se de: ", SUBSTITUTE(B690,"1.",""))</f>
        <v>Trata-se de: Modelado</v>
      </c>
      <c r="M690" s="7" t="str">
        <f>_xlfn.CONCAT("", SUBSTITUTE(C690,"."," ")," ")</f>
        <v xml:space="preserve">Em Revit </v>
      </c>
      <c r="N690" s="7" t="str">
        <f>_xlfn.CONCAT(SUBSTITUTE(D690,"."," ")," ")</f>
        <v xml:space="preserve">Com Tag </v>
      </c>
      <c r="O690" s="7" t="str">
        <f>_xlfn.CONCAT(SUBSTITUTE(E690,"."," ")," ")</f>
        <v xml:space="preserve">Tema Layout </v>
      </c>
      <c r="P690" s="7" t="str">
        <f>_xlfn.CONCAT(L690," ",M690," ",N690," ",O690," ", SUBSTITUTE(F690, ".", " "),". --- ",Q690)</f>
        <v>Trata-se de: Modelado Em Revit  Com Tag  Tema Layout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>_xlfn.CONCAT("key_",A690)</f>
        <v>key_690</v>
      </c>
    </row>
    <row r="691" spans="1:20" ht="7.8" customHeight="1" x14ac:dyDescent="0.3">
      <c r="A691" s="13">
        <v>691</v>
      </c>
      <c r="B691" s="9" t="s">
        <v>1441</v>
      </c>
      <c r="C691" s="9" t="s">
        <v>1474</v>
      </c>
      <c r="D691" s="9" t="s">
        <v>570</v>
      </c>
      <c r="E691" s="9" t="s">
        <v>1358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>_xlfn.CONCAT("de.revit only ",F691)</f>
        <v>de.revit only OST_Walls</v>
      </c>
      <c r="L691" s="7" t="str">
        <f>_xlfn.CONCAT("Trata-se de: ", SUBSTITUTE(B691,"1.",""))</f>
        <v>Trata-se de: Modelado</v>
      </c>
      <c r="M691" s="7" t="str">
        <f>_xlfn.CONCAT("", SUBSTITUTE(C691,"."," ")," ")</f>
        <v xml:space="preserve">Em Revit </v>
      </c>
      <c r="N691" s="7" t="str">
        <f>_xlfn.CONCAT(SUBSTITUTE(D691,"."," ")," ")</f>
        <v xml:space="preserve">Com Tag </v>
      </c>
      <c r="O691" s="7" t="str">
        <f>_xlfn.CONCAT(SUBSTITUTE(E691,"."," ")," ")</f>
        <v xml:space="preserve">Tema Layout </v>
      </c>
      <c r="P691" s="7" t="str">
        <f>_xlfn.CONCAT(L691," ",M691," ",N691," ",O691," ", SUBSTITUTE(F691, ".", " "),". --- ",Q691)</f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>_xlfn.CONCAT("key_",A691)</f>
        <v>key_691</v>
      </c>
    </row>
    <row r="692" spans="1:20" ht="7.8" customHeight="1" x14ac:dyDescent="0.3">
      <c r="A692" s="13">
        <v>692</v>
      </c>
      <c r="B692" s="9" t="s">
        <v>1441</v>
      </c>
      <c r="C692" s="9" t="s">
        <v>1474</v>
      </c>
      <c r="D692" s="9" t="s">
        <v>570</v>
      </c>
      <c r="E692" s="25" t="s">
        <v>1379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>_xlfn.CONCAT("de.revit only ",F692)</f>
        <v>de.revit only OST_MedicalEquipment</v>
      </c>
      <c r="L692" s="7" t="str">
        <f>_xlfn.CONCAT("Trata-se de: ", SUBSTITUTE(B692,"1.",""))</f>
        <v>Trata-se de: Modelado</v>
      </c>
      <c r="M692" s="7" t="str">
        <f>_xlfn.CONCAT("", SUBSTITUTE(C692,"."," ")," ")</f>
        <v xml:space="preserve">Em Revit </v>
      </c>
      <c r="N692" s="7" t="str">
        <f>_xlfn.CONCAT(SUBSTITUTE(D692,"."," ")," ")</f>
        <v xml:space="preserve">Com Tag </v>
      </c>
      <c r="O692" s="7" t="str">
        <f>_xlfn.CONCAT(SUBSTITUTE(E692,"."," ")," ")</f>
        <v xml:space="preserve">Tema Saúde </v>
      </c>
      <c r="P692" s="7" t="str">
        <f>_xlfn.CONCAT(L692," ",M692," ",N692," ",O692," ", SUBSTITUTE(F692, ".", " "),". --- ",Q692)</f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>_xlfn.CONCAT("key_",A692)</f>
        <v>key_692</v>
      </c>
    </row>
    <row r="693" spans="1:20" ht="7.8" customHeight="1" x14ac:dyDescent="0.3">
      <c r="A693" s="13">
        <v>693</v>
      </c>
      <c r="B693" s="9" t="s">
        <v>1441</v>
      </c>
      <c r="C693" s="9" t="s">
        <v>1474</v>
      </c>
      <c r="D693" s="9" t="s">
        <v>570</v>
      </c>
      <c r="E693" s="25" t="s">
        <v>1379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>_xlfn.CONCAT("de.revit only ",F693)</f>
        <v>de.revit only OST_NurseCallDevices</v>
      </c>
      <c r="L693" s="7" t="str">
        <f>_xlfn.CONCAT("Trata-se de: ", SUBSTITUTE(B693,"1.",""))</f>
        <v>Trata-se de: Modelado</v>
      </c>
      <c r="M693" s="7" t="str">
        <f>_xlfn.CONCAT("", SUBSTITUTE(C693,"."," ")," ")</f>
        <v xml:space="preserve">Em Revit </v>
      </c>
      <c r="N693" s="7" t="str">
        <f>_xlfn.CONCAT(SUBSTITUTE(D693,"."," ")," ")</f>
        <v xml:space="preserve">Com Tag </v>
      </c>
      <c r="O693" s="7" t="str">
        <f>_xlfn.CONCAT(SUBSTITUTE(E693,"."," ")," ")</f>
        <v xml:space="preserve">Tema Saúde </v>
      </c>
      <c r="P693" s="7" t="str">
        <f>_xlfn.CONCAT(L693," ",M693," ",N693," ",O693," ", SUBSTITUTE(F693, ".", " "),". --- ",Q693)</f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>_xlfn.CONCAT("key_",A693)</f>
        <v>key_693</v>
      </c>
    </row>
    <row r="694" spans="1:20" ht="7.8" customHeight="1" x14ac:dyDescent="0.3">
      <c r="A694" s="13">
        <v>694</v>
      </c>
      <c r="B694" s="9" t="s">
        <v>1441</v>
      </c>
      <c r="C694" s="9" t="s">
        <v>1474</v>
      </c>
      <c r="D694" s="9" t="s">
        <v>570</v>
      </c>
      <c r="E694" s="25" t="s">
        <v>1799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>_xlfn.CONCAT("de.revit only ",F694)</f>
        <v>de.revit only OST_SitePropertyLineSegment</v>
      </c>
      <c r="L694" s="7" t="str">
        <f>_xlfn.CONCAT("Trata-se de: ", SUBSTITUTE(B694,"1.",""))</f>
        <v>Trata-se de: Modelado</v>
      </c>
      <c r="M694" s="7" t="str">
        <f>_xlfn.CONCAT("", SUBSTITUTE(C694,"."," ")," ")</f>
        <v xml:space="preserve">Em Revit </v>
      </c>
      <c r="N694" s="7" t="str">
        <f>_xlfn.CONCAT(SUBSTITUTE(D694,"."," ")," ")</f>
        <v xml:space="preserve">Com Tag </v>
      </c>
      <c r="O694" s="7" t="str">
        <f>_xlfn.CONCAT(SUBSTITUTE(E694,"."," ")," ")</f>
        <v xml:space="preserve">Tema Situação </v>
      </c>
      <c r="P694" s="7" t="str">
        <f>_xlfn.CONCAT(L694," ",M694," ",N694," ",O694," ", SUBSTITUTE(F694, ".", " "),". --- ",Q694)</f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>_xlfn.CONCAT("key_",A694)</f>
        <v>key_694</v>
      </c>
    </row>
    <row r="695" spans="1:20" ht="7.8" customHeight="1" x14ac:dyDescent="0.3">
      <c r="A695" s="13">
        <v>695</v>
      </c>
      <c r="B695" s="9" t="s">
        <v>1441</v>
      </c>
      <c r="C695" s="9" t="s">
        <v>1474</v>
      </c>
      <c r="D695" s="9" t="s">
        <v>570</v>
      </c>
      <c r="E695" s="25" t="s">
        <v>1799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>_xlfn.CONCAT("de.revit only ",F695)</f>
        <v>de.revit only OST_SiteProperty</v>
      </c>
      <c r="L695" s="7" t="str">
        <f>_xlfn.CONCAT("Trata-se de: ", SUBSTITUTE(B695,"1.",""))</f>
        <v>Trata-se de: Modelado</v>
      </c>
      <c r="M695" s="7" t="str">
        <f>_xlfn.CONCAT("", SUBSTITUTE(C695,"."," ")," ")</f>
        <v xml:space="preserve">Em Revit </v>
      </c>
      <c r="N695" s="7" t="str">
        <f>_xlfn.CONCAT(SUBSTITUTE(D695,"."," ")," ")</f>
        <v xml:space="preserve">Com Tag </v>
      </c>
      <c r="O695" s="7" t="str">
        <f>_xlfn.CONCAT(SUBSTITUTE(E695,"."," ")," ")</f>
        <v xml:space="preserve">Tema Situação </v>
      </c>
      <c r="P695" s="7" t="str">
        <f>_xlfn.CONCAT(L695," ",M695," ",N695," ",O695," ", SUBSTITUTE(F695, ".", " "),". --- ",Q695)</f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>_xlfn.CONCAT("key_",A695)</f>
        <v>key_695</v>
      </c>
    </row>
    <row r="696" spans="1:20" ht="7.8" customHeight="1" x14ac:dyDescent="0.3">
      <c r="A696" s="13">
        <v>696</v>
      </c>
      <c r="B696" s="9" t="s">
        <v>1441</v>
      </c>
      <c r="C696" s="9" t="s">
        <v>1474</v>
      </c>
      <c r="D696" s="9" t="s">
        <v>570</v>
      </c>
      <c r="E696" s="25" t="s">
        <v>1799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>_xlfn.CONCAT("de.revit only ",F696)</f>
        <v>de.revit only OST_Site</v>
      </c>
      <c r="L696" s="7" t="str">
        <f>_xlfn.CONCAT("Trata-se de: ", SUBSTITUTE(B696,"1.",""))</f>
        <v>Trata-se de: Modelado</v>
      </c>
      <c r="M696" s="7" t="str">
        <f>_xlfn.CONCAT("", SUBSTITUTE(C696,"."," ")," ")</f>
        <v xml:space="preserve">Em Revit </v>
      </c>
      <c r="N696" s="7" t="str">
        <f>_xlfn.CONCAT(SUBSTITUTE(D696,"."," ")," ")</f>
        <v xml:space="preserve">Com Tag </v>
      </c>
      <c r="O696" s="7" t="str">
        <f>_xlfn.CONCAT(SUBSTITUTE(E696,"."," ")," ")</f>
        <v xml:space="preserve">Tema Situação </v>
      </c>
      <c r="P696" s="7" t="str">
        <f>_xlfn.CONCAT(L696," ",M696," ",N696," ",O696," ", SUBSTITUTE(F696, ".", " "),". --- ",Q696)</f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>_xlfn.CONCAT("key_",A696)</f>
        <v>key_696</v>
      </c>
    </row>
    <row r="697" spans="1:20" ht="7.8" customHeight="1" x14ac:dyDescent="0.3">
      <c r="A697" s="13">
        <v>697</v>
      </c>
      <c r="B697" s="9" t="s">
        <v>1441</v>
      </c>
      <c r="C697" s="9" t="s">
        <v>1474</v>
      </c>
      <c r="D697" s="9" t="s">
        <v>570</v>
      </c>
      <c r="E697" s="25" t="s">
        <v>1799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>_xlfn.CONCAT("de.revit only ",F697)</f>
        <v>de.revit only OST_ToposolidLink</v>
      </c>
      <c r="L697" s="7" t="str">
        <f>_xlfn.CONCAT("Trata-se de: ", SUBSTITUTE(B697,"1.",""))</f>
        <v>Trata-se de: Modelado</v>
      </c>
      <c r="M697" s="7" t="str">
        <f>_xlfn.CONCAT("", SUBSTITUTE(C697,"."," ")," ")</f>
        <v xml:space="preserve">Em Revit </v>
      </c>
      <c r="N697" s="7" t="str">
        <f>_xlfn.CONCAT(SUBSTITUTE(D697,"."," ")," ")</f>
        <v xml:space="preserve">Com Tag </v>
      </c>
      <c r="O697" s="7" t="str">
        <f>_xlfn.CONCAT(SUBSTITUTE(E697,"."," ")," ")</f>
        <v xml:space="preserve">Tema Situação </v>
      </c>
      <c r="P697" s="7" t="str">
        <f>_xlfn.CONCAT(L697," ",M697," ",N697," ",O697," ", SUBSTITUTE(F697, ".", " "),". --- ",Q697)</f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>_xlfn.CONCAT("key_",A697)</f>
        <v>key_697</v>
      </c>
    </row>
    <row r="698" spans="1:20" ht="7.8" customHeight="1" x14ac:dyDescent="0.3">
      <c r="A698" s="13">
        <v>698</v>
      </c>
      <c r="B698" s="9" t="s">
        <v>1441</v>
      </c>
      <c r="C698" s="9" t="s">
        <v>1474</v>
      </c>
      <c r="D698" s="9" t="s">
        <v>570</v>
      </c>
      <c r="E698" s="25" t="s">
        <v>1799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>_xlfn.CONCAT("de.revit only ",F698)</f>
        <v>de.revit only OST_Toposolid</v>
      </c>
      <c r="L698" s="7" t="str">
        <f>_xlfn.CONCAT("Trata-se de: ", SUBSTITUTE(B698,"1.",""))</f>
        <v>Trata-se de: Modelado</v>
      </c>
      <c r="M698" s="7" t="str">
        <f>_xlfn.CONCAT("", SUBSTITUTE(C698,"."," ")," ")</f>
        <v xml:space="preserve">Em Revit </v>
      </c>
      <c r="N698" s="7" t="str">
        <f>_xlfn.CONCAT(SUBSTITUTE(D698,"."," ")," ")</f>
        <v xml:space="preserve">Com Tag </v>
      </c>
      <c r="O698" s="7" t="str">
        <f>_xlfn.CONCAT(SUBSTITUTE(E698,"."," ")," ")</f>
        <v xml:space="preserve">Tema Situação </v>
      </c>
      <c r="P698" s="7" t="str">
        <f>_xlfn.CONCAT(L698," ",M698," ",N698," ",O698," ", SUBSTITUTE(F698, ".", " "),". --- ",Q698)</f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>_xlfn.CONCAT("key_",A698)</f>
        <v>key_698</v>
      </c>
    </row>
    <row r="699" spans="1:20" ht="7.8" customHeight="1" x14ac:dyDescent="0.3">
      <c r="A699" s="13">
        <v>699</v>
      </c>
      <c r="B699" s="9" t="s">
        <v>1441</v>
      </c>
      <c r="C699" s="9" t="s">
        <v>1474</v>
      </c>
      <c r="D699" s="9" t="s">
        <v>570</v>
      </c>
      <c r="E699" s="25" t="s">
        <v>1798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Tema.Pontes</v>
      </c>
      <c r="K699" s="29" t="str">
        <f>_xlfn.CONCAT("de.revit only ",F699)</f>
        <v>de.revit only OST_AbutmentFoundations</v>
      </c>
      <c r="L699" s="7" t="str">
        <f>_xlfn.CONCAT("Trata-se de: ", SUBSTITUTE(B699,"1.",""))</f>
        <v>Trata-se de: Modelado</v>
      </c>
      <c r="M699" s="7" t="str">
        <f>_xlfn.CONCAT("", SUBSTITUTE(C699,"."," ")," ")</f>
        <v xml:space="preserve">Em Revit </v>
      </c>
      <c r="N699" s="7" t="str">
        <f>_xlfn.CONCAT(SUBSTITUTE(D699,"."," ")," ")</f>
        <v xml:space="preserve">Com Tag </v>
      </c>
      <c r="O699" s="7" t="str">
        <f>_xlfn.CONCAT(SUBSTITUTE(E699,"."," ")," ")</f>
        <v xml:space="preserve">Tema Pontes </v>
      </c>
      <c r="P699" s="7" t="str">
        <f>_xlfn.CONCAT(L699," ",M699," ",N699," ",O699," ", SUBSTITUTE(F699, ".", " "),". --- ",Q699)</f>
        <v>Trata-se de: Modelado Em Revit  Com Tag  Tema Pontes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>_xlfn.CONCAT("key_",A699)</f>
        <v>key_699</v>
      </c>
    </row>
    <row r="700" spans="1:20" ht="7.8" customHeight="1" x14ac:dyDescent="0.3">
      <c r="A700" s="13">
        <v>700</v>
      </c>
      <c r="B700" s="9" t="s">
        <v>1441</v>
      </c>
      <c r="C700" s="9" t="s">
        <v>1474</v>
      </c>
      <c r="D700" s="9" t="s">
        <v>570</v>
      </c>
      <c r="E700" s="25" t="s">
        <v>1798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>_xlfn.CONCAT("de.revit only ",F700)</f>
        <v>de.revit only OST_AbutmentPiles</v>
      </c>
      <c r="L700" s="7" t="str">
        <f>_xlfn.CONCAT("Trata-se de: ", SUBSTITUTE(B700,"1.",""))</f>
        <v>Trata-se de: Modelado</v>
      </c>
      <c r="M700" s="7" t="str">
        <f>_xlfn.CONCAT("", SUBSTITUTE(C700,"."," ")," ")</f>
        <v xml:space="preserve">Em Revit </v>
      </c>
      <c r="N700" s="7" t="str">
        <f>_xlfn.CONCAT(SUBSTITUTE(D700,"."," ")," ")</f>
        <v xml:space="preserve">Com Tag </v>
      </c>
      <c r="O700" s="7" t="str">
        <f>_xlfn.CONCAT(SUBSTITUTE(E700,"."," ")," ")</f>
        <v xml:space="preserve">Tema Pontes </v>
      </c>
      <c r="P700" s="7" t="str">
        <f>_xlfn.CONCAT(L700," ",M700," ",N700," ",O700," ", SUBSTITUTE(F700, ".", " "),". --- ",Q700)</f>
        <v>Trata-se de: Modelado Em Revit  Com Tag  Tema Pontes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>_xlfn.CONCAT("key_",A700)</f>
        <v>key_700</v>
      </c>
    </row>
    <row r="701" spans="1:20" ht="7.8" customHeight="1" x14ac:dyDescent="0.3">
      <c r="A701" s="13">
        <v>701</v>
      </c>
      <c r="B701" s="9" t="s">
        <v>1441</v>
      </c>
      <c r="C701" s="9" t="s">
        <v>1474</v>
      </c>
      <c r="D701" s="9" t="s">
        <v>570</v>
      </c>
      <c r="E701" s="25" t="s">
        <v>1798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>_xlfn.CONCAT("de.revit only ",F701)</f>
        <v>de.revit only OST_AbutmentWalls</v>
      </c>
      <c r="L701" s="7" t="str">
        <f>_xlfn.CONCAT("Trata-se de: ", SUBSTITUTE(B701,"1.",""))</f>
        <v>Trata-se de: Modelado</v>
      </c>
      <c r="M701" s="7" t="str">
        <f>_xlfn.CONCAT("", SUBSTITUTE(C701,"."," ")," ")</f>
        <v xml:space="preserve">Em Revit </v>
      </c>
      <c r="N701" s="7" t="str">
        <f>_xlfn.CONCAT(SUBSTITUTE(D701,"."," ")," ")</f>
        <v xml:space="preserve">Com Tag </v>
      </c>
      <c r="O701" s="7" t="str">
        <f>_xlfn.CONCAT(SUBSTITUTE(E701,"."," ")," ")</f>
        <v xml:space="preserve">Tema Pontes </v>
      </c>
      <c r="P701" s="7" t="str">
        <f>_xlfn.CONCAT(L701," ",M701," ",N701," ",O701," ", SUBSTITUTE(F701, ".", " "),". --- ",Q701)</f>
        <v>Trata-se de: Modelado Em Revit  Com Tag  Tema Pontes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>_xlfn.CONCAT("key_",A701)</f>
        <v>key_701</v>
      </c>
    </row>
    <row r="702" spans="1:20" ht="7.8" customHeight="1" x14ac:dyDescent="0.3">
      <c r="A702" s="13">
        <v>702</v>
      </c>
      <c r="B702" s="9" t="s">
        <v>1441</v>
      </c>
      <c r="C702" s="9" t="s">
        <v>1474</v>
      </c>
      <c r="D702" s="9" t="s">
        <v>570</v>
      </c>
      <c r="E702" s="25" t="s">
        <v>1798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>_xlfn.CONCAT("de.revit only ",F702)</f>
        <v>de.revit only OST_Alignments</v>
      </c>
      <c r="L702" s="7" t="str">
        <f>_xlfn.CONCAT("Trata-se de: ", SUBSTITUTE(B702,"1.",""))</f>
        <v>Trata-se de: Modelado</v>
      </c>
      <c r="M702" s="7" t="str">
        <f>_xlfn.CONCAT("", SUBSTITUTE(C702,"."," ")," ")</f>
        <v xml:space="preserve">Em Revit </v>
      </c>
      <c r="N702" s="7" t="str">
        <f>_xlfn.CONCAT(SUBSTITUTE(D702,"."," ")," ")</f>
        <v xml:space="preserve">Com Tag </v>
      </c>
      <c r="O702" s="7" t="str">
        <f>_xlfn.CONCAT(SUBSTITUTE(E702,"."," ")," ")</f>
        <v xml:space="preserve">Tema Pontes </v>
      </c>
      <c r="P702" s="7" t="str">
        <f>_xlfn.CONCAT(L702," ",M702," ",N702," ",O702," ", SUBSTITUTE(F702, ".", " "),". --- ",Q702)</f>
        <v>Trata-se de: Modelado Em Revit  Com Tag  Tema Pontes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>_xlfn.CONCAT("key_",A702)</f>
        <v>key_702</v>
      </c>
    </row>
    <row r="703" spans="1:20" ht="7.8" customHeight="1" x14ac:dyDescent="0.3">
      <c r="A703" s="13">
        <v>703</v>
      </c>
      <c r="B703" s="9" t="s">
        <v>1441</v>
      </c>
      <c r="C703" s="9" t="s">
        <v>1474</v>
      </c>
      <c r="D703" s="9" t="s">
        <v>570</v>
      </c>
      <c r="E703" s="25" t="s">
        <v>1798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>_xlfn.CONCAT("de.revit only ",F703)</f>
        <v>de.revit only OST_ApproachSlabs</v>
      </c>
      <c r="L703" s="7" t="str">
        <f>_xlfn.CONCAT("Trata-se de: ", SUBSTITUTE(B703,"1.",""))</f>
        <v>Trata-se de: Modelado</v>
      </c>
      <c r="M703" s="7" t="str">
        <f>_xlfn.CONCAT("", SUBSTITUTE(C703,"."," ")," ")</f>
        <v xml:space="preserve">Em Revit </v>
      </c>
      <c r="N703" s="7" t="str">
        <f>_xlfn.CONCAT(SUBSTITUTE(D703,"."," ")," ")</f>
        <v xml:space="preserve">Com Tag </v>
      </c>
      <c r="O703" s="7" t="str">
        <f>_xlfn.CONCAT(SUBSTITUTE(E703,"."," ")," ")</f>
        <v xml:space="preserve">Tema Pontes </v>
      </c>
      <c r="P703" s="7" t="str">
        <f>_xlfn.CONCAT(L703," ",M703," ",N703," ",O703," ", SUBSTITUTE(F703, ".", " "),". --- ",Q703)</f>
        <v>Trata-se de: Modelado Em Revit  Com Tag  Tema Pontes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>_xlfn.CONCAT("key_",A703)</f>
        <v>key_703</v>
      </c>
    </row>
    <row r="704" spans="1:20" ht="7.8" customHeight="1" x14ac:dyDescent="0.3">
      <c r="A704" s="13">
        <v>704</v>
      </c>
      <c r="B704" s="9" t="s">
        <v>1441</v>
      </c>
      <c r="C704" s="9" t="s">
        <v>1474</v>
      </c>
      <c r="D704" s="9" t="s">
        <v>570</v>
      </c>
      <c r="E704" s="25" t="s">
        <v>1798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>_xlfn.CONCAT("de.revit only ",F704)</f>
        <v>de.revit only OST_BeamStartSegment</v>
      </c>
      <c r="L704" s="7" t="str">
        <f>_xlfn.CONCAT("Trata-se de: ", SUBSTITUTE(B704,"1.",""))</f>
        <v>Trata-se de: Modelado</v>
      </c>
      <c r="M704" s="7" t="str">
        <f>_xlfn.CONCAT("", SUBSTITUTE(C704,"."," ")," ")</f>
        <v xml:space="preserve">Em Revit </v>
      </c>
      <c r="N704" s="7" t="str">
        <f>_xlfn.CONCAT(SUBSTITUTE(D704,"."," ")," ")</f>
        <v xml:space="preserve">Com Tag </v>
      </c>
      <c r="O704" s="7" t="str">
        <f>_xlfn.CONCAT(SUBSTITUTE(E704,"."," ")," ")</f>
        <v xml:space="preserve">Tema Pontes </v>
      </c>
      <c r="P704" s="7" t="str">
        <f>_xlfn.CONCAT(L704," ",M704," ",N704," ",O704," ", SUBSTITUTE(F704, ".", " "),". --- ",Q704)</f>
        <v>Trata-se de: Modelado Em Revit  Com Tag  Tema Pontes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>_xlfn.CONCAT("key_",A704)</f>
        <v>key_704</v>
      </c>
    </row>
    <row r="705" spans="1:20" ht="7.8" customHeight="1" x14ac:dyDescent="0.3">
      <c r="A705" s="13">
        <v>705</v>
      </c>
      <c r="B705" s="9" t="s">
        <v>1441</v>
      </c>
      <c r="C705" s="9" t="s">
        <v>1474</v>
      </c>
      <c r="D705" s="9" t="s">
        <v>570</v>
      </c>
      <c r="E705" s="25" t="s">
        <v>1798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>_xlfn.CONCAT("de.revit only ",F705)</f>
        <v>de.revit only OST_BridgeAbutments</v>
      </c>
      <c r="L705" s="7" t="str">
        <f>_xlfn.CONCAT("Trata-se de: ", SUBSTITUTE(B705,"1.",""))</f>
        <v>Trata-se de: Modelado</v>
      </c>
      <c r="M705" s="7" t="str">
        <f>_xlfn.CONCAT("", SUBSTITUTE(C705,"."," ")," ")</f>
        <v xml:space="preserve">Em Revit </v>
      </c>
      <c r="N705" s="7" t="str">
        <f>_xlfn.CONCAT(SUBSTITUTE(D705,"."," ")," ")</f>
        <v xml:space="preserve">Com Tag </v>
      </c>
      <c r="O705" s="7" t="str">
        <f>_xlfn.CONCAT(SUBSTITUTE(E705,"."," ")," ")</f>
        <v xml:space="preserve">Tema Pontes </v>
      </c>
      <c r="P705" s="7" t="str">
        <f>_xlfn.CONCAT(L705," ",M705," ",N705," ",O705," ", SUBSTITUTE(F705, ".", " "),". --- ",Q705)</f>
        <v>Trata-se de: Modelado Em Revit  Com Tag  Tema Pontes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>_xlfn.CONCAT("key_",A705)</f>
        <v>key_705</v>
      </c>
    </row>
    <row r="706" spans="1:20" ht="7.8" customHeight="1" x14ac:dyDescent="0.3">
      <c r="A706" s="13">
        <v>706</v>
      </c>
      <c r="B706" s="9" t="s">
        <v>1441</v>
      </c>
      <c r="C706" s="9" t="s">
        <v>1474</v>
      </c>
      <c r="D706" s="9" t="s">
        <v>570</v>
      </c>
      <c r="E706" s="25" t="s">
        <v>1798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>_xlfn.CONCAT("de.revit only ",F706)</f>
        <v>de.revit only OST_BridgeArches</v>
      </c>
      <c r="L706" s="7" t="str">
        <f>_xlfn.CONCAT("Trata-se de: ", SUBSTITUTE(B706,"1.",""))</f>
        <v>Trata-se de: Modelado</v>
      </c>
      <c r="M706" s="7" t="str">
        <f>_xlfn.CONCAT("", SUBSTITUTE(C706,"."," ")," ")</f>
        <v xml:space="preserve">Em Revit </v>
      </c>
      <c r="N706" s="7" t="str">
        <f>_xlfn.CONCAT(SUBSTITUTE(D706,"."," ")," ")</f>
        <v xml:space="preserve">Com Tag </v>
      </c>
      <c r="O706" s="7" t="str">
        <f>_xlfn.CONCAT(SUBSTITUTE(E706,"."," ")," ")</f>
        <v xml:space="preserve">Tema Pontes </v>
      </c>
      <c r="P706" s="7" t="str">
        <f>_xlfn.CONCAT(L706," ",M706," ",N706," ",O706," ", SUBSTITUTE(F706, ".", " "),". --- ",Q706)</f>
        <v>Trata-se de: Modelado Em Revit  Com Tag  Tema Pontes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>_xlfn.CONCAT("key_",A706)</f>
        <v>key_706</v>
      </c>
    </row>
    <row r="707" spans="1:20" ht="7.8" customHeight="1" x14ac:dyDescent="0.3">
      <c r="A707" s="13">
        <v>707</v>
      </c>
      <c r="B707" s="9" t="s">
        <v>1441</v>
      </c>
      <c r="C707" s="9" t="s">
        <v>1474</v>
      </c>
      <c r="D707" s="9" t="s">
        <v>570</v>
      </c>
      <c r="E707" s="25" t="s">
        <v>1798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>_xlfn.CONCAT("de.revit only ",F707)</f>
        <v>de.revit only OST_BridgeBearings</v>
      </c>
      <c r="L707" s="7" t="str">
        <f>_xlfn.CONCAT("Trata-se de: ", SUBSTITUTE(B707,"1.",""))</f>
        <v>Trata-se de: Modelado</v>
      </c>
      <c r="M707" s="7" t="str">
        <f>_xlfn.CONCAT("", SUBSTITUTE(C707,"."," ")," ")</f>
        <v xml:space="preserve">Em Revit </v>
      </c>
      <c r="N707" s="7" t="str">
        <f>_xlfn.CONCAT(SUBSTITUTE(D707,"."," ")," ")</f>
        <v xml:space="preserve">Com Tag </v>
      </c>
      <c r="O707" s="7" t="str">
        <f>_xlfn.CONCAT(SUBSTITUTE(E707,"."," ")," ")</f>
        <v xml:space="preserve">Tema Pontes </v>
      </c>
      <c r="P707" s="7" t="str">
        <f>_xlfn.CONCAT(L707," ",M707," ",N707," ",O707," ", SUBSTITUTE(F707, ".", " "),". --- ",Q707)</f>
        <v>Trata-se de: Modelado Em Revit  Com Tag  Tema Pontes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>_xlfn.CONCAT("key_",A707)</f>
        <v>key_707</v>
      </c>
    </row>
    <row r="708" spans="1:20" ht="7.8" customHeight="1" x14ac:dyDescent="0.3">
      <c r="A708" s="13">
        <v>708</v>
      </c>
      <c r="B708" s="9" t="s">
        <v>1441</v>
      </c>
      <c r="C708" s="9" t="s">
        <v>1474</v>
      </c>
      <c r="D708" s="9" t="s">
        <v>570</v>
      </c>
      <c r="E708" s="25" t="s">
        <v>1798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>_xlfn.CONCAT("de.revit only ",F708)</f>
        <v>de.revit only OST_BridgeCables</v>
      </c>
      <c r="L708" s="7" t="str">
        <f>_xlfn.CONCAT("Trata-se de: ", SUBSTITUTE(B708,"1.",""))</f>
        <v>Trata-se de: Modelado</v>
      </c>
      <c r="M708" s="7" t="str">
        <f>_xlfn.CONCAT("", SUBSTITUTE(C708,"."," ")," ")</f>
        <v xml:space="preserve">Em Revit </v>
      </c>
      <c r="N708" s="7" t="str">
        <f>_xlfn.CONCAT(SUBSTITUTE(D708,"."," ")," ")</f>
        <v xml:space="preserve">Com Tag </v>
      </c>
      <c r="O708" s="7" t="str">
        <f>_xlfn.CONCAT(SUBSTITUTE(E708,"."," ")," ")</f>
        <v xml:space="preserve">Tema Pontes </v>
      </c>
      <c r="P708" s="7" t="str">
        <f>_xlfn.CONCAT(L708," ",M708," ",N708," ",O708," ", SUBSTITUTE(F708, ".", " "),". --- ",Q708)</f>
        <v>Trata-se de: Modelado Em Revit  Com Tag  Tema Pontes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>_xlfn.CONCAT("key_",A708)</f>
        <v>key_708</v>
      </c>
    </row>
    <row r="709" spans="1:20" ht="7.8" customHeight="1" x14ac:dyDescent="0.3">
      <c r="A709" s="13">
        <v>709</v>
      </c>
      <c r="B709" s="9" t="s">
        <v>1441</v>
      </c>
      <c r="C709" s="9" t="s">
        <v>1474</v>
      </c>
      <c r="D709" s="9" t="s">
        <v>570</v>
      </c>
      <c r="E709" s="25" t="s">
        <v>1798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>_xlfn.CONCAT("de.revit only ",F709)</f>
        <v>de.revit only OST_BridgeDecks</v>
      </c>
      <c r="L709" s="7" t="str">
        <f>_xlfn.CONCAT("Trata-se de: ", SUBSTITUTE(B709,"1.",""))</f>
        <v>Trata-se de: Modelado</v>
      </c>
      <c r="M709" s="7" t="str">
        <f>_xlfn.CONCAT("", SUBSTITUTE(C709,"."," ")," ")</f>
        <v xml:space="preserve">Em Revit </v>
      </c>
      <c r="N709" s="7" t="str">
        <f>_xlfn.CONCAT(SUBSTITUTE(D709,"."," ")," ")</f>
        <v xml:space="preserve">Com Tag </v>
      </c>
      <c r="O709" s="7" t="str">
        <f>_xlfn.CONCAT(SUBSTITUTE(E709,"."," ")," ")</f>
        <v xml:space="preserve">Tema Pontes </v>
      </c>
      <c r="P709" s="7" t="str">
        <f>_xlfn.CONCAT(L709," ",M709," ",N709," ",O709," ", SUBSTITUTE(F709, ".", " "),". --- ",Q709)</f>
        <v>Trata-se de: Modelado Em Revit  Com Tag  Tema Pontes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>_xlfn.CONCAT("key_",A709)</f>
        <v>key_709</v>
      </c>
    </row>
    <row r="710" spans="1:20" ht="7.8" customHeight="1" x14ac:dyDescent="0.3">
      <c r="A710" s="13">
        <v>710</v>
      </c>
      <c r="B710" s="9" t="s">
        <v>1441</v>
      </c>
      <c r="C710" s="9" t="s">
        <v>1474</v>
      </c>
      <c r="D710" s="9" t="s">
        <v>570</v>
      </c>
      <c r="E710" s="25" t="s">
        <v>1798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>_xlfn.CONCAT("de.revit only ",F710)</f>
        <v>de.revit only OST_BridgeFoundations</v>
      </c>
      <c r="L710" s="7" t="str">
        <f>_xlfn.CONCAT("Trata-se de: ", SUBSTITUTE(B710,"1.",""))</f>
        <v>Trata-se de: Modelado</v>
      </c>
      <c r="M710" s="7" t="str">
        <f>_xlfn.CONCAT("", SUBSTITUTE(C710,"."," ")," ")</f>
        <v xml:space="preserve">Em Revit </v>
      </c>
      <c r="N710" s="7" t="str">
        <f>_xlfn.CONCAT(SUBSTITUTE(D710,"."," ")," ")</f>
        <v xml:space="preserve">Com Tag </v>
      </c>
      <c r="O710" s="7" t="str">
        <f>_xlfn.CONCAT(SUBSTITUTE(E710,"."," ")," ")</f>
        <v xml:space="preserve">Tema Pontes </v>
      </c>
      <c r="P710" s="7" t="str">
        <f>_xlfn.CONCAT(L710," ",M710," ",N710," ",O710," ", SUBSTITUTE(F710, ".", " "),". --- ",Q710)</f>
        <v>Trata-se de: Modelado Em Revit  Com Tag  Tema Pontes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>_xlfn.CONCAT("key_",A710)</f>
        <v>key_710</v>
      </c>
    </row>
    <row r="711" spans="1:20" ht="7.8" customHeight="1" x14ac:dyDescent="0.3">
      <c r="A711" s="13">
        <v>711</v>
      </c>
      <c r="B711" s="9" t="s">
        <v>1441</v>
      </c>
      <c r="C711" s="9" t="s">
        <v>1474</v>
      </c>
      <c r="D711" s="9" t="s">
        <v>570</v>
      </c>
      <c r="E711" s="25" t="s">
        <v>1798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>_xlfn.CONCAT("de.revit only ",F711)</f>
        <v>de.revit only OST_BridgeFraming</v>
      </c>
      <c r="L711" s="7" t="str">
        <f>_xlfn.CONCAT("Trata-se de: ", SUBSTITUTE(B711,"1.",""))</f>
        <v>Trata-se de: Modelado</v>
      </c>
      <c r="M711" s="7" t="str">
        <f>_xlfn.CONCAT("", SUBSTITUTE(C711,"."," ")," ")</f>
        <v xml:space="preserve">Em Revit </v>
      </c>
      <c r="N711" s="7" t="str">
        <f>_xlfn.CONCAT(SUBSTITUTE(D711,"."," ")," ")</f>
        <v xml:space="preserve">Com Tag </v>
      </c>
      <c r="O711" s="7" t="str">
        <f>_xlfn.CONCAT(SUBSTITUTE(E711,"."," ")," ")</f>
        <v xml:space="preserve">Tema Pontes </v>
      </c>
      <c r="P711" s="7" t="str">
        <f>_xlfn.CONCAT(L711," ",M711," ",N711," ",O711," ", SUBSTITUTE(F711, ".", " "),". --- ",Q711)</f>
        <v>Trata-se de: Modelado Em Revit  Com Tag  Tema Pontes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>_xlfn.CONCAT("key_",A711)</f>
        <v>key_711</v>
      </c>
    </row>
    <row r="712" spans="1:20" ht="7.8" customHeight="1" x14ac:dyDescent="0.3">
      <c r="A712" s="13">
        <v>712</v>
      </c>
      <c r="B712" s="9" t="s">
        <v>1441</v>
      </c>
      <c r="C712" s="9" t="s">
        <v>1474</v>
      </c>
      <c r="D712" s="9" t="s">
        <v>570</v>
      </c>
      <c r="E712" s="25" t="s">
        <v>1798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>_xlfn.CONCAT("de.revit only ",F712)</f>
        <v>de.revit only OST_BridgeFramingCrossBracing</v>
      </c>
      <c r="L712" s="7" t="str">
        <f>_xlfn.CONCAT("Trata-se de: ", SUBSTITUTE(B712,"1.",""))</f>
        <v>Trata-se de: Modelado</v>
      </c>
      <c r="M712" s="7" t="str">
        <f>_xlfn.CONCAT("", SUBSTITUTE(C712,"."," ")," ")</f>
        <v xml:space="preserve">Em Revit </v>
      </c>
      <c r="N712" s="7" t="str">
        <f>_xlfn.CONCAT(SUBSTITUTE(D712,"."," ")," ")</f>
        <v xml:space="preserve">Com Tag </v>
      </c>
      <c r="O712" s="7" t="str">
        <f>_xlfn.CONCAT(SUBSTITUTE(E712,"."," ")," ")</f>
        <v xml:space="preserve">Tema Pontes </v>
      </c>
      <c r="P712" s="7" t="str">
        <f>_xlfn.CONCAT(L712," ",M712," ",N712," ",O712," ", SUBSTITUTE(F712, ".", " "),". --- ",Q712)</f>
        <v>Trata-se de: Modelado Em Revit  Com Tag  Tema Pontes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>_xlfn.CONCAT("key_",A712)</f>
        <v>key_712</v>
      </c>
    </row>
    <row r="713" spans="1:20" ht="7.8" customHeight="1" x14ac:dyDescent="0.3">
      <c r="A713" s="13">
        <v>713</v>
      </c>
      <c r="B713" s="9" t="s">
        <v>1441</v>
      </c>
      <c r="C713" s="9" t="s">
        <v>1474</v>
      </c>
      <c r="D713" s="9" t="s">
        <v>570</v>
      </c>
      <c r="E713" s="25" t="s">
        <v>1798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>_xlfn.CONCAT("de.revit only ",F713)</f>
        <v>de.revit only OST_BridgeFramingDiaphragms</v>
      </c>
      <c r="L713" s="7" t="str">
        <f>_xlfn.CONCAT("Trata-se de: ", SUBSTITUTE(B713,"1.",""))</f>
        <v>Trata-se de: Modelado</v>
      </c>
      <c r="M713" s="7" t="str">
        <f>_xlfn.CONCAT("", SUBSTITUTE(C713,"."," ")," ")</f>
        <v xml:space="preserve">Em Revit </v>
      </c>
      <c r="N713" s="7" t="str">
        <f>_xlfn.CONCAT(SUBSTITUTE(D713,"."," ")," ")</f>
        <v xml:space="preserve">Com Tag </v>
      </c>
      <c r="O713" s="7" t="str">
        <f>_xlfn.CONCAT(SUBSTITUTE(E713,"."," ")," ")</f>
        <v xml:space="preserve">Tema Pontes </v>
      </c>
      <c r="P713" s="7" t="str">
        <f>_xlfn.CONCAT(L713," ",M713," ",N713," ",O713," ", SUBSTITUTE(F713, ".", " "),". --- ",Q713)</f>
        <v>Trata-se de: Modelado Em Revit  Com Tag  Tema Pontes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>_xlfn.CONCAT("key_",A713)</f>
        <v>key_713</v>
      </c>
    </row>
    <row r="714" spans="1:20" ht="7.8" customHeight="1" x14ac:dyDescent="0.3">
      <c r="A714" s="13">
        <v>714</v>
      </c>
      <c r="B714" s="9" t="s">
        <v>1441</v>
      </c>
      <c r="C714" s="9" t="s">
        <v>1474</v>
      </c>
      <c r="D714" s="9" t="s">
        <v>570</v>
      </c>
      <c r="E714" s="25" t="s">
        <v>1798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>_xlfn.CONCAT("de.revit only ",F714)</f>
        <v>de.revit only OST_BridgeFramingTrusses</v>
      </c>
      <c r="L714" s="7" t="str">
        <f>_xlfn.CONCAT("Trata-se de: ", SUBSTITUTE(B714,"1.",""))</f>
        <v>Trata-se de: Modelado</v>
      </c>
      <c r="M714" s="7" t="str">
        <f>_xlfn.CONCAT("", SUBSTITUTE(C714,"."," ")," ")</f>
        <v xml:space="preserve">Em Revit </v>
      </c>
      <c r="N714" s="7" t="str">
        <f>_xlfn.CONCAT(SUBSTITUTE(D714,"."," ")," ")</f>
        <v xml:space="preserve">Com Tag </v>
      </c>
      <c r="O714" s="7" t="str">
        <f>_xlfn.CONCAT(SUBSTITUTE(E714,"."," ")," ")</f>
        <v xml:space="preserve">Tema Pontes </v>
      </c>
      <c r="P714" s="7" t="str">
        <f>_xlfn.CONCAT(L714," ",M714," ",N714," ",O714," ", SUBSTITUTE(F714, ".", " "),". --- ",Q714)</f>
        <v>Trata-se de: Modelado Em Revit  Com Tag  Tema Pontes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>_xlfn.CONCAT("key_",A714)</f>
        <v>key_714</v>
      </c>
    </row>
    <row r="715" spans="1:20" ht="7.8" customHeight="1" x14ac:dyDescent="0.3">
      <c r="A715" s="13">
        <v>715</v>
      </c>
      <c r="B715" s="9" t="s">
        <v>1441</v>
      </c>
      <c r="C715" s="9" t="s">
        <v>1474</v>
      </c>
      <c r="D715" s="9" t="s">
        <v>570</v>
      </c>
      <c r="E715" s="25" t="s">
        <v>1798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>_xlfn.CONCAT("de.revit only ",F715)</f>
        <v>de.revit only OST_BridgeGirders</v>
      </c>
      <c r="L715" s="7" t="str">
        <f>_xlfn.CONCAT("Trata-se de: ", SUBSTITUTE(B715,"1.",""))</f>
        <v>Trata-se de: Modelado</v>
      </c>
      <c r="M715" s="7" t="str">
        <f>_xlfn.CONCAT("", SUBSTITUTE(C715,"."," ")," ")</f>
        <v xml:space="preserve">Em Revit </v>
      </c>
      <c r="N715" s="7" t="str">
        <f>_xlfn.CONCAT(SUBSTITUTE(D715,"."," ")," ")</f>
        <v xml:space="preserve">Com Tag </v>
      </c>
      <c r="O715" s="7" t="str">
        <f>_xlfn.CONCAT(SUBSTITUTE(E715,"."," ")," ")</f>
        <v xml:space="preserve">Tema Pontes </v>
      </c>
      <c r="P715" s="7" t="str">
        <f>_xlfn.CONCAT(L715," ",M715," ",N715," ",O715," ", SUBSTITUTE(F715, ".", " "),". --- ",Q715)</f>
        <v>Trata-se de: Modelado Em Revit  Com Tag  Tema Pontes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>_xlfn.CONCAT("key_",A715)</f>
        <v>key_715</v>
      </c>
    </row>
    <row r="716" spans="1:20" ht="7.8" customHeight="1" x14ac:dyDescent="0.3">
      <c r="A716" s="13">
        <v>716</v>
      </c>
      <c r="B716" s="9" t="s">
        <v>1441</v>
      </c>
      <c r="C716" s="9" t="s">
        <v>1474</v>
      </c>
      <c r="D716" s="9" t="s">
        <v>570</v>
      </c>
      <c r="E716" s="25" t="s">
        <v>1798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>_xlfn.CONCAT("de.revit only ",F716)</f>
        <v>de.revit only OST_BridgePiers</v>
      </c>
      <c r="L716" s="7" t="str">
        <f>_xlfn.CONCAT("Trata-se de: ", SUBSTITUTE(B716,"1.",""))</f>
        <v>Trata-se de: Modelado</v>
      </c>
      <c r="M716" s="7" t="str">
        <f>_xlfn.CONCAT("", SUBSTITUTE(C716,"."," ")," ")</f>
        <v xml:space="preserve">Em Revit </v>
      </c>
      <c r="N716" s="7" t="str">
        <f>_xlfn.CONCAT(SUBSTITUTE(D716,"."," ")," ")</f>
        <v xml:space="preserve">Com Tag </v>
      </c>
      <c r="O716" s="7" t="str">
        <f>_xlfn.CONCAT(SUBSTITUTE(E716,"."," ")," ")</f>
        <v xml:space="preserve">Tema Pontes </v>
      </c>
      <c r="P716" s="7" t="str">
        <f>_xlfn.CONCAT(L716," ",M716," ",N716," ",O716," ", SUBSTITUTE(F716, ".", " "),". --- ",Q716)</f>
        <v>Trata-se de: Modelado Em Revit  Com Tag  Tema Pontes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>_xlfn.CONCAT("key_",A716)</f>
        <v>key_716</v>
      </c>
    </row>
    <row r="717" spans="1:20" ht="7.8" customHeight="1" x14ac:dyDescent="0.3">
      <c r="A717" s="13">
        <v>717</v>
      </c>
      <c r="B717" s="9" t="s">
        <v>1441</v>
      </c>
      <c r="C717" s="9" t="s">
        <v>1474</v>
      </c>
      <c r="D717" s="9" t="s">
        <v>570</v>
      </c>
      <c r="E717" s="25" t="s">
        <v>1798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>_xlfn.CONCAT("de.revit only ",F717)</f>
        <v>de.revit only OST_BridgeTowers</v>
      </c>
      <c r="L717" s="7" t="str">
        <f>_xlfn.CONCAT("Trata-se de: ", SUBSTITUTE(B717,"1.",""))</f>
        <v>Trata-se de: Modelado</v>
      </c>
      <c r="M717" s="7" t="str">
        <f>_xlfn.CONCAT("", SUBSTITUTE(C717,"."," ")," ")</f>
        <v xml:space="preserve">Em Revit </v>
      </c>
      <c r="N717" s="7" t="str">
        <f>_xlfn.CONCAT(SUBSTITUTE(D717,"."," ")," ")</f>
        <v xml:space="preserve">Com Tag </v>
      </c>
      <c r="O717" s="7" t="str">
        <f>_xlfn.CONCAT(SUBSTITUTE(E717,"."," ")," ")</f>
        <v xml:space="preserve">Tema Pontes </v>
      </c>
      <c r="P717" s="7" t="str">
        <f>_xlfn.CONCAT(L717," ",M717," ",N717," ",O717," ", SUBSTITUTE(F717, ".", " "),". --- ",Q717)</f>
        <v>Trata-se de: Modelado Em Revit  Com Tag  Tema Pontes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>_xlfn.CONCAT("key_",A717)</f>
        <v>key_717</v>
      </c>
    </row>
    <row r="718" spans="1:20" ht="7.8" customHeight="1" x14ac:dyDescent="0.3">
      <c r="A718" s="13">
        <v>718</v>
      </c>
      <c r="B718" s="9" t="s">
        <v>1441</v>
      </c>
      <c r="C718" s="9" t="s">
        <v>1474</v>
      </c>
      <c r="D718" s="9" t="s">
        <v>570</v>
      </c>
      <c r="E718" s="25" t="s">
        <v>1798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>_xlfn.CONCAT("de.revit only ",F718)</f>
        <v>de.revit only OST_PierCaps</v>
      </c>
      <c r="L718" s="7" t="str">
        <f>_xlfn.CONCAT("Trata-se de: ", SUBSTITUTE(B718,"1.",""))</f>
        <v>Trata-se de: Modelado</v>
      </c>
      <c r="M718" s="7" t="str">
        <f>_xlfn.CONCAT("", SUBSTITUTE(C718,"."," ")," ")</f>
        <v xml:space="preserve">Em Revit </v>
      </c>
      <c r="N718" s="7" t="str">
        <f>_xlfn.CONCAT(SUBSTITUTE(D718,"."," ")," ")</f>
        <v xml:space="preserve">Com Tag </v>
      </c>
      <c r="O718" s="7" t="str">
        <f>_xlfn.CONCAT(SUBSTITUTE(E718,"."," ")," ")</f>
        <v xml:space="preserve">Tema Pontes </v>
      </c>
      <c r="P718" s="7" t="str">
        <f>_xlfn.CONCAT(L718," ",M718," ",N718," ",O718," ", SUBSTITUTE(F718, ".", " "),". --- ",Q718)</f>
        <v>Trata-se de: Modelado Em Revit  Com Tag  Tema Pontes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>_xlfn.CONCAT("key_",A718)</f>
        <v>key_718</v>
      </c>
    </row>
    <row r="719" spans="1:20" ht="7.8" customHeight="1" x14ac:dyDescent="0.3">
      <c r="A719" s="13">
        <v>719</v>
      </c>
      <c r="B719" s="9" t="s">
        <v>1441</v>
      </c>
      <c r="C719" s="9" t="s">
        <v>1474</v>
      </c>
      <c r="D719" s="9" t="s">
        <v>570</v>
      </c>
      <c r="E719" s="25" t="s">
        <v>1798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>_xlfn.CONCAT("de.revit only ",F719)</f>
        <v>de.revit only OST_PierColumns</v>
      </c>
      <c r="L719" s="7" t="str">
        <f>_xlfn.CONCAT("Trata-se de: ", SUBSTITUTE(B719,"1.",""))</f>
        <v>Trata-se de: Modelado</v>
      </c>
      <c r="M719" s="7" t="str">
        <f>_xlfn.CONCAT("", SUBSTITUTE(C719,"."," ")," ")</f>
        <v xml:space="preserve">Em Revit </v>
      </c>
      <c r="N719" s="7" t="str">
        <f>_xlfn.CONCAT(SUBSTITUTE(D719,"."," ")," ")</f>
        <v xml:space="preserve">Com Tag </v>
      </c>
      <c r="O719" s="7" t="str">
        <f>_xlfn.CONCAT(SUBSTITUTE(E719,"."," ")," ")</f>
        <v xml:space="preserve">Tema Pontes </v>
      </c>
      <c r="P719" s="7" t="str">
        <f>_xlfn.CONCAT(L719," ",M719," ",N719," ",O719," ", SUBSTITUTE(F719, ".", " "),". --- ",Q719)</f>
        <v>Trata-se de: Modelado Em Revit  Com Tag  Tema Pontes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>_xlfn.CONCAT("key_",A719)</f>
        <v>key_719</v>
      </c>
    </row>
    <row r="720" spans="1:20" ht="7.8" customHeight="1" x14ac:dyDescent="0.3">
      <c r="A720" s="13">
        <v>720</v>
      </c>
      <c r="B720" s="9" t="s">
        <v>1441</v>
      </c>
      <c r="C720" s="9" t="s">
        <v>1474</v>
      </c>
      <c r="D720" s="9" t="s">
        <v>570</v>
      </c>
      <c r="E720" s="25" t="s">
        <v>1798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>_xlfn.CONCAT("de.revit only ",F720)</f>
        <v>de.revit only OST_PierPiles</v>
      </c>
      <c r="L720" s="7" t="str">
        <f>_xlfn.CONCAT("Trata-se de: ", SUBSTITUTE(B720,"1.",""))</f>
        <v>Trata-se de: Modelado</v>
      </c>
      <c r="M720" s="7" t="str">
        <f>_xlfn.CONCAT("", SUBSTITUTE(C720,"."," ")," ")</f>
        <v xml:space="preserve">Em Revit </v>
      </c>
      <c r="N720" s="7" t="str">
        <f>_xlfn.CONCAT(SUBSTITUTE(D720,"."," ")," ")</f>
        <v xml:space="preserve">Com Tag </v>
      </c>
      <c r="O720" s="7" t="str">
        <f>_xlfn.CONCAT(SUBSTITUTE(E720,"."," ")," ")</f>
        <v xml:space="preserve">Tema Pontes </v>
      </c>
      <c r="P720" s="7" t="str">
        <f>_xlfn.CONCAT(L720," ",M720," ",N720," ",O720," ", SUBSTITUTE(F720, ".", " "),". --- ",Q720)</f>
        <v>Trata-se de: Modelado Em Revit  Com Tag  Tema Pontes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>_xlfn.CONCAT("key_",A720)</f>
        <v>key_720</v>
      </c>
    </row>
    <row r="721" spans="1:20" ht="7.8" customHeight="1" x14ac:dyDescent="0.3">
      <c r="A721" s="13">
        <v>721</v>
      </c>
      <c r="B721" s="9" t="s">
        <v>1441</v>
      </c>
      <c r="C721" s="9" t="s">
        <v>1474</v>
      </c>
      <c r="D721" s="9" t="s">
        <v>570</v>
      </c>
      <c r="E721" s="25" t="s">
        <v>1798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>_xlfn.CONCAT("de.revit only ",F721)</f>
        <v>de.revit only OST_PierWalls</v>
      </c>
      <c r="L721" s="7" t="str">
        <f>_xlfn.CONCAT("Trata-se de: ", SUBSTITUTE(B721,"1.",""))</f>
        <v>Trata-se de: Modelado</v>
      </c>
      <c r="M721" s="7" t="str">
        <f>_xlfn.CONCAT("", SUBSTITUTE(C721,"."," ")," ")</f>
        <v xml:space="preserve">Em Revit </v>
      </c>
      <c r="N721" s="7" t="str">
        <f>_xlfn.CONCAT(SUBSTITUTE(D721,"."," ")," ")</f>
        <v xml:space="preserve">Com Tag </v>
      </c>
      <c r="O721" s="7" t="str">
        <f>_xlfn.CONCAT(SUBSTITUTE(E721,"."," ")," ")</f>
        <v xml:space="preserve">Tema Pontes </v>
      </c>
      <c r="P721" s="7" t="str">
        <f>_xlfn.CONCAT(L721," ",M721," ",N721," ",O721," ", SUBSTITUTE(F721, ".", " "),". --- ",Q721)</f>
        <v>Trata-se de: Modelado Em Revit  Com Tag  Tema Pontes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>_xlfn.CONCAT("key_",A721)</f>
        <v>key_721</v>
      </c>
    </row>
    <row r="722" spans="1:20" ht="7.8" customHeight="1" x14ac:dyDescent="0.3">
      <c r="A722" s="13">
        <v>722</v>
      </c>
      <c r="B722" s="9" t="s">
        <v>1441</v>
      </c>
      <c r="C722" s="9" t="s">
        <v>1474</v>
      </c>
      <c r="D722" s="9" t="s">
        <v>570</v>
      </c>
      <c r="E722" s="25" t="s">
        <v>1380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>_xlfn.CONCAT("de.revit only ",F722)</f>
        <v>de.revit only OST_CommunicationDevices</v>
      </c>
      <c r="L722" s="7" t="str">
        <f>_xlfn.CONCAT("Trata-se de: ", SUBSTITUTE(B722,"1.",""))</f>
        <v>Trata-se de: Modelado</v>
      </c>
      <c r="M722" s="7" t="str">
        <f>_xlfn.CONCAT("", SUBSTITUTE(C722,"."," ")," ")</f>
        <v xml:space="preserve">Em Revit </v>
      </c>
      <c r="N722" s="7" t="str">
        <f>_xlfn.CONCAT(SUBSTITUTE(D722,"."," ")," ")</f>
        <v xml:space="preserve">Com Tag </v>
      </c>
      <c r="O722" s="7" t="str">
        <f>_xlfn.CONCAT(SUBSTITUTE(E722,"."," ")," ")</f>
        <v xml:space="preserve">Tema Telecom </v>
      </c>
      <c r="P722" s="7" t="str">
        <f>_xlfn.CONCAT(L722," ",M722," ",N722," ",O722," ", SUBSTITUTE(F722, ".", " "),". --- ",Q722)</f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>_xlfn.CONCAT("key_",A722)</f>
        <v>key_722</v>
      </c>
    </row>
    <row r="723" spans="1:20" ht="7.8" customHeight="1" x14ac:dyDescent="0.3">
      <c r="A723" s="13">
        <v>723</v>
      </c>
      <c r="B723" s="9" t="s">
        <v>1441</v>
      </c>
      <c r="C723" s="9" t="s">
        <v>1474</v>
      </c>
      <c r="D723" s="9" t="s">
        <v>570</v>
      </c>
      <c r="E723" s="25" t="s">
        <v>1380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>_xlfn.CONCAT("de.revit only ",F723)</f>
        <v>de.revit only OST_DataDevices</v>
      </c>
      <c r="L723" s="7" t="str">
        <f>_xlfn.CONCAT("Trata-se de: ", SUBSTITUTE(B723,"1.",""))</f>
        <v>Trata-se de: Modelado</v>
      </c>
      <c r="M723" s="7" t="str">
        <f>_xlfn.CONCAT("", SUBSTITUTE(C723,"."," ")," ")</f>
        <v xml:space="preserve">Em Revit </v>
      </c>
      <c r="N723" s="7" t="str">
        <f>_xlfn.CONCAT(SUBSTITUTE(D723,"."," ")," ")</f>
        <v xml:space="preserve">Com Tag </v>
      </c>
      <c r="O723" s="7" t="str">
        <f>_xlfn.CONCAT(SUBSTITUTE(E723,"."," ")," ")</f>
        <v xml:space="preserve">Tema Telecom </v>
      </c>
      <c r="P723" s="7" t="str">
        <f>_xlfn.CONCAT(L723," ",M723," ",N723," ",O723," ", SUBSTITUTE(F723, ".", " "),". --- ",Q723)</f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>_xlfn.CONCAT("key_",A723)</f>
        <v>key_723</v>
      </c>
    </row>
    <row r="724" spans="1:20" ht="7.8" customHeight="1" x14ac:dyDescent="0.3">
      <c r="A724" s="13">
        <v>724</v>
      </c>
      <c r="B724" s="9" t="s">
        <v>1441</v>
      </c>
      <c r="C724" s="9" t="s">
        <v>1474</v>
      </c>
      <c r="D724" s="9" t="s">
        <v>570</v>
      </c>
      <c r="E724" s="25" t="s">
        <v>1380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>_xlfn.CONCAT("de.revit only ",F724)</f>
        <v>de.revit only OST_TelephoneDevices</v>
      </c>
      <c r="L724" s="7" t="str">
        <f>_xlfn.CONCAT("Trata-se de: ", SUBSTITUTE(B724,"1.",""))</f>
        <v>Trata-se de: Modelado</v>
      </c>
      <c r="M724" s="7" t="str">
        <f>_xlfn.CONCAT("", SUBSTITUTE(C724,"."," ")," ")</f>
        <v xml:space="preserve">Em Revit </v>
      </c>
      <c r="N724" s="7" t="str">
        <f>_xlfn.CONCAT(SUBSTITUTE(D724,"."," ")," ")</f>
        <v xml:space="preserve">Com Tag </v>
      </c>
      <c r="O724" s="7" t="str">
        <f>_xlfn.CONCAT(SUBSTITUTE(E724,"."," ")," ")</f>
        <v xml:space="preserve">Tema Telecom </v>
      </c>
      <c r="P724" s="7" t="str">
        <f>_xlfn.CONCAT(L724," ",M724," ",N724," ",O724," ", SUBSTITUTE(F724, ".", " "),". --- ",Q724)</f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>_xlfn.CONCAT("key_",A724)</f>
        <v>key_724</v>
      </c>
    </row>
    <row r="725" spans="1:20" ht="7.8" customHeight="1" x14ac:dyDescent="0.3">
      <c r="A725" s="13">
        <v>725</v>
      </c>
      <c r="B725" s="9" t="s">
        <v>1441</v>
      </c>
      <c r="C725" s="9" t="s">
        <v>1474</v>
      </c>
      <c r="D725" s="9" t="s">
        <v>570</v>
      </c>
      <c r="E725" s="9" t="s">
        <v>1359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>_xlfn.CONCAT("de.revit only ",F725)</f>
        <v>de.revit only OST_RailingHandRail</v>
      </c>
      <c r="L725" s="7" t="str">
        <f>_xlfn.CONCAT("Trata-se de: ", SUBSTITUTE(B725,"1.",""))</f>
        <v>Trata-se de: Modelado</v>
      </c>
      <c r="M725" s="7" t="str">
        <f>_xlfn.CONCAT("", SUBSTITUTE(C725,"."," ")," ")</f>
        <v xml:space="preserve">Em Revit </v>
      </c>
      <c r="N725" s="7" t="str">
        <f>_xlfn.CONCAT(SUBSTITUTE(D725,"."," ")," ")</f>
        <v xml:space="preserve">Com Tag </v>
      </c>
      <c r="O725" s="7" t="str">
        <f>_xlfn.CONCAT(SUBSTITUTE(E725,"."," ")," ")</f>
        <v xml:space="preserve">Tema Trânsito </v>
      </c>
      <c r="P725" s="7" t="str">
        <f>_xlfn.CONCAT(L725," ",M725," ",N725," ",O725," ", SUBSTITUTE(F725, ".", " "),". --- ",Q725)</f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>_xlfn.CONCAT("key_",A725)</f>
        <v>key_725</v>
      </c>
    </row>
    <row r="726" spans="1:20" ht="7.8" customHeight="1" x14ac:dyDescent="0.3">
      <c r="A726" s="13">
        <v>726</v>
      </c>
      <c r="B726" s="9" t="s">
        <v>1441</v>
      </c>
      <c r="C726" s="9" t="s">
        <v>1474</v>
      </c>
      <c r="D726" s="9" t="s">
        <v>570</v>
      </c>
      <c r="E726" s="9" t="s">
        <v>1359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>_xlfn.CONCAT("de.revit only ",F726)</f>
        <v>de.revit only OST_Hardscape</v>
      </c>
      <c r="L726" s="7" t="str">
        <f>_xlfn.CONCAT("Trata-se de: ", SUBSTITUTE(B726,"1.",""))</f>
        <v>Trata-se de: Modelado</v>
      </c>
      <c r="M726" s="7" t="str">
        <f>_xlfn.CONCAT("", SUBSTITUTE(C726,"."," ")," ")</f>
        <v xml:space="preserve">Em Revit </v>
      </c>
      <c r="N726" s="7" t="str">
        <f>_xlfn.CONCAT(SUBSTITUTE(D726,"."," ")," ")</f>
        <v xml:space="preserve">Com Tag </v>
      </c>
      <c r="O726" s="7" t="str">
        <f>_xlfn.CONCAT(SUBSTITUTE(E726,"."," ")," ")</f>
        <v xml:space="preserve">Tema Trânsito </v>
      </c>
      <c r="P726" s="7" t="str">
        <f>_xlfn.CONCAT(L726," ",M726," ",N726," ",O726," ", SUBSTITUTE(F726, ".", " "),". --- ",Q726)</f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>_xlfn.CONCAT("key_",A726)</f>
        <v>key_726</v>
      </c>
    </row>
    <row r="727" spans="1:20" ht="7.8" customHeight="1" x14ac:dyDescent="0.3">
      <c r="A727" s="13">
        <v>727</v>
      </c>
      <c r="B727" s="9" t="s">
        <v>1441</v>
      </c>
      <c r="C727" s="9" t="s">
        <v>1474</v>
      </c>
      <c r="D727" s="9" t="s">
        <v>570</v>
      </c>
      <c r="E727" s="9" t="s">
        <v>1359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>_xlfn.CONCAT("de.revit only ",F727)</f>
        <v>de.revit only OST_HostFin</v>
      </c>
      <c r="L727" s="7" t="str">
        <f>_xlfn.CONCAT("Trata-se de: ", SUBSTITUTE(B727,"1.",""))</f>
        <v>Trata-se de: Modelado</v>
      </c>
      <c r="M727" s="7" t="str">
        <f>_xlfn.CONCAT("", SUBSTITUTE(C727,"."," ")," ")</f>
        <v xml:space="preserve">Em Revit </v>
      </c>
      <c r="N727" s="7" t="str">
        <f>_xlfn.CONCAT(SUBSTITUTE(D727,"."," ")," ")</f>
        <v xml:space="preserve">Com Tag </v>
      </c>
      <c r="O727" s="7" t="str">
        <f>_xlfn.CONCAT(SUBSTITUTE(E727,"."," ")," ")</f>
        <v xml:space="preserve">Tema Trânsito </v>
      </c>
      <c r="P727" s="7" t="str">
        <f>_xlfn.CONCAT(L727," ",M727," ",N727," ",O727," ", SUBSTITUTE(F727, ".", " "),". --- ",Q727)</f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>_xlfn.CONCAT("key_",A727)</f>
        <v>key_727</v>
      </c>
    </row>
    <row r="728" spans="1:20" ht="7.8" customHeight="1" x14ac:dyDescent="0.3">
      <c r="A728" s="13">
        <v>728</v>
      </c>
      <c r="B728" s="9" t="s">
        <v>1441</v>
      </c>
      <c r="C728" s="9" t="s">
        <v>1474</v>
      </c>
      <c r="D728" s="9" t="s">
        <v>570</v>
      </c>
      <c r="E728" s="25" t="s">
        <v>1359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>_xlfn.CONCAT("de.revit only ",F728)</f>
        <v>de.revit only OST_PathOfTravelLines</v>
      </c>
      <c r="L728" s="7" t="str">
        <f>_xlfn.CONCAT("Trata-se de: ", SUBSTITUTE(B728,"1.",""))</f>
        <v>Trata-se de: Modelado</v>
      </c>
      <c r="M728" s="7" t="str">
        <f>_xlfn.CONCAT("", SUBSTITUTE(C728,"."," ")," ")</f>
        <v xml:space="preserve">Em Revit </v>
      </c>
      <c r="N728" s="7" t="str">
        <f>_xlfn.CONCAT(SUBSTITUTE(D728,"."," ")," ")</f>
        <v xml:space="preserve">Com Tag </v>
      </c>
      <c r="O728" s="7" t="str">
        <f>_xlfn.CONCAT(SUBSTITUTE(E728,"."," ")," ")</f>
        <v xml:space="preserve">Tema Trânsito </v>
      </c>
      <c r="P728" s="7" t="str">
        <f>_xlfn.CONCAT(L728," ",M728," ",N728," ",O728," ", SUBSTITUTE(F728, ".", " "),". --- ",Q728)</f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>_xlfn.CONCAT("key_",A728)</f>
        <v>key_728</v>
      </c>
    </row>
    <row r="729" spans="1:20" ht="7.8" customHeight="1" x14ac:dyDescent="0.3">
      <c r="A729" s="13">
        <v>729</v>
      </c>
      <c r="B729" s="9" t="s">
        <v>1441</v>
      </c>
      <c r="C729" s="9" t="s">
        <v>1474</v>
      </c>
      <c r="D729" s="9" t="s">
        <v>570</v>
      </c>
      <c r="E729" s="25" t="s">
        <v>1359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>_xlfn.CONCAT("de.revit only ",F729)</f>
        <v>de.revit only OST_RailingSystem</v>
      </c>
      <c r="L729" s="7" t="str">
        <f>_xlfn.CONCAT("Trata-se de: ", SUBSTITUTE(B729,"1.",""))</f>
        <v>Trata-se de: Modelado</v>
      </c>
      <c r="M729" s="7" t="str">
        <f>_xlfn.CONCAT("", SUBSTITUTE(C729,"."," ")," ")</f>
        <v xml:space="preserve">Em Revit </v>
      </c>
      <c r="N729" s="7" t="str">
        <f>_xlfn.CONCAT(SUBSTITUTE(D729,"."," ")," ")</f>
        <v xml:space="preserve">Com Tag </v>
      </c>
      <c r="O729" s="7" t="str">
        <f>_xlfn.CONCAT(SUBSTITUTE(E729,"."," ")," ")</f>
        <v xml:space="preserve">Tema Trânsito </v>
      </c>
      <c r="P729" s="7" t="str">
        <f>_xlfn.CONCAT(L729," ",M729," ",N729," ",O729," ", SUBSTITUTE(F729, ".", " "),". --- ",Q729)</f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>_xlfn.CONCAT("key_",A729)</f>
        <v>key_729</v>
      </c>
    </row>
    <row r="730" spans="1:20" ht="7.8" customHeight="1" x14ac:dyDescent="0.3">
      <c r="A730" s="13">
        <v>730</v>
      </c>
      <c r="B730" s="9" t="s">
        <v>1441</v>
      </c>
      <c r="C730" s="9" t="s">
        <v>1474</v>
      </c>
      <c r="D730" s="9" t="s">
        <v>570</v>
      </c>
      <c r="E730" s="25" t="s">
        <v>1359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>_xlfn.CONCAT("de.revit only ",F730)</f>
        <v>de.revit only OST_Ramps</v>
      </c>
      <c r="L730" s="7" t="str">
        <f>_xlfn.CONCAT("Trata-se de: ", SUBSTITUTE(B730,"1.",""))</f>
        <v>Trata-se de: Modelado</v>
      </c>
      <c r="M730" s="7" t="str">
        <f>_xlfn.CONCAT("", SUBSTITUTE(C730,"."," ")," ")</f>
        <v xml:space="preserve">Em Revit </v>
      </c>
      <c r="N730" s="7" t="str">
        <f>_xlfn.CONCAT(SUBSTITUTE(D730,"."," ")," ")</f>
        <v xml:space="preserve">Com Tag </v>
      </c>
      <c r="O730" s="7" t="str">
        <f>_xlfn.CONCAT(SUBSTITUTE(E730,"."," ")," ")</f>
        <v xml:space="preserve">Tema Trânsito </v>
      </c>
      <c r="P730" s="7" t="str">
        <f>_xlfn.CONCAT(L730," ",M730," ",N730," ",O730," ", SUBSTITUTE(F730, ".", " "),". --- ",Q730)</f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>_xlfn.CONCAT("key_",A730)</f>
        <v>key_730</v>
      </c>
    </row>
    <row r="731" spans="1:20" ht="7.8" customHeight="1" x14ac:dyDescent="0.3">
      <c r="A731" s="13">
        <v>731</v>
      </c>
      <c r="B731" s="9" t="s">
        <v>1441</v>
      </c>
      <c r="C731" s="9" t="s">
        <v>1474</v>
      </c>
      <c r="D731" s="9" t="s">
        <v>570</v>
      </c>
      <c r="E731" s="25" t="s">
        <v>1359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>_xlfn.CONCAT("de.revit only ",F731)</f>
        <v>de.revit only OST_Roads</v>
      </c>
      <c r="L731" s="7" t="str">
        <f>_xlfn.CONCAT("Trata-se de: ", SUBSTITUTE(B731,"1.",""))</f>
        <v>Trata-se de: Modelado</v>
      </c>
      <c r="M731" s="7" t="str">
        <f>_xlfn.CONCAT("", SUBSTITUTE(C731,"."," ")," ")</f>
        <v xml:space="preserve">Em Revit </v>
      </c>
      <c r="N731" s="7" t="str">
        <f>_xlfn.CONCAT(SUBSTITUTE(D731,"."," ")," ")</f>
        <v xml:space="preserve">Com Tag </v>
      </c>
      <c r="O731" s="7" t="str">
        <f>_xlfn.CONCAT(SUBSTITUTE(E731,"."," ")," ")</f>
        <v xml:space="preserve">Tema Trânsito </v>
      </c>
      <c r="P731" s="7" t="str">
        <f>_xlfn.CONCAT(L731," ",M731," ",N731," ",O731," ", SUBSTITUTE(F731, ".", " "),". --- ",Q731)</f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>_xlfn.CONCAT("key_",A731)</f>
        <v>key_731</v>
      </c>
    </row>
    <row r="732" spans="1:20" ht="7.8" customHeight="1" x14ac:dyDescent="0.3">
      <c r="A732" s="13">
        <v>732</v>
      </c>
      <c r="B732" s="9" t="s">
        <v>1441</v>
      </c>
      <c r="C732" s="9" t="s">
        <v>1474</v>
      </c>
      <c r="D732" s="9" t="s">
        <v>570</v>
      </c>
      <c r="E732" s="25" t="s">
        <v>1359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>_xlfn.CONCAT("de.revit only ",F732)</f>
        <v>de.revit only OST_StairsLandings</v>
      </c>
      <c r="L732" s="7" t="str">
        <f>_xlfn.CONCAT("Trata-se de: ", SUBSTITUTE(B732,"1.",""))</f>
        <v>Trata-se de: Modelado</v>
      </c>
      <c r="M732" s="7" t="str">
        <f>_xlfn.CONCAT("", SUBSTITUTE(C732,"."," ")," ")</f>
        <v xml:space="preserve">Em Revit </v>
      </c>
      <c r="N732" s="7" t="str">
        <f>_xlfn.CONCAT(SUBSTITUTE(D732,"."," ")," ")</f>
        <v xml:space="preserve">Com Tag </v>
      </c>
      <c r="O732" s="7" t="str">
        <f>_xlfn.CONCAT(SUBSTITUTE(E732,"."," ")," ")</f>
        <v xml:space="preserve">Tema Trânsito </v>
      </c>
      <c r="P732" s="7" t="str">
        <f>_xlfn.CONCAT(L732," ",M732," ",N732," ",O732," ", SUBSTITUTE(F732, ".", " "),". --- ",Q732)</f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>_xlfn.CONCAT("key_",A732)</f>
        <v>key_732</v>
      </c>
    </row>
    <row r="733" spans="1:20" ht="7.8" customHeight="1" x14ac:dyDescent="0.3">
      <c r="A733" s="13">
        <v>733</v>
      </c>
      <c r="B733" s="9" t="s">
        <v>1441</v>
      </c>
      <c r="C733" s="9" t="s">
        <v>1474</v>
      </c>
      <c r="D733" s="9" t="s">
        <v>570</v>
      </c>
      <c r="E733" s="25" t="s">
        <v>1359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>_xlfn.CONCAT("de.revit only ",F733)</f>
        <v>de.revit only OST_StairsRailing</v>
      </c>
      <c r="L733" s="7" t="str">
        <f>_xlfn.CONCAT("Trata-se de: ", SUBSTITUTE(B733,"1.",""))</f>
        <v>Trata-se de: Modelado</v>
      </c>
      <c r="M733" s="7" t="str">
        <f>_xlfn.CONCAT("", SUBSTITUTE(C733,"."," ")," ")</f>
        <v xml:space="preserve">Em Revit </v>
      </c>
      <c r="N733" s="7" t="str">
        <f>_xlfn.CONCAT(SUBSTITUTE(D733,"."," ")," ")</f>
        <v xml:space="preserve">Com Tag </v>
      </c>
      <c r="O733" s="7" t="str">
        <f>_xlfn.CONCAT(SUBSTITUTE(E733,"."," ")," ")</f>
        <v xml:space="preserve">Tema Trânsito </v>
      </c>
      <c r="P733" s="7" t="str">
        <f>_xlfn.CONCAT(L733," ",M733," ",N733," ",O733," ", SUBSTITUTE(F733, ".", " "),". --- ",Q733)</f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>_xlfn.CONCAT("key_",A733)</f>
        <v>key_733</v>
      </c>
    </row>
    <row r="734" spans="1:20" ht="7.8" customHeight="1" x14ac:dyDescent="0.3">
      <c r="A734" s="13">
        <v>734</v>
      </c>
      <c r="B734" s="9" t="s">
        <v>1441</v>
      </c>
      <c r="C734" s="9" t="s">
        <v>1474</v>
      </c>
      <c r="D734" s="9" t="s">
        <v>570</v>
      </c>
      <c r="E734" s="25" t="s">
        <v>1359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>_xlfn.CONCAT("de.revit only ",F734)</f>
        <v>de.revit only OST_StairsRuns</v>
      </c>
      <c r="L734" s="7" t="str">
        <f>_xlfn.CONCAT("Trata-se de: ", SUBSTITUTE(B734,"1.",""))</f>
        <v>Trata-se de: Modelado</v>
      </c>
      <c r="M734" s="7" t="str">
        <f>_xlfn.CONCAT("", SUBSTITUTE(C734,"."," ")," ")</f>
        <v xml:space="preserve">Em Revit </v>
      </c>
      <c r="N734" s="7" t="str">
        <f>_xlfn.CONCAT(SUBSTITUTE(D734,"."," ")," ")</f>
        <v xml:space="preserve">Com Tag </v>
      </c>
      <c r="O734" s="7" t="str">
        <f>_xlfn.CONCAT(SUBSTITUTE(E734,"."," ")," ")</f>
        <v xml:space="preserve">Tema Trânsito </v>
      </c>
      <c r="P734" s="7" t="str">
        <f>_xlfn.CONCAT(L734," ",M734," ",N734," ",O734," ", SUBSTITUTE(F734, ".", " "),". --- ",Q734)</f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>_xlfn.CONCAT("key_",A734)</f>
        <v>key_734</v>
      </c>
    </row>
    <row r="735" spans="1:20" ht="7.8" customHeight="1" x14ac:dyDescent="0.3">
      <c r="A735" s="13">
        <v>735</v>
      </c>
      <c r="B735" s="9" t="s">
        <v>1441</v>
      </c>
      <c r="C735" s="9" t="s">
        <v>1474</v>
      </c>
      <c r="D735" s="9" t="s">
        <v>570</v>
      </c>
      <c r="E735" s="25" t="s">
        <v>1359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>_xlfn.CONCAT("de.revit only ",F735)</f>
        <v>de.revit only OST_StairsSupports</v>
      </c>
      <c r="L735" s="7" t="str">
        <f>_xlfn.CONCAT("Trata-se de: ", SUBSTITUTE(B735,"1.",""))</f>
        <v>Trata-se de: Modelado</v>
      </c>
      <c r="M735" s="7" t="str">
        <f>_xlfn.CONCAT("", SUBSTITUTE(C735,"."," ")," ")</f>
        <v xml:space="preserve">Em Revit </v>
      </c>
      <c r="N735" s="7" t="str">
        <f>_xlfn.CONCAT(SUBSTITUTE(D735,"."," ")," ")</f>
        <v xml:space="preserve">Com Tag </v>
      </c>
      <c r="O735" s="7" t="str">
        <f>_xlfn.CONCAT(SUBSTITUTE(E735,"."," ")," ")</f>
        <v xml:space="preserve">Tema Trânsito </v>
      </c>
      <c r="P735" s="7" t="str">
        <f>_xlfn.CONCAT(L735," ",M735," ",N735," ",O735," ", SUBSTITUTE(F735, ".", " "),". --- ",Q735)</f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>_xlfn.CONCAT("key_",A735)</f>
        <v>key_735</v>
      </c>
    </row>
    <row r="736" spans="1:20" ht="7.8" customHeight="1" x14ac:dyDescent="0.3">
      <c r="A736" s="13">
        <v>736</v>
      </c>
      <c r="B736" s="9" t="s">
        <v>1441</v>
      </c>
      <c r="C736" s="9" t="s">
        <v>1474</v>
      </c>
      <c r="D736" s="9" t="s">
        <v>570</v>
      </c>
      <c r="E736" s="25" t="s">
        <v>1359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>_xlfn.CONCAT("de.revit only ",F736)</f>
        <v>de.revit only OST_Stairs</v>
      </c>
      <c r="L736" s="7" t="str">
        <f>_xlfn.CONCAT("Trata-se de: ", SUBSTITUTE(B736,"1.",""))</f>
        <v>Trata-se de: Modelado</v>
      </c>
      <c r="M736" s="7" t="str">
        <f>_xlfn.CONCAT("", SUBSTITUTE(C736,"."," ")," ")</f>
        <v xml:space="preserve">Em Revit </v>
      </c>
      <c r="N736" s="7" t="str">
        <f>_xlfn.CONCAT(SUBSTITUTE(D736,"."," ")," ")</f>
        <v xml:space="preserve">Com Tag </v>
      </c>
      <c r="O736" s="7" t="str">
        <f>_xlfn.CONCAT(SUBSTITUTE(E736,"."," ")," ")</f>
        <v xml:space="preserve">Tema Trânsito </v>
      </c>
      <c r="P736" s="7" t="str">
        <f>_xlfn.CONCAT(L736," ",M736," ",N736," ",O736," ", SUBSTITUTE(F736, ".", " "),". --- ",Q736)</f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>_xlfn.CONCAT("key_",A736)</f>
        <v>key_736</v>
      </c>
    </row>
    <row r="737" spans="1:20" ht="7.8" customHeight="1" x14ac:dyDescent="0.3">
      <c r="A737" s="13">
        <v>737</v>
      </c>
      <c r="B737" s="9" t="s">
        <v>1441</v>
      </c>
      <c r="C737" s="9" t="s">
        <v>1474</v>
      </c>
      <c r="D737" s="9" t="s">
        <v>570</v>
      </c>
      <c r="E737" s="25" t="s">
        <v>1359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>_xlfn.CONCAT("de.revit only ",F737)</f>
        <v>de.revit only OST_StairsTrisers</v>
      </c>
      <c r="L737" s="7" t="str">
        <f>_xlfn.CONCAT("Trata-se de: ", SUBSTITUTE(B737,"1.",""))</f>
        <v>Trata-se de: Modelado</v>
      </c>
      <c r="M737" s="7" t="str">
        <f>_xlfn.CONCAT("", SUBSTITUTE(C737,"."," ")," ")</f>
        <v xml:space="preserve">Em Revit </v>
      </c>
      <c r="N737" s="7" t="str">
        <f>_xlfn.CONCAT(SUBSTITUTE(D737,"."," ")," ")</f>
        <v xml:space="preserve">Com Tag </v>
      </c>
      <c r="O737" s="7" t="str">
        <f>_xlfn.CONCAT(SUBSTITUTE(E737,"."," ")," ")</f>
        <v xml:space="preserve">Tema Trânsito </v>
      </c>
      <c r="P737" s="7" t="str">
        <f>_xlfn.CONCAT(L737," ",M737," ",N737," ",O737," ", SUBSTITUTE(F737, ".", " "),". --- ",Q737)</f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>_xlfn.CONCAT("key_",A737)</f>
        <v>key_737</v>
      </c>
    </row>
    <row r="738" spans="1:20" ht="7.8" customHeight="1" x14ac:dyDescent="0.3">
      <c r="A738" s="13">
        <v>738</v>
      </c>
      <c r="B738" s="9" t="s">
        <v>1441</v>
      </c>
      <c r="C738" s="9" t="s">
        <v>1474</v>
      </c>
      <c r="D738" s="9" t="s">
        <v>570</v>
      </c>
      <c r="E738" s="25" t="s">
        <v>1359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>_xlfn.CONCAT("de.revit only ",F738)</f>
        <v>de.revit only OST_RailingTopRail</v>
      </c>
      <c r="L738" s="7" t="str">
        <f>_xlfn.CONCAT("Trata-se de: ", SUBSTITUTE(B738,"1.",""))</f>
        <v>Trata-se de: Modelado</v>
      </c>
      <c r="M738" s="7" t="str">
        <f>_xlfn.CONCAT("", SUBSTITUTE(C738,"."," ")," ")</f>
        <v xml:space="preserve">Em Revit </v>
      </c>
      <c r="N738" s="7" t="str">
        <f>_xlfn.CONCAT(SUBSTITUTE(D738,"."," ")," ")</f>
        <v xml:space="preserve">Com Tag </v>
      </c>
      <c r="O738" s="7" t="str">
        <f>_xlfn.CONCAT(SUBSTITUTE(E738,"."," ")," ")</f>
        <v xml:space="preserve">Tema Trânsito </v>
      </c>
      <c r="P738" s="7" t="str">
        <f>_xlfn.CONCAT(L738," ",M738," ",N738," ",O738," ", SUBSTITUTE(F738, ".", " "),". --- ",Q738)</f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>_xlfn.CONCAT("key_",A738)</f>
        <v>key_738</v>
      </c>
    </row>
    <row r="739" spans="1:20" ht="7.8" customHeight="1" x14ac:dyDescent="0.3">
      <c r="A739" s="13">
        <v>739</v>
      </c>
      <c r="B739" s="9" t="s">
        <v>1441</v>
      </c>
      <c r="C739" s="9" t="s">
        <v>1474</v>
      </c>
      <c r="D739" s="9" t="s">
        <v>570</v>
      </c>
      <c r="E739" s="25" t="s">
        <v>1359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>_xlfn.CONCAT("de.revit only ",F739)</f>
        <v>de.revit only OST_VerticalCirculation</v>
      </c>
      <c r="L739" s="7" t="str">
        <f>_xlfn.CONCAT("Trata-se de: ", SUBSTITUTE(B739,"1.",""))</f>
        <v>Trata-se de: Modelado</v>
      </c>
      <c r="M739" s="7" t="str">
        <f>_xlfn.CONCAT("", SUBSTITUTE(C739,"."," ")," ")</f>
        <v xml:space="preserve">Em Revit </v>
      </c>
      <c r="N739" s="7" t="str">
        <f>_xlfn.CONCAT(SUBSTITUTE(D739,"."," ")," ")</f>
        <v xml:space="preserve">Com Tag </v>
      </c>
      <c r="O739" s="7" t="str">
        <f>_xlfn.CONCAT(SUBSTITUTE(E739,"."," ")," ")</f>
        <v xml:space="preserve">Tema Trânsito </v>
      </c>
      <c r="P739" s="7" t="str">
        <f>_xlfn.CONCAT(L739," ",M739," ",N739," ",O739," ", SUBSTITUTE(F739, ".", " "),". --- ",Q739)</f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>_xlfn.CONCAT("key_",A739)</f>
        <v>key_739</v>
      </c>
    </row>
    <row r="740" spans="1:20" ht="7.8" customHeight="1" x14ac:dyDescent="0.3">
      <c r="A740" s="13">
        <v>740</v>
      </c>
      <c r="B740" s="9" t="s">
        <v>1441</v>
      </c>
      <c r="C740" s="9" t="s">
        <v>1474</v>
      </c>
      <c r="D740" s="9" t="s">
        <v>570</v>
      </c>
      <c r="E740" s="25" t="s">
        <v>1370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>_xlfn.CONCAT("de.revit only ",F740)</f>
        <v>de.revit only OST_FlexPipeCurves</v>
      </c>
      <c r="L740" s="7" t="str">
        <f>_xlfn.CONCAT("Trata-se de: ", SUBSTITUTE(B740,"1.",""))</f>
        <v>Trata-se de: Modelado</v>
      </c>
      <c r="M740" s="7" t="str">
        <f>_xlfn.CONCAT("", SUBSTITUTE(C740,"."," ")," ")</f>
        <v xml:space="preserve">Em Revit </v>
      </c>
      <c r="N740" s="7" t="str">
        <f>_xlfn.CONCAT(SUBSTITUTE(D740,"."," ")," ")</f>
        <v xml:space="preserve">Com Tag </v>
      </c>
      <c r="O740" s="7" t="str">
        <f>_xlfn.CONCAT(SUBSTITUTE(E740,"."," ")," ")</f>
        <v xml:space="preserve">Tema Tubulação </v>
      </c>
      <c r="P740" s="7" t="str">
        <f>_xlfn.CONCAT(L740," ",M740," ",N740," ",O740," ", SUBSTITUTE(F740, ".", " "),". --- ",Q740)</f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>_xlfn.CONCAT("key_",A740)</f>
        <v>key_740</v>
      </c>
    </row>
    <row r="741" spans="1:20" ht="7.8" customHeight="1" x14ac:dyDescent="0.3">
      <c r="A741" s="13">
        <v>741</v>
      </c>
      <c r="B741" s="9" t="s">
        <v>1441</v>
      </c>
      <c r="C741" s="9" t="s">
        <v>1474</v>
      </c>
      <c r="D741" s="9" t="s">
        <v>570</v>
      </c>
      <c r="E741" s="25" t="s">
        <v>1370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>_xlfn.CONCAT("de.revit only ",F741)</f>
        <v>de.revit only OST_PipeAccessory</v>
      </c>
      <c r="L741" s="7" t="str">
        <f>_xlfn.CONCAT("Trata-se de: ", SUBSTITUTE(B741,"1.",""))</f>
        <v>Trata-se de: Modelado</v>
      </c>
      <c r="M741" s="7" t="str">
        <f>_xlfn.CONCAT("", SUBSTITUTE(C741,"."," ")," ")</f>
        <v xml:space="preserve">Em Revit </v>
      </c>
      <c r="N741" s="7" t="str">
        <f>_xlfn.CONCAT(SUBSTITUTE(D741,"."," ")," ")</f>
        <v xml:space="preserve">Com Tag </v>
      </c>
      <c r="O741" s="7" t="str">
        <f>_xlfn.CONCAT(SUBSTITUTE(E741,"."," ")," ")</f>
        <v xml:space="preserve">Tema Tubulação </v>
      </c>
      <c r="P741" s="7" t="str">
        <f>_xlfn.CONCAT(L741," ",M741," ",N741," ",O741," ", SUBSTITUTE(F741, ".", " "),". --- ",Q741)</f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>_xlfn.CONCAT("key_",A741)</f>
        <v>key_741</v>
      </c>
    </row>
    <row r="742" spans="1:20" ht="7.8" customHeight="1" x14ac:dyDescent="0.3">
      <c r="A742" s="13">
        <v>742</v>
      </c>
      <c r="B742" s="9" t="s">
        <v>1441</v>
      </c>
      <c r="C742" s="9" t="s">
        <v>1474</v>
      </c>
      <c r="D742" s="9" t="s">
        <v>570</v>
      </c>
      <c r="E742" s="25" t="s">
        <v>1370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>_xlfn.CONCAT("de.revit only ",F742)</f>
        <v>de.revit only OST_PipeFitting</v>
      </c>
      <c r="L742" s="7" t="str">
        <f>_xlfn.CONCAT("Trata-se de: ", SUBSTITUTE(B742,"1.",""))</f>
        <v>Trata-se de: Modelado</v>
      </c>
      <c r="M742" s="7" t="str">
        <f>_xlfn.CONCAT("", SUBSTITUTE(C742,"."," ")," ")</f>
        <v xml:space="preserve">Em Revit </v>
      </c>
      <c r="N742" s="7" t="str">
        <f>_xlfn.CONCAT(SUBSTITUTE(D742,"."," ")," ")</f>
        <v xml:space="preserve">Com Tag </v>
      </c>
      <c r="O742" s="7" t="str">
        <f>_xlfn.CONCAT(SUBSTITUTE(E742,"."," ")," ")</f>
        <v xml:space="preserve">Tema Tubulação </v>
      </c>
      <c r="P742" s="7" t="str">
        <f>_xlfn.CONCAT(L742," ",M742," ",N742," ",O742," ", SUBSTITUTE(F742, ".", " "),". --- ",Q742)</f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>_xlfn.CONCAT("key_",A742)</f>
        <v>key_742</v>
      </c>
    </row>
    <row r="743" spans="1:20" ht="7.8" customHeight="1" x14ac:dyDescent="0.3">
      <c r="A743" s="13">
        <v>743</v>
      </c>
      <c r="B743" s="9" t="s">
        <v>1441</v>
      </c>
      <c r="C743" s="9" t="s">
        <v>1474</v>
      </c>
      <c r="D743" s="9" t="s">
        <v>570</v>
      </c>
      <c r="E743" s="25" t="s">
        <v>1370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>_xlfn.CONCAT("de.revit only ",F743)</f>
        <v>de.revit only OST_PipeInsulations</v>
      </c>
      <c r="L743" s="7" t="str">
        <f>_xlfn.CONCAT("Trata-se de: ", SUBSTITUTE(B743,"1.",""))</f>
        <v>Trata-se de: Modelado</v>
      </c>
      <c r="M743" s="7" t="str">
        <f>_xlfn.CONCAT("", SUBSTITUTE(C743,"."," ")," ")</f>
        <v xml:space="preserve">Em Revit </v>
      </c>
      <c r="N743" s="7" t="str">
        <f>_xlfn.CONCAT(SUBSTITUTE(D743,"."," ")," ")</f>
        <v xml:space="preserve">Com Tag </v>
      </c>
      <c r="O743" s="7" t="str">
        <f>_xlfn.CONCAT(SUBSTITUTE(E743,"."," ")," ")</f>
        <v xml:space="preserve">Tema Tubulação </v>
      </c>
      <c r="P743" s="7" t="str">
        <f>_xlfn.CONCAT(L743," ",M743," ",N743," ",O743," ", SUBSTITUTE(F743, ".", " "),". --- ",Q743)</f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>_xlfn.CONCAT("key_",A743)</f>
        <v>key_743</v>
      </c>
    </row>
    <row r="744" spans="1:20" ht="7.8" customHeight="1" x14ac:dyDescent="0.3">
      <c r="A744" s="13">
        <v>744</v>
      </c>
      <c r="B744" s="9" t="s">
        <v>1441</v>
      </c>
      <c r="C744" s="9" t="s">
        <v>1474</v>
      </c>
      <c r="D744" s="9" t="s">
        <v>570</v>
      </c>
      <c r="E744" s="25" t="s">
        <v>1370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>_xlfn.CONCAT("de.revit only ",F744)</f>
        <v>de.revit only OST_PipeSegments</v>
      </c>
      <c r="L744" s="7" t="str">
        <f>_xlfn.CONCAT("Trata-se de: ", SUBSTITUTE(B744,"1.",""))</f>
        <v>Trata-se de: Modelado</v>
      </c>
      <c r="M744" s="7" t="str">
        <f>_xlfn.CONCAT("", SUBSTITUTE(C744,"."," ")," ")</f>
        <v xml:space="preserve">Em Revit </v>
      </c>
      <c r="N744" s="7" t="str">
        <f>_xlfn.CONCAT(SUBSTITUTE(D744,"."," ")," ")</f>
        <v xml:space="preserve">Com Tag </v>
      </c>
      <c r="O744" s="7" t="str">
        <f>_xlfn.CONCAT(SUBSTITUTE(E744,"."," ")," ")</f>
        <v xml:space="preserve">Tema Tubulação </v>
      </c>
      <c r="P744" s="7" t="str">
        <f>_xlfn.CONCAT(L744," ",M744," ",N744," ",O744," ", SUBSTITUTE(F744, ".", " "),". --- ",Q744)</f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>_xlfn.CONCAT("key_",A744)</f>
        <v>key_744</v>
      </c>
    </row>
    <row r="745" spans="1:20" ht="7.8" customHeight="1" x14ac:dyDescent="0.3">
      <c r="A745" s="13">
        <v>745</v>
      </c>
      <c r="B745" s="9" t="s">
        <v>1441</v>
      </c>
      <c r="C745" s="9" t="s">
        <v>1474</v>
      </c>
      <c r="D745" s="9" t="s">
        <v>570</v>
      </c>
      <c r="E745" s="25" t="s">
        <v>1370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>_xlfn.CONCAT("de.revit only ",F745)</f>
        <v>de.revit only OST_PlumbingEquipment</v>
      </c>
      <c r="L745" s="7" t="str">
        <f>_xlfn.CONCAT("Trata-se de: ", SUBSTITUTE(B745,"1.",""))</f>
        <v>Trata-se de: Modelado</v>
      </c>
      <c r="M745" s="7" t="str">
        <f>_xlfn.CONCAT("", SUBSTITUTE(C745,"."," ")," ")</f>
        <v xml:space="preserve">Em Revit </v>
      </c>
      <c r="N745" s="7" t="str">
        <f>_xlfn.CONCAT(SUBSTITUTE(D745,"."," ")," ")</f>
        <v xml:space="preserve">Com Tag </v>
      </c>
      <c r="O745" s="7" t="str">
        <f>_xlfn.CONCAT(SUBSTITUTE(E745,"."," ")," ")</f>
        <v xml:space="preserve">Tema Tubulação </v>
      </c>
      <c r="P745" s="7" t="str">
        <f>_xlfn.CONCAT(L745," ",M745," ",N745," ",O745," ", SUBSTITUTE(F745, ".", " "),". --- ",Q745)</f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>_xlfn.CONCAT("key_",A745)</f>
        <v>key_745</v>
      </c>
    </row>
    <row r="746" spans="1:20" ht="7.8" customHeight="1" x14ac:dyDescent="0.3">
      <c r="A746" s="13">
        <v>746</v>
      </c>
      <c r="B746" s="9" t="s">
        <v>1441</v>
      </c>
      <c r="C746" s="9" t="s">
        <v>1474</v>
      </c>
      <c r="D746" s="9" t="s">
        <v>570</v>
      </c>
      <c r="E746" s="25" t="s">
        <v>1370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>_xlfn.CONCAT("de.revit only ",F746)</f>
        <v>de.revit only OST_PlumbingFixtures</v>
      </c>
      <c r="L746" s="7" t="str">
        <f>_xlfn.CONCAT("Trata-se de: ", SUBSTITUTE(B746,"1.",""))</f>
        <v>Trata-se de: Modelado</v>
      </c>
      <c r="M746" s="7" t="str">
        <f>_xlfn.CONCAT("", SUBSTITUTE(C746,"."," ")," ")</f>
        <v xml:space="preserve">Em Revit </v>
      </c>
      <c r="N746" s="7" t="str">
        <f>_xlfn.CONCAT(SUBSTITUTE(D746,"."," ")," ")</f>
        <v xml:space="preserve">Com Tag </v>
      </c>
      <c r="O746" s="7" t="str">
        <f>_xlfn.CONCAT(SUBSTITUTE(E746,"."," ")," ")</f>
        <v xml:space="preserve">Tema Tubulação </v>
      </c>
      <c r="P746" s="7" t="str">
        <f>_xlfn.CONCAT(L746," ",M746," ",N746," ",O746," ", SUBSTITUTE(F746, ".", " "),". --- ",Q746)</f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>_xlfn.CONCAT("key_",A746)</f>
        <v>key_746</v>
      </c>
    </row>
    <row r="747" spans="1:20" ht="7.8" customHeight="1" x14ac:dyDescent="0.3">
      <c r="A747" s="13">
        <v>747</v>
      </c>
      <c r="B747" s="9" t="s">
        <v>1441</v>
      </c>
      <c r="C747" s="9" t="s">
        <v>1474</v>
      </c>
      <c r="D747" s="9" t="s">
        <v>1179</v>
      </c>
      <c r="E747" s="9" t="s">
        <v>1386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>_xlfn.CONCAT("de.revit only ",F747)</f>
        <v>de.revit only OST_PointClouds</v>
      </c>
      <c r="L747" s="7" t="str">
        <f>_xlfn.CONCAT("Trata-se de: ", SUBSTITUTE(B747,"1.",""))</f>
        <v>Trata-se de: Modelado</v>
      </c>
      <c r="M747" s="7" t="str">
        <f>_xlfn.CONCAT("", SUBSTITUTE(C747,"."," ")," ")</f>
        <v xml:space="preserve">Em Revit </v>
      </c>
      <c r="N747" s="7" t="str">
        <f>_xlfn.CONCAT(SUBSTITUTE(D747,"."," ")," ")</f>
        <v xml:space="preserve">Sem Tag </v>
      </c>
      <c r="O747" s="7" t="str">
        <f>_xlfn.CONCAT(SUBSTITUTE(E747,"."," ")," ")</f>
        <v xml:space="preserve">Tema Posicionamento </v>
      </c>
      <c r="P747" s="7" t="str">
        <f>_xlfn.CONCAT(L747," ",M747," ",N747," ",O747," ", SUBSTITUTE(F747, ".", " "),". --- ",Q747)</f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>_xlfn.CONCAT("key_",A747)</f>
        <v>key_747</v>
      </c>
    </row>
    <row r="748" spans="1:20" ht="7.8" customHeight="1" x14ac:dyDescent="0.3">
      <c r="A748" s="13">
        <v>748</v>
      </c>
      <c r="B748" s="9" t="s">
        <v>1441</v>
      </c>
      <c r="C748" s="9" t="s">
        <v>1474</v>
      </c>
      <c r="D748" s="9" t="s">
        <v>1179</v>
      </c>
      <c r="E748" s="9" t="s">
        <v>1386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>_xlfn.CONCAT("de.revit only ",F748)</f>
        <v>de.revit only OST_Grids</v>
      </c>
      <c r="L748" s="7" t="str">
        <f>_xlfn.CONCAT("Trata-se de: ", SUBSTITUTE(B748,"1.",""))</f>
        <v>Trata-se de: Modelado</v>
      </c>
      <c r="M748" s="7" t="str">
        <f>_xlfn.CONCAT("", SUBSTITUTE(C748,"."," ")," ")</f>
        <v xml:space="preserve">Em Revit </v>
      </c>
      <c r="N748" s="7" t="str">
        <f>_xlfn.CONCAT(SUBSTITUTE(D748,"."," ")," ")</f>
        <v xml:space="preserve">Sem Tag </v>
      </c>
      <c r="O748" s="7" t="str">
        <f>_xlfn.CONCAT(SUBSTITUTE(E748,"."," ")," ")</f>
        <v xml:space="preserve">Tema Posicionamento </v>
      </c>
      <c r="P748" s="7" t="str">
        <f>_xlfn.CONCAT(L748," ",M748," ",N748," ",O748," ", SUBSTITUTE(F748, ".", " "),". --- ",Q748)</f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>_xlfn.CONCAT("key_",A748)</f>
        <v>key_748</v>
      </c>
    </row>
    <row r="749" spans="1:20" ht="7.8" customHeight="1" x14ac:dyDescent="0.3">
      <c r="A749" s="13">
        <v>749</v>
      </c>
      <c r="B749" s="9" t="s">
        <v>1441</v>
      </c>
      <c r="C749" s="9" t="s">
        <v>1474</v>
      </c>
      <c r="D749" s="9" t="s">
        <v>1179</v>
      </c>
      <c r="E749" s="9" t="s">
        <v>1386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>_xlfn.CONCAT("de.revit only ",F749)</f>
        <v>de.revit only OST_Levels</v>
      </c>
      <c r="L749" s="7" t="str">
        <f>_xlfn.CONCAT("Trata-se de: ", SUBSTITUTE(B749,"1.",""))</f>
        <v>Trata-se de: Modelado</v>
      </c>
      <c r="M749" s="7" t="str">
        <f>_xlfn.CONCAT("", SUBSTITUTE(C749,"."," ")," ")</f>
        <v xml:space="preserve">Em Revit </v>
      </c>
      <c r="N749" s="7" t="str">
        <f>_xlfn.CONCAT(SUBSTITUTE(D749,"."," ")," ")</f>
        <v xml:space="preserve">Sem Tag </v>
      </c>
      <c r="O749" s="7" t="str">
        <f>_xlfn.CONCAT(SUBSTITUTE(E749,"."," ")," ")</f>
        <v xml:space="preserve">Tema Posicionamento </v>
      </c>
      <c r="P749" s="7" t="str">
        <f>_xlfn.CONCAT(L749," ",M749," ",N749," ",O749," ", SUBSTITUTE(F749, ".", " "),". --- ",Q749)</f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>_xlfn.CONCAT("key_",A749)</f>
        <v>key_749</v>
      </c>
    </row>
  </sheetData>
  <autoFilter ref="A1:T749" xr:uid="{CB1CF42B-C783-4349-9A5C-FEC66E5FAE0F}">
    <sortState xmlns:xlrd2="http://schemas.microsoft.com/office/spreadsheetml/2017/richdata2" ref="A2:T749">
      <sortCondition ref="E1:E749"/>
    </sortState>
  </autoFilter>
  <sortState xmlns:xlrd2="http://schemas.microsoft.com/office/spreadsheetml/2017/richdata2" ref="A2:T751">
    <sortCondition ref="A1:A751"/>
  </sortState>
  <phoneticPr fontId="1" type="noConversion"/>
  <conditionalFormatting sqref="E269:E270">
    <cfRule type="cellIs" dxfId="166" priority="57" operator="equal">
      <formula>"null"</formula>
    </cfRule>
    <cfRule type="duplicateValues" dxfId="165" priority="58"/>
    <cfRule type="duplicateValues" dxfId="164" priority="59"/>
    <cfRule type="duplicateValues" dxfId="163" priority="60"/>
    <cfRule type="duplicateValues" dxfId="162" priority="61"/>
    <cfRule type="duplicateValues" dxfId="161" priority="62"/>
  </conditionalFormatting>
  <conditionalFormatting sqref="F1:F1048576">
    <cfRule type="duplicateValues" dxfId="160" priority="47"/>
  </conditionalFormatting>
  <conditionalFormatting sqref="F20:F34 F37:F41 F96:F102 F265:F270 G203:H203 G204:K1048576 G1:K83 G84:I88 K84:K118 G101:I104 J84:J104 G105:J118 G119:K202">
    <cfRule type="cellIs" dxfId="159" priority="221" operator="equal">
      <formula>"null"</formula>
    </cfRule>
  </conditionalFormatting>
  <conditionalFormatting sqref="F35:F36">
    <cfRule type="duplicateValues" dxfId="158" priority="150"/>
    <cfRule type="duplicateValues" dxfId="157" priority="151"/>
    <cfRule type="duplicateValues" dxfId="156" priority="152"/>
  </conditionalFormatting>
  <conditionalFormatting sqref="F37:F39 F20:F34">
    <cfRule type="duplicateValues" dxfId="155" priority="2206"/>
  </conditionalFormatting>
  <conditionalFormatting sqref="F40:F41">
    <cfRule type="duplicateValues" dxfId="154" priority="184"/>
  </conditionalFormatting>
  <conditionalFormatting sqref="F64">
    <cfRule type="duplicateValues" dxfId="153" priority="2709"/>
    <cfRule type="duplicateValues" dxfId="152" priority="2710"/>
  </conditionalFormatting>
  <conditionalFormatting sqref="F88:F89">
    <cfRule type="duplicateValues" dxfId="151" priority="9"/>
    <cfRule type="duplicateValues" dxfId="150" priority="10"/>
    <cfRule type="duplicateValues" dxfId="149" priority="11"/>
    <cfRule type="duplicateValues" dxfId="148" priority="12"/>
    <cfRule type="cellIs" dxfId="147" priority="13" operator="equal">
      <formula>"null"</formula>
    </cfRule>
    <cfRule type="duplicateValues" dxfId="146" priority="14"/>
  </conditionalFormatting>
  <conditionalFormatting sqref="F90">
    <cfRule type="cellIs" dxfId="145" priority="3" operator="equal">
      <formula>"null"</formula>
    </cfRule>
    <cfRule type="duplicateValues" dxfId="144" priority="4"/>
    <cfRule type="duplicateValues" dxfId="143" priority="5"/>
    <cfRule type="duplicateValues" dxfId="142" priority="6"/>
    <cfRule type="duplicateValues" dxfId="141" priority="7"/>
    <cfRule type="duplicateValues" dxfId="140" priority="8"/>
  </conditionalFormatting>
  <conditionalFormatting sqref="F91:F94">
    <cfRule type="duplicateValues" dxfId="139" priority="22"/>
    <cfRule type="duplicateValues" dxfId="138" priority="23"/>
    <cfRule type="duplicateValues" dxfId="137" priority="24"/>
    <cfRule type="duplicateValues" dxfId="136" priority="25"/>
    <cfRule type="cellIs" dxfId="135" priority="26" operator="equal">
      <formula>"null"</formula>
    </cfRule>
    <cfRule type="duplicateValues" dxfId="134" priority="27"/>
  </conditionalFormatting>
  <conditionalFormatting sqref="F95">
    <cfRule type="cellIs" dxfId="133" priority="16" operator="equal">
      <formula>"null"</formula>
    </cfRule>
    <cfRule type="duplicateValues" dxfId="132" priority="17"/>
    <cfRule type="duplicateValues" dxfId="131" priority="18"/>
    <cfRule type="duplicateValues" dxfId="130" priority="19"/>
    <cfRule type="duplicateValues" dxfId="129" priority="20"/>
    <cfRule type="duplicateValues" dxfId="128" priority="21"/>
  </conditionalFormatting>
  <conditionalFormatting sqref="F96:F98">
    <cfRule type="duplicateValues" dxfId="127" priority="2824"/>
    <cfRule type="duplicateValues" dxfId="126" priority="2825"/>
    <cfRule type="duplicateValues" dxfId="125" priority="2826"/>
    <cfRule type="duplicateValues" dxfId="124" priority="2827"/>
    <cfRule type="duplicateValues" dxfId="123" priority="2828"/>
  </conditionalFormatting>
  <conditionalFormatting sqref="F99:F102">
    <cfRule type="duplicateValues" dxfId="122" priority="2860"/>
    <cfRule type="duplicateValues" dxfId="121" priority="2861"/>
    <cfRule type="duplicateValues" dxfId="120" priority="2862"/>
    <cfRule type="duplicateValues" dxfId="119" priority="2863"/>
    <cfRule type="duplicateValues" dxfId="118" priority="2864"/>
  </conditionalFormatting>
  <conditionalFormatting sqref="F265:F270">
    <cfRule type="duplicateValues" dxfId="117" priority="2738"/>
    <cfRule type="duplicateValues" dxfId="116" priority="2739"/>
    <cfRule type="duplicateValues" dxfId="115" priority="2740"/>
    <cfRule type="duplicateValues" dxfId="114" priority="2741"/>
    <cfRule type="duplicateValues" dxfId="113" priority="2742"/>
  </conditionalFormatting>
  <conditionalFormatting sqref="F301:F307">
    <cfRule type="duplicateValues" dxfId="112" priority="2717"/>
    <cfRule type="duplicateValues" dxfId="111" priority="2718"/>
    <cfRule type="duplicateValues" dxfId="110" priority="2719"/>
    <cfRule type="duplicateValues" dxfId="109" priority="2720"/>
    <cfRule type="duplicateValues" dxfId="108" priority="2721"/>
    <cfRule type="duplicateValues" dxfId="107" priority="2722"/>
    <cfRule type="duplicateValues" dxfId="106" priority="2723"/>
    <cfRule type="duplicateValues" dxfId="105" priority="2724"/>
    <cfRule type="duplicateValues" dxfId="104" priority="2725"/>
  </conditionalFormatting>
  <conditionalFormatting sqref="F1:F19 F308:F318 F42:F87 F119:F264 F321:F394">
    <cfRule type="duplicateValues" dxfId="103" priority="2732"/>
    <cfRule type="duplicateValues" dxfId="102" priority="2733"/>
  </conditionalFormatting>
  <conditionalFormatting sqref="F395:F563 F566:F749">
    <cfRule type="duplicateValues" dxfId="101" priority="69"/>
  </conditionalFormatting>
  <conditionalFormatting sqref="F395:F563">
    <cfRule type="duplicateValues" dxfId="100" priority="68"/>
  </conditionalFormatting>
  <conditionalFormatting sqref="F395:F749">
    <cfRule type="duplicateValues" dxfId="99" priority="63"/>
  </conditionalFormatting>
  <conditionalFormatting sqref="F396:F398">
    <cfRule type="duplicateValues" dxfId="98" priority="91"/>
    <cfRule type="duplicateValues" dxfId="97" priority="92"/>
  </conditionalFormatting>
  <conditionalFormatting sqref="F564">
    <cfRule type="duplicateValues" dxfId="96" priority="66"/>
    <cfRule type="cellIs" dxfId="95" priority="67" operator="equal">
      <formula>"null"</formula>
    </cfRule>
  </conditionalFormatting>
  <conditionalFormatting sqref="F565">
    <cfRule type="duplicateValues" dxfId="94" priority="64"/>
    <cfRule type="cellIs" dxfId="93" priority="65" operator="equal">
      <formula>"null"</formula>
    </cfRule>
  </conditionalFormatting>
  <conditionalFormatting sqref="F573:F727">
    <cfRule type="duplicateValues" dxfId="92" priority="96"/>
    <cfRule type="duplicateValues" dxfId="91" priority="97"/>
  </conditionalFormatting>
  <conditionalFormatting sqref="F728">
    <cfRule type="duplicateValues" dxfId="90" priority="88"/>
    <cfRule type="duplicateValues" dxfId="89" priority="89"/>
  </conditionalFormatting>
  <conditionalFormatting sqref="F729">
    <cfRule type="duplicateValues" dxfId="88" priority="86"/>
    <cfRule type="duplicateValues" dxfId="87" priority="87"/>
  </conditionalFormatting>
  <conditionalFormatting sqref="F731">
    <cfRule type="duplicateValues" dxfId="86" priority="84"/>
    <cfRule type="duplicateValues" dxfId="85" priority="85"/>
  </conditionalFormatting>
  <conditionalFormatting sqref="F731:F735 F566:F729 F395:F563 F737:F749">
    <cfRule type="duplicateValues" dxfId="84" priority="90"/>
    <cfRule type="duplicateValues" dxfId="83" priority="93"/>
    <cfRule type="duplicateValues" dxfId="82" priority="94"/>
    <cfRule type="duplicateValues" dxfId="81" priority="95"/>
  </conditionalFormatting>
  <conditionalFormatting sqref="F732">
    <cfRule type="duplicateValues" dxfId="80" priority="82"/>
    <cfRule type="duplicateValues" dxfId="79" priority="83"/>
  </conditionalFormatting>
  <conditionalFormatting sqref="F733:F735">
    <cfRule type="duplicateValues" dxfId="78" priority="80"/>
    <cfRule type="duplicateValues" dxfId="77" priority="81"/>
  </conditionalFormatting>
  <conditionalFormatting sqref="F737">
    <cfRule type="duplicateValues" dxfId="76" priority="78"/>
    <cfRule type="duplicateValues" dxfId="75" priority="79"/>
  </conditionalFormatting>
  <conditionalFormatting sqref="F738">
    <cfRule type="duplicateValues" dxfId="74" priority="76"/>
    <cfRule type="duplicateValues" dxfId="73" priority="77"/>
  </conditionalFormatting>
  <conditionalFormatting sqref="F739">
    <cfRule type="duplicateValues" dxfId="72" priority="74"/>
    <cfRule type="duplicateValues" dxfId="71" priority="75"/>
  </conditionalFormatting>
  <conditionalFormatting sqref="F740">
    <cfRule type="duplicateValues" dxfId="70" priority="72"/>
    <cfRule type="duplicateValues" dxfId="69" priority="73"/>
  </conditionalFormatting>
  <conditionalFormatting sqref="F741">
    <cfRule type="duplicateValues" dxfId="68" priority="70"/>
    <cfRule type="duplicateValues" dxfId="67" priority="71"/>
  </conditionalFormatting>
  <conditionalFormatting sqref="F742:F749">
    <cfRule type="duplicateValues" dxfId="66" priority="98"/>
    <cfRule type="duplicateValues" dxfId="65" priority="99"/>
  </conditionalFormatting>
  <conditionalFormatting sqref="F750:F1048576 F91:F94 F1:F89 F103:F264 F308:F394">
    <cfRule type="duplicateValues" dxfId="64" priority="132"/>
  </conditionalFormatting>
  <conditionalFormatting sqref="F750:F1048576 F1:F19 F308:F318 F42:F87 F103:F264 F321:F394">
    <cfRule type="duplicateValues" dxfId="63" priority="620"/>
  </conditionalFormatting>
  <conditionalFormatting sqref="F750:F1048576 F308:F318 F1:F87 F103:F264 F321:F394">
    <cfRule type="duplicateValues" dxfId="62" priority="155"/>
    <cfRule type="duplicateValues" dxfId="61" priority="206"/>
    <cfRule type="duplicateValues" dxfId="60" priority="624"/>
    <cfRule type="duplicateValues" dxfId="59" priority="625"/>
  </conditionalFormatting>
  <conditionalFormatting sqref="F750:F1048576 F308:F318 F91:F94 F1:F89 F103:F264 F321:F394">
    <cfRule type="duplicateValues" dxfId="58" priority="143"/>
  </conditionalFormatting>
  <conditionalFormatting sqref="G89:I100">
    <cfRule type="cellIs" dxfId="57" priority="15" operator="equal">
      <formula>"null"</formula>
    </cfRule>
  </conditionalFormatting>
  <conditionalFormatting sqref="I203:K203">
    <cfRule type="cellIs" dxfId="56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46"/>
  <sheetViews>
    <sheetView zoomScale="175" zoomScaleNormal="175" workbookViewId="0">
      <pane ySplit="1" topLeftCell="A124" activePane="bottomLeft" state="frozen"/>
      <selection activeCell="C24" sqref="C24"/>
      <selection pane="bottomLeft" activeCell="A575" sqref="A575:XFD578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112" t="str">
        <f>ProjInfo!B6</f>
        <v>NBR.Data</v>
      </c>
      <c r="C2" s="112" t="str">
        <f>F2</f>
        <v>linhas</v>
      </c>
      <c r="D2" s="113" t="s">
        <v>56</v>
      </c>
      <c r="E2" s="64" t="str">
        <f>ProjInfo!B5</f>
        <v>NBR.Prop</v>
      </c>
      <c r="F2" s="64" t="s">
        <v>1131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1422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   tipo.de.linha   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1404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   tipo.de.linha   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1405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   tipo.de.linha   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1406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   tipo.de.linha   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1407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   tipo.de.linha   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999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ref="T9" si="12">_xlfn.CONCAT("Refere-se a propriedade     ",F9, "     &gt;  ",U9)</f>
        <v>Refere-se a propriedade     grupo.de.linha     &gt;  grupo.de.linha</v>
      </c>
      <c r="U9" s="55" t="str">
        <f t="shared" ref="U9" si="13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1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   grupo.de.linha   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1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   grupo.de.linha   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1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   grupo.de.linha   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1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   grupo.de.linha   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1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   grupo.de.linha   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4">F15</f>
        <v>valor.de.linha</v>
      </c>
      <c r="D15" s="67" t="s">
        <v>46</v>
      </c>
      <c r="E15" s="65" t="str">
        <f>E14</f>
        <v>linhas</v>
      </c>
      <c r="F15" s="65" t="s">
        <v>1000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5">_xlfn.CONCAT("Propriedade: ",  F15, "    Domínio: ", O15, "     Range: ", P15)</f>
        <v>Propriedade: valor.de.linha    Domínio: Elemento     Range: Estilizador</v>
      </c>
      <c r="R15" s="35" t="str">
        <f t="shared" ref="R15" si="16">_xlfn.CONCAT("Valor:  ", C15)</f>
        <v>Valor:  valor.de.linha</v>
      </c>
      <c r="S15" s="19" t="s">
        <v>151</v>
      </c>
      <c r="T15" s="55" t="str">
        <f t="shared" ref="T15" si="17">_xlfn.CONCAT("Refere-se a propriedade     ",F15, "     &gt;  ",U15)</f>
        <v>Refere-se a propriedade     valor.de.linha     &gt;  valor.de.linha</v>
      </c>
      <c r="U15" s="55" t="str">
        <f t="shared" ref="U15" si="18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7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   valor.de.linha   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7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   valor.de.linha   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7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   valor.de.linha     &gt;  0.5</v>
      </c>
      <c r="U18" s="55">
        <f t="shared" si="6"/>
        <v>0.5</v>
      </c>
    </row>
    <row r="19" spans="1:21" ht="8.4" customHeight="1" x14ac:dyDescent="0.3">
      <c r="A19" s="32">
        <v>19</v>
      </c>
      <c r="B19" s="112" t="str">
        <f>ProjInfo!B6</f>
        <v>NBR.Data</v>
      </c>
      <c r="C19" s="112" t="str">
        <f>F19</f>
        <v>setas</v>
      </c>
      <c r="D19" s="113" t="s">
        <v>56</v>
      </c>
      <c r="E19" s="64" t="str">
        <f>ProjInfo!B5</f>
        <v>NBR.Prop</v>
      </c>
      <c r="F19" s="64" t="s">
        <v>1130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1278</v>
      </c>
      <c r="D21" s="34" t="s">
        <v>56</v>
      </c>
      <c r="E21" s="26" t="str">
        <f>F19</f>
        <v>setas</v>
      </c>
      <c r="F21" s="26" t="s">
        <v>1001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9">F22</f>
        <v>tipo.de.seta</v>
      </c>
      <c r="C22" s="18" t="s">
        <v>1279</v>
      </c>
      <c r="D22" s="34" t="s">
        <v>56</v>
      </c>
      <c r="E22" s="26" t="str">
        <f>E21</f>
        <v>setas</v>
      </c>
      <c r="F22" s="26" t="str">
        <f t="shared" ref="F22:F24" si="20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9"/>
        <v>tipo.de.seta</v>
      </c>
      <c r="C23" s="18" t="s">
        <v>1280</v>
      </c>
      <c r="D23" s="34" t="s">
        <v>56</v>
      </c>
      <c r="E23" s="26" t="str">
        <f t="shared" ref="E23:E24" si="21">E22</f>
        <v>setas</v>
      </c>
      <c r="F23" s="26" t="str">
        <f t="shared" si="20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9"/>
        <v>tipo.de.seta</v>
      </c>
      <c r="C24" s="18" t="s">
        <v>1281</v>
      </c>
      <c r="D24" s="34" t="s">
        <v>56</v>
      </c>
      <c r="E24" s="26" t="str">
        <f t="shared" si="21"/>
        <v>setas</v>
      </c>
      <c r="F24" s="26" t="str">
        <f t="shared" si="20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2" t="str">
        <f>ProjInfo!B6</f>
        <v>NBR.Data</v>
      </c>
      <c r="C25" s="112" t="str">
        <f>F25</f>
        <v>extremidades</v>
      </c>
      <c r="D25" s="113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1282</v>
      </c>
      <c r="D27" s="34" t="s">
        <v>56</v>
      </c>
      <c r="E27" s="26" t="str">
        <f>F25</f>
        <v>extremidades</v>
      </c>
      <c r="F27" s="26" t="s">
        <v>1003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2">F28</f>
        <v>tipo.de.extremidade</v>
      </c>
      <c r="C28" s="18" t="s">
        <v>1283</v>
      </c>
      <c r="D28" s="34" t="s">
        <v>56</v>
      </c>
      <c r="E28" s="26" t="str">
        <f t="shared" ref="E28:F29" si="23">E27</f>
        <v>extremidades</v>
      </c>
      <c r="F28" s="26" t="str">
        <f t="shared" si="23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2"/>
        <v>tipo.de.extremidade</v>
      </c>
      <c r="C29" s="18" t="s">
        <v>1284</v>
      </c>
      <c r="D29" s="34" t="s">
        <v>56</v>
      </c>
      <c r="E29" s="26" t="str">
        <f t="shared" si="23"/>
        <v>extremidades</v>
      </c>
      <c r="F29" s="26" t="str">
        <f t="shared" si="23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2" t="str">
        <f>ProjInfo!B6</f>
        <v>NBR.Data</v>
      </c>
      <c r="C30" s="112" t="s">
        <v>1004</v>
      </c>
      <c r="D30" s="113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4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1413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5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6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   tem.regua   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7">F33</f>
        <v>tem.regua</v>
      </c>
      <c r="C33" s="87" t="s">
        <v>123</v>
      </c>
      <c r="D33" s="34" t="s">
        <v>46</v>
      </c>
      <c r="E33" s="26" t="str">
        <f t="shared" ref="E33:F38" si="28">E32</f>
        <v>tipográfico</v>
      </c>
      <c r="F33" s="26" t="str">
        <f t="shared" si="28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9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   tem.regua   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7"/>
        <v>tem.regua</v>
      </c>
      <c r="C34" s="87" t="s">
        <v>124</v>
      </c>
      <c r="D34" s="34" t="s">
        <v>46</v>
      </c>
      <c r="E34" s="26" t="str">
        <f t="shared" si="28"/>
        <v>tipográfico</v>
      </c>
      <c r="F34" s="26" t="str">
        <f t="shared" si="28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30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   tem.regua   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7"/>
        <v>tem.regua</v>
      </c>
      <c r="C35" s="87" t="s">
        <v>125</v>
      </c>
      <c r="D35" s="34" t="s">
        <v>46</v>
      </c>
      <c r="E35" s="26" t="str">
        <f t="shared" si="28"/>
        <v>tipográfico</v>
      </c>
      <c r="F35" s="26" t="str">
        <f t="shared" si="28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31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   tem.regua   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8"/>
        <v>tipográfico</v>
      </c>
      <c r="F36" s="65" t="s">
        <v>1005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2">O35</f>
        <v>Elemento</v>
      </c>
      <c r="P36" s="25" t="str">
        <f t="shared" si="5"/>
        <v>Estilizador</v>
      </c>
      <c r="Q36" s="35" t="str">
        <f t="shared" ref="Q36" si="33">_xlfn.CONCAT("Propriedade: ",  F36, "    Domínio: ", O36, "     Range: ", P36)</f>
        <v>Propriedade: tipo.de.letra    Domínio: Elemento     Range: Estilizador</v>
      </c>
      <c r="R36" s="35" t="str">
        <f t="shared" ref="R36" si="34">_xlfn.CONCAT("Valor:  ", C36)</f>
        <v>Valor:  tipo.de.letra</v>
      </c>
      <c r="S36" s="19" t="s">
        <v>151</v>
      </c>
      <c r="T36" s="55" t="str">
        <f t="shared" ref="T36" si="35">_xlfn.CONCAT("Refere-se a propriedade     ",F36, "     &gt;  ",U36)</f>
        <v>Refere-se a propriedade     tipo.de.letra     &gt;  tipo.de.letra</v>
      </c>
      <c r="U36" s="55" t="str">
        <f t="shared" ref="U36" si="36">C36</f>
        <v>tipo.de.letra</v>
      </c>
    </row>
    <row r="37" spans="1:21" ht="8.4" customHeight="1" x14ac:dyDescent="0.3">
      <c r="A37" s="32">
        <v>37</v>
      </c>
      <c r="B37" s="18" t="str">
        <f t="shared" si="27"/>
        <v>tipo.de.letra</v>
      </c>
      <c r="C37" s="87" t="s">
        <v>677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7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7"/>
        <v>tipo.de.letra</v>
      </c>
      <c r="C38" s="87" t="s">
        <v>485</v>
      </c>
      <c r="D38" s="34" t="s">
        <v>56</v>
      </c>
      <c r="E38" s="26" t="str">
        <f t="shared" si="28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8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2" t="str">
        <f>ProjInfo!B6</f>
        <v>NBR.Data</v>
      </c>
      <c r="C39" s="112" t="str">
        <f>F39</f>
        <v>símbolos</v>
      </c>
      <c r="D39" s="113" t="s">
        <v>56</v>
      </c>
      <c r="E39" s="64" t="str">
        <f>ProjInfo!B5</f>
        <v>NBR.Prop</v>
      </c>
      <c r="F39" s="64" t="s">
        <v>1424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4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1425</v>
      </c>
      <c r="D40" s="106" t="str">
        <f>D39</f>
        <v>xsd:string</v>
      </c>
      <c r="E40" s="20" t="str">
        <f>F39</f>
        <v>símbolos</v>
      </c>
      <c r="F40" s="65" t="s">
        <v>1425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39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1426</v>
      </c>
      <c r="D41" s="106" t="str">
        <f t="shared" ref="D41:E50" si="40">D40</f>
        <v>xsd:string</v>
      </c>
      <c r="E41" s="20" t="str">
        <f>E40</f>
        <v>símbolos</v>
      </c>
      <c r="F41" s="65" t="s">
        <v>1426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41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39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1427</v>
      </c>
      <c r="D42" s="106" t="str">
        <f t="shared" si="40"/>
        <v>xsd:string</v>
      </c>
      <c r="E42" s="20" t="str">
        <f t="shared" si="40"/>
        <v>símbolos</v>
      </c>
      <c r="F42" s="65" t="s">
        <v>1427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41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39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1428</v>
      </c>
      <c r="D43" s="106" t="str">
        <f t="shared" si="40"/>
        <v>xsd:string</v>
      </c>
      <c r="E43" s="20" t="str">
        <f t="shared" si="40"/>
        <v>símbolos</v>
      </c>
      <c r="F43" s="65" t="s">
        <v>1428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41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42">E44</f>
        <v>símbolos</v>
      </c>
      <c r="C44" s="63" t="s">
        <v>1429</v>
      </c>
      <c r="D44" s="106" t="str">
        <f t="shared" si="40"/>
        <v>xsd:string</v>
      </c>
      <c r="E44" s="20" t="str">
        <f t="shared" si="40"/>
        <v>símbolos</v>
      </c>
      <c r="F44" s="65" t="s">
        <v>1429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3">O43</f>
        <v>Elemento</v>
      </c>
      <c r="P44" s="25" t="str">
        <f t="shared" si="41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42"/>
        <v>símbolos</v>
      </c>
      <c r="C45" s="63" t="s">
        <v>1430</v>
      </c>
      <c r="D45" s="106" t="str">
        <f t="shared" si="40"/>
        <v>xsd:string</v>
      </c>
      <c r="E45" s="20" t="str">
        <f t="shared" si="40"/>
        <v>símbolos</v>
      </c>
      <c r="F45" s="65" t="s">
        <v>1430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3"/>
        <v>Elemento</v>
      </c>
      <c r="P45" s="25" t="str">
        <f t="shared" si="41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42"/>
        <v>símbolos</v>
      </c>
      <c r="C46" s="63" t="s">
        <v>1431</v>
      </c>
      <c r="D46" s="106" t="str">
        <f t="shared" si="40"/>
        <v>xsd:string</v>
      </c>
      <c r="E46" s="20" t="str">
        <f t="shared" si="40"/>
        <v>símbolos</v>
      </c>
      <c r="F46" s="65" t="s">
        <v>1431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3"/>
        <v>Elemento</v>
      </c>
      <c r="P46" s="25" t="str">
        <f t="shared" si="41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42"/>
        <v>símbolos</v>
      </c>
      <c r="C47" s="63" t="s">
        <v>1129</v>
      </c>
      <c r="D47" s="106" t="str">
        <f t="shared" si="40"/>
        <v>xsd:string</v>
      </c>
      <c r="E47" s="20" t="str">
        <f t="shared" si="40"/>
        <v>símbolos</v>
      </c>
      <c r="F47" s="65" t="s">
        <v>1129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3"/>
        <v>Elemento</v>
      </c>
      <c r="P47" s="25" t="str">
        <f t="shared" si="41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42"/>
        <v>símbolos</v>
      </c>
      <c r="C48" s="63" t="s">
        <v>1432</v>
      </c>
      <c r="D48" s="106" t="str">
        <f t="shared" si="40"/>
        <v>xsd:string</v>
      </c>
      <c r="E48" s="20" t="str">
        <f t="shared" si="40"/>
        <v>símbolos</v>
      </c>
      <c r="F48" s="65" t="s">
        <v>1432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3"/>
        <v>Elemento</v>
      </c>
      <c r="P48" s="25" t="str">
        <f t="shared" si="41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44">C48</f>
        <v>pt.solda</v>
      </c>
    </row>
    <row r="49" spans="1:21" ht="8.4" customHeight="1" x14ac:dyDescent="0.3">
      <c r="A49" s="32">
        <v>49</v>
      </c>
      <c r="B49" s="63" t="str">
        <f t="shared" si="42"/>
        <v>símbolos</v>
      </c>
      <c r="C49" s="63" t="s">
        <v>1433</v>
      </c>
      <c r="D49" s="106" t="str">
        <f t="shared" si="40"/>
        <v>xsd:string</v>
      </c>
      <c r="E49" s="20" t="str">
        <f t="shared" si="40"/>
        <v>símbolos</v>
      </c>
      <c r="F49" s="65" t="s">
        <v>1433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3"/>
        <v>Elemento</v>
      </c>
      <c r="P49" s="25" t="str">
        <f t="shared" si="41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44"/>
        <v>de.armadura</v>
      </c>
    </row>
    <row r="50" spans="1:21" ht="8.4" customHeight="1" x14ac:dyDescent="0.3">
      <c r="A50" s="32">
        <v>50</v>
      </c>
      <c r="B50" s="63" t="str">
        <f t="shared" si="42"/>
        <v>símbolos</v>
      </c>
      <c r="C50" s="63" t="s">
        <v>1434</v>
      </c>
      <c r="D50" s="106" t="str">
        <f t="shared" si="40"/>
        <v>xsd:string</v>
      </c>
      <c r="E50" s="20" t="str">
        <f t="shared" si="40"/>
        <v>símbolos</v>
      </c>
      <c r="F50" s="65" t="s">
        <v>1434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3"/>
        <v>Elemento</v>
      </c>
      <c r="P50" s="25" t="str">
        <f t="shared" si="41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44"/>
        <v>de.madeiramento</v>
      </c>
    </row>
    <row r="51" spans="1:21" ht="8.4" customHeight="1" x14ac:dyDescent="0.3">
      <c r="A51" s="32">
        <v>51</v>
      </c>
      <c r="B51" s="112" t="str">
        <f>ProjInfo!B6</f>
        <v>NBR.Data</v>
      </c>
      <c r="C51" s="112" t="str">
        <f>F51</f>
        <v>desenhado</v>
      </c>
      <c r="D51" s="113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1422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44"/>
        <v>desenhado</v>
      </c>
    </row>
    <row r="52" spans="1:21" ht="8.4" customHeight="1" x14ac:dyDescent="0.3">
      <c r="A52" s="32">
        <v>52</v>
      </c>
      <c r="B52" s="63" t="str">
        <f t="shared" ref="B52" si="45">E52</f>
        <v>desenhado</v>
      </c>
      <c r="C52" s="96" t="str">
        <f>F52</f>
        <v>como.contorno</v>
      </c>
      <c r="D52" s="67" t="str">
        <f t="shared" ref="D52:F65" si="46">D51</f>
        <v>xsd:string</v>
      </c>
      <c r="E52" s="65" t="str">
        <f>F51</f>
        <v>desenhado</v>
      </c>
      <c r="F52" s="65" t="s">
        <v>1408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1422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44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1412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   como.contorno     &gt;  arestavisível</v>
      </c>
      <c r="U53" s="55" t="str">
        <f t="shared" si="44"/>
        <v>arestavisível</v>
      </c>
    </row>
    <row r="54" spans="1:21" ht="8.4" customHeight="1" x14ac:dyDescent="0.3">
      <c r="A54" s="32">
        <v>54</v>
      </c>
      <c r="B54" s="18" t="str">
        <f t="shared" ref="B54:B65" si="47">F54</f>
        <v>como.contorno</v>
      </c>
      <c r="C54" s="87" t="s">
        <v>1285</v>
      </c>
      <c r="D54" s="34" t="str">
        <f>D52</f>
        <v>xsd:string</v>
      </c>
      <c r="E54" s="26" t="str">
        <f t="shared" ref="E54" si="48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9">O53</f>
        <v>Elemento</v>
      </c>
      <c r="P54" s="9" t="str">
        <f t="shared" ref="P54:P65" si="50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   como.contorno     &gt;  arestaoculta</v>
      </c>
      <c r="U54" s="55" t="str">
        <f t="shared" si="44"/>
        <v>arestaoculta</v>
      </c>
    </row>
    <row r="55" spans="1:21" ht="8.4" customHeight="1" x14ac:dyDescent="0.3">
      <c r="A55" s="32">
        <v>55</v>
      </c>
      <c r="B55" s="18" t="str">
        <f t="shared" si="47"/>
        <v>como.contorno</v>
      </c>
      <c r="C55" s="87" t="s">
        <v>1286</v>
      </c>
      <c r="D55" s="34" t="str">
        <f t="shared" si="46"/>
        <v>xsd:string</v>
      </c>
      <c r="E55" s="26" t="str">
        <f t="shared" ref="E55" si="51">E54</f>
        <v>desenhado</v>
      </c>
      <c r="F55" s="26" t="str">
        <f t="shared" si="46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9"/>
        <v>Elemento</v>
      </c>
      <c r="P55" s="9" t="str">
        <f t="shared" si="50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   como.contorno     &gt;  arestadocorte</v>
      </c>
      <c r="U55" s="55" t="str">
        <f t="shared" si="44"/>
        <v>arestadocorte</v>
      </c>
    </row>
    <row r="56" spans="1:21" ht="8.4" customHeight="1" x14ac:dyDescent="0.3">
      <c r="A56" s="32">
        <v>56</v>
      </c>
      <c r="B56" s="63" t="str">
        <f t="shared" ref="B56" si="52">E56</f>
        <v>desenhado</v>
      </c>
      <c r="C56" s="96" t="str">
        <f t="shared" ref="C56" si="53">F56</f>
        <v>como.vazio</v>
      </c>
      <c r="D56" s="67" t="str">
        <f t="shared" si="46"/>
        <v>xsd:string</v>
      </c>
      <c r="E56" s="65" t="str">
        <f t="shared" si="46"/>
        <v>desenhado</v>
      </c>
      <c r="F56" s="65" t="s">
        <v>1409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9"/>
        <v>Elemento</v>
      </c>
      <c r="P56" s="9" t="str">
        <f t="shared" si="50"/>
        <v>Desenhado</v>
      </c>
      <c r="Q56" s="35" t="str">
        <f t="shared" ref="Q56" si="54">_xlfn.CONCAT("Propriedade: ",  F56, "    Domínio: ", O56, "     Range: ", P56)</f>
        <v>Propriedade: como.vazio    Domínio: Elemento     Range: Desenhado</v>
      </c>
      <c r="R56" s="35" t="str">
        <f t="shared" ref="R56" si="55">_xlfn.CONCAT("Valor:  ", C56)</f>
        <v>Valor:  como.vazio</v>
      </c>
      <c r="S56" s="19" t="s">
        <v>151</v>
      </c>
      <c r="T56" s="55" t="str">
        <f t="shared" ref="T56" si="56">_xlfn.CONCAT("Refere-se a propriedade     ",F56, "     &gt;  ",U56)</f>
        <v>Refere-se a propriedade     como.vazio     &gt;  como.vazio</v>
      </c>
      <c r="U56" s="55" t="str">
        <f t="shared" ref="U56" si="57">C56</f>
        <v>como.vazio</v>
      </c>
    </row>
    <row r="57" spans="1:21" ht="8.4" customHeight="1" x14ac:dyDescent="0.3">
      <c r="A57" s="32">
        <v>57</v>
      </c>
      <c r="B57" s="18" t="str">
        <f t="shared" si="47"/>
        <v>como.vazio</v>
      </c>
      <c r="C57" s="87" t="s">
        <v>1287</v>
      </c>
      <c r="D57" s="34" t="str">
        <f>D55</f>
        <v>xsd:string</v>
      </c>
      <c r="E57" s="26" t="str">
        <f t="shared" ref="E57" si="58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9"/>
        <v>Elemento</v>
      </c>
      <c r="P57" s="9" t="str">
        <f t="shared" si="50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   como.vazio     &gt;  diagonalshaft</v>
      </c>
      <c r="U57" s="55" t="str">
        <f t="shared" si="44"/>
        <v>diagonalshaft</v>
      </c>
    </row>
    <row r="58" spans="1:21" ht="8.4" customHeight="1" x14ac:dyDescent="0.3">
      <c r="A58" s="32">
        <v>58</v>
      </c>
      <c r="B58" s="18" t="str">
        <f t="shared" si="47"/>
        <v>como.vazio</v>
      </c>
      <c r="C58" s="87" t="s">
        <v>1288</v>
      </c>
      <c r="D58" s="34" t="str">
        <f t="shared" si="46"/>
        <v>xsd:string</v>
      </c>
      <c r="E58" s="26" t="str">
        <f t="shared" ref="E58" si="59">E57</f>
        <v>desenhado</v>
      </c>
      <c r="F58" s="26" t="str">
        <f t="shared" si="46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9"/>
        <v>Elemento</v>
      </c>
      <c r="P58" s="9" t="str">
        <f t="shared" si="50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   como.vazio     &gt;  diagonalvazio</v>
      </c>
      <c r="U58" s="55" t="str">
        <f t="shared" si="44"/>
        <v>diagonalvazio</v>
      </c>
    </row>
    <row r="59" spans="1:21" ht="8.4" customHeight="1" x14ac:dyDescent="0.3">
      <c r="A59" s="32">
        <v>59</v>
      </c>
      <c r="B59" s="18" t="str">
        <f t="shared" si="47"/>
        <v>como.vazio</v>
      </c>
      <c r="C59" s="87" t="s">
        <v>1289</v>
      </c>
      <c r="D59" s="34" t="str">
        <f t="shared" si="46"/>
        <v>xsd:string</v>
      </c>
      <c r="E59" s="26" t="str">
        <f t="shared" ref="E59" si="60">E58</f>
        <v>desenhado</v>
      </c>
      <c r="F59" s="26" t="str">
        <f t="shared" si="46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9"/>
        <v>Elemento</v>
      </c>
      <c r="P59" s="9" t="str">
        <f t="shared" si="50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   como.vazio     &gt;  diagonalplenum</v>
      </c>
      <c r="U59" s="55" t="str">
        <f t="shared" si="44"/>
        <v>diagonalplenum</v>
      </c>
    </row>
    <row r="60" spans="1:21" ht="8.4" customHeight="1" x14ac:dyDescent="0.3">
      <c r="A60" s="32">
        <v>60</v>
      </c>
      <c r="B60" s="63" t="str">
        <f t="shared" ref="B60" si="61">E60</f>
        <v>desenhado</v>
      </c>
      <c r="C60" s="96" t="str">
        <f t="shared" ref="C60" si="62">F60</f>
        <v>como.movimento</v>
      </c>
      <c r="D60" s="67" t="str">
        <f t="shared" si="46"/>
        <v>xsd:string</v>
      </c>
      <c r="E60" s="65" t="str">
        <f t="shared" si="46"/>
        <v>desenhado</v>
      </c>
      <c r="F60" s="65" t="s">
        <v>1410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9"/>
        <v>Elemento</v>
      </c>
      <c r="P60" s="9" t="str">
        <f t="shared" si="50"/>
        <v>Desenhado</v>
      </c>
      <c r="Q60" s="35" t="str">
        <f t="shared" ref="Q60" si="63">_xlfn.CONCAT("Propriedade: ",  F60, "    Domínio: ", O60, "     Range: ", P60)</f>
        <v>Propriedade: como.movimento    Domínio: Elemento     Range: Desenhado</v>
      </c>
      <c r="R60" s="35" t="str">
        <f t="shared" ref="R60" si="64">_xlfn.CONCAT("Valor:  ", C60)</f>
        <v>Valor:  como.movimento</v>
      </c>
      <c r="S60" s="19" t="s">
        <v>151</v>
      </c>
      <c r="T60" s="55" t="str">
        <f t="shared" ref="T60" si="65">_xlfn.CONCAT("Refere-se a propriedade     ",F60, "     &gt;  ",U60)</f>
        <v>Refere-se a propriedade     como.movimento     &gt;  como.movimento</v>
      </c>
      <c r="U60" s="55" t="str">
        <f t="shared" ref="U60" si="66">C60</f>
        <v>como.movimento</v>
      </c>
    </row>
    <row r="61" spans="1:21" ht="8.4" customHeight="1" x14ac:dyDescent="0.3">
      <c r="A61" s="32">
        <v>61</v>
      </c>
      <c r="B61" s="18" t="str">
        <f t="shared" si="47"/>
        <v>como.movimento</v>
      </c>
      <c r="C61" s="87" t="s">
        <v>1290</v>
      </c>
      <c r="D61" s="34" t="str">
        <f>D59</f>
        <v>xsd:string</v>
      </c>
      <c r="E61" s="26" t="str">
        <f t="shared" ref="E61" si="67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9"/>
        <v>Elemento</v>
      </c>
      <c r="P61" s="9" t="str">
        <f t="shared" si="50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   como.movimento     &gt;  arco.de.porta</v>
      </c>
      <c r="U61" s="55" t="str">
        <f t="shared" si="44"/>
        <v>arco.de.porta</v>
      </c>
    </row>
    <row r="62" spans="1:21" ht="8.4" customHeight="1" x14ac:dyDescent="0.3">
      <c r="A62" s="32">
        <v>62</v>
      </c>
      <c r="B62" s="18" t="str">
        <f t="shared" si="47"/>
        <v>como.movimento</v>
      </c>
      <c r="C62" s="87" t="s">
        <v>1291</v>
      </c>
      <c r="D62" s="34" t="str">
        <f t="shared" si="46"/>
        <v>xsd:string</v>
      </c>
      <c r="E62" s="26" t="str">
        <f t="shared" ref="E62" si="68">E61</f>
        <v>desenhado</v>
      </c>
      <c r="F62" s="26" t="str">
        <f t="shared" si="46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9"/>
        <v>Elemento</v>
      </c>
      <c r="P62" s="9" t="str">
        <f t="shared" si="50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   como.movimento     &gt;  sentido.de.abertura</v>
      </c>
      <c r="U62" s="55" t="str">
        <f t="shared" si="44"/>
        <v>sentido.de.abertura</v>
      </c>
    </row>
    <row r="63" spans="1:21" ht="8.4" customHeight="1" x14ac:dyDescent="0.3">
      <c r="A63" s="32">
        <v>63</v>
      </c>
      <c r="B63" s="63" t="str">
        <f t="shared" ref="B63" si="69">E63</f>
        <v>desenhado</v>
      </c>
      <c r="C63" s="96" t="str">
        <f t="shared" ref="C63" si="70">F63</f>
        <v>como.cota</v>
      </c>
      <c r="D63" s="67" t="str">
        <f t="shared" si="46"/>
        <v>xsd:string</v>
      </c>
      <c r="E63" s="65" t="str">
        <f t="shared" si="46"/>
        <v>desenhado</v>
      </c>
      <c r="F63" s="65" t="s">
        <v>1411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9"/>
        <v>Elemento</v>
      </c>
      <c r="P63" s="9" t="str">
        <f t="shared" si="50"/>
        <v>Desenhado</v>
      </c>
      <c r="Q63" s="35" t="str">
        <f t="shared" ref="Q63" si="71">_xlfn.CONCAT("Propriedade: ",  F63, "    Domínio: ", O63, "     Range: ", P63)</f>
        <v>Propriedade: como.cota    Domínio: Elemento     Range: Desenhado</v>
      </c>
      <c r="R63" s="35" t="str">
        <f t="shared" ref="R63" si="72">_xlfn.CONCAT("Valor:  ", C63)</f>
        <v>Valor:  como.cota</v>
      </c>
      <c r="S63" s="19" t="s">
        <v>151</v>
      </c>
      <c r="T63" s="55" t="str">
        <f t="shared" ref="T63" si="73">_xlfn.CONCAT("Refere-se a propriedade     ",F63, "     &gt;  ",U63)</f>
        <v>Refere-se a propriedade     como.cota     &gt;  como.cota</v>
      </c>
      <c r="U63" s="55" t="str">
        <f t="shared" ref="U63" si="74">C63</f>
        <v>como.cota</v>
      </c>
    </row>
    <row r="64" spans="1:21" ht="8.4" customHeight="1" x14ac:dyDescent="0.3">
      <c r="A64" s="32">
        <v>64</v>
      </c>
      <c r="B64" s="18" t="str">
        <f t="shared" si="47"/>
        <v>como.cota</v>
      </c>
      <c r="C64" s="87" t="s">
        <v>1292</v>
      </c>
      <c r="D64" s="34" t="str">
        <f>D62</f>
        <v>xsd:string</v>
      </c>
      <c r="E64" s="26" t="str">
        <f t="shared" ref="E64" si="75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9"/>
        <v>Elemento</v>
      </c>
      <c r="P64" s="9" t="str">
        <f t="shared" si="50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44"/>
        <v>cota.externa</v>
      </c>
    </row>
    <row r="65" spans="1:21" ht="8.4" customHeight="1" x14ac:dyDescent="0.3">
      <c r="A65" s="32">
        <v>65</v>
      </c>
      <c r="B65" s="18" t="str">
        <f t="shared" si="47"/>
        <v>como.cota</v>
      </c>
      <c r="C65" s="87" t="s">
        <v>1293</v>
      </c>
      <c r="D65" s="34" t="str">
        <f t="shared" si="46"/>
        <v>xsd:string</v>
      </c>
      <c r="E65" s="26" t="str">
        <f t="shared" ref="E65" si="76">E64</f>
        <v>desenhado</v>
      </c>
      <c r="F65" s="26" t="str">
        <f t="shared" si="46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9"/>
        <v>Elemento</v>
      </c>
      <c r="P65" s="9" t="str">
        <f t="shared" si="50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44"/>
        <v>cota.interna</v>
      </c>
    </row>
    <row r="66" spans="1:21" ht="8.4" customHeight="1" x14ac:dyDescent="0.3">
      <c r="A66" s="32">
        <v>66</v>
      </c>
      <c r="B66" s="112" t="str">
        <f>ProjInfo!B6</f>
        <v>NBR.Data</v>
      </c>
      <c r="C66" s="112" t="str">
        <f>F66</f>
        <v>tem.escala</v>
      </c>
      <c r="D66" s="113" t="s">
        <v>56</v>
      </c>
      <c r="E66" s="64" t="str">
        <f>ProjInfo!B5</f>
        <v>NBR.Prop</v>
      </c>
      <c r="F66" s="64" t="s">
        <v>1435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1420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44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1436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7">_xlfn.CONCAT("Propriedade: ",  F67, "    Domínio: ", O67, "     Range: ", P67)</f>
        <v>Propriedade: na.escala    Domínio: Ajuste     Range: Escalar</v>
      </c>
      <c r="R67" s="35" t="str">
        <f t="shared" ref="R67" si="78">_xlfn.CONCAT("Valor:  ", C67)</f>
        <v>Valor:  na.escala</v>
      </c>
      <c r="S67" s="19" t="s">
        <v>151</v>
      </c>
      <c r="T67" s="55" t="str">
        <f t="shared" ref="T67" si="79">_xlfn.CONCAT("Refere-se a propriedade     ",F67, "     &gt;  ",U67)</f>
        <v>Refere-se a propriedade     na.escala     &gt;  na.escala</v>
      </c>
      <c r="U67" s="55" t="str">
        <f t="shared" si="44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8">
        <v>2</v>
      </c>
      <c r="D68" s="34" t="s">
        <v>46</v>
      </c>
      <c r="E68" s="26" t="str">
        <f>F66</f>
        <v>tem.escala</v>
      </c>
      <c r="F68" s="95" t="s">
        <v>1436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80">O67</f>
        <v>Ajuste</v>
      </c>
      <c r="P68" s="25" t="str">
        <f t="shared" ref="P68:P84" si="81">P67</f>
        <v>Escalar</v>
      </c>
      <c r="Q68" s="35" t="str">
        <f t="shared" ref="Q68:Q131" si="82">_xlfn.CONCAT("Propriedade: ",  F68, "    Domínio: ", O68, "     Range: ", P68)</f>
        <v>Propriedade: na.escala    Domínio: Ajuste     Range: Escalar</v>
      </c>
      <c r="R68" s="35" t="str">
        <f t="shared" ref="R68:R131" si="83">_xlfn.CONCAT("Valor:  ", C68)</f>
        <v>Valor:  2</v>
      </c>
      <c r="S68" s="19" t="s">
        <v>151</v>
      </c>
      <c r="T68" s="55" t="str">
        <f t="shared" ref="T68:T131" si="84">_xlfn.CONCAT("Refere-se a propriedade     ",F68, "     &gt;  ",U68)</f>
        <v>Refere-se a propriedade     na.escala     &gt;  2</v>
      </c>
      <c r="U68" s="55">
        <f t="shared" si="44"/>
        <v>2</v>
      </c>
    </row>
    <row r="69" spans="1:21" ht="8.4" customHeight="1" x14ac:dyDescent="0.3">
      <c r="A69" s="32">
        <v>69</v>
      </c>
      <c r="B69" s="18" t="str">
        <f t="shared" ref="B69:B81" si="85">F69</f>
        <v>na.escala</v>
      </c>
      <c r="C69" s="108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80"/>
        <v>Ajuste</v>
      </c>
      <c r="P69" s="25" t="str">
        <f t="shared" si="81"/>
        <v>Escalar</v>
      </c>
      <c r="Q69" s="35" t="str">
        <f t="shared" si="82"/>
        <v>Propriedade: na.escala    Domínio: Ajuste     Range: Escalar</v>
      </c>
      <c r="R69" s="35" t="str">
        <f t="shared" si="83"/>
        <v>Valor:  1</v>
      </c>
      <c r="S69" s="19" t="s">
        <v>151</v>
      </c>
      <c r="T69" s="55" t="str">
        <f t="shared" si="84"/>
        <v>Refere-se a propriedade     na.escala     &gt;  1</v>
      </c>
      <c r="U69" s="55">
        <f t="shared" si="44"/>
        <v>1</v>
      </c>
    </row>
    <row r="70" spans="1:21" ht="8.4" customHeight="1" x14ac:dyDescent="0.3">
      <c r="A70" s="32">
        <v>70</v>
      </c>
      <c r="B70" s="18" t="str">
        <f t="shared" si="85"/>
        <v>na.escala</v>
      </c>
      <c r="C70" s="108">
        <v>0.5</v>
      </c>
      <c r="D70" s="34" t="s">
        <v>46</v>
      </c>
      <c r="E70" s="26" t="str">
        <f t="shared" ref="E70:F84" si="86">E69</f>
        <v>tem.escala</v>
      </c>
      <c r="F70" s="95" t="str">
        <f t="shared" si="86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80"/>
        <v>Ajuste</v>
      </c>
      <c r="P70" s="25" t="str">
        <f t="shared" si="81"/>
        <v>Escalar</v>
      </c>
      <c r="Q70" s="35" t="str">
        <f t="shared" si="82"/>
        <v>Propriedade: na.escala    Domínio: Ajuste     Range: Escalar</v>
      </c>
      <c r="R70" s="35" t="str">
        <f t="shared" si="83"/>
        <v>Valor:  0.5</v>
      </c>
      <c r="S70" s="19" t="s">
        <v>151</v>
      </c>
      <c r="T70" s="55" t="str">
        <f t="shared" si="84"/>
        <v>Refere-se a propriedade     na.escala     &gt;  0.5</v>
      </c>
      <c r="U70" s="55">
        <f t="shared" si="44"/>
        <v>0.5</v>
      </c>
    </row>
    <row r="71" spans="1:21" ht="8.4" customHeight="1" x14ac:dyDescent="0.3">
      <c r="A71" s="32">
        <v>71</v>
      </c>
      <c r="B71" s="18" t="str">
        <f t="shared" si="85"/>
        <v>na.escala</v>
      </c>
      <c r="C71" s="109">
        <v>0.2</v>
      </c>
      <c r="D71" s="34" t="s">
        <v>46</v>
      </c>
      <c r="E71" s="26" t="str">
        <f t="shared" si="86"/>
        <v>tem.escala</v>
      </c>
      <c r="F71" s="95" t="str">
        <f t="shared" si="86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80"/>
        <v>Ajuste</v>
      </c>
      <c r="P71" s="25" t="str">
        <f t="shared" si="81"/>
        <v>Escalar</v>
      </c>
      <c r="Q71" s="35" t="str">
        <f t="shared" si="82"/>
        <v>Propriedade: na.escala    Domínio: Ajuste     Range: Escalar</v>
      </c>
      <c r="R71" s="35" t="str">
        <f t="shared" si="83"/>
        <v>Valor:  0.2</v>
      </c>
      <c r="S71" s="19" t="s">
        <v>151</v>
      </c>
      <c r="T71" s="55" t="str">
        <f t="shared" si="84"/>
        <v>Refere-se a propriedade     na.escala     &gt;  0.2</v>
      </c>
      <c r="U71" s="55">
        <f t="shared" si="44"/>
        <v>0.2</v>
      </c>
    </row>
    <row r="72" spans="1:21" ht="8.4" customHeight="1" x14ac:dyDescent="0.3">
      <c r="A72" s="32">
        <v>72</v>
      </c>
      <c r="B72" s="18" t="str">
        <f t="shared" si="85"/>
        <v>na.escala</v>
      </c>
      <c r="C72" s="109">
        <v>0.1</v>
      </c>
      <c r="D72" s="34" t="s">
        <v>46</v>
      </c>
      <c r="E72" s="26" t="str">
        <f t="shared" si="86"/>
        <v>tem.escala</v>
      </c>
      <c r="F72" s="95" t="str">
        <f t="shared" si="86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80"/>
        <v>Ajuste</v>
      </c>
      <c r="P72" s="25" t="str">
        <f t="shared" si="81"/>
        <v>Escalar</v>
      </c>
      <c r="Q72" s="35" t="str">
        <f t="shared" si="82"/>
        <v>Propriedade: na.escala    Domínio: Ajuste     Range: Escalar</v>
      </c>
      <c r="R72" s="35" t="str">
        <f t="shared" si="83"/>
        <v>Valor:  0.1</v>
      </c>
      <c r="S72" s="19" t="s">
        <v>151</v>
      </c>
      <c r="T72" s="55" t="str">
        <f t="shared" si="84"/>
        <v>Refere-se a propriedade     na.escala     &gt;  0.1</v>
      </c>
      <c r="U72" s="55">
        <f t="shared" si="44"/>
        <v>0.1</v>
      </c>
    </row>
    <row r="73" spans="1:21" ht="8.4" customHeight="1" x14ac:dyDescent="0.3">
      <c r="A73" s="32">
        <v>73</v>
      </c>
      <c r="B73" s="18" t="str">
        <f t="shared" si="85"/>
        <v>na.escala</v>
      </c>
      <c r="C73" s="109">
        <v>0.05</v>
      </c>
      <c r="D73" s="34" t="s">
        <v>46</v>
      </c>
      <c r="E73" s="26" t="str">
        <f t="shared" si="86"/>
        <v>tem.escala</v>
      </c>
      <c r="F73" s="95" t="str">
        <f t="shared" si="86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80"/>
        <v>Ajuste</v>
      </c>
      <c r="P73" s="25" t="str">
        <f t="shared" si="81"/>
        <v>Escalar</v>
      </c>
      <c r="Q73" s="35" t="str">
        <f t="shared" si="82"/>
        <v>Propriedade: na.escala    Domínio: Ajuste     Range: Escalar</v>
      </c>
      <c r="R73" s="35" t="str">
        <f t="shared" si="83"/>
        <v>Valor:  0.05</v>
      </c>
      <c r="S73" s="19" t="s">
        <v>151</v>
      </c>
      <c r="T73" s="55" t="str">
        <f t="shared" si="84"/>
        <v>Refere-se a propriedade     na.escala     &gt;  0.05</v>
      </c>
      <c r="U73" s="55">
        <f t="shared" si="44"/>
        <v>0.05</v>
      </c>
    </row>
    <row r="74" spans="1:21" ht="8.4" customHeight="1" x14ac:dyDescent="0.3">
      <c r="A74" s="32">
        <v>74</v>
      </c>
      <c r="B74" s="18" t="str">
        <f t="shared" si="85"/>
        <v>na.escala</v>
      </c>
      <c r="C74" s="109">
        <v>0.04</v>
      </c>
      <c r="D74" s="34" t="s">
        <v>46</v>
      </c>
      <c r="E74" s="26" t="str">
        <f t="shared" si="86"/>
        <v>tem.escala</v>
      </c>
      <c r="F74" s="95" t="str">
        <f t="shared" si="86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80"/>
        <v>Ajuste</v>
      </c>
      <c r="P74" s="25" t="str">
        <f t="shared" si="81"/>
        <v>Escalar</v>
      </c>
      <c r="Q74" s="35" t="str">
        <f t="shared" si="82"/>
        <v>Propriedade: na.escala    Domínio: Ajuste     Range: Escalar</v>
      </c>
      <c r="R74" s="35" t="str">
        <f t="shared" si="83"/>
        <v>Valor:  0.04</v>
      </c>
      <c r="S74" s="19" t="s">
        <v>151</v>
      </c>
      <c r="T74" s="55" t="str">
        <f t="shared" si="84"/>
        <v>Refere-se a propriedade     na.escala     &gt;  0.04</v>
      </c>
      <c r="U74" s="55">
        <f t="shared" si="44"/>
        <v>0.04</v>
      </c>
    </row>
    <row r="75" spans="1:21" ht="8.4" customHeight="1" x14ac:dyDescent="0.3">
      <c r="A75" s="32">
        <v>75</v>
      </c>
      <c r="B75" s="18" t="str">
        <f t="shared" si="85"/>
        <v>na.escala</v>
      </c>
      <c r="C75" s="109">
        <v>0.02</v>
      </c>
      <c r="D75" s="34" t="s">
        <v>46</v>
      </c>
      <c r="E75" s="26" t="str">
        <f t="shared" si="86"/>
        <v>tem.escala</v>
      </c>
      <c r="F75" s="95" t="str">
        <f t="shared" si="86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80"/>
        <v>Ajuste</v>
      </c>
      <c r="P75" s="25" t="str">
        <f t="shared" si="81"/>
        <v>Escalar</v>
      </c>
      <c r="Q75" s="35" t="str">
        <f t="shared" si="82"/>
        <v>Propriedade: na.escala    Domínio: Ajuste     Range: Escalar</v>
      </c>
      <c r="R75" s="35" t="str">
        <f t="shared" si="83"/>
        <v>Valor:  0.02</v>
      </c>
      <c r="S75" s="19" t="s">
        <v>151</v>
      </c>
      <c r="T75" s="55" t="str">
        <f t="shared" si="84"/>
        <v>Refere-se a propriedade     na.escala     &gt;  0.02</v>
      </c>
      <c r="U75" s="55">
        <f t="shared" si="44"/>
        <v>0.02</v>
      </c>
    </row>
    <row r="76" spans="1:21" ht="8.4" customHeight="1" x14ac:dyDescent="0.3">
      <c r="A76" s="32">
        <v>76</v>
      </c>
      <c r="B76" s="18" t="str">
        <f t="shared" si="85"/>
        <v>na.escala</v>
      </c>
      <c r="C76" s="109">
        <v>0.01</v>
      </c>
      <c r="D76" s="34" t="s">
        <v>46</v>
      </c>
      <c r="E76" s="26" t="str">
        <f t="shared" si="86"/>
        <v>tem.escala</v>
      </c>
      <c r="F76" s="95" t="str">
        <f t="shared" si="86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80"/>
        <v>Ajuste</v>
      </c>
      <c r="P76" s="25" t="str">
        <f t="shared" si="81"/>
        <v>Escalar</v>
      </c>
      <c r="Q76" s="35" t="str">
        <f t="shared" si="82"/>
        <v>Propriedade: na.escala    Domínio: Ajuste     Range: Escalar</v>
      </c>
      <c r="R76" s="35" t="str">
        <f t="shared" si="83"/>
        <v>Valor:  0.01</v>
      </c>
      <c r="S76" s="19" t="s">
        <v>151</v>
      </c>
      <c r="T76" s="55" t="str">
        <f t="shared" si="84"/>
        <v>Refere-se a propriedade     na.escala     &gt;  0.01</v>
      </c>
      <c r="U76" s="55">
        <f t="shared" si="44"/>
        <v>0.01</v>
      </c>
    </row>
    <row r="77" spans="1:21" ht="8.4" customHeight="1" x14ac:dyDescent="0.3">
      <c r="A77" s="32">
        <v>77</v>
      </c>
      <c r="B77" s="18" t="str">
        <f t="shared" si="85"/>
        <v>na.escala</v>
      </c>
      <c r="C77" s="109" t="s">
        <v>1490</v>
      </c>
      <c r="D77" s="34" t="s">
        <v>46</v>
      </c>
      <c r="E77" s="26" t="str">
        <f t="shared" si="86"/>
        <v>tem.escala</v>
      </c>
      <c r="F77" s="95" t="str">
        <f t="shared" si="86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80"/>
        <v>Ajuste</v>
      </c>
      <c r="P77" s="25" t="str">
        <f t="shared" si="81"/>
        <v>Escalar</v>
      </c>
      <c r="Q77" s="35" t="str">
        <f t="shared" si="82"/>
        <v>Propriedade: na.escala    Domínio: Ajuste     Range: Escalar</v>
      </c>
      <c r="R77" s="35" t="str">
        <f t="shared" si="83"/>
        <v>Valor:  0.0066</v>
      </c>
      <c r="S77" s="19" t="s">
        <v>151</v>
      </c>
      <c r="T77" s="55" t="str">
        <f t="shared" si="84"/>
        <v>Refere-se a propriedade     na.escala     &gt;  0.0066</v>
      </c>
      <c r="U77" s="55" t="str">
        <f t="shared" si="44"/>
        <v>0.0066</v>
      </c>
    </row>
    <row r="78" spans="1:21" ht="8.4" customHeight="1" x14ac:dyDescent="0.3">
      <c r="A78" s="32">
        <v>78</v>
      </c>
      <c r="B78" s="18" t="str">
        <f t="shared" si="85"/>
        <v>na.escala</v>
      </c>
      <c r="C78" s="109">
        <v>5.0000000000000001E-3</v>
      </c>
      <c r="D78" s="34" t="s">
        <v>46</v>
      </c>
      <c r="E78" s="26" t="str">
        <f t="shared" si="86"/>
        <v>tem.escala</v>
      </c>
      <c r="F78" s="95" t="str">
        <f t="shared" si="86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80"/>
        <v>Ajuste</v>
      </c>
      <c r="P78" s="25" t="str">
        <f t="shared" si="81"/>
        <v>Escalar</v>
      </c>
      <c r="Q78" s="35" t="str">
        <f t="shared" si="82"/>
        <v>Propriedade: na.escala    Domínio: Ajuste     Range: Escalar</v>
      </c>
      <c r="R78" s="35" t="str">
        <f t="shared" si="83"/>
        <v>Valor:  0.005</v>
      </c>
      <c r="S78" s="19" t="s">
        <v>151</v>
      </c>
      <c r="T78" s="55" t="str">
        <f t="shared" si="84"/>
        <v>Refere-se a propriedade     na.escala     &gt;  0.005</v>
      </c>
      <c r="U78" s="55">
        <f t="shared" si="44"/>
        <v>5.0000000000000001E-3</v>
      </c>
    </row>
    <row r="79" spans="1:21" ht="8.4" customHeight="1" x14ac:dyDescent="0.3">
      <c r="A79" s="32">
        <v>79</v>
      </c>
      <c r="B79" s="18" t="str">
        <f t="shared" si="85"/>
        <v>na.escala</v>
      </c>
      <c r="C79" s="109">
        <v>4.0000000000000001E-3</v>
      </c>
      <c r="D79" s="34" t="s">
        <v>46</v>
      </c>
      <c r="E79" s="26" t="str">
        <f t="shared" si="86"/>
        <v>tem.escala</v>
      </c>
      <c r="F79" s="95" t="str">
        <f t="shared" si="86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80"/>
        <v>Ajuste</v>
      </c>
      <c r="P79" s="25" t="str">
        <f t="shared" si="81"/>
        <v>Escalar</v>
      </c>
      <c r="Q79" s="35" t="str">
        <f t="shared" si="82"/>
        <v>Propriedade: na.escala    Domínio: Ajuste     Range: Escalar</v>
      </c>
      <c r="R79" s="35" t="str">
        <f t="shared" si="83"/>
        <v>Valor:  0.004</v>
      </c>
      <c r="S79" s="19" t="s">
        <v>151</v>
      </c>
      <c r="T79" s="55" t="str">
        <f t="shared" si="84"/>
        <v>Refere-se a propriedade     na.escala     &gt;  0.004</v>
      </c>
      <c r="U79" s="55">
        <f t="shared" si="44"/>
        <v>4.0000000000000001E-3</v>
      </c>
    </row>
    <row r="80" spans="1:21" ht="8.4" customHeight="1" x14ac:dyDescent="0.3">
      <c r="A80" s="32">
        <v>80</v>
      </c>
      <c r="B80" s="18" t="str">
        <f t="shared" si="85"/>
        <v>na.escala</v>
      </c>
      <c r="C80" s="109">
        <v>2E-3</v>
      </c>
      <c r="D80" s="34" t="s">
        <v>46</v>
      </c>
      <c r="E80" s="26" t="str">
        <f t="shared" si="86"/>
        <v>tem.escala</v>
      </c>
      <c r="F80" s="95" t="str">
        <f t="shared" si="86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80"/>
        <v>Ajuste</v>
      </c>
      <c r="P80" s="25" t="str">
        <f t="shared" si="81"/>
        <v>Escalar</v>
      </c>
      <c r="Q80" s="35" t="str">
        <f t="shared" si="82"/>
        <v>Propriedade: na.escala    Domínio: Ajuste     Range: Escalar</v>
      </c>
      <c r="R80" s="35" t="str">
        <f t="shared" si="83"/>
        <v>Valor:  0.002</v>
      </c>
      <c r="S80" s="19" t="s">
        <v>151</v>
      </c>
      <c r="T80" s="55" t="str">
        <f t="shared" si="84"/>
        <v>Refere-se a propriedade     na.escala     &gt;  0.002</v>
      </c>
      <c r="U80" s="55">
        <f t="shared" si="44"/>
        <v>2E-3</v>
      </c>
    </row>
    <row r="81" spans="1:21" ht="8.4" customHeight="1" x14ac:dyDescent="0.3">
      <c r="A81" s="32">
        <v>81</v>
      </c>
      <c r="B81" s="18" t="str">
        <f t="shared" si="85"/>
        <v>na.escala</v>
      </c>
      <c r="C81" s="109">
        <v>1E-3</v>
      </c>
      <c r="D81" s="34" t="s">
        <v>46</v>
      </c>
      <c r="E81" s="26" t="str">
        <f>E82</f>
        <v>tem.escala</v>
      </c>
      <c r="F81" s="95" t="str">
        <f t="shared" si="86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80"/>
        <v>Ajuste</v>
      </c>
      <c r="P81" s="25" t="str">
        <f t="shared" si="81"/>
        <v>Escalar</v>
      </c>
      <c r="Q81" s="35" t="str">
        <f t="shared" si="82"/>
        <v>Propriedade: na.escala    Domínio: Ajuste     Range: Escalar</v>
      </c>
      <c r="R81" s="35" t="str">
        <f t="shared" si="83"/>
        <v>Valor:  0.001</v>
      </c>
      <c r="S81" s="19" t="s">
        <v>151</v>
      </c>
      <c r="T81" s="55" t="e">
        <f>_xlfn.CONCAT("Refere-se a propriedade     ",#REF!, "     &gt;  ",U81)</f>
        <v>#REF!</v>
      </c>
      <c r="U81" s="55">
        <f t="shared" si="44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1445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80"/>
        <v>Ajuste</v>
      </c>
      <c r="P82" s="25" t="str">
        <f t="shared" si="81"/>
        <v>Escalar</v>
      </c>
      <c r="Q82" s="35" t="str">
        <f t="shared" si="82"/>
        <v>Propriedade: é.gráfica    Domínio: Ajuste     Range: Escalar</v>
      </c>
      <c r="R82" s="35" t="str">
        <f t="shared" si="83"/>
        <v>Valor:  é.gráfica</v>
      </c>
      <c r="S82" s="19" t="s">
        <v>151</v>
      </c>
      <c r="T82" s="55" t="str">
        <f t="shared" ref="T82" si="87">_xlfn.CONCAT("Refere-se a propriedade     ",F82, "     &gt;  ",U82)</f>
        <v>Refere-se a propriedade     é.gráfica     &gt;  é.gráfica</v>
      </c>
      <c r="U82" s="55" t="str">
        <f t="shared" si="44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0" t="s">
        <v>1491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80"/>
        <v>Ajuste</v>
      </c>
      <c r="P83" s="25" t="str">
        <f t="shared" si="81"/>
        <v>Escalar</v>
      </c>
      <c r="Q83" s="35" t="str">
        <f t="shared" si="82"/>
        <v>Propriedade: é.gráfica    Domínio: Ajuste     Range: Escalar</v>
      </c>
      <c r="R83" s="35" t="str">
        <f t="shared" si="83"/>
        <v>Valor:  esc.05.m</v>
      </c>
      <c r="S83" s="19" t="s">
        <v>151</v>
      </c>
      <c r="T83" s="55" t="str">
        <f>_xlfn.CONCAT("Refere-se a propriedade     ",F81, "     &gt;  ",U83)</f>
        <v>Refere-se a propriedade     na.escala     &gt;  esc.05.m</v>
      </c>
      <c r="U83" s="55" t="str">
        <f t="shared" si="44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0" t="s">
        <v>1294</v>
      </c>
      <c r="D84" s="34" t="s">
        <v>56</v>
      </c>
      <c r="E84" s="26" t="str">
        <f t="shared" si="86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80"/>
        <v>Ajuste</v>
      </c>
      <c r="P84" s="25" t="str">
        <f t="shared" si="81"/>
        <v>Escalar</v>
      </c>
      <c r="Q84" s="35" t="str">
        <f t="shared" si="82"/>
        <v>Propriedade: é.gráfica    Domínio: Ajuste     Range: Escalar</v>
      </c>
      <c r="R84" s="35" t="str">
        <f t="shared" si="83"/>
        <v>Valor:  esc.10.m</v>
      </c>
      <c r="S84" s="19" t="s">
        <v>151</v>
      </c>
      <c r="T84" s="55" t="str">
        <f t="shared" si="84"/>
        <v>Refere-se a propriedade     é.gráfica     &gt;  esc.10.m</v>
      </c>
      <c r="U84" s="55" t="str">
        <f t="shared" si="44"/>
        <v>esc.10.m</v>
      </c>
    </row>
    <row r="85" spans="1:21" ht="8.4" customHeight="1" x14ac:dyDescent="0.3">
      <c r="A85" s="32">
        <v>85</v>
      </c>
      <c r="B85" s="112" t="str">
        <f>ProjInfo!B6</f>
        <v>NBR.Data</v>
      </c>
      <c r="C85" s="112" t="str">
        <f>F85</f>
        <v>folha</v>
      </c>
      <c r="D85" s="113" t="s">
        <v>56</v>
      </c>
      <c r="E85" s="64" t="str">
        <f>ProjInfo!B5</f>
        <v>NBR.Prop</v>
      </c>
      <c r="F85" s="64" t="s">
        <v>1500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1422</v>
      </c>
      <c r="P85" s="33" t="s">
        <v>1232</v>
      </c>
      <c r="Q85" s="35" t="str">
        <f t="shared" si="82"/>
        <v>Propriedade: folha    Domínio: Elemento     Range: Folha</v>
      </c>
      <c r="R85" s="35" t="str">
        <f t="shared" si="83"/>
        <v>Valor:  folha</v>
      </c>
      <c r="S85" s="19" t="s">
        <v>151</v>
      </c>
      <c r="T85" s="55" t="str">
        <f t="shared" si="84"/>
        <v>Refere-se a propriedade     folha     &gt;  folha</v>
      </c>
      <c r="U85" s="55" t="str">
        <f t="shared" si="44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1345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1232</v>
      </c>
      <c r="P86" s="33" t="s">
        <v>590</v>
      </c>
      <c r="Q86" s="35" t="str">
        <f t="shared" si="82"/>
        <v>Propriedade: tem.papel    Domínio: Folha     Range: Em.Papel</v>
      </c>
      <c r="R86" s="35" t="str">
        <f t="shared" si="83"/>
        <v>Valor:  tem.papel</v>
      </c>
      <c r="S86" s="19" t="s">
        <v>151</v>
      </c>
      <c r="T86" s="55" t="str">
        <f t="shared" si="84"/>
        <v>Refere-se a propriedade     tem.papel     &gt;  tem.papel</v>
      </c>
      <c r="U86" s="55" t="str">
        <f t="shared" si="44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1295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82"/>
        <v>Propriedade: tem.papel    Domínio: Folha     Range: Em.Papel</v>
      </c>
      <c r="R87" s="35" t="str">
        <f t="shared" si="83"/>
        <v>Valor:  Papel.Sulfite</v>
      </c>
      <c r="S87" s="19" t="s">
        <v>151</v>
      </c>
      <c r="T87" s="55" t="str">
        <f t="shared" si="84"/>
        <v>Refere-se a propriedade     tem.papel     &gt;  Papel.Sulfite</v>
      </c>
      <c r="U87" s="55" t="str">
        <f t="shared" si="44"/>
        <v>Papel.Sulfite</v>
      </c>
    </row>
    <row r="88" spans="1:21" ht="8.4" customHeight="1" x14ac:dyDescent="0.3">
      <c r="A88" s="32">
        <v>88</v>
      </c>
      <c r="B88" s="18" t="str">
        <f t="shared" ref="B88:B103" si="88">F88</f>
        <v>tem.papel</v>
      </c>
      <c r="C88" s="18" t="s">
        <v>1296</v>
      </c>
      <c r="D88" s="34" t="s">
        <v>56</v>
      </c>
      <c r="E88" s="26" t="str">
        <f t="shared" ref="E88:F102" si="89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90">O87</f>
        <v>Folha</v>
      </c>
      <c r="P88" s="25" t="str">
        <f t="shared" ref="P88:P101" si="91">P87</f>
        <v>Em.Papel</v>
      </c>
      <c r="Q88" s="35" t="str">
        <f t="shared" si="82"/>
        <v>Propriedade: tem.papel    Domínio: Folha     Range: Em.Papel</v>
      </c>
      <c r="R88" s="35" t="str">
        <f t="shared" si="83"/>
        <v>Valor:  Papel.Vegetal</v>
      </c>
      <c r="S88" s="19" t="s">
        <v>151</v>
      </c>
      <c r="T88" s="55" t="str">
        <f t="shared" si="84"/>
        <v>Refere-se a propriedade     tem.papel     &gt;  Papel.Vegetal</v>
      </c>
      <c r="U88" s="55" t="str">
        <f t="shared" si="44"/>
        <v>Papel.Vegetal</v>
      </c>
    </row>
    <row r="89" spans="1:21" ht="8.4" customHeight="1" x14ac:dyDescent="0.3">
      <c r="A89" s="32">
        <v>89</v>
      </c>
      <c r="B89" s="18" t="str">
        <f t="shared" si="88"/>
        <v>tem.papel</v>
      </c>
      <c r="C89" s="18" t="s">
        <v>1297</v>
      </c>
      <c r="D89" s="34" t="s">
        <v>56</v>
      </c>
      <c r="E89" s="26" t="str">
        <f t="shared" si="89"/>
        <v>folha</v>
      </c>
      <c r="F89" s="26" t="str">
        <f t="shared" si="89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90"/>
        <v>Folha</v>
      </c>
      <c r="P89" s="25" t="str">
        <f t="shared" si="91"/>
        <v>Em.Papel</v>
      </c>
      <c r="Q89" s="35" t="str">
        <f t="shared" si="82"/>
        <v>Propriedade: tem.papel    Domínio: Folha     Range: Em.Papel</v>
      </c>
      <c r="R89" s="35" t="str">
        <f t="shared" si="83"/>
        <v>Valor:  Papel.Glossy</v>
      </c>
      <c r="S89" s="19" t="s">
        <v>151</v>
      </c>
      <c r="T89" s="55" t="str">
        <f t="shared" si="84"/>
        <v>Refere-se a propriedade     tem.papel     &gt;  Papel.Glossy</v>
      </c>
      <c r="U89" s="55" t="str">
        <f t="shared" si="44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92">F90</f>
        <v>tem.gramatura</v>
      </c>
      <c r="D90" s="67" t="s">
        <v>56</v>
      </c>
      <c r="E90" s="65" t="str">
        <f>E89</f>
        <v>folha</v>
      </c>
      <c r="F90" s="65" t="s">
        <v>1346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90"/>
        <v>Folha</v>
      </c>
      <c r="P90" s="40" t="s">
        <v>1236</v>
      </c>
      <c r="Q90" s="35" t="str">
        <f t="shared" ref="Q90" si="93">_xlfn.CONCAT("Propriedade: ",  F90, "    Domínio: ", O90, "     Range: ", P90)</f>
        <v>Propriedade: tem.gramatura    Domínio: Folha     Range: Em.Gramatura</v>
      </c>
      <c r="R90" s="35" t="str">
        <f t="shared" ref="R90" si="94">_xlfn.CONCAT("Valor:  ", C90)</f>
        <v>Valor:  tem.gramatura</v>
      </c>
      <c r="S90" s="19" t="s">
        <v>151</v>
      </c>
      <c r="T90" s="55" t="str">
        <f t="shared" ref="T90" si="95">_xlfn.CONCAT("Refere-se a propriedade     ",F90, "     &gt;  ",U90)</f>
        <v>Refere-se a propriedade     tem.gramatura     &gt;  tem.gramatura</v>
      </c>
      <c r="U90" s="55" t="str">
        <f t="shared" ref="U90" si="96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90"/>
        <v>Folha</v>
      </c>
      <c r="P91" s="25" t="str">
        <f t="shared" si="91"/>
        <v>Em.Gramatura</v>
      </c>
      <c r="Q91" s="35" t="str">
        <f t="shared" si="82"/>
        <v>Propriedade: tem.gramatura    Domínio: Folha     Range: Em.Gramatura</v>
      </c>
      <c r="R91" s="35" t="str">
        <f t="shared" si="83"/>
        <v>Valor:  075.gr</v>
      </c>
      <c r="S91" s="19" t="s">
        <v>151</v>
      </c>
      <c r="T91" s="55" t="str">
        <f t="shared" si="84"/>
        <v>Refere-se a propriedade     tem.gramatura     &gt;  075.gr</v>
      </c>
      <c r="U91" s="55" t="str">
        <f t="shared" si="44"/>
        <v>075.gr</v>
      </c>
    </row>
    <row r="92" spans="1:21" ht="8.4" customHeight="1" x14ac:dyDescent="0.3">
      <c r="A92" s="32">
        <v>92</v>
      </c>
      <c r="B92" s="18" t="str">
        <f t="shared" ref="B92:B95" si="97">F92</f>
        <v>tem.gramatura</v>
      </c>
      <c r="C92" s="18" t="s">
        <v>95</v>
      </c>
      <c r="D92" s="34" t="s">
        <v>56</v>
      </c>
      <c r="E92" s="26" t="str">
        <f t="shared" si="89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90"/>
        <v>Folha</v>
      </c>
      <c r="P92" s="25" t="str">
        <f t="shared" si="91"/>
        <v>Em.Gramatura</v>
      </c>
      <c r="Q92" s="35" t="str">
        <f t="shared" si="82"/>
        <v>Propriedade: tem.gramatura    Domínio: Folha     Range: Em.Gramatura</v>
      </c>
      <c r="R92" s="35" t="str">
        <f t="shared" si="83"/>
        <v>Valor:  090.gr</v>
      </c>
      <c r="S92" s="19" t="s">
        <v>151</v>
      </c>
      <c r="T92" s="55" t="str">
        <f t="shared" si="84"/>
        <v>Refere-se a propriedade     tem.gramatura     &gt;  090.gr</v>
      </c>
      <c r="U92" s="55" t="str">
        <f t="shared" si="44"/>
        <v>090.gr</v>
      </c>
    </row>
    <row r="93" spans="1:21" ht="8.4" customHeight="1" x14ac:dyDescent="0.3">
      <c r="A93" s="32">
        <v>93</v>
      </c>
      <c r="B93" s="18" t="str">
        <f t="shared" si="97"/>
        <v>tem.gramatura</v>
      </c>
      <c r="C93" s="18" t="s">
        <v>96</v>
      </c>
      <c r="D93" s="34" t="s">
        <v>56</v>
      </c>
      <c r="E93" s="26" t="str">
        <f t="shared" si="89"/>
        <v>folha</v>
      </c>
      <c r="F93" s="26" t="str">
        <f t="shared" si="89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90"/>
        <v>Folha</v>
      </c>
      <c r="P93" s="25" t="str">
        <f t="shared" si="91"/>
        <v>Em.Gramatura</v>
      </c>
      <c r="Q93" s="35" t="str">
        <f t="shared" si="82"/>
        <v>Propriedade: tem.gramatura    Domínio: Folha     Range: Em.Gramatura</v>
      </c>
      <c r="R93" s="35" t="str">
        <f t="shared" si="83"/>
        <v>Valor:  120.gr</v>
      </c>
      <c r="S93" s="19" t="s">
        <v>151</v>
      </c>
      <c r="T93" s="55" t="str">
        <f t="shared" si="84"/>
        <v>Refere-se a propriedade     tem.gramatura     &gt;  120.gr</v>
      </c>
      <c r="U93" s="55" t="str">
        <f t="shared" si="44"/>
        <v>120.gr</v>
      </c>
    </row>
    <row r="94" spans="1:21" ht="8.4" customHeight="1" x14ac:dyDescent="0.3">
      <c r="A94" s="32">
        <v>94</v>
      </c>
      <c r="B94" s="18" t="str">
        <f t="shared" si="97"/>
        <v>tem.gramatura</v>
      </c>
      <c r="C94" s="18" t="s">
        <v>97</v>
      </c>
      <c r="D94" s="34" t="s">
        <v>56</v>
      </c>
      <c r="E94" s="26" t="str">
        <f t="shared" si="89"/>
        <v>folha</v>
      </c>
      <c r="F94" s="26" t="str">
        <f t="shared" si="89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90"/>
        <v>Folha</v>
      </c>
      <c r="P94" s="25" t="str">
        <f t="shared" si="91"/>
        <v>Em.Gramatura</v>
      </c>
      <c r="Q94" s="35" t="str">
        <f t="shared" si="82"/>
        <v>Propriedade: tem.gramatura    Domínio: Folha     Range: Em.Gramatura</v>
      </c>
      <c r="R94" s="35" t="str">
        <f t="shared" si="83"/>
        <v>Valor:  180.gr</v>
      </c>
      <c r="S94" s="19" t="s">
        <v>151</v>
      </c>
      <c r="T94" s="55" t="str">
        <f t="shared" si="84"/>
        <v>Refere-se a propriedade     tem.gramatura     &gt;  180.gr</v>
      </c>
      <c r="U94" s="55" t="str">
        <f t="shared" si="44"/>
        <v>180.gr</v>
      </c>
    </row>
    <row r="95" spans="1:21" ht="8.4" customHeight="1" x14ac:dyDescent="0.3">
      <c r="A95" s="32">
        <v>95</v>
      </c>
      <c r="B95" s="18" t="str">
        <f t="shared" si="97"/>
        <v>tem.gramatura</v>
      </c>
      <c r="C95" s="18" t="s">
        <v>98</v>
      </c>
      <c r="D95" s="34" t="s">
        <v>56</v>
      </c>
      <c r="E95" s="26" t="str">
        <f t="shared" si="89"/>
        <v>folha</v>
      </c>
      <c r="F95" s="26" t="str">
        <f t="shared" si="89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90"/>
        <v>Folha</v>
      </c>
      <c r="P95" s="25" t="str">
        <f t="shared" si="91"/>
        <v>Em.Gramatura</v>
      </c>
      <c r="Q95" s="35" t="str">
        <f t="shared" si="82"/>
        <v>Propriedade: tem.gramatura    Domínio: Folha     Range: Em.Gramatura</v>
      </c>
      <c r="R95" s="35" t="str">
        <f t="shared" si="83"/>
        <v>Valor:  200.gr</v>
      </c>
      <c r="S95" s="19" t="s">
        <v>151</v>
      </c>
      <c r="T95" s="55" t="str">
        <f t="shared" si="84"/>
        <v>Refere-se a propriedade     tem.gramatura     &gt;  200.gr</v>
      </c>
      <c r="U95" s="55" t="str">
        <f t="shared" si="44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98">F96</f>
        <v>tem.formato</v>
      </c>
      <c r="D96" s="67" t="s">
        <v>56</v>
      </c>
      <c r="E96" s="65" t="str">
        <f t="shared" si="89"/>
        <v>folha</v>
      </c>
      <c r="F96" s="65" t="s">
        <v>1347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90"/>
        <v>Folha</v>
      </c>
      <c r="P96" s="33" t="s">
        <v>953</v>
      </c>
      <c r="Q96" s="35" t="str">
        <f t="shared" ref="Q96" si="99">_xlfn.CONCAT("Propriedade: ",  F96, "    Domínio: ", O96, "     Range: ", P96)</f>
        <v>Propriedade: tem.formato    Domínio: Folha     Range: Em.Formato</v>
      </c>
      <c r="R96" s="35" t="str">
        <f t="shared" ref="R96" si="100">_xlfn.CONCAT("Valor:  ", C96)</f>
        <v>Valor:  tem.formato</v>
      </c>
      <c r="S96" s="19" t="s">
        <v>151</v>
      </c>
      <c r="T96" s="55" t="str">
        <f t="shared" ref="T96" si="101">_xlfn.CONCAT("Refere-se a propriedade     ",F96, "     &gt;  ",U96)</f>
        <v>Refere-se a propriedade     tem.formato     &gt;  tem.formato</v>
      </c>
      <c r="U96" s="55" t="str">
        <f t="shared" ref="U96" si="10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1298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90"/>
        <v>Folha</v>
      </c>
      <c r="P97" s="25" t="str">
        <f t="shared" si="91"/>
        <v>Em.Formato</v>
      </c>
      <c r="Q97" s="35" t="str">
        <f t="shared" si="82"/>
        <v>Propriedade: tem.formato    Domínio: Folha     Range: Em.Formato</v>
      </c>
      <c r="R97" s="35" t="str">
        <f t="shared" si="83"/>
        <v>Valor:  A0.1189.841</v>
      </c>
      <c r="S97" s="19" t="s">
        <v>151</v>
      </c>
      <c r="T97" s="55" t="str">
        <f t="shared" si="84"/>
        <v>Refere-se a propriedade     tem.formato     &gt;  A0.1189.841</v>
      </c>
      <c r="U97" s="55" t="str">
        <f t="shared" si="44"/>
        <v>A0.1189.841</v>
      </c>
    </row>
    <row r="98" spans="1:23" ht="8.4" customHeight="1" x14ac:dyDescent="0.3">
      <c r="A98" s="32">
        <v>98</v>
      </c>
      <c r="B98" s="18" t="str">
        <f t="shared" ref="B98:B101" si="103">F98</f>
        <v>tem.formato</v>
      </c>
      <c r="C98" s="18" t="s">
        <v>1299</v>
      </c>
      <c r="D98" s="34" t="s">
        <v>56</v>
      </c>
      <c r="E98" s="26" t="str">
        <f t="shared" si="89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90"/>
        <v>Folha</v>
      </c>
      <c r="P98" s="25" t="str">
        <f t="shared" si="91"/>
        <v>Em.Formato</v>
      </c>
      <c r="Q98" s="35" t="str">
        <f t="shared" si="82"/>
        <v>Propriedade: tem.formato    Domínio: Folha     Range: Em.Formato</v>
      </c>
      <c r="R98" s="35" t="str">
        <f t="shared" si="83"/>
        <v>Valor:  A1.841.594</v>
      </c>
      <c r="S98" s="19" t="s">
        <v>151</v>
      </c>
      <c r="T98" s="55" t="str">
        <f t="shared" si="84"/>
        <v>Refere-se a propriedade     tem.formato     &gt;  A1.841.594</v>
      </c>
      <c r="U98" s="55" t="str">
        <f t="shared" si="44"/>
        <v>A1.841.594</v>
      </c>
    </row>
    <row r="99" spans="1:23" ht="8.4" customHeight="1" x14ac:dyDescent="0.3">
      <c r="A99" s="32">
        <v>99</v>
      </c>
      <c r="B99" s="18" t="str">
        <f t="shared" si="103"/>
        <v>tem.formato</v>
      </c>
      <c r="C99" s="18" t="s">
        <v>1300</v>
      </c>
      <c r="D99" s="34" t="s">
        <v>56</v>
      </c>
      <c r="E99" s="26" t="str">
        <f t="shared" si="89"/>
        <v>folha</v>
      </c>
      <c r="F99" s="26" t="str">
        <f t="shared" si="89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104">O98</f>
        <v>Folha</v>
      </c>
      <c r="P99" s="25" t="str">
        <f t="shared" si="91"/>
        <v>Em.Formato</v>
      </c>
      <c r="Q99" s="35" t="str">
        <f t="shared" si="82"/>
        <v>Propriedade: tem.formato    Domínio: Folha     Range: Em.Formato</v>
      </c>
      <c r="R99" s="35" t="str">
        <f t="shared" si="83"/>
        <v>Valor:  A2.594.420</v>
      </c>
      <c r="S99" s="19" t="s">
        <v>151</v>
      </c>
      <c r="T99" s="55" t="str">
        <f t="shared" si="84"/>
        <v>Refere-se a propriedade     tem.formato     &gt;  A2.594.420</v>
      </c>
      <c r="U99" s="55" t="str">
        <f t="shared" si="44"/>
        <v>A2.594.420</v>
      </c>
    </row>
    <row r="100" spans="1:23" ht="8.4" customHeight="1" x14ac:dyDescent="0.3">
      <c r="A100" s="32">
        <v>100</v>
      </c>
      <c r="B100" s="18" t="str">
        <f t="shared" si="103"/>
        <v>tem.formato</v>
      </c>
      <c r="C100" s="18" t="s">
        <v>1301</v>
      </c>
      <c r="D100" s="34" t="s">
        <v>56</v>
      </c>
      <c r="E100" s="26" t="str">
        <f t="shared" si="89"/>
        <v>folha</v>
      </c>
      <c r="F100" s="26" t="str">
        <f t="shared" si="89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104"/>
        <v>Folha</v>
      </c>
      <c r="P100" s="25" t="str">
        <f t="shared" si="91"/>
        <v>Em.Formato</v>
      </c>
      <c r="Q100" s="35" t="str">
        <f t="shared" si="82"/>
        <v>Propriedade: tem.formato    Domínio: Folha     Range: Em.Formato</v>
      </c>
      <c r="R100" s="35" t="str">
        <f t="shared" si="83"/>
        <v>Valor:  A3.420.297</v>
      </c>
      <c r="S100" s="19" t="s">
        <v>151</v>
      </c>
      <c r="T100" s="55" t="str">
        <f t="shared" si="84"/>
        <v>Refere-se a propriedade     tem.formato     &gt;  A3.420.297</v>
      </c>
      <c r="U100" s="55" t="str">
        <f t="shared" si="44"/>
        <v>A3.420.297</v>
      </c>
    </row>
    <row r="101" spans="1:23" ht="8.4" customHeight="1" x14ac:dyDescent="0.3">
      <c r="A101" s="32">
        <v>101</v>
      </c>
      <c r="B101" s="18" t="str">
        <f t="shared" si="103"/>
        <v>tem.formato</v>
      </c>
      <c r="C101" s="18" t="s">
        <v>1302</v>
      </c>
      <c r="D101" s="34" t="s">
        <v>56</v>
      </c>
      <c r="E101" s="26" t="str">
        <f t="shared" si="89"/>
        <v>folha</v>
      </c>
      <c r="F101" s="26" t="str">
        <f t="shared" si="89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91"/>
        <v>Em.Formato</v>
      </c>
      <c r="Q101" s="35" t="str">
        <f t="shared" si="82"/>
        <v>Propriedade: tem.formato    Domínio: Folha     Range: Em.Formato</v>
      </c>
      <c r="R101" s="35" t="str">
        <f t="shared" si="83"/>
        <v>Valor:  A4.297.210</v>
      </c>
      <c r="S101" s="19" t="s">
        <v>151</v>
      </c>
      <c r="T101" s="55" t="str">
        <f t="shared" si="84"/>
        <v>Refere-se a propriedade     tem.formato     &gt;  A4.297.210</v>
      </c>
      <c r="U101" s="55" t="str">
        <f t="shared" si="44"/>
        <v>A4.297.210</v>
      </c>
    </row>
    <row r="102" spans="1:23" ht="8.4" customHeight="1" x14ac:dyDescent="0.3">
      <c r="A102" s="32">
        <v>102</v>
      </c>
      <c r="B102" s="63" t="str">
        <f t="shared" ref="B102" si="105">E102</f>
        <v>folha</v>
      </c>
      <c r="C102" s="63" t="str">
        <f>F102</f>
        <v>tem.margens</v>
      </c>
      <c r="D102" s="67" t="s">
        <v>56</v>
      </c>
      <c r="E102" s="65" t="str">
        <f t="shared" si="89"/>
        <v>folha</v>
      </c>
      <c r="F102" s="65" t="s">
        <v>1348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106">O100</f>
        <v>Folha</v>
      </c>
      <c r="P102" s="40" t="s">
        <v>1242</v>
      </c>
      <c r="Q102" s="35" t="str">
        <f t="shared" ref="Q102" si="107">_xlfn.CONCAT("Propriedade: ",  F102, "    Domínio: ", O102, "     Range: ", P102)</f>
        <v>Propriedade: tem.margens    Domínio: Folha     Range: Com.Margens</v>
      </c>
      <c r="R102" s="35" t="str">
        <f t="shared" ref="R102" si="108">_xlfn.CONCAT("Valor:  ", C102)</f>
        <v>Valor:  tem.margens</v>
      </c>
      <c r="S102" s="19" t="s">
        <v>151</v>
      </c>
      <c r="T102" s="55" t="str">
        <f t="shared" ref="T102" si="109">_xlfn.CONCAT("Refere-se a propriedade     ",F102, "     &gt;  ",U102)</f>
        <v>Refere-se a propriedade     tem.margens     &gt;  tem.margens</v>
      </c>
      <c r="U102" s="55" t="str">
        <f t="shared" ref="U102" si="110">C102</f>
        <v>tem.margens</v>
      </c>
    </row>
    <row r="103" spans="1:23" ht="8.4" customHeight="1" x14ac:dyDescent="0.3">
      <c r="A103" s="32">
        <v>103</v>
      </c>
      <c r="B103" s="18" t="str">
        <f t="shared" si="88"/>
        <v>tem.margens</v>
      </c>
      <c r="C103" s="18" t="s">
        <v>1303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106"/>
        <v>Folha</v>
      </c>
      <c r="P103" s="9" t="str">
        <f>P102</f>
        <v>Com.Margens</v>
      </c>
      <c r="Q103" s="35" t="str">
        <f t="shared" si="82"/>
        <v>Propriedade: tem.margens    Domínio: Folha     Range: Com.Margens</v>
      </c>
      <c r="R103" s="35" t="str">
        <f t="shared" si="83"/>
        <v>Valor:  25.10.10.10</v>
      </c>
      <c r="S103" s="19" t="s">
        <v>151</v>
      </c>
      <c r="T103" s="55" t="str">
        <f t="shared" si="84"/>
        <v>Refere-se a propriedade     tem.margens     &gt;  25.10.10.10</v>
      </c>
      <c r="U103" s="55" t="str">
        <f t="shared" si="44"/>
        <v>25.10.10.10</v>
      </c>
    </row>
    <row r="104" spans="1:23" ht="8.4" customHeight="1" x14ac:dyDescent="0.3">
      <c r="A104" s="32">
        <v>104</v>
      </c>
      <c r="B104" s="112" t="str">
        <f>ProjInfo!B6</f>
        <v>NBR.Data</v>
      </c>
      <c r="C104" s="112" t="str">
        <f>F104</f>
        <v>código.abnt</v>
      </c>
      <c r="D104" s="113" t="s">
        <v>56</v>
      </c>
      <c r="E104" s="64" t="str">
        <f>ProjInfo!B5</f>
        <v>NBR.Prop</v>
      </c>
      <c r="F104" s="64" t="s">
        <v>1447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82"/>
        <v>Propriedade: código.abnt    Domínio: Classificador     Range: Da.ABNT</v>
      </c>
      <c r="R104" s="35" t="str">
        <f t="shared" si="83"/>
        <v>Valor:  código.abnt</v>
      </c>
      <c r="S104" s="19" t="s">
        <v>151</v>
      </c>
      <c r="T104" s="55" t="str">
        <f t="shared" si="84"/>
        <v>Refere-se a propriedade     código.abnt     &gt;  código.abnt</v>
      </c>
      <c r="U104" s="55" t="str">
        <f t="shared" si="44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1343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82"/>
        <v>Propriedade: tem.código    Domínio: Classificador     Range: Da.ABNT</v>
      </c>
      <c r="R105" s="35" t="str">
        <f t="shared" si="83"/>
        <v>Valor:  tem.código</v>
      </c>
      <c r="S105" s="19" t="s">
        <v>151</v>
      </c>
      <c r="T105" s="55" t="str">
        <f t="shared" si="84"/>
        <v>Refere-se a propriedade     tem.código     &gt;  tem.código</v>
      </c>
      <c r="U105" s="55" t="str">
        <f t="shared" si="44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1304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11">O105</f>
        <v>Classificador</v>
      </c>
      <c r="P106" s="25" t="str">
        <f t="shared" si="111"/>
        <v>Da.ABNT</v>
      </c>
      <c r="Q106" s="35" t="str">
        <f t="shared" si="82"/>
        <v>Propriedade: tem.código    Domínio: Classificador     Range: Da.ABNT</v>
      </c>
      <c r="R106" s="35" t="str">
        <f t="shared" si="83"/>
        <v>Valor:  0M.</v>
      </c>
      <c r="S106" s="19" t="s">
        <v>151</v>
      </c>
      <c r="T106" s="55" t="str">
        <f t="shared" si="84"/>
        <v>Refere-se a propriedade     tem.código     &gt;  0M.</v>
      </c>
      <c r="U106" s="55" t="str">
        <f t="shared" si="44"/>
        <v>0M.</v>
      </c>
    </row>
    <row r="107" spans="1:23" ht="8.4" customHeight="1" x14ac:dyDescent="0.3">
      <c r="A107" s="32">
        <v>107</v>
      </c>
      <c r="B107" s="18" t="str">
        <f t="shared" ref="B107:B118" si="112">F107</f>
        <v>tem.código</v>
      </c>
      <c r="C107" s="88" t="s">
        <v>1305</v>
      </c>
      <c r="D107" s="34" t="s">
        <v>56</v>
      </c>
      <c r="E107" s="26" t="str">
        <f t="shared" ref="E107:F118" si="113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11"/>
        <v>Classificador</v>
      </c>
      <c r="P107" s="25" t="str">
        <f t="shared" si="111"/>
        <v>Da.ABNT</v>
      </c>
      <c r="Q107" s="35" t="str">
        <f t="shared" si="82"/>
        <v>Propriedade: tem.código    Domínio: Classificador     Range: Da.ABNT</v>
      </c>
      <c r="R107" s="35" t="str">
        <f t="shared" si="83"/>
        <v>Valor:  0P.</v>
      </c>
      <c r="S107" s="19" t="s">
        <v>151</v>
      </c>
      <c r="T107" s="55" t="str">
        <f t="shared" si="84"/>
        <v>Refere-se a propriedade     tem.código     &gt;  0P.</v>
      </c>
      <c r="U107" s="55" t="str">
        <f t="shared" si="44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12"/>
        <v>tem.código</v>
      </c>
      <c r="C108" s="90" t="s">
        <v>1306</v>
      </c>
      <c r="D108" s="34" t="s">
        <v>56</v>
      </c>
      <c r="E108" s="26" t="str">
        <f t="shared" si="113"/>
        <v>código.abnt</v>
      </c>
      <c r="F108" s="95" t="str">
        <f t="shared" si="113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11"/>
        <v>Classificador</v>
      </c>
      <c r="P108" s="25" t="str">
        <f t="shared" si="111"/>
        <v>Da.ABNT</v>
      </c>
      <c r="Q108" s="35" t="str">
        <f t="shared" si="82"/>
        <v>Propriedade: tem.código    Domínio: Classificador     Range: Da.ABNT</v>
      </c>
      <c r="R108" s="35" t="str">
        <f t="shared" si="83"/>
        <v>Valor:  1F.</v>
      </c>
      <c r="S108" s="19" t="s">
        <v>151</v>
      </c>
      <c r="T108" s="55" t="str">
        <f t="shared" si="84"/>
        <v>Refere-se a propriedade     tem.código     &gt;  1F.</v>
      </c>
      <c r="U108" s="55" t="str">
        <f t="shared" si="44"/>
        <v>1F.</v>
      </c>
    </row>
    <row r="109" spans="1:23" ht="8.4" customHeight="1" x14ac:dyDescent="0.3">
      <c r="A109" s="32">
        <v>109</v>
      </c>
      <c r="B109" s="18" t="str">
        <f t="shared" si="112"/>
        <v>tem.código</v>
      </c>
      <c r="C109" s="90" t="s">
        <v>1307</v>
      </c>
      <c r="D109" s="34" t="s">
        <v>56</v>
      </c>
      <c r="E109" s="26" t="str">
        <f t="shared" si="113"/>
        <v>código.abnt</v>
      </c>
      <c r="F109" s="95" t="str">
        <f t="shared" si="113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11"/>
        <v>Classificador</v>
      </c>
      <c r="P109" s="25" t="str">
        <f t="shared" si="111"/>
        <v>Da.ABNT</v>
      </c>
      <c r="Q109" s="35" t="str">
        <f t="shared" si="82"/>
        <v>Propriedade: tem.código    Domínio: Classificador     Range: Da.ABNT</v>
      </c>
      <c r="R109" s="35" t="str">
        <f t="shared" si="83"/>
        <v>Valor:  1S.</v>
      </c>
      <c r="S109" s="19" t="s">
        <v>151</v>
      </c>
      <c r="T109" s="55" t="str">
        <f t="shared" si="84"/>
        <v>Refere-se a propriedade     tem.código     &gt;  1S.</v>
      </c>
      <c r="U109" s="55" t="str">
        <f t="shared" si="44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12"/>
        <v>tem.código</v>
      </c>
      <c r="C110" s="90" t="s">
        <v>1308</v>
      </c>
      <c r="D110" s="34" t="s">
        <v>56</v>
      </c>
      <c r="E110" s="26" t="str">
        <f t="shared" si="113"/>
        <v>código.abnt</v>
      </c>
      <c r="F110" s="95" t="str">
        <f t="shared" si="113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11"/>
        <v>Classificador</v>
      </c>
      <c r="P110" s="25" t="str">
        <f t="shared" si="111"/>
        <v>Da.ABNT</v>
      </c>
      <c r="Q110" s="35" t="str">
        <f t="shared" si="82"/>
        <v>Propriedade: tem.código    Domínio: Classificador     Range: Da.ABNT</v>
      </c>
      <c r="R110" s="35" t="str">
        <f t="shared" si="83"/>
        <v>Valor:  1D.</v>
      </c>
      <c r="S110" s="19" t="s">
        <v>151</v>
      </c>
      <c r="T110" s="55" t="str">
        <f t="shared" si="84"/>
        <v>Refere-se a propriedade     tem.código     &gt;  1D.</v>
      </c>
      <c r="U110" s="55" t="str">
        <f t="shared" si="44"/>
        <v>1D.</v>
      </c>
    </row>
    <row r="111" spans="1:23" ht="8.4" customHeight="1" x14ac:dyDescent="0.3">
      <c r="A111" s="32">
        <v>111</v>
      </c>
      <c r="B111" s="18" t="str">
        <f t="shared" si="112"/>
        <v>tem.código</v>
      </c>
      <c r="C111" s="91" t="s">
        <v>1309</v>
      </c>
      <c r="D111" s="34" t="s">
        <v>56</v>
      </c>
      <c r="E111" s="26" t="str">
        <f t="shared" si="113"/>
        <v>código.abnt</v>
      </c>
      <c r="F111" s="95" t="str">
        <f t="shared" si="113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11"/>
        <v>Classificador</v>
      </c>
      <c r="P111" s="25" t="str">
        <f t="shared" si="111"/>
        <v>Da.ABNT</v>
      </c>
      <c r="Q111" s="35" t="str">
        <f t="shared" si="82"/>
        <v>Propriedade: tem.código    Domínio: Classificador     Range: Da.ABNT</v>
      </c>
      <c r="R111" s="35" t="str">
        <f t="shared" si="83"/>
        <v>Valor:  2N.</v>
      </c>
      <c r="S111" s="19" t="s">
        <v>151</v>
      </c>
      <c r="T111" s="55" t="str">
        <f t="shared" si="84"/>
        <v>Refere-se a propriedade     tem.código     &gt;  2N.</v>
      </c>
      <c r="U111" s="55" t="str">
        <f t="shared" si="44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12"/>
        <v>tem.código</v>
      </c>
      <c r="C112" s="91" t="s">
        <v>1310</v>
      </c>
      <c r="D112" s="34" t="s">
        <v>56</v>
      </c>
      <c r="E112" s="26" t="str">
        <f t="shared" si="113"/>
        <v>código.abnt</v>
      </c>
      <c r="F112" s="95" t="str">
        <f t="shared" si="113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11"/>
        <v>Classificador</v>
      </c>
      <c r="P112" s="25" t="str">
        <f t="shared" si="111"/>
        <v>Da.ABNT</v>
      </c>
      <c r="Q112" s="35" t="str">
        <f t="shared" si="82"/>
        <v>Propriedade: tem.código    Domínio: Classificador     Range: Da.ABNT</v>
      </c>
      <c r="R112" s="35" t="str">
        <f t="shared" si="83"/>
        <v>Valor:  2Q.</v>
      </c>
      <c r="S112" s="19" t="s">
        <v>151</v>
      </c>
      <c r="T112" s="55" t="str">
        <f t="shared" si="84"/>
        <v>Refere-se a propriedade     tem.código     &gt;  2Q.</v>
      </c>
      <c r="U112" s="55" t="str">
        <f t="shared" si="44"/>
        <v>2Q.</v>
      </c>
    </row>
    <row r="113" spans="1:23" ht="8.4" customHeight="1" x14ac:dyDescent="0.3">
      <c r="A113" s="32">
        <v>113</v>
      </c>
      <c r="B113" s="18" t="str">
        <f t="shared" si="112"/>
        <v>tem.código</v>
      </c>
      <c r="C113" s="91" t="s">
        <v>1311</v>
      </c>
      <c r="D113" s="34" t="s">
        <v>56</v>
      </c>
      <c r="E113" s="26" t="str">
        <f t="shared" si="113"/>
        <v>código.abnt</v>
      </c>
      <c r="F113" s="95" t="str">
        <f t="shared" si="113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11"/>
        <v>Classificador</v>
      </c>
      <c r="P113" s="25" t="str">
        <f t="shared" si="111"/>
        <v>Da.ABNT</v>
      </c>
      <c r="Q113" s="35" t="str">
        <f t="shared" si="82"/>
        <v>Propriedade: tem.código    Domínio: Classificador     Range: Da.ABNT</v>
      </c>
      <c r="R113" s="35" t="str">
        <f t="shared" si="83"/>
        <v>Valor:  2C.</v>
      </c>
      <c r="S113" s="19" t="s">
        <v>151</v>
      </c>
      <c r="T113" s="55" t="str">
        <f t="shared" si="84"/>
        <v>Refere-se a propriedade     tem.código     &gt;  2C.</v>
      </c>
      <c r="U113" s="55" t="str">
        <f t="shared" si="44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12"/>
        <v>tem.código</v>
      </c>
      <c r="C114" s="92" t="s">
        <v>1312</v>
      </c>
      <c r="D114" s="34" t="s">
        <v>56</v>
      </c>
      <c r="E114" s="26" t="str">
        <f t="shared" si="113"/>
        <v>código.abnt</v>
      </c>
      <c r="F114" s="95" t="str">
        <f t="shared" si="113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11"/>
        <v>Classificador</v>
      </c>
      <c r="P114" s="25" t="str">
        <f t="shared" si="111"/>
        <v>Da.ABNT</v>
      </c>
      <c r="Q114" s="35" t="str">
        <f t="shared" si="82"/>
        <v>Propriedade: tem.código    Domínio: Classificador     Range: Da.ABNT</v>
      </c>
      <c r="R114" s="35" t="str">
        <f t="shared" si="83"/>
        <v>Valor:  3E.</v>
      </c>
      <c r="S114" s="19" t="s">
        <v>151</v>
      </c>
      <c r="T114" s="55" t="str">
        <f t="shared" si="84"/>
        <v>Refere-se a propriedade     tem.código     &gt;  3E.</v>
      </c>
      <c r="U114" s="55" t="str">
        <f t="shared" ref="U114:U177" si="114">C114</f>
        <v>3E.</v>
      </c>
    </row>
    <row r="115" spans="1:23" ht="8.4" customHeight="1" x14ac:dyDescent="0.3">
      <c r="A115" s="32">
        <v>115</v>
      </c>
      <c r="B115" s="18" t="str">
        <f t="shared" si="112"/>
        <v>tem.código</v>
      </c>
      <c r="C115" s="92" t="s">
        <v>1313</v>
      </c>
      <c r="D115" s="34" t="s">
        <v>56</v>
      </c>
      <c r="E115" s="26" t="str">
        <f t="shared" si="113"/>
        <v>código.abnt</v>
      </c>
      <c r="F115" s="95" t="str">
        <f t="shared" si="113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11"/>
        <v>Classificador</v>
      </c>
      <c r="P115" s="25" t="str">
        <f t="shared" si="111"/>
        <v>Da.ABNT</v>
      </c>
      <c r="Q115" s="35" t="str">
        <f t="shared" si="82"/>
        <v>Propriedade: tem.código    Domínio: Classificador     Range: Da.ABNT</v>
      </c>
      <c r="R115" s="35" t="str">
        <f t="shared" si="83"/>
        <v>Valor:  3R.</v>
      </c>
      <c r="S115" s="19" t="s">
        <v>151</v>
      </c>
      <c r="T115" s="55" t="str">
        <f t="shared" si="84"/>
        <v>Refere-se a propriedade     tem.código     &gt;  3R.</v>
      </c>
      <c r="U115" s="55" t="str">
        <f t="shared" si="114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12"/>
        <v>tem.código</v>
      </c>
      <c r="C116" s="93" t="s">
        <v>1314</v>
      </c>
      <c r="D116" s="34" t="s">
        <v>56</v>
      </c>
      <c r="E116" s="26" t="str">
        <f t="shared" si="113"/>
        <v>código.abnt</v>
      </c>
      <c r="F116" s="95" t="str">
        <f t="shared" si="113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11"/>
        <v>Classificador</v>
      </c>
      <c r="P116" s="25" t="str">
        <f t="shared" si="111"/>
        <v>Da.ABNT</v>
      </c>
      <c r="Q116" s="35" t="str">
        <f t="shared" si="82"/>
        <v>Propriedade: tem.código    Domínio: Classificador     Range: Da.ABNT</v>
      </c>
      <c r="R116" s="35" t="str">
        <f t="shared" si="83"/>
        <v>Valor:  4A.</v>
      </c>
      <c r="S116" s="19" t="s">
        <v>151</v>
      </c>
      <c r="T116" s="55" t="str">
        <f t="shared" si="84"/>
        <v>Refere-se a propriedade     tem.código     &gt;  4A.</v>
      </c>
      <c r="U116" s="55" t="str">
        <f t="shared" si="114"/>
        <v>4A.</v>
      </c>
    </row>
    <row r="117" spans="1:23" ht="8.4" customHeight="1" x14ac:dyDescent="0.3">
      <c r="A117" s="32">
        <v>117</v>
      </c>
      <c r="B117" s="18" t="str">
        <f t="shared" si="112"/>
        <v>tem.código</v>
      </c>
      <c r="C117" s="93" t="s">
        <v>1315</v>
      </c>
      <c r="D117" s="34" t="s">
        <v>56</v>
      </c>
      <c r="E117" s="26" t="str">
        <f t="shared" si="113"/>
        <v>código.abnt</v>
      </c>
      <c r="F117" s="95" t="str">
        <f t="shared" si="113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11"/>
        <v>Classificador</v>
      </c>
      <c r="P117" s="25" t="str">
        <f t="shared" si="111"/>
        <v>Da.ABNT</v>
      </c>
      <c r="Q117" s="35" t="str">
        <f t="shared" si="82"/>
        <v>Propriedade: tem.código    Domínio: Classificador     Range: Da.ABNT</v>
      </c>
      <c r="R117" s="35" t="str">
        <f t="shared" si="83"/>
        <v>Valor:  4U.</v>
      </c>
      <c r="S117" s="19" t="s">
        <v>151</v>
      </c>
      <c r="T117" s="55" t="str">
        <f t="shared" si="84"/>
        <v>Refere-se a propriedade     tem.código     &gt;  4U.</v>
      </c>
      <c r="U117" s="55" t="str">
        <f t="shared" si="114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12"/>
        <v>tem.código</v>
      </c>
      <c r="C118" s="89" t="s">
        <v>1316</v>
      </c>
      <c r="D118" s="34" t="s">
        <v>56</v>
      </c>
      <c r="E118" s="26" t="str">
        <f t="shared" si="113"/>
        <v>código.abnt</v>
      </c>
      <c r="F118" s="95" t="str">
        <f t="shared" si="113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11"/>
        <v>Classificador</v>
      </c>
      <c r="P118" s="25" t="str">
        <f t="shared" si="111"/>
        <v>Da.ABNT</v>
      </c>
      <c r="Q118" s="35" t="str">
        <f t="shared" si="82"/>
        <v>Propriedade: tem.código    Domínio: Classificador     Range: Da.ABNT</v>
      </c>
      <c r="R118" s="35" t="str">
        <f t="shared" si="83"/>
        <v>Valor:  5I.</v>
      </c>
      <c r="S118" s="19" t="s">
        <v>151</v>
      </c>
      <c r="T118" s="55" t="str">
        <f t="shared" si="84"/>
        <v>Refere-se a propriedade     tem.código     &gt;  5I.</v>
      </c>
      <c r="U118" s="55" t="str">
        <f t="shared" si="114"/>
        <v>5I.</v>
      </c>
    </row>
    <row r="119" spans="1:23" ht="8.4" customHeight="1" x14ac:dyDescent="0.3">
      <c r="A119" s="32">
        <v>119</v>
      </c>
      <c r="B119" s="112" t="str">
        <f>ProjInfo!B6</f>
        <v>NBR.Data</v>
      </c>
      <c r="C119" s="112" t="str">
        <f>F119</f>
        <v>código.sus</v>
      </c>
      <c r="D119" s="113" t="s">
        <v>56</v>
      </c>
      <c r="E119" s="64" t="str">
        <f>ProjInfo!B5</f>
        <v>NBR.Prop</v>
      </c>
      <c r="F119" s="64" t="s">
        <v>1446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11"/>
        <v>Classificador</v>
      </c>
      <c r="P119" s="33" t="s">
        <v>1013</v>
      </c>
      <c r="Q119" s="35" t="str">
        <f t="shared" si="82"/>
        <v>Propriedade: código.sus    Domínio: Classificador     Range: Do.SomaSUS</v>
      </c>
      <c r="R119" s="35" t="str">
        <f t="shared" si="83"/>
        <v>Valor:  código.sus</v>
      </c>
      <c r="S119" s="19" t="s">
        <v>151</v>
      </c>
      <c r="T119" s="55" t="str">
        <f t="shared" si="84"/>
        <v>Refere-se a propriedade     código.sus     &gt;  código.sus</v>
      </c>
      <c r="U119" s="55" t="str">
        <f t="shared" si="114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1334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82"/>
        <v>Propriedade: tem.volume    Domínio: Classificador     Range: Do.SomaSUS</v>
      </c>
      <c r="R120" s="35" t="str">
        <f t="shared" si="83"/>
        <v>Valor:  tem.volume</v>
      </c>
      <c r="S120" s="19" t="s">
        <v>151</v>
      </c>
      <c r="T120" s="55" t="str">
        <f t="shared" si="84"/>
        <v>Refere-se a propriedade     tem.volume     &gt;  tem.volume</v>
      </c>
      <c r="U120" s="55" t="str">
        <f t="shared" si="114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1326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82"/>
        <v>Propriedade: tem.volume    Domínio: Classificador     Range: Do.SomaSUS</v>
      </c>
      <c r="R121" s="35" t="str">
        <f t="shared" si="83"/>
        <v>Valor:  V1</v>
      </c>
      <c r="S121" s="19" t="s">
        <v>151</v>
      </c>
      <c r="T121" s="55" t="str">
        <f t="shared" si="84"/>
        <v>Refere-se a propriedade     tem.volume     &gt;  V1</v>
      </c>
      <c r="U121" s="55" t="str">
        <f t="shared" si="114"/>
        <v>V1</v>
      </c>
    </row>
    <row r="122" spans="1:23" ht="8.4" customHeight="1" x14ac:dyDescent="0.3">
      <c r="A122" s="32">
        <v>122</v>
      </c>
      <c r="B122" s="18" t="str">
        <f t="shared" ref="B122:B134" si="115">F122</f>
        <v>tem.volume</v>
      </c>
      <c r="C122" s="94" t="s">
        <v>1327</v>
      </c>
      <c r="D122" s="34" t="s">
        <v>56</v>
      </c>
      <c r="E122" s="26" t="str">
        <f t="shared" ref="E122:F138" si="116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17">O120</f>
        <v>Classificador</v>
      </c>
      <c r="P122" s="25" t="str">
        <f t="shared" ref="O122:P134" si="118">P121</f>
        <v>Do.SomaSUS</v>
      </c>
      <c r="Q122" s="35" t="str">
        <f t="shared" si="82"/>
        <v>Propriedade: tem.volume    Domínio: Classificador     Range: Do.SomaSUS</v>
      </c>
      <c r="R122" s="35" t="str">
        <f t="shared" si="83"/>
        <v>Valor:  V2</v>
      </c>
      <c r="S122" s="19" t="s">
        <v>151</v>
      </c>
      <c r="T122" s="55" t="str">
        <f t="shared" si="84"/>
        <v>Refere-se a propriedade     tem.volume     &gt;  V2</v>
      </c>
      <c r="U122" s="55" t="str">
        <f t="shared" si="114"/>
        <v>V2</v>
      </c>
    </row>
    <row r="123" spans="1:23" ht="8.4" customHeight="1" x14ac:dyDescent="0.3">
      <c r="A123" s="32">
        <v>123</v>
      </c>
      <c r="B123" s="18" t="str">
        <f t="shared" si="115"/>
        <v>tem.volume</v>
      </c>
      <c r="C123" s="94" t="s">
        <v>1328</v>
      </c>
      <c r="D123" s="34" t="s">
        <v>56</v>
      </c>
      <c r="E123" s="26" t="str">
        <f t="shared" si="116"/>
        <v>código.sus</v>
      </c>
      <c r="F123" s="102" t="str">
        <f t="shared" si="116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17"/>
        <v>Classificador</v>
      </c>
      <c r="P123" s="25" t="str">
        <f t="shared" ref="P123" si="119">P122</f>
        <v>Do.SomaSUS</v>
      </c>
      <c r="Q123" s="35" t="str">
        <f t="shared" si="82"/>
        <v>Propriedade: tem.volume    Domínio: Classificador     Range: Do.SomaSUS</v>
      </c>
      <c r="R123" s="35" t="str">
        <f t="shared" si="83"/>
        <v>Valor:  V3</v>
      </c>
      <c r="S123" s="19" t="s">
        <v>151</v>
      </c>
      <c r="T123" s="55" t="str">
        <f t="shared" si="84"/>
        <v>Refere-se a propriedade     tem.volume     &gt;  V3</v>
      </c>
      <c r="U123" s="55" t="str">
        <f t="shared" si="114"/>
        <v>V3</v>
      </c>
    </row>
    <row r="124" spans="1:23" ht="8.4" customHeight="1" x14ac:dyDescent="0.3">
      <c r="A124" s="32">
        <v>124</v>
      </c>
      <c r="B124" s="18" t="str">
        <f t="shared" si="115"/>
        <v>tem.volume</v>
      </c>
      <c r="C124" s="94" t="s">
        <v>1329</v>
      </c>
      <c r="D124" s="34" t="s">
        <v>56</v>
      </c>
      <c r="E124" s="26" t="str">
        <f t="shared" si="116"/>
        <v>código.sus</v>
      </c>
      <c r="F124" s="102" t="str">
        <f t="shared" si="116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17"/>
        <v>Classificador</v>
      </c>
      <c r="P124" s="25" t="str">
        <f t="shared" ref="P124" si="120">P123</f>
        <v>Do.SomaSUS</v>
      </c>
      <c r="Q124" s="35" t="str">
        <f t="shared" si="82"/>
        <v>Propriedade: tem.volume    Domínio: Classificador     Range: Do.SomaSUS</v>
      </c>
      <c r="R124" s="35" t="str">
        <f t="shared" si="83"/>
        <v>Valor:  V4</v>
      </c>
      <c r="S124" s="19" t="s">
        <v>151</v>
      </c>
      <c r="T124" s="55" t="str">
        <f t="shared" si="84"/>
        <v>Refere-se a propriedade     tem.volume     &gt;  V4</v>
      </c>
      <c r="U124" s="55" t="str">
        <f t="shared" si="114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21">F125</f>
        <v>tem.unid.funcional</v>
      </c>
      <c r="D125" s="67" t="s">
        <v>56</v>
      </c>
      <c r="E125" s="65" t="str">
        <f>E124</f>
        <v>código.sus</v>
      </c>
      <c r="F125" s="104" t="s">
        <v>1344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17"/>
        <v>Classificador</v>
      </c>
      <c r="P125" s="25" t="str">
        <f t="shared" ref="P125" si="122">P124</f>
        <v>Do.SomaSUS</v>
      </c>
      <c r="Q125" s="35" t="str">
        <f t="shared" ref="Q125" si="123">_xlfn.CONCAT("Propriedade: ",  F125, "    Domínio: ", O125, "     Range: ", P125)</f>
        <v>Propriedade: tem.unid.funcional    Domínio: Classificador     Range: Do.SomaSUS</v>
      </c>
      <c r="R125" s="35" t="str">
        <f t="shared" ref="R125" si="124">_xlfn.CONCAT("Valor:  ", C125)</f>
        <v>Valor:  tem.unid.funcional</v>
      </c>
      <c r="S125" s="19" t="s">
        <v>151</v>
      </c>
      <c r="T125" s="55" t="str">
        <f t="shared" ref="T125" si="125">_xlfn.CONCAT("Refere-se a propriedade     ",F125, "     &gt;  ",U125)</f>
        <v>Refere-se a propriedade     tem.unid.funcional     &gt;  tem.unid.funcional</v>
      </c>
      <c r="U125" s="55" t="str">
        <f t="shared" ref="U125" si="126">C125</f>
        <v>tem.unid.funcional</v>
      </c>
    </row>
    <row r="126" spans="1:23" ht="8.4" customHeight="1" x14ac:dyDescent="0.3">
      <c r="A126" s="32">
        <v>126</v>
      </c>
      <c r="B126" s="18" t="str">
        <f t="shared" si="115"/>
        <v>tem.unid.funcional</v>
      </c>
      <c r="C126" s="94" t="s">
        <v>1317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27">P125</f>
        <v>Do.SomaSUS</v>
      </c>
      <c r="Q126" s="35" t="str">
        <f t="shared" si="82"/>
        <v>Propriedade: tem.unid.funcional    Domínio: Classificador     Range: Do.SomaSUS</v>
      </c>
      <c r="R126" s="35" t="str">
        <f t="shared" si="83"/>
        <v>Valor:  V1.UF.AMB</v>
      </c>
      <c r="S126" s="19" t="s">
        <v>151</v>
      </c>
      <c r="T126" s="55" t="str">
        <f t="shared" si="84"/>
        <v>Refere-se a propriedade     tem.unid.funcional     &gt;  V1.UF.AMB</v>
      </c>
      <c r="U126" s="55" t="str">
        <f t="shared" si="114"/>
        <v>V1.UF.AMB</v>
      </c>
    </row>
    <row r="127" spans="1:23" ht="8.4" customHeight="1" x14ac:dyDescent="0.3">
      <c r="A127" s="32">
        <v>127</v>
      </c>
      <c r="B127" s="18" t="str">
        <f t="shared" si="115"/>
        <v>tem.unid.funcional</v>
      </c>
      <c r="C127" s="94" t="s">
        <v>1318</v>
      </c>
      <c r="D127" s="34" t="s">
        <v>56</v>
      </c>
      <c r="E127" s="26" t="str">
        <f t="shared" si="116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18"/>
        <v>Classificador</v>
      </c>
      <c r="P127" s="25" t="str">
        <f t="shared" ref="P127" si="128">P126</f>
        <v>Do.SomaSUS</v>
      </c>
      <c r="Q127" s="35" t="str">
        <f t="shared" si="82"/>
        <v>Propriedade: tem.unid.funcional    Domínio: Classificador     Range: Do.SomaSUS</v>
      </c>
      <c r="R127" s="35" t="str">
        <f t="shared" si="83"/>
        <v>Valor:  V2.UF.EME</v>
      </c>
      <c r="S127" s="19" t="s">
        <v>151</v>
      </c>
      <c r="T127" s="55" t="str">
        <f t="shared" si="84"/>
        <v>Refere-se a propriedade     tem.unid.funcional     &gt;  V2.UF.EME</v>
      </c>
      <c r="U127" s="55" t="str">
        <f t="shared" si="114"/>
        <v>V2.UF.EME</v>
      </c>
    </row>
    <row r="128" spans="1:23" ht="8.4" customHeight="1" x14ac:dyDescent="0.3">
      <c r="A128" s="32">
        <v>128</v>
      </c>
      <c r="B128" s="18" t="str">
        <f t="shared" si="115"/>
        <v>tem.unid.funcional</v>
      </c>
      <c r="C128" s="94" t="s">
        <v>1319</v>
      </c>
      <c r="D128" s="34" t="s">
        <v>56</v>
      </c>
      <c r="E128" s="26" t="str">
        <f t="shared" si="116"/>
        <v>código.sus</v>
      </c>
      <c r="F128" s="102" t="str">
        <f t="shared" si="116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18"/>
        <v>Classificador</v>
      </c>
      <c r="P128" s="25" t="str">
        <f t="shared" ref="P128" si="129">P127</f>
        <v>Do.SomaSUS</v>
      </c>
      <c r="Q128" s="35" t="str">
        <f t="shared" si="82"/>
        <v>Propriedade: tem.unid.funcional    Domínio: Classificador     Range: Do.SomaSUS</v>
      </c>
      <c r="R128" s="35" t="str">
        <f t="shared" si="83"/>
        <v>Valor:  V3.UF.INT</v>
      </c>
      <c r="S128" s="19" t="s">
        <v>151</v>
      </c>
      <c r="T128" s="55" t="str">
        <f t="shared" si="84"/>
        <v>Refere-se a propriedade     tem.unid.funcional     &gt;  V3.UF.INT</v>
      </c>
      <c r="U128" s="55" t="str">
        <f t="shared" si="114"/>
        <v>V3.UF.INT</v>
      </c>
    </row>
    <row r="129" spans="1:21" ht="8.4" customHeight="1" x14ac:dyDescent="0.3">
      <c r="A129" s="32">
        <v>129</v>
      </c>
      <c r="B129" s="18" t="str">
        <f t="shared" si="115"/>
        <v>tem.unid.funcional</v>
      </c>
      <c r="C129" s="94" t="s">
        <v>1320</v>
      </c>
      <c r="D129" s="34" t="s">
        <v>56</v>
      </c>
      <c r="E129" s="26" t="str">
        <f t="shared" si="116"/>
        <v>código.sus</v>
      </c>
      <c r="F129" s="102" t="str">
        <f t="shared" si="116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18"/>
        <v>Classificador</v>
      </c>
      <c r="P129" s="25" t="str">
        <f t="shared" ref="P129" si="130">P128</f>
        <v>Do.SomaSUS</v>
      </c>
      <c r="Q129" s="35" t="str">
        <f t="shared" si="82"/>
        <v>Propriedade: tem.unid.funcional    Domínio: Classificador     Range: Do.SomaSUS</v>
      </c>
      <c r="R129" s="35" t="str">
        <f t="shared" si="83"/>
        <v>Valor:  V4.UF.REA</v>
      </c>
      <c r="S129" s="19" t="s">
        <v>151</v>
      </c>
      <c r="T129" s="55" t="str">
        <f t="shared" si="84"/>
        <v>Refere-se a propriedade     tem.unid.funcional     &gt;  V4.UF.REA</v>
      </c>
      <c r="U129" s="55" t="str">
        <f t="shared" si="114"/>
        <v>V4.UF.REA</v>
      </c>
    </row>
    <row r="130" spans="1:21" ht="8.4" customHeight="1" x14ac:dyDescent="0.3">
      <c r="A130" s="32">
        <v>130</v>
      </c>
      <c r="B130" s="18" t="str">
        <f t="shared" si="115"/>
        <v>tem.unid.funcional</v>
      </c>
      <c r="C130" s="94" t="s">
        <v>1321</v>
      </c>
      <c r="D130" s="34" t="s">
        <v>56</v>
      </c>
      <c r="E130" s="26" t="str">
        <f t="shared" si="116"/>
        <v>código.sus</v>
      </c>
      <c r="F130" s="102" t="str">
        <f t="shared" si="116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18"/>
        <v>Classificador</v>
      </c>
      <c r="P130" s="25" t="str">
        <f t="shared" ref="P130" si="131">P129</f>
        <v>Do.SomaSUS</v>
      </c>
      <c r="Q130" s="35" t="str">
        <f t="shared" si="82"/>
        <v>Propriedade: tem.unid.funcional    Domínio: Classificador     Range: Do.SomaSUS</v>
      </c>
      <c r="R130" s="35" t="str">
        <f t="shared" si="83"/>
        <v>Valor:  V4.UF.IMG</v>
      </c>
      <c r="S130" s="19" t="s">
        <v>151</v>
      </c>
      <c r="T130" s="55" t="str">
        <f t="shared" si="84"/>
        <v>Refere-se a propriedade     tem.unid.funcional     &gt;  V4.UF.IMG</v>
      </c>
      <c r="U130" s="55" t="str">
        <f t="shared" si="114"/>
        <v>V4.UF.IMG</v>
      </c>
    </row>
    <row r="131" spans="1:21" ht="8.4" customHeight="1" x14ac:dyDescent="0.3">
      <c r="A131" s="32">
        <v>131</v>
      </c>
      <c r="B131" s="18" t="str">
        <f t="shared" si="115"/>
        <v>tem.unid.funcional</v>
      </c>
      <c r="C131" s="94" t="s">
        <v>1322</v>
      </c>
      <c r="D131" s="34" t="s">
        <v>56</v>
      </c>
      <c r="E131" s="26" t="str">
        <f t="shared" si="116"/>
        <v>código.sus</v>
      </c>
      <c r="F131" s="102" t="str">
        <f t="shared" si="116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18"/>
        <v>Classificador</v>
      </c>
      <c r="P131" s="25" t="str">
        <f t="shared" ref="P131" si="132">P130</f>
        <v>Do.SomaSUS</v>
      </c>
      <c r="Q131" s="35" t="str">
        <f t="shared" si="82"/>
        <v>Propriedade: tem.unid.funcional    Domínio: Classificador     Range: Do.SomaSUS</v>
      </c>
      <c r="R131" s="35" t="str">
        <f t="shared" si="83"/>
        <v>Valor:  V4.UF.APA</v>
      </c>
      <c r="S131" s="19" t="s">
        <v>151</v>
      </c>
      <c r="T131" s="55" t="str">
        <f t="shared" si="84"/>
        <v>Refere-se a propriedade     tem.unid.funcional     &gt;  V4.UF.APA</v>
      </c>
      <c r="U131" s="55" t="str">
        <f t="shared" si="114"/>
        <v>V4.UF.APA</v>
      </c>
    </row>
    <row r="132" spans="1:21" ht="8.4" customHeight="1" x14ac:dyDescent="0.3">
      <c r="A132" s="32">
        <v>132</v>
      </c>
      <c r="B132" s="18" t="str">
        <f t="shared" si="115"/>
        <v>tem.unid.funcional</v>
      </c>
      <c r="C132" s="94" t="s">
        <v>1323</v>
      </c>
      <c r="D132" s="34" t="s">
        <v>56</v>
      </c>
      <c r="E132" s="26" t="str">
        <f t="shared" si="116"/>
        <v>código.sus</v>
      </c>
      <c r="F132" s="102" t="str">
        <f t="shared" si="116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18"/>
        <v>Classificador</v>
      </c>
      <c r="P132" s="25" t="str">
        <f t="shared" ref="P132" si="133">P131</f>
        <v>Do.SomaSUS</v>
      </c>
      <c r="Q132" s="35" t="str">
        <f t="shared" ref="Q132:Q193" si="134">_xlfn.CONCAT("Propriedade: ",  F132, "    Domínio: ", O132, "     Range: ", P132)</f>
        <v>Propriedade: tem.unid.funcional    Domínio: Classificador     Range: Do.SomaSUS</v>
      </c>
      <c r="R132" s="35" t="str">
        <f t="shared" ref="R132:R193" si="135">_xlfn.CONCAT("Valor:  ", C132)</f>
        <v>Valor:  V4.UF.HEM</v>
      </c>
      <c r="S132" s="19" t="s">
        <v>151</v>
      </c>
      <c r="T132" s="55" t="str">
        <f t="shared" ref="T132:T193" si="136">_xlfn.CONCAT("Refere-se a propriedade     ",F132, "     &gt;  ",U132)</f>
        <v>Refere-se a propriedade     tem.unid.funcional     &gt;  V4.UF.HEM</v>
      </c>
      <c r="U132" s="55" t="str">
        <f t="shared" si="114"/>
        <v>V4.UF.HEM</v>
      </c>
    </row>
    <row r="133" spans="1:21" ht="8.4" customHeight="1" x14ac:dyDescent="0.3">
      <c r="A133" s="32">
        <v>133</v>
      </c>
      <c r="B133" s="18" t="str">
        <f t="shared" si="115"/>
        <v>tem.unid.funcional</v>
      </c>
      <c r="C133" s="94" t="s">
        <v>1324</v>
      </c>
      <c r="D133" s="34" t="s">
        <v>56</v>
      </c>
      <c r="E133" s="26" t="str">
        <f t="shared" si="116"/>
        <v>código.sus</v>
      </c>
      <c r="F133" s="102" t="str">
        <f t="shared" si="116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18"/>
        <v>Classificador</v>
      </c>
      <c r="P133" s="25" t="str">
        <f t="shared" ref="P133" si="137">P132</f>
        <v>Do.SomaSUS</v>
      </c>
      <c r="Q133" s="35" t="str">
        <f t="shared" si="134"/>
        <v>Propriedade: tem.unid.funcional    Domínio: Classificador     Range: Do.SomaSUS</v>
      </c>
      <c r="R133" s="35" t="str">
        <f t="shared" si="135"/>
        <v>Valor:  V4.UF.MNU</v>
      </c>
      <c r="S133" s="19" t="s">
        <v>151</v>
      </c>
      <c r="T133" s="55" t="str">
        <f t="shared" si="136"/>
        <v>Refere-se a propriedade     tem.unid.funcional     &gt;  V4.UF.MNU</v>
      </c>
      <c r="U133" s="55" t="str">
        <f t="shared" si="114"/>
        <v>V4.UF.MNU</v>
      </c>
    </row>
    <row r="134" spans="1:21" ht="8.4" customHeight="1" x14ac:dyDescent="0.3">
      <c r="A134" s="32">
        <v>134</v>
      </c>
      <c r="B134" s="18" t="str">
        <f t="shared" si="115"/>
        <v>tem.unid.funcional</v>
      </c>
      <c r="C134" s="94" t="s">
        <v>1325</v>
      </c>
      <c r="D134" s="34" t="s">
        <v>56</v>
      </c>
      <c r="E134" s="26" t="str">
        <f t="shared" si="116"/>
        <v>código.sus</v>
      </c>
      <c r="F134" s="102" t="str">
        <f t="shared" si="116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18"/>
        <v>Classificador</v>
      </c>
      <c r="P134" s="25" t="str">
        <f t="shared" ref="P134" si="138">P133</f>
        <v>Do.SomaSUS</v>
      </c>
      <c r="Q134" s="35" t="str">
        <f t="shared" si="134"/>
        <v>Propriedade: tem.unid.funcional    Domínio: Classificador     Range: Do.SomaSUS</v>
      </c>
      <c r="R134" s="35" t="str">
        <f t="shared" si="135"/>
        <v>Valor:  V4.UF.PAT</v>
      </c>
      <c r="S134" s="19" t="s">
        <v>151</v>
      </c>
      <c r="T134" s="55" t="str">
        <f t="shared" si="136"/>
        <v>Refere-se a propriedade     tem.unid.funcional     &gt;  V4.UF.PAT</v>
      </c>
      <c r="U134" s="55" t="str">
        <f t="shared" si="114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1335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39">O134</f>
        <v>Classificador</v>
      </c>
      <c r="P135" s="25" t="str">
        <f t="shared" si="139"/>
        <v>Do.SomaSUS</v>
      </c>
      <c r="Q135" s="35" t="str">
        <f t="shared" si="134"/>
        <v>Propriedade: tem.setor    Domínio: Classificador     Range: Do.SomaSUS</v>
      </c>
      <c r="R135" s="35" t="str">
        <f t="shared" si="135"/>
        <v>Valor:  tem.setor</v>
      </c>
      <c r="S135" s="19" t="s">
        <v>151</v>
      </c>
      <c r="T135" s="55" t="str">
        <f t="shared" si="136"/>
        <v>Refere-se a propriedade     tem.setor     &gt;  tem.setor</v>
      </c>
      <c r="U135" s="55" t="str">
        <f t="shared" ref="U135" si="140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969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41">O135</f>
        <v>Classificador</v>
      </c>
      <c r="P136" s="25" t="str">
        <f t="shared" si="141"/>
        <v>Do.SomaSUS</v>
      </c>
      <c r="Q136" s="35" t="str">
        <f t="shared" si="134"/>
        <v>Propriedade: tem.setor    Domínio: Classificador     Range: Do.SomaSUS</v>
      </c>
      <c r="R136" s="35" t="str">
        <f t="shared" si="135"/>
        <v>Valor:  BASI</v>
      </c>
      <c r="S136" s="19" t="s">
        <v>151</v>
      </c>
      <c r="T136" s="55" t="str">
        <f t="shared" si="136"/>
        <v>Refere-se a propriedade     tem.setor     &gt;  BASI</v>
      </c>
      <c r="U136" s="55" t="str">
        <f t="shared" si="114"/>
        <v>BASI</v>
      </c>
    </row>
    <row r="137" spans="1:21" ht="8.4" customHeight="1" x14ac:dyDescent="0.3">
      <c r="A137" s="32">
        <v>137</v>
      </c>
      <c r="B137" s="18" t="str">
        <f t="shared" ref="B137:B158" si="142">F137</f>
        <v>tem.setor</v>
      </c>
      <c r="C137" s="94" t="s">
        <v>970</v>
      </c>
      <c r="D137" s="34" t="s">
        <v>56</v>
      </c>
      <c r="E137" s="26" t="str">
        <f t="shared" si="116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43">O136</f>
        <v>Classificador</v>
      </c>
      <c r="P137" s="25" t="str">
        <f t="shared" si="143"/>
        <v>Do.SomaSUS</v>
      </c>
      <c r="Q137" s="35" t="str">
        <f t="shared" si="134"/>
        <v>Propriedade: tem.setor    Domínio: Classificador     Range: Do.SomaSUS</v>
      </c>
      <c r="R137" s="35" t="str">
        <f t="shared" si="135"/>
        <v>Valor:  ENFE</v>
      </c>
      <c r="S137" s="19" t="s">
        <v>151</v>
      </c>
      <c r="T137" s="55" t="str">
        <f t="shared" si="136"/>
        <v>Refere-se a propriedade     tem.setor     &gt;  ENFE</v>
      </c>
      <c r="U137" s="55" t="str">
        <f t="shared" si="114"/>
        <v>ENFE</v>
      </c>
    </row>
    <row r="138" spans="1:21" ht="8.4" customHeight="1" x14ac:dyDescent="0.3">
      <c r="A138" s="32">
        <v>138</v>
      </c>
      <c r="B138" s="18" t="str">
        <f t="shared" si="142"/>
        <v>tem.setor</v>
      </c>
      <c r="C138" s="94" t="s">
        <v>971</v>
      </c>
      <c r="D138" s="34" t="s">
        <v>56</v>
      </c>
      <c r="E138" s="26" t="str">
        <f t="shared" si="116"/>
        <v>código.sus</v>
      </c>
      <c r="F138" s="102" t="str">
        <f t="shared" si="116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44">O137</f>
        <v>Classificador</v>
      </c>
      <c r="P138" s="25" t="str">
        <f t="shared" si="144"/>
        <v>Do.SomaSUS</v>
      </c>
      <c r="Q138" s="35" t="str">
        <f t="shared" si="134"/>
        <v>Propriedade: tem.setor    Domínio: Classificador     Range: Do.SomaSUS</v>
      </c>
      <c r="R138" s="35" t="str">
        <f t="shared" si="135"/>
        <v>Valor:  CONS</v>
      </c>
      <c r="S138" s="19" t="s">
        <v>151</v>
      </c>
      <c r="T138" s="55" t="str">
        <f t="shared" si="136"/>
        <v>Refere-se a propriedade     tem.setor     &gt;  CONS</v>
      </c>
      <c r="U138" s="55" t="str">
        <f t="shared" si="114"/>
        <v>CONS</v>
      </c>
    </row>
    <row r="139" spans="1:21" ht="8.4" customHeight="1" x14ac:dyDescent="0.3">
      <c r="A139" s="32">
        <v>139</v>
      </c>
      <c r="B139" s="18" t="str">
        <f t="shared" si="142"/>
        <v>tem.setor</v>
      </c>
      <c r="C139" s="94" t="s">
        <v>972</v>
      </c>
      <c r="D139" s="34" t="s">
        <v>56</v>
      </c>
      <c r="E139" s="26" t="str">
        <f t="shared" ref="E139:F154" si="145">E138</f>
        <v>código.sus</v>
      </c>
      <c r="F139" s="102" t="str">
        <f t="shared" si="145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44"/>
        <v>Classificador</v>
      </c>
      <c r="P139" s="25" t="str">
        <f t="shared" si="144"/>
        <v>Do.SomaSUS</v>
      </c>
      <c r="Q139" s="35" t="str">
        <f t="shared" si="134"/>
        <v>Propriedade: tem.setor    Domínio: Classificador     Range: Do.SomaSUS</v>
      </c>
      <c r="R139" s="35" t="str">
        <f t="shared" si="135"/>
        <v>Valor:  ICDU</v>
      </c>
      <c r="S139" s="19" t="s">
        <v>151</v>
      </c>
      <c r="T139" s="55" t="str">
        <f t="shared" si="136"/>
        <v>Refere-se a propriedade     tem.setor     &gt;  ICDU</v>
      </c>
      <c r="U139" s="55" t="str">
        <f t="shared" si="114"/>
        <v>ICDU</v>
      </c>
    </row>
    <row r="140" spans="1:21" ht="8.4" customHeight="1" x14ac:dyDescent="0.3">
      <c r="A140" s="32">
        <v>140</v>
      </c>
      <c r="B140" s="18" t="str">
        <f t="shared" si="142"/>
        <v>tem.setor</v>
      </c>
      <c r="C140" s="94" t="s">
        <v>973</v>
      </c>
      <c r="D140" s="34" t="s">
        <v>56</v>
      </c>
      <c r="E140" s="26" t="str">
        <f t="shared" si="145"/>
        <v>código.sus</v>
      </c>
      <c r="F140" s="102" t="str">
        <f t="shared" si="145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44"/>
        <v>Classificador</v>
      </c>
      <c r="P140" s="25" t="str">
        <f t="shared" si="144"/>
        <v>Do.SomaSUS</v>
      </c>
      <c r="Q140" s="35" t="str">
        <f t="shared" si="134"/>
        <v>Propriedade: tem.setor    Domínio: Classificador     Range: Do.SomaSUS</v>
      </c>
      <c r="R140" s="35" t="str">
        <f t="shared" si="135"/>
        <v>Valor:  UBBC</v>
      </c>
      <c r="S140" s="19" t="s">
        <v>151</v>
      </c>
      <c r="T140" s="55" t="str">
        <f t="shared" si="136"/>
        <v>Refere-se a propriedade     tem.setor     &gt;  UBBC</v>
      </c>
      <c r="U140" s="55" t="str">
        <f t="shared" si="114"/>
        <v>UBBC</v>
      </c>
    </row>
    <row r="141" spans="1:21" ht="8.4" customHeight="1" x14ac:dyDescent="0.3">
      <c r="A141" s="32">
        <v>141</v>
      </c>
      <c r="B141" s="18" t="str">
        <f t="shared" si="142"/>
        <v>tem.setor</v>
      </c>
      <c r="C141" s="94" t="s">
        <v>974</v>
      </c>
      <c r="D141" s="34" t="s">
        <v>56</v>
      </c>
      <c r="E141" s="26" t="str">
        <f t="shared" si="145"/>
        <v>código.sus</v>
      </c>
      <c r="F141" s="102" t="str">
        <f t="shared" si="145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44"/>
        <v>Classificador</v>
      </c>
      <c r="P141" s="25" t="str">
        <f t="shared" si="144"/>
        <v>Do.SomaSUS</v>
      </c>
      <c r="Q141" s="35" t="str">
        <f t="shared" si="134"/>
        <v>Propriedade: tem.setor    Domínio: Classificador     Range: Do.SomaSUS</v>
      </c>
      <c r="R141" s="35" t="str">
        <f t="shared" si="135"/>
        <v>Valor:  UAEM</v>
      </c>
      <c r="S141" s="19" t="s">
        <v>151</v>
      </c>
      <c r="T141" s="55" t="str">
        <f t="shared" si="136"/>
        <v>Refere-se a propriedade     tem.setor     &gt;  UAEM</v>
      </c>
      <c r="U141" s="55" t="str">
        <f t="shared" si="114"/>
        <v>UAEM</v>
      </c>
    </row>
    <row r="142" spans="1:21" ht="8.4" customHeight="1" x14ac:dyDescent="0.3">
      <c r="A142" s="32">
        <v>142</v>
      </c>
      <c r="B142" s="18" t="str">
        <f t="shared" si="142"/>
        <v>tem.setor</v>
      </c>
      <c r="C142" s="94" t="s">
        <v>975</v>
      </c>
      <c r="D142" s="34" t="s">
        <v>56</v>
      </c>
      <c r="E142" s="26" t="str">
        <f t="shared" si="145"/>
        <v>código.sus</v>
      </c>
      <c r="F142" s="102" t="str">
        <f t="shared" si="145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44"/>
        <v>Classificador</v>
      </c>
      <c r="P142" s="25" t="str">
        <f t="shared" si="144"/>
        <v>Do.SomaSUS</v>
      </c>
      <c r="Q142" s="35" t="str">
        <f t="shared" si="134"/>
        <v>Propriedade: tem.setor    Domínio: Classificador     Range: Do.SomaSUS</v>
      </c>
      <c r="R142" s="35" t="str">
        <f t="shared" si="135"/>
        <v>Valor:  IGER</v>
      </c>
      <c r="S142" s="19" t="s">
        <v>151</v>
      </c>
      <c r="T142" s="55" t="str">
        <f t="shared" si="136"/>
        <v>Refere-se a propriedade     tem.setor     &gt;  IGER</v>
      </c>
      <c r="U142" s="55" t="str">
        <f t="shared" si="114"/>
        <v>IGER</v>
      </c>
    </row>
    <row r="143" spans="1:21" ht="8.4" customHeight="1" x14ac:dyDescent="0.3">
      <c r="A143" s="32">
        <v>143</v>
      </c>
      <c r="B143" s="18" t="str">
        <f t="shared" si="142"/>
        <v>tem.setor</v>
      </c>
      <c r="C143" s="94" t="s">
        <v>976</v>
      </c>
      <c r="D143" s="34" t="s">
        <v>56</v>
      </c>
      <c r="E143" s="26" t="str">
        <f t="shared" si="145"/>
        <v>código.sus</v>
      </c>
      <c r="F143" s="102" t="str">
        <f t="shared" si="145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44"/>
        <v>Classificador</v>
      </c>
      <c r="P143" s="25" t="str">
        <f t="shared" si="144"/>
        <v>Do.SomaSUS</v>
      </c>
      <c r="Q143" s="35" t="str">
        <f t="shared" si="134"/>
        <v>Propriedade: tem.setor    Domínio: Classificador     Range: Do.SomaSUS</v>
      </c>
      <c r="R143" s="35" t="str">
        <f t="shared" si="135"/>
        <v>Valor:  NEO</v>
      </c>
      <c r="S143" s="19" t="s">
        <v>151</v>
      </c>
      <c r="T143" s="55" t="str">
        <f t="shared" si="136"/>
        <v>Refere-se a propriedade     tem.setor     &gt;  NEO</v>
      </c>
      <c r="U143" s="55" t="str">
        <f t="shared" si="114"/>
        <v>NEO</v>
      </c>
    </row>
    <row r="144" spans="1:21" ht="8.4" customHeight="1" x14ac:dyDescent="0.3">
      <c r="A144" s="32">
        <v>144</v>
      </c>
      <c r="B144" s="18" t="str">
        <f t="shared" si="142"/>
        <v>tem.setor</v>
      </c>
      <c r="C144" s="94" t="s">
        <v>977</v>
      </c>
      <c r="D144" s="34" t="s">
        <v>56</v>
      </c>
      <c r="E144" s="26" t="str">
        <f t="shared" si="145"/>
        <v>código.sus</v>
      </c>
      <c r="F144" s="102" t="str">
        <f t="shared" si="145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44"/>
        <v>Classificador</v>
      </c>
      <c r="P144" s="25" t="str">
        <f t="shared" si="144"/>
        <v>Do.SomaSUS</v>
      </c>
      <c r="Q144" s="35" t="str">
        <f t="shared" si="134"/>
        <v>Propriedade: tem.setor    Domínio: Classificador     Range: Do.SomaSUS</v>
      </c>
      <c r="R144" s="35" t="str">
        <f t="shared" si="135"/>
        <v>Valor:  UTI</v>
      </c>
      <c r="S144" s="19" t="s">
        <v>151</v>
      </c>
      <c r="T144" s="55" t="str">
        <f t="shared" si="136"/>
        <v>Refere-se a propriedade     tem.setor     &gt;  UTI</v>
      </c>
      <c r="U144" s="55" t="str">
        <f t="shared" si="114"/>
        <v>UTI</v>
      </c>
    </row>
    <row r="145" spans="1:21" ht="8.4" customHeight="1" x14ac:dyDescent="0.3">
      <c r="A145" s="32">
        <v>145</v>
      </c>
      <c r="B145" s="18" t="str">
        <f t="shared" si="142"/>
        <v>tem.setor</v>
      </c>
      <c r="C145" s="94" t="s">
        <v>978</v>
      </c>
      <c r="D145" s="34" t="s">
        <v>56</v>
      </c>
      <c r="E145" s="26" t="str">
        <f t="shared" si="145"/>
        <v>código.sus</v>
      </c>
      <c r="F145" s="102" t="str">
        <f t="shared" si="145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44"/>
        <v>Classificador</v>
      </c>
      <c r="P145" s="25" t="str">
        <f t="shared" si="144"/>
        <v>Do.SomaSUS</v>
      </c>
      <c r="Q145" s="35" t="str">
        <f t="shared" si="134"/>
        <v>Propriedade: tem.setor    Domínio: Classificador     Range: Do.SomaSUS</v>
      </c>
      <c r="R145" s="35" t="str">
        <f t="shared" si="135"/>
        <v>Valor:  UTQ</v>
      </c>
      <c r="S145" s="19" t="s">
        <v>151</v>
      </c>
      <c r="T145" s="55" t="str">
        <f t="shared" si="136"/>
        <v>Refere-se a propriedade     tem.setor     &gt;  UTQ</v>
      </c>
      <c r="U145" s="55" t="str">
        <f t="shared" si="114"/>
        <v>UTQ</v>
      </c>
    </row>
    <row r="146" spans="1:21" ht="8.4" customHeight="1" x14ac:dyDescent="0.3">
      <c r="A146" s="32">
        <v>146</v>
      </c>
      <c r="B146" s="18" t="str">
        <f t="shared" si="142"/>
        <v>tem.setor</v>
      </c>
      <c r="C146" s="94" t="s">
        <v>979</v>
      </c>
      <c r="D146" s="34" t="s">
        <v>56</v>
      </c>
      <c r="E146" s="26" t="str">
        <f t="shared" si="145"/>
        <v>código.sus</v>
      </c>
      <c r="F146" s="102" t="str">
        <f t="shared" si="145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44"/>
        <v>Classificador</v>
      </c>
      <c r="P146" s="25" t="str">
        <f t="shared" si="144"/>
        <v>Do.SomaSUS</v>
      </c>
      <c r="Q146" s="35" t="str">
        <f t="shared" si="134"/>
        <v>Propriedade: tem.setor    Domínio: Classificador     Range: Do.SomaSUS</v>
      </c>
      <c r="R146" s="35" t="str">
        <f t="shared" si="135"/>
        <v>Valor:  FISI</v>
      </c>
      <c r="S146" s="19" t="s">
        <v>151</v>
      </c>
      <c r="T146" s="55" t="str">
        <f t="shared" si="136"/>
        <v>Refere-se a propriedade     tem.setor     &gt;  FISI</v>
      </c>
      <c r="U146" s="55" t="str">
        <f t="shared" si="114"/>
        <v>FISI</v>
      </c>
    </row>
    <row r="147" spans="1:21" ht="8.4" customHeight="1" x14ac:dyDescent="0.3">
      <c r="A147" s="32">
        <v>147</v>
      </c>
      <c r="B147" s="18" t="str">
        <f t="shared" si="142"/>
        <v>tem.setor</v>
      </c>
      <c r="C147" s="94" t="s">
        <v>980</v>
      </c>
      <c r="D147" s="34" t="s">
        <v>56</v>
      </c>
      <c r="E147" s="26" t="str">
        <f t="shared" si="145"/>
        <v>código.sus</v>
      </c>
      <c r="F147" s="102" t="str">
        <f t="shared" si="145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44"/>
        <v>Classificador</v>
      </c>
      <c r="P147" s="25" t="str">
        <f t="shared" si="144"/>
        <v>Do.SomaSUS</v>
      </c>
      <c r="Q147" s="35" t="str">
        <f t="shared" si="134"/>
        <v>Propriedade: tem.setor    Domínio: Classificador     Range: Do.SomaSUS</v>
      </c>
      <c r="R147" s="35" t="str">
        <f t="shared" si="135"/>
        <v>Valor:  OCUP</v>
      </c>
      <c r="S147" s="19" t="s">
        <v>151</v>
      </c>
      <c r="T147" s="55" t="str">
        <f t="shared" si="136"/>
        <v>Refere-se a propriedade     tem.setor     &gt;  OCUP</v>
      </c>
      <c r="U147" s="55" t="str">
        <f t="shared" si="114"/>
        <v>OCUP</v>
      </c>
    </row>
    <row r="148" spans="1:21" ht="8.4" customHeight="1" x14ac:dyDescent="0.3">
      <c r="A148" s="32">
        <v>148</v>
      </c>
      <c r="B148" s="18" t="str">
        <f t="shared" si="142"/>
        <v>tem.setor</v>
      </c>
      <c r="C148" s="94" t="s">
        <v>981</v>
      </c>
      <c r="D148" s="34" t="s">
        <v>56</v>
      </c>
      <c r="E148" s="26" t="str">
        <f t="shared" si="145"/>
        <v>código.sus</v>
      </c>
      <c r="F148" s="102" t="str">
        <f t="shared" si="145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44"/>
        <v>Classificador</v>
      </c>
      <c r="P148" s="25" t="str">
        <f t="shared" si="144"/>
        <v>Do.SomaSUS</v>
      </c>
      <c r="Q148" s="35" t="str">
        <f t="shared" si="134"/>
        <v>Propriedade: tem.setor    Domínio: Classificador     Range: Do.SomaSUS</v>
      </c>
      <c r="R148" s="35" t="str">
        <f t="shared" si="135"/>
        <v>Valor:  FONO</v>
      </c>
      <c r="S148" s="19" t="s">
        <v>151</v>
      </c>
      <c r="T148" s="55" t="str">
        <f t="shared" si="136"/>
        <v>Refere-se a propriedade     tem.setor     &gt;  FONO</v>
      </c>
      <c r="U148" s="55" t="str">
        <f t="shared" si="114"/>
        <v>FONO</v>
      </c>
    </row>
    <row r="149" spans="1:21" ht="8.4" customHeight="1" x14ac:dyDescent="0.3">
      <c r="A149" s="32">
        <v>149</v>
      </c>
      <c r="B149" s="18" t="str">
        <f t="shared" si="142"/>
        <v>tem.setor</v>
      </c>
      <c r="C149" s="94" t="s">
        <v>982</v>
      </c>
      <c r="D149" s="34" t="s">
        <v>56</v>
      </c>
      <c r="E149" s="26" t="str">
        <f t="shared" si="145"/>
        <v>código.sus</v>
      </c>
      <c r="F149" s="102" t="str">
        <f t="shared" si="145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44"/>
        <v>Classificador</v>
      </c>
      <c r="P149" s="25" t="str">
        <f t="shared" si="144"/>
        <v>Do.SomaSUS</v>
      </c>
      <c r="Q149" s="35" t="str">
        <f t="shared" si="134"/>
        <v>Propriedade: tem.setor    Domínio: Classificador     Range: Do.SomaSUS</v>
      </c>
      <c r="R149" s="35" t="str">
        <f t="shared" si="135"/>
        <v>Valor:  RADI</v>
      </c>
      <c r="S149" s="19" t="s">
        <v>151</v>
      </c>
      <c r="T149" s="55" t="str">
        <f t="shared" si="136"/>
        <v>Refere-se a propriedade     tem.setor     &gt;  RADI</v>
      </c>
      <c r="U149" s="55" t="str">
        <f t="shared" si="114"/>
        <v>RADI</v>
      </c>
    </row>
    <row r="150" spans="1:21" ht="8.4" customHeight="1" x14ac:dyDescent="0.3">
      <c r="A150" s="32">
        <v>150</v>
      </c>
      <c r="B150" s="18" t="str">
        <f t="shared" si="142"/>
        <v>tem.setor</v>
      </c>
      <c r="C150" s="94" t="s">
        <v>983</v>
      </c>
      <c r="D150" s="34" t="s">
        <v>56</v>
      </c>
      <c r="E150" s="26" t="str">
        <f t="shared" si="145"/>
        <v>código.sus</v>
      </c>
      <c r="F150" s="102" t="str">
        <f t="shared" si="145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44"/>
        <v>Classificador</v>
      </c>
      <c r="P150" s="25" t="str">
        <f t="shared" si="144"/>
        <v>Do.SomaSUS</v>
      </c>
      <c r="Q150" s="35" t="str">
        <f t="shared" si="134"/>
        <v>Propriedade: tem.setor    Domínio: Classificador     Range: Do.SomaSUS</v>
      </c>
      <c r="R150" s="35" t="str">
        <f t="shared" si="135"/>
        <v>Valor:  HEDI</v>
      </c>
      <c r="S150" s="19" t="s">
        <v>151</v>
      </c>
      <c r="T150" s="55" t="str">
        <f t="shared" si="136"/>
        <v>Refere-se a propriedade     tem.setor     &gt;  HEDI</v>
      </c>
      <c r="U150" s="55" t="str">
        <f t="shared" si="114"/>
        <v>HEDI</v>
      </c>
    </row>
    <row r="151" spans="1:21" ht="8.4" customHeight="1" x14ac:dyDescent="0.3">
      <c r="A151" s="32">
        <v>151</v>
      </c>
      <c r="B151" s="18" t="str">
        <f t="shared" si="142"/>
        <v>tem.setor</v>
      </c>
      <c r="C151" s="94" t="s">
        <v>984</v>
      </c>
      <c r="D151" s="34" t="s">
        <v>56</v>
      </c>
      <c r="E151" s="26" t="str">
        <f t="shared" si="145"/>
        <v>código.sus</v>
      </c>
      <c r="F151" s="102" t="str">
        <f t="shared" si="145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44"/>
        <v>Classificador</v>
      </c>
      <c r="P151" s="25" t="str">
        <f t="shared" si="144"/>
        <v>Do.SomaSUS</v>
      </c>
      <c r="Q151" s="35" t="str">
        <f t="shared" si="134"/>
        <v>Propriedade: tem.setor    Domínio: Classificador     Range: Do.SomaSUS</v>
      </c>
      <c r="R151" s="35" t="str">
        <f t="shared" si="135"/>
        <v>Valor:  TOMO</v>
      </c>
      <c r="S151" s="19" t="s">
        <v>151</v>
      </c>
      <c r="T151" s="55" t="str">
        <f t="shared" si="136"/>
        <v>Refere-se a propriedade     tem.setor     &gt;  TOMO</v>
      </c>
      <c r="U151" s="55" t="str">
        <f t="shared" si="114"/>
        <v>TOMO</v>
      </c>
    </row>
    <row r="152" spans="1:21" ht="8.4" customHeight="1" x14ac:dyDescent="0.3">
      <c r="A152" s="32">
        <v>152</v>
      </c>
      <c r="B152" s="18" t="str">
        <f t="shared" si="142"/>
        <v>tem.setor</v>
      </c>
      <c r="C152" s="94" t="s">
        <v>985</v>
      </c>
      <c r="D152" s="34" t="s">
        <v>56</v>
      </c>
      <c r="E152" s="26" t="str">
        <f t="shared" si="145"/>
        <v>código.sus</v>
      </c>
      <c r="F152" s="102" t="str">
        <f t="shared" si="145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44"/>
        <v>Classificador</v>
      </c>
      <c r="P152" s="25" t="str">
        <f t="shared" si="144"/>
        <v>Do.SomaSUS</v>
      </c>
      <c r="Q152" s="35" t="str">
        <f t="shared" si="134"/>
        <v>Propriedade: tem.setor    Domínio: Classificador     Range: Do.SomaSUS</v>
      </c>
      <c r="R152" s="35" t="str">
        <f t="shared" si="135"/>
        <v>Valor:  USOM</v>
      </c>
      <c r="S152" s="19" t="s">
        <v>151</v>
      </c>
      <c r="T152" s="55" t="str">
        <f t="shared" si="136"/>
        <v>Refere-se a propriedade     tem.setor     &gt;  USOM</v>
      </c>
      <c r="U152" s="55" t="str">
        <f t="shared" si="114"/>
        <v>USOM</v>
      </c>
    </row>
    <row r="153" spans="1:21" ht="8.4" customHeight="1" x14ac:dyDescent="0.3">
      <c r="A153" s="32">
        <v>153</v>
      </c>
      <c r="B153" s="18" t="str">
        <f t="shared" si="142"/>
        <v>tem.setor</v>
      </c>
      <c r="C153" s="94" t="s">
        <v>986</v>
      </c>
      <c r="D153" s="34" t="s">
        <v>56</v>
      </c>
      <c r="E153" s="26" t="str">
        <f t="shared" si="145"/>
        <v>código.sus</v>
      </c>
      <c r="F153" s="102" t="str">
        <f t="shared" si="145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44"/>
        <v>Classificador</v>
      </c>
      <c r="P153" s="25" t="str">
        <f t="shared" si="144"/>
        <v>Do.SomaSUS</v>
      </c>
      <c r="Q153" s="35" t="str">
        <f t="shared" si="134"/>
        <v>Propriedade: tem.setor    Domínio: Classificador     Range: Do.SomaSUS</v>
      </c>
      <c r="R153" s="35" t="str">
        <f t="shared" si="135"/>
        <v>Valor:  RMAG</v>
      </c>
      <c r="S153" s="19" t="s">
        <v>151</v>
      </c>
      <c r="T153" s="55" t="str">
        <f t="shared" si="136"/>
        <v>Refere-se a propriedade     tem.setor     &gt;  RMAG</v>
      </c>
      <c r="U153" s="55" t="str">
        <f t="shared" si="114"/>
        <v>RMAG</v>
      </c>
    </row>
    <row r="154" spans="1:21" ht="8.4" customHeight="1" x14ac:dyDescent="0.3">
      <c r="A154" s="32">
        <v>154</v>
      </c>
      <c r="B154" s="18" t="str">
        <f t="shared" si="142"/>
        <v>tem.setor</v>
      </c>
      <c r="C154" s="94" t="s">
        <v>987</v>
      </c>
      <c r="D154" s="34" t="s">
        <v>56</v>
      </c>
      <c r="E154" s="26" t="str">
        <f t="shared" si="145"/>
        <v>código.sus</v>
      </c>
      <c r="F154" s="102" t="str">
        <f t="shared" si="145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46">O153</f>
        <v>Classificador</v>
      </c>
      <c r="P154" s="25" t="str">
        <f t="shared" si="146"/>
        <v>Do.SomaSUS</v>
      </c>
      <c r="Q154" s="35" t="str">
        <f t="shared" si="134"/>
        <v>Propriedade: tem.setor    Domínio: Classificador     Range: Do.SomaSUS</v>
      </c>
      <c r="R154" s="35" t="str">
        <f t="shared" si="135"/>
        <v>Valor:  ENDO</v>
      </c>
      <c r="S154" s="19" t="s">
        <v>151</v>
      </c>
      <c r="T154" s="55" t="str">
        <f t="shared" si="136"/>
        <v>Refere-se a propriedade     tem.setor     &gt;  ENDO</v>
      </c>
      <c r="U154" s="55" t="str">
        <f t="shared" si="114"/>
        <v>ENDO</v>
      </c>
    </row>
    <row r="155" spans="1:21" ht="8.4" customHeight="1" x14ac:dyDescent="0.3">
      <c r="A155" s="32">
        <v>155</v>
      </c>
      <c r="B155" s="18" t="str">
        <f t="shared" si="142"/>
        <v>tem.setor</v>
      </c>
      <c r="C155" s="94" t="s">
        <v>988</v>
      </c>
      <c r="D155" s="34" t="s">
        <v>56</v>
      </c>
      <c r="E155" s="26" t="str">
        <f t="shared" ref="E155:F158" si="147">E154</f>
        <v>código.sus</v>
      </c>
      <c r="F155" s="102" t="str">
        <f t="shared" si="147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46"/>
        <v>Classificador</v>
      </c>
      <c r="P155" s="25" t="str">
        <f t="shared" si="146"/>
        <v>Do.SomaSUS</v>
      </c>
      <c r="Q155" s="35" t="str">
        <f t="shared" si="134"/>
        <v>Propriedade: tem.setor    Domínio: Classificador     Range: Do.SomaSUS</v>
      </c>
      <c r="R155" s="35" t="str">
        <f t="shared" si="135"/>
        <v>Valor:  APAT</v>
      </c>
      <c r="S155" s="19" t="s">
        <v>151</v>
      </c>
      <c r="T155" s="55" t="str">
        <f t="shared" si="136"/>
        <v>Refere-se a propriedade     tem.setor     &gt;  APAT</v>
      </c>
      <c r="U155" s="55" t="str">
        <f t="shared" si="114"/>
        <v>APAT</v>
      </c>
    </row>
    <row r="156" spans="1:21" ht="8.4" customHeight="1" x14ac:dyDescent="0.3">
      <c r="A156" s="32">
        <v>156</v>
      </c>
      <c r="B156" s="18" t="str">
        <f t="shared" si="142"/>
        <v>tem.setor</v>
      </c>
      <c r="C156" s="94" t="s">
        <v>989</v>
      </c>
      <c r="D156" s="34" t="s">
        <v>56</v>
      </c>
      <c r="E156" s="26" t="str">
        <f t="shared" si="147"/>
        <v>código.sus</v>
      </c>
      <c r="F156" s="102" t="str">
        <f t="shared" si="147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46"/>
        <v>Classificador</v>
      </c>
      <c r="P156" s="25" t="str">
        <f t="shared" si="146"/>
        <v>Do.SomaSUS</v>
      </c>
      <c r="Q156" s="35" t="str">
        <f t="shared" si="134"/>
        <v>Propriedade: tem.setor    Domínio: Classificador     Range: Do.SomaSUS</v>
      </c>
      <c r="R156" s="35" t="str">
        <f t="shared" si="135"/>
        <v>Valor:  HETE</v>
      </c>
      <c r="S156" s="19" t="s">
        <v>151</v>
      </c>
      <c r="T156" s="55" t="str">
        <f t="shared" si="136"/>
        <v>Refere-se a propriedade     tem.setor     &gt;  HETE</v>
      </c>
      <c r="U156" s="55" t="str">
        <f t="shared" si="114"/>
        <v>HETE</v>
      </c>
    </row>
    <row r="157" spans="1:21" ht="8.4" customHeight="1" x14ac:dyDescent="0.3">
      <c r="A157" s="32">
        <v>157</v>
      </c>
      <c r="B157" s="18" t="str">
        <f t="shared" si="142"/>
        <v>tem.setor</v>
      </c>
      <c r="C157" s="94" t="s">
        <v>990</v>
      </c>
      <c r="D157" s="34" t="s">
        <v>56</v>
      </c>
      <c r="E157" s="26" t="str">
        <f t="shared" si="147"/>
        <v>código.sus</v>
      </c>
      <c r="F157" s="102" t="str">
        <f t="shared" si="147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46"/>
        <v>Classificador</v>
      </c>
      <c r="P157" s="25" t="str">
        <f t="shared" si="146"/>
        <v>Do.SomaSUS</v>
      </c>
      <c r="Q157" s="35" t="str">
        <f t="shared" si="134"/>
        <v>Propriedade: tem.setor    Domínio: Classificador     Range: Do.SomaSUS</v>
      </c>
      <c r="R157" s="35" t="str">
        <f t="shared" si="135"/>
        <v>Valor:  MNUC</v>
      </c>
      <c r="S157" s="19" t="s">
        <v>151</v>
      </c>
      <c r="T157" s="55" t="str">
        <f t="shared" si="136"/>
        <v>Refere-se a propriedade     tem.setor     &gt;  MNUC</v>
      </c>
      <c r="U157" s="55" t="str">
        <f t="shared" si="114"/>
        <v>MNUC</v>
      </c>
    </row>
    <row r="158" spans="1:21" ht="8.4" customHeight="1" x14ac:dyDescent="0.3">
      <c r="A158" s="32">
        <v>158</v>
      </c>
      <c r="B158" s="18" t="str">
        <f t="shared" si="142"/>
        <v>tem.setor</v>
      </c>
      <c r="C158" s="94" t="s">
        <v>991</v>
      </c>
      <c r="D158" s="34" t="s">
        <v>56</v>
      </c>
      <c r="E158" s="26" t="str">
        <f t="shared" si="147"/>
        <v>código.sus</v>
      </c>
      <c r="F158" s="102" t="str">
        <f t="shared" si="147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46"/>
        <v>Classificador</v>
      </c>
      <c r="P158" s="25" t="str">
        <f t="shared" si="146"/>
        <v>Do.SomaSUS</v>
      </c>
      <c r="Q158" s="35" t="str">
        <f t="shared" si="134"/>
        <v>Propriedade: tem.setor    Domínio: Classificador     Range: Do.SomaSUS</v>
      </c>
      <c r="R158" s="35" t="str">
        <f t="shared" si="135"/>
        <v>Valor:  PACLI</v>
      </c>
      <c r="S158" s="19" t="s">
        <v>151</v>
      </c>
      <c r="T158" s="55" t="str">
        <f t="shared" si="136"/>
        <v>Refere-se a propriedade     tem.setor     &gt;  PACLI</v>
      </c>
      <c r="U158" s="55" t="str">
        <f t="shared" si="114"/>
        <v>PACLI</v>
      </c>
    </row>
    <row r="159" spans="1:21" ht="8.4" customHeight="1" x14ac:dyDescent="0.3">
      <c r="A159" s="32">
        <v>159</v>
      </c>
      <c r="B159" s="112" t="str">
        <f>ProjInfo!B6</f>
        <v>NBR.Data</v>
      </c>
      <c r="C159" s="112" t="str">
        <f>F159</f>
        <v>processual</v>
      </c>
      <c r="D159" s="113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1422</v>
      </c>
      <c r="P159" s="33" t="s">
        <v>1229</v>
      </c>
      <c r="Q159" s="35" t="str">
        <f t="shared" si="134"/>
        <v>Propriedade: processual    Domínio: Elemento     Range: Processual</v>
      </c>
      <c r="R159" s="35" t="str">
        <f t="shared" si="135"/>
        <v>Valor:  processual</v>
      </c>
      <c r="S159" s="19" t="s">
        <v>151</v>
      </c>
      <c r="T159" s="55" t="str">
        <f t="shared" si="136"/>
        <v>Refere-se a propriedade     processual     &gt;  processual</v>
      </c>
      <c r="U159" s="55" t="str">
        <f t="shared" si="114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48">O159</f>
        <v>Elemento</v>
      </c>
      <c r="P160" s="33" t="s">
        <v>1153</v>
      </c>
      <c r="Q160" s="35" t="str">
        <f t="shared" si="134"/>
        <v>Propriedade: da.disciplina    Domínio: Elemento     Range: Disciplina</v>
      </c>
      <c r="R160" s="35" t="str">
        <f t="shared" si="135"/>
        <v>Valor:  da.disciplina</v>
      </c>
      <c r="S160" s="19" t="s">
        <v>151</v>
      </c>
      <c r="T160" s="55" t="str">
        <f t="shared" si="136"/>
        <v>Refere-se a propriedade     da.disciplina     &gt;  da.disciplina</v>
      </c>
      <c r="U160" s="55" t="str">
        <f t="shared" si="114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1336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49">O160</f>
        <v>Elemento</v>
      </c>
      <c r="P161" s="25" t="str">
        <f t="shared" ref="P161:P179" si="150">P160</f>
        <v>Disciplina</v>
      </c>
      <c r="Q161" s="35" t="str">
        <f t="shared" si="134"/>
        <v>Propriedade: da.disciplina    Domínio: Elemento     Range: Disciplina</v>
      </c>
      <c r="R161" s="35" t="str">
        <f t="shared" si="135"/>
        <v>Valor:  ESTRU</v>
      </c>
      <c r="S161" s="19" t="s">
        <v>151</v>
      </c>
      <c r="T161" s="55" t="str">
        <f t="shared" si="136"/>
        <v>Refere-se a propriedade     da.disciplina     &gt;  ESTRU</v>
      </c>
      <c r="U161" s="55" t="str">
        <f t="shared" si="114"/>
        <v>ESTRU</v>
      </c>
    </row>
    <row r="162" spans="1:21" ht="8.4" customHeight="1" x14ac:dyDescent="0.3">
      <c r="A162" s="32">
        <v>162</v>
      </c>
      <c r="B162" s="18" t="str">
        <f t="shared" ref="B162:B166" si="151">F162</f>
        <v>da.disciplina</v>
      </c>
      <c r="C162" s="18" t="s">
        <v>1337</v>
      </c>
      <c r="D162" s="34" t="s">
        <v>56</v>
      </c>
      <c r="E162" s="26" t="str">
        <f t="shared" ref="E162:F174" si="152">E161</f>
        <v>processual</v>
      </c>
      <c r="F162" s="26" t="str">
        <f t="shared" si="152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53">O161</f>
        <v>Elemento</v>
      </c>
      <c r="P162" s="25" t="str">
        <f t="shared" si="150"/>
        <v>Disciplina</v>
      </c>
      <c r="Q162" s="35" t="str">
        <f t="shared" si="134"/>
        <v>Propriedade: da.disciplina    Domínio: Elemento     Range: Disciplina</v>
      </c>
      <c r="R162" s="35" t="str">
        <f t="shared" si="135"/>
        <v>Valor:  INSTA</v>
      </c>
      <c r="S162" s="19" t="s">
        <v>151</v>
      </c>
      <c r="T162" s="55" t="str">
        <f t="shared" si="136"/>
        <v>Refere-se a propriedade     da.disciplina     &gt;  INSTA</v>
      </c>
      <c r="U162" s="55" t="str">
        <f t="shared" si="114"/>
        <v>INSTA</v>
      </c>
    </row>
    <row r="163" spans="1:21" ht="8.4" customHeight="1" x14ac:dyDescent="0.3">
      <c r="A163" s="32">
        <v>163</v>
      </c>
      <c r="B163" s="18" t="str">
        <f t="shared" si="151"/>
        <v>da.disciplina</v>
      </c>
      <c r="C163" s="18" t="s">
        <v>1338</v>
      </c>
      <c r="D163" s="34" t="s">
        <v>56</v>
      </c>
      <c r="E163" s="26" t="str">
        <f t="shared" si="152"/>
        <v>processual</v>
      </c>
      <c r="F163" s="26" t="str">
        <f t="shared" si="152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54">O162</f>
        <v>Elemento</v>
      </c>
      <c r="P163" s="25" t="str">
        <f t="shared" si="150"/>
        <v>Disciplina</v>
      </c>
      <c r="Q163" s="35" t="str">
        <f t="shared" si="134"/>
        <v>Propriedade: da.disciplina    Domínio: Elemento     Range: Disciplina</v>
      </c>
      <c r="R163" s="35" t="str">
        <f t="shared" si="135"/>
        <v>Valor:  DIRET</v>
      </c>
      <c r="S163" s="19" t="s">
        <v>151</v>
      </c>
      <c r="T163" s="55" t="str">
        <f t="shared" si="136"/>
        <v>Refere-se a propriedade     da.disciplina     &gt;  DIRET</v>
      </c>
      <c r="U163" s="55" t="str">
        <f t="shared" si="114"/>
        <v>DIRET</v>
      </c>
    </row>
    <row r="164" spans="1:21" ht="8.4" customHeight="1" x14ac:dyDescent="0.3">
      <c r="A164" s="32">
        <v>164</v>
      </c>
      <c r="B164" s="18" t="str">
        <f t="shared" si="151"/>
        <v>da.disciplina</v>
      </c>
      <c r="C164" s="18" t="s">
        <v>1339</v>
      </c>
      <c r="D164" s="34" t="s">
        <v>56</v>
      </c>
      <c r="E164" s="26" t="str">
        <f t="shared" si="152"/>
        <v>processual</v>
      </c>
      <c r="F164" s="26" t="str">
        <f t="shared" si="152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55">O163</f>
        <v>Elemento</v>
      </c>
      <c r="P164" s="25" t="str">
        <f t="shared" si="150"/>
        <v>Disciplina</v>
      </c>
      <c r="Q164" s="35" t="str">
        <f t="shared" si="134"/>
        <v>Propriedade: da.disciplina    Domínio: Elemento     Range: Disciplina</v>
      </c>
      <c r="R164" s="35" t="str">
        <f t="shared" si="135"/>
        <v>Valor:  SUPER</v>
      </c>
      <c r="S164" s="19" t="s">
        <v>151</v>
      </c>
      <c r="T164" s="55" t="str">
        <f t="shared" si="136"/>
        <v>Refere-se a propriedade     da.disciplina     &gt;  SUPER</v>
      </c>
      <c r="U164" s="55" t="str">
        <f t="shared" si="114"/>
        <v>SUPER</v>
      </c>
    </row>
    <row r="165" spans="1:21" ht="8.4" customHeight="1" x14ac:dyDescent="0.3">
      <c r="A165" s="32">
        <v>165</v>
      </c>
      <c r="B165" s="18" t="str">
        <f t="shared" si="151"/>
        <v>da.disciplina</v>
      </c>
      <c r="C165" s="18" t="s">
        <v>1340</v>
      </c>
      <c r="D165" s="34" t="s">
        <v>56</v>
      </c>
      <c r="E165" s="26" t="str">
        <f t="shared" si="152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56">O164</f>
        <v>Elemento</v>
      </c>
      <c r="P165" s="25" t="str">
        <f t="shared" si="150"/>
        <v>Disciplina</v>
      </c>
      <c r="Q165" s="35" t="str">
        <f t="shared" si="134"/>
        <v>Propriedade: da.disciplina    Domínio: Elemento     Range: Disciplina</v>
      </c>
      <c r="R165" s="35" t="str">
        <f t="shared" si="135"/>
        <v>Valor:  INFRA</v>
      </c>
      <c r="S165" s="19" t="s">
        <v>151</v>
      </c>
      <c r="T165" s="55" t="str">
        <f t="shared" si="136"/>
        <v>Refere-se a propriedade     da.disciplina     &gt;  INFRA</v>
      </c>
      <c r="U165" s="55" t="str">
        <f t="shared" si="114"/>
        <v>INFRA</v>
      </c>
    </row>
    <row r="166" spans="1:21" ht="8.4" customHeight="1" x14ac:dyDescent="0.3">
      <c r="A166" s="32">
        <v>166</v>
      </c>
      <c r="B166" s="18" t="str">
        <f t="shared" si="151"/>
        <v>da.disciplina</v>
      </c>
      <c r="C166" s="18" t="s">
        <v>1341</v>
      </c>
      <c r="D166" s="34" t="s">
        <v>56</v>
      </c>
      <c r="E166" s="26" t="str">
        <f t="shared" si="152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57">O165</f>
        <v>Elemento</v>
      </c>
      <c r="P166" s="25" t="str">
        <f t="shared" si="150"/>
        <v>Disciplina</v>
      </c>
      <c r="Q166" s="35" t="str">
        <f t="shared" si="134"/>
        <v>Propriedade: da.disciplina    Domínio: Elemento     Range: Disciplina</v>
      </c>
      <c r="R166" s="35" t="str">
        <f t="shared" si="135"/>
        <v>Valor:  AMBIE</v>
      </c>
      <c r="S166" s="19" t="s">
        <v>151</v>
      </c>
      <c r="T166" s="55" t="str">
        <f t="shared" si="136"/>
        <v>Refere-se a propriedade     da.disciplina     &gt;  AMBIE</v>
      </c>
      <c r="U166" s="55" t="str">
        <f t="shared" si="114"/>
        <v>AMBIE</v>
      </c>
    </row>
    <row r="167" spans="1:21" ht="8.4" customHeight="1" x14ac:dyDescent="0.3">
      <c r="A167" s="32">
        <v>167</v>
      </c>
      <c r="B167" s="63" t="str">
        <f t="shared" ref="B167" si="158">E167</f>
        <v>processual</v>
      </c>
      <c r="C167" s="63" t="str">
        <f t="shared" ref="C167" si="159">F167</f>
        <v>da.fase</v>
      </c>
      <c r="D167" s="67" t="s">
        <v>56</v>
      </c>
      <c r="E167" s="65" t="str">
        <f>E166</f>
        <v>processual</v>
      </c>
      <c r="F167" s="65" t="s">
        <v>1022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60">O166</f>
        <v>Elemento</v>
      </c>
      <c r="P167" s="33" t="s">
        <v>1152</v>
      </c>
      <c r="Q167" s="35" t="str">
        <f t="shared" ref="Q167" si="161">_xlfn.CONCAT("Propriedade: ",  F167, "    Domínio: ", O167, "     Range: ", P167)</f>
        <v>Propriedade: da.fase    Domínio: Elemento     Range: Fase</v>
      </c>
      <c r="R167" s="35" t="str">
        <f t="shared" ref="R167" si="162">_xlfn.CONCAT("Valor:  ", C167)</f>
        <v>Valor:  da.fase</v>
      </c>
      <c r="S167" s="19" t="s">
        <v>151</v>
      </c>
      <c r="T167" s="55" t="str">
        <f t="shared" ref="T167" si="163">_xlfn.CONCAT("Refere-se a propriedade     ",F167, "     &gt;  ",U167)</f>
        <v>Refere-se a propriedade     da.fase     &gt;  da.fase</v>
      </c>
      <c r="U167" s="55" t="str">
        <f t="shared" ref="U167" si="164">C167</f>
        <v>da.fase</v>
      </c>
    </row>
    <row r="168" spans="1:21" ht="8.4" customHeight="1" x14ac:dyDescent="0.3">
      <c r="A168" s="32">
        <v>168</v>
      </c>
      <c r="B168" s="18" t="str">
        <f t="shared" ref="B168:B180" si="165">F168</f>
        <v>da.fase</v>
      </c>
      <c r="C168" s="18" t="s">
        <v>1467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60"/>
        <v>Elemento</v>
      </c>
      <c r="P168" s="25" t="str">
        <f t="shared" si="150"/>
        <v>Fase</v>
      </c>
      <c r="Q168" s="35" t="str">
        <f t="shared" si="134"/>
        <v>Propriedade: da.fase    Domínio: Elemento     Range: Fase</v>
      </c>
      <c r="R168" s="35" t="str">
        <f t="shared" si="135"/>
        <v>Valor:  1.PROGR</v>
      </c>
      <c r="S168" s="19" t="s">
        <v>151</v>
      </c>
      <c r="T168" s="55" t="str">
        <f t="shared" si="136"/>
        <v>Refere-se a propriedade     da.fase     &gt;  1.PROGR</v>
      </c>
      <c r="U168" s="55" t="str">
        <f t="shared" si="114"/>
        <v>1.PROGR</v>
      </c>
    </row>
    <row r="169" spans="1:21" ht="8.4" customHeight="1" x14ac:dyDescent="0.3">
      <c r="A169" s="32">
        <v>169</v>
      </c>
      <c r="B169" s="18" t="str">
        <f t="shared" si="165"/>
        <v>da.fase</v>
      </c>
      <c r="C169" s="18" t="s">
        <v>1468</v>
      </c>
      <c r="D169" s="34" t="s">
        <v>56</v>
      </c>
      <c r="E169" s="26" t="str">
        <f t="shared" ref="E169:E174" si="166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60"/>
        <v>Elemento</v>
      </c>
      <c r="P169" s="25" t="str">
        <f t="shared" si="150"/>
        <v>Fase</v>
      </c>
      <c r="Q169" s="35" t="str">
        <f t="shared" si="134"/>
        <v>Propriedade: da.fase    Domínio: Elemento     Range: Fase</v>
      </c>
      <c r="R169" s="35" t="str">
        <f t="shared" si="135"/>
        <v>Valor:  2.LEVAN</v>
      </c>
      <c r="S169" s="19" t="s">
        <v>151</v>
      </c>
      <c r="T169" s="55" t="str">
        <f t="shared" si="136"/>
        <v>Refere-se a propriedade     da.fase     &gt;  2.LEVAN</v>
      </c>
      <c r="U169" s="55" t="str">
        <f t="shared" si="114"/>
        <v>2.LEVAN</v>
      </c>
    </row>
    <row r="170" spans="1:21" ht="8.4" customHeight="1" x14ac:dyDescent="0.3">
      <c r="A170" s="32">
        <v>170</v>
      </c>
      <c r="B170" s="18" t="str">
        <f t="shared" si="165"/>
        <v>da.fase</v>
      </c>
      <c r="C170" s="18" t="s">
        <v>1469</v>
      </c>
      <c r="D170" s="34" t="s">
        <v>56</v>
      </c>
      <c r="E170" s="26" t="str">
        <f t="shared" si="166"/>
        <v>processual</v>
      </c>
      <c r="F170" s="26" t="str">
        <f t="shared" si="152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60"/>
        <v>Elemento</v>
      </c>
      <c r="P170" s="25" t="str">
        <f t="shared" si="150"/>
        <v>Fase</v>
      </c>
      <c r="Q170" s="35" t="str">
        <f t="shared" si="134"/>
        <v>Propriedade: da.fase    Domínio: Elemento     Range: Fase</v>
      </c>
      <c r="R170" s="35" t="str">
        <f t="shared" si="135"/>
        <v>Valor:  3.ESTUD</v>
      </c>
      <c r="S170" s="19" t="s">
        <v>151</v>
      </c>
      <c r="T170" s="55" t="str">
        <f t="shared" si="136"/>
        <v>Refere-se a propriedade     da.fase     &gt;  3.ESTUD</v>
      </c>
      <c r="U170" s="55" t="str">
        <f t="shared" si="114"/>
        <v>3.ESTUD</v>
      </c>
    </row>
    <row r="171" spans="1:21" ht="8.4" customHeight="1" x14ac:dyDescent="0.3">
      <c r="A171" s="32">
        <v>171</v>
      </c>
      <c r="B171" s="18" t="str">
        <f t="shared" si="165"/>
        <v>da.fase</v>
      </c>
      <c r="C171" s="18" t="s">
        <v>1470</v>
      </c>
      <c r="D171" s="34" t="s">
        <v>56</v>
      </c>
      <c r="E171" s="26" t="str">
        <f t="shared" si="166"/>
        <v>processual</v>
      </c>
      <c r="F171" s="26" t="str">
        <f t="shared" si="152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60"/>
        <v>Elemento</v>
      </c>
      <c r="P171" s="25" t="str">
        <f t="shared" si="150"/>
        <v>Fase</v>
      </c>
      <c r="Q171" s="35" t="str">
        <f t="shared" si="134"/>
        <v>Propriedade: da.fase    Domínio: Elemento     Range: Fase</v>
      </c>
      <c r="R171" s="35" t="str">
        <f t="shared" si="135"/>
        <v>Valor:  4.LICEN</v>
      </c>
      <c r="S171" s="19" t="s">
        <v>151</v>
      </c>
      <c r="T171" s="55" t="str">
        <f t="shared" si="136"/>
        <v>Refere-se a propriedade     da.fase     &gt;  4.LICEN</v>
      </c>
      <c r="U171" s="55" t="str">
        <f t="shared" si="114"/>
        <v>4.LICEN</v>
      </c>
    </row>
    <row r="172" spans="1:21" ht="8.4" customHeight="1" x14ac:dyDescent="0.3">
      <c r="A172" s="32">
        <v>172</v>
      </c>
      <c r="B172" s="18" t="str">
        <f t="shared" si="165"/>
        <v>da.fase</v>
      </c>
      <c r="C172" s="82" t="s">
        <v>1471</v>
      </c>
      <c r="D172" s="34" t="s">
        <v>56</v>
      </c>
      <c r="E172" s="26" t="str">
        <f t="shared" si="166"/>
        <v>processual</v>
      </c>
      <c r="F172" s="26" t="str">
        <f t="shared" si="152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60"/>
        <v>Elemento</v>
      </c>
      <c r="P172" s="25" t="str">
        <f t="shared" si="150"/>
        <v>Fase</v>
      </c>
      <c r="Q172" s="35" t="str">
        <f t="shared" si="134"/>
        <v>Propriedade: da.fase    Domínio: Elemento     Range: Fase</v>
      </c>
      <c r="R172" s="35" t="str">
        <f t="shared" si="135"/>
        <v>Valor:  5.ANTEP</v>
      </c>
      <c r="S172" s="19" t="s">
        <v>151</v>
      </c>
      <c r="T172" s="55" t="str">
        <f t="shared" si="136"/>
        <v>Refere-se a propriedade     da.fase     &gt;  5.ANTEP</v>
      </c>
      <c r="U172" s="55" t="str">
        <f t="shared" si="114"/>
        <v>5.ANTEP</v>
      </c>
    </row>
    <row r="173" spans="1:21" ht="8.4" customHeight="1" x14ac:dyDescent="0.3">
      <c r="A173" s="32">
        <v>173</v>
      </c>
      <c r="B173" s="18" t="str">
        <f t="shared" si="165"/>
        <v>da.fase</v>
      </c>
      <c r="C173" s="18" t="s">
        <v>1472</v>
      </c>
      <c r="D173" s="34" t="s">
        <v>56</v>
      </c>
      <c r="E173" s="26" t="str">
        <f t="shared" si="166"/>
        <v>processual</v>
      </c>
      <c r="F173" s="26" t="str">
        <f t="shared" si="152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60"/>
        <v>Elemento</v>
      </c>
      <c r="P173" s="25" t="str">
        <f t="shared" si="150"/>
        <v>Fase</v>
      </c>
      <c r="Q173" s="35" t="str">
        <f t="shared" si="134"/>
        <v>Propriedade: da.fase    Domínio: Elemento     Range: Fase</v>
      </c>
      <c r="R173" s="35" t="str">
        <f t="shared" si="135"/>
        <v>Valor:  6.EXECU</v>
      </c>
      <c r="S173" s="19" t="s">
        <v>151</v>
      </c>
      <c r="T173" s="55" t="str">
        <f t="shared" si="136"/>
        <v>Refere-se a propriedade     da.fase     &gt;  6.EXECU</v>
      </c>
      <c r="U173" s="55" t="str">
        <f t="shared" si="114"/>
        <v>6.EXECU</v>
      </c>
    </row>
    <row r="174" spans="1:21" ht="8.4" customHeight="1" x14ac:dyDescent="0.3">
      <c r="A174" s="32">
        <v>174</v>
      </c>
      <c r="B174" s="18" t="str">
        <f t="shared" si="165"/>
        <v>da.fase</v>
      </c>
      <c r="C174" s="18" t="s">
        <v>1473</v>
      </c>
      <c r="D174" s="34" t="s">
        <v>56</v>
      </c>
      <c r="E174" s="26" t="str">
        <f t="shared" si="166"/>
        <v>processual</v>
      </c>
      <c r="F174" s="26" t="str">
        <f t="shared" si="152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60"/>
        <v>Elemento</v>
      </c>
      <c r="P174" s="25" t="str">
        <f t="shared" si="150"/>
        <v>Fase</v>
      </c>
      <c r="Q174" s="35" t="str">
        <f t="shared" si="134"/>
        <v>Propriedade: da.fase    Domínio: Elemento     Range: Fase</v>
      </c>
      <c r="R174" s="35" t="str">
        <f t="shared" si="135"/>
        <v>Valor:  7.ASBUI</v>
      </c>
      <c r="S174" s="19" t="s">
        <v>151</v>
      </c>
      <c r="T174" s="55" t="str">
        <f t="shared" si="136"/>
        <v>Refere-se a propriedade     da.fase     &gt;  7.ASBUI</v>
      </c>
      <c r="U174" s="55" t="str">
        <f t="shared" si="114"/>
        <v>7.ASBUI</v>
      </c>
    </row>
    <row r="175" spans="1:21" ht="8.4" customHeight="1" x14ac:dyDescent="0.3">
      <c r="A175" s="32">
        <v>175</v>
      </c>
      <c r="B175" s="63" t="str">
        <f t="shared" ref="B175" si="167">E175</f>
        <v>processual</v>
      </c>
      <c r="C175" s="63" t="str">
        <f t="shared" ref="C175" si="168">F175</f>
        <v>da.etapa</v>
      </c>
      <c r="D175" s="67" t="s">
        <v>56</v>
      </c>
      <c r="E175" s="65" t="str">
        <f>E174</f>
        <v>processual</v>
      </c>
      <c r="F175" s="65" t="s">
        <v>1023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60"/>
        <v>Elemento</v>
      </c>
      <c r="P175" s="33" t="str">
        <f t="shared" si="150"/>
        <v>Fase</v>
      </c>
      <c r="Q175" s="35" t="str">
        <f t="shared" ref="Q175" si="169">_xlfn.CONCAT("Propriedade: ",  F175, "    Domínio: ", O175, "     Range: ", P175)</f>
        <v>Propriedade: da.etapa    Domínio: Elemento     Range: Fase</v>
      </c>
      <c r="R175" s="35" t="str">
        <f t="shared" ref="R175" si="170">_xlfn.CONCAT("Valor:  ", C175)</f>
        <v>Valor:  da.etapa</v>
      </c>
      <c r="S175" s="19" t="s">
        <v>151</v>
      </c>
      <c r="T175" s="55" t="str">
        <f t="shared" ref="T175" si="171">_xlfn.CONCAT("Refere-se a propriedade     ",F175, "     &gt;  ",U175)</f>
        <v>Refere-se a propriedade     da.etapa     &gt;  da.etapa</v>
      </c>
      <c r="U175" s="55" t="str">
        <f t="shared" ref="U175" si="172">C175</f>
        <v>da.etapa</v>
      </c>
    </row>
    <row r="176" spans="1:21" ht="8.4" customHeight="1" x14ac:dyDescent="0.3">
      <c r="A176" s="32">
        <v>176</v>
      </c>
      <c r="B176" s="18" t="str">
        <f t="shared" si="165"/>
        <v>da.etapa</v>
      </c>
      <c r="C176" s="18" t="s">
        <v>1462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60"/>
        <v>Elemento</v>
      </c>
      <c r="P176" s="25" t="str">
        <f t="shared" si="150"/>
        <v>Fase</v>
      </c>
      <c r="Q176" s="35" t="str">
        <f t="shared" si="134"/>
        <v>Propriedade: da.etapa    Domínio: Elemento     Range: Fase</v>
      </c>
      <c r="R176" s="35" t="str">
        <f t="shared" si="135"/>
        <v>Valor:  etapas.iniciais</v>
      </c>
      <c r="S176" s="19" t="s">
        <v>151</v>
      </c>
      <c r="T176" s="55" t="str">
        <f t="shared" si="136"/>
        <v>Refere-se a propriedade     da.etapa     &gt;  etapas.iniciais</v>
      </c>
      <c r="U176" s="55" t="str">
        <f t="shared" si="114"/>
        <v>etapas.iniciais</v>
      </c>
    </row>
    <row r="177" spans="1:21" ht="8.4" customHeight="1" x14ac:dyDescent="0.3">
      <c r="A177" s="32">
        <v>177</v>
      </c>
      <c r="B177" s="18" t="str">
        <f t="shared" si="165"/>
        <v>da.etapa</v>
      </c>
      <c r="C177" s="82" t="s">
        <v>1463</v>
      </c>
      <c r="D177" s="34" t="s">
        <v>56</v>
      </c>
      <c r="E177" s="26" t="str">
        <f t="shared" ref="E177:E180" si="173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60"/>
        <v>Elemento</v>
      </c>
      <c r="P177" s="25" t="str">
        <f t="shared" si="150"/>
        <v>Fase</v>
      </c>
      <c r="Q177" s="35" t="str">
        <f t="shared" si="134"/>
        <v>Propriedade: da.etapa    Domínio: Elemento     Range: Fase</v>
      </c>
      <c r="R177" s="35" t="str">
        <f t="shared" si="135"/>
        <v>Valor:  etapas.de.legalizações</v>
      </c>
      <c r="S177" s="19" t="s">
        <v>151</v>
      </c>
      <c r="T177" s="55" t="str">
        <f t="shared" si="136"/>
        <v>Refere-se a propriedade     da.etapa     &gt;  etapas.de.legalizações</v>
      </c>
      <c r="U177" s="55" t="str">
        <f t="shared" si="114"/>
        <v>etapas.de.legalizações</v>
      </c>
    </row>
    <row r="178" spans="1:21" ht="8.4" customHeight="1" x14ac:dyDescent="0.3">
      <c r="A178" s="32">
        <v>178</v>
      </c>
      <c r="B178" s="18" t="str">
        <f t="shared" si="165"/>
        <v>da.etapa</v>
      </c>
      <c r="C178" s="82" t="s">
        <v>1464</v>
      </c>
      <c r="D178" s="34" t="s">
        <v>56</v>
      </c>
      <c r="E178" s="26" t="str">
        <f t="shared" si="173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60"/>
        <v>Elemento</v>
      </c>
      <c r="P178" s="25" t="str">
        <f t="shared" si="150"/>
        <v>Fase</v>
      </c>
      <c r="Q178" s="35" t="str">
        <f t="shared" si="134"/>
        <v>Propriedade: da.etapa    Domínio: Elemento     Range: Fase</v>
      </c>
      <c r="R178" s="35" t="str">
        <f t="shared" si="135"/>
        <v>Valor:  etapas.de.proposições</v>
      </c>
      <c r="S178" s="19" t="s">
        <v>151</v>
      </c>
      <c r="T178" s="55" t="str">
        <f t="shared" si="136"/>
        <v>Refere-se a propriedade     da.etapa     &gt;  etapas.de.proposições</v>
      </c>
      <c r="U178" s="55" t="str">
        <f t="shared" ref="U178:U193" si="174">C178</f>
        <v>etapas.de.proposições</v>
      </c>
    </row>
    <row r="179" spans="1:21" ht="8.4" customHeight="1" x14ac:dyDescent="0.3">
      <c r="A179" s="32">
        <v>179</v>
      </c>
      <c r="B179" s="18" t="str">
        <f t="shared" si="165"/>
        <v>da.etapa</v>
      </c>
      <c r="C179" s="18" t="s">
        <v>1465</v>
      </c>
      <c r="D179" s="34" t="s">
        <v>56</v>
      </c>
      <c r="E179" s="26" t="str">
        <f t="shared" si="173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60"/>
        <v>Elemento</v>
      </c>
      <c r="P179" s="25" t="str">
        <f t="shared" si="150"/>
        <v>Fase</v>
      </c>
      <c r="Q179" s="35" t="str">
        <f t="shared" si="134"/>
        <v>Propriedade: da.etapa    Domínio: Elemento     Range: Fase</v>
      </c>
      <c r="R179" s="35" t="str">
        <f t="shared" si="135"/>
        <v>Valor:  etapas.de.entrega</v>
      </c>
      <c r="S179" s="19" t="s">
        <v>151</v>
      </c>
      <c r="T179" s="55" t="str">
        <f t="shared" si="136"/>
        <v>Refere-se a propriedade     da.etapa     &gt;  etapas.de.entrega</v>
      </c>
      <c r="U179" s="55" t="str">
        <f t="shared" si="174"/>
        <v>etapas.de.entrega</v>
      </c>
    </row>
    <row r="180" spans="1:21" ht="8.4" customHeight="1" x14ac:dyDescent="0.3">
      <c r="A180" s="32">
        <v>180</v>
      </c>
      <c r="B180" s="18" t="str">
        <f t="shared" si="165"/>
        <v>da.etapa</v>
      </c>
      <c r="C180" s="18" t="s">
        <v>1466</v>
      </c>
      <c r="D180" s="34" t="s">
        <v>56</v>
      </c>
      <c r="E180" s="26" t="str">
        <f t="shared" si="173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60"/>
        <v>Elemento</v>
      </c>
      <c r="P180" s="25" t="str">
        <f t="shared" ref="P180" si="175">P179</f>
        <v>Fase</v>
      </c>
      <c r="Q180" s="35" t="str">
        <f t="shared" si="134"/>
        <v>Propriedade: da.etapa    Domínio: Elemento     Range: Fase</v>
      </c>
      <c r="R180" s="35" t="str">
        <f t="shared" si="135"/>
        <v>Valor:  etapas.de.uso.e.operação</v>
      </c>
      <c r="S180" s="19" t="s">
        <v>151</v>
      </c>
      <c r="T180" s="55" t="str">
        <f t="shared" si="136"/>
        <v>Refere-se a propriedade     da.etapa     &gt;  etapas.de.uso.e.operação</v>
      </c>
      <c r="U180" s="55" t="str">
        <f t="shared" si="174"/>
        <v>etapas.de.uso.e.operação</v>
      </c>
    </row>
    <row r="181" spans="1:21" ht="8.4" customHeight="1" x14ac:dyDescent="0.3">
      <c r="A181" s="32">
        <v>181</v>
      </c>
      <c r="B181" s="112" t="str">
        <f>ProjInfo!B6</f>
        <v>NBR.Data</v>
      </c>
      <c r="C181" s="112" t="str">
        <f>F181</f>
        <v>identidade</v>
      </c>
      <c r="D181" s="113" t="s">
        <v>56</v>
      </c>
      <c r="E181" s="64" t="str">
        <f>ProjInfo!B5</f>
        <v>NBR.Prop</v>
      </c>
      <c r="F181" s="64" t="s">
        <v>1006</v>
      </c>
      <c r="G181" s="54" t="s">
        <v>1786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1441</v>
      </c>
      <c r="P181" s="40" t="s">
        <v>1474</v>
      </c>
      <c r="Q181" s="35" t="str">
        <f t="shared" si="134"/>
        <v>Propriedade: identidade    Domínio: Modelado     Range: Em.Revit</v>
      </c>
      <c r="R181" s="35" t="str">
        <f t="shared" si="135"/>
        <v>Valor:  identidade</v>
      </c>
      <c r="S181" s="19" t="s">
        <v>151</v>
      </c>
      <c r="T181" s="55" t="str">
        <f t="shared" si="136"/>
        <v>Refere-se a propriedade     identidade     &gt;  identidade</v>
      </c>
      <c r="U181" s="55" t="str">
        <f t="shared" si="174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5" t="s">
        <v>1492</v>
      </c>
      <c r="G182" s="44" t="s">
        <v>1786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76">O181</f>
        <v>Modelado</v>
      </c>
      <c r="P182" s="25" t="str">
        <f t="shared" si="176"/>
        <v>Em.Revit</v>
      </c>
      <c r="Q182" s="35" t="str">
        <f t="shared" si="134"/>
        <v>Propriedade: de.nome    Domínio: Modelado     Range: Em.Revit</v>
      </c>
      <c r="R182" s="35" t="str">
        <f t="shared" si="135"/>
        <v>Valor:  de.nome</v>
      </c>
      <c r="S182" s="19" t="s">
        <v>151</v>
      </c>
      <c r="T182" s="55" t="str">
        <f t="shared" si="136"/>
        <v>Refere-se a propriedade     de.nome     &gt;  de.nome</v>
      </c>
      <c r="U182" s="55" t="str">
        <f t="shared" si="174"/>
        <v>de.nome</v>
      </c>
    </row>
    <row r="183" spans="1:21" ht="8.4" customHeight="1" x14ac:dyDescent="0.3">
      <c r="A183" s="32">
        <v>183</v>
      </c>
      <c r="B183" s="63" t="str">
        <f t="shared" ref="B183:B184" si="177">E183</f>
        <v>identidade</v>
      </c>
      <c r="C183" s="96" t="str">
        <f t="shared" ref="C183:C184" si="178">F183</f>
        <v>de.número</v>
      </c>
      <c r="D183" s="67" t="s">
        <v>56</v>
      </c>
      <c r="E183" s="65" t="str">
        <f t="shared" ref="E183:E184" si="179">E182</f>
        <v>identidade</v>
      </c>
      <c r="F183" s="115" t="s">
        <v>1493</v>
      </c>
      <c r="G183" s="44" t="s">
        <v>1786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80">O182</f>
        <v>Modelado</v>
      </c>
      <c r="P183" s="25" t="str">
        <f t="shared" si="180"/>
        <v>Em.Revit</v>
      </c>
      <c r="Q183" s="35" t="str">
        <f t="shared" si="134"/>
        <v>Propriedade: de.número    Domínio: Modelado     Range: Em.Revit</v>
      </c>
      <c r="R183" s="35" t="str">
        <f t="shared" si="135"/>
        <v>Valor:  de.número</v>
      </c>
      <c r="S183" s="19" t="s">
        <v>151</v>
      </c>
      <c r="T183" s="55" t="str">
        <f t="shared" si="136"/>
        <v>Refere-se a propriedade     de.número     &gt;  de.número</v>
      </c>
      <c r="U183" s="55" t="str">
        <f t="shared" si="174"/>
        <v>de.número</v>
      </c>
    </row>
    <row r="184" spans="1:21" ht="8.4" customHeight="1" x14ac:dyDescent="0.3">
      <c r="A184" s="32">
        <v>184</v>
      </c>
      <c r="B184" s="63" t="str">
        <f t="shared" si="177"/>
        <v>identidade</v>
      </c>
      <c r="C184" s="96" t="str">
        <f t="shared" si="178"/>
        <v>de.id</v>
      </c>
      <c r="D184" s="67" t="s">
        <v>56</v>
      </c>
      <c r="E184" s="65" t="str">
        <f t="shared" si="179"/>
        <v>identidade</v>
      </c>
      <c r="F184" s="115" t="s">
        <v>1494</v>
      </c>
      <c r="G184" s="44" t="s">
        <v>1786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81">O183</f>
        <v>Modelado</v>
      </c>
      <c r="P184" s="25" t="str">
        <f t="shared" si="181"/>
        <v>Em.Revit</v>
      </c>
      <c r="Q184" s="35" t="str">
        <f t="shared" si="134"/>
        <v>Propriedade: de.id    Domínio: Modelado     Range: Em.Revit</v>
      </c>
      <c r="R184" s="35" t="str">
        <f t="shared" si="135"/>
        <v>Valor:  de.id</v>
      </c>
      <c r="S184" s="19" t="s">
        <v>151</v>
      </c>
      <c r="T184" s="55" t="str">
        <f t="shared" si="136"/>
        <v>Refere-se a propriedade     de.id     &gt;  de.id</v>
      </c>
      <c r="U184" s="55" t="str">
        <f t="shared" si="174"/>
        <v>de.id</v>
      </c>
    </row>
    <row r="185" spans="1:21" ht="8.4" customHeight="1" x14ac:dyDescent="0.3">
      <c r="A185" s="32">
        <v>185</v>
      </c>
      <c r="B185" s="112" t="str">
        <f>ProjInfo!B6</f>
        <v>NBR.Data</v>
      </c>
      <c r="C185" s="112" t="str">
        <f>F185</f>
        <v>material</v>
      </c>
      <c r="D185" s="113" t="s">
        <v>56</v>
      </c>
      <c r="E185" s="64" t="str">
        <f>ProjInfo!B5</f>
        <v>NBR.Prop</v>
      </c>
      <c r="F185" s="64" t="s">
        <v>1007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34"/>
        <v>Propriedade: material    Domínio: Modelado     Range: Em.Revit</v>
      </c>
      <c r="R185" s="35" t="str">
        <f t="shared" si="135"/>
        <v>Valor:  material</v>
      </c>
      <c r="S185" s="19" t="s">
        <v>151</v>
      </c>
      <c r="T185" s="55" t="str">
        <f t="shared" si="136"/>
        <v>Refere-se a propriedade     material     &gt;  material</v>
      </c>
      <c r="U185" s="55" t="str">
        <f t="shared" si="174"/>
        <v>material</v>
      </c>
    </row>
    <row r="186" spans="1:21" ht="8.4" customHeight="1" x14ac:dyDescent="0.3">
      <c r="A186" s="32">
        <v>186</v>
      </c>
      <c r="B186" s="63" t="str">
        <f t="shared" ref="B186:B192" si="182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1331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83">O185</f>
        <v>Modelado</v>
      </c>
      <c r="P186" s="25" t="str">
        <f t="shared" si="183"/>
        <v>Em.Revit</v>
      </c>
      <c r="Q186" s="35" t="str">
        <f t="shared" si="134"/>
        <v>Propriedade: tem.nome    Domínio: Modelado     Range: Em.Revit</v>
      </c>
      <c r="R186" s="35" t="str">
        <f t="shared" si="135"/>
        <v>Valor:  tem.nome</v>
      </c>
      <c r="S186" s="19" t="s">
        <v>151</v>
      </c>
      <c r="T186" s="55" t="str">
        <f t="shared" si="136"/>
        <v>Refere-se a propriedade     tem.nome     &gt;  tem.nome</v>
      </c>
      <c r="U186" s="55" t="str">
        <f t="shared" si="174"/>
        <v>tem.nome</v>
      </c>
    </row>
    <row r="187" spans="1:21" ht="8.4" customHeight="1" x14ac:dyDescent="0.3">
      <c r="A187" s="32">
        <v>187</v>
      </c>
      <c r="B187" s="63" t="str">
        <f t="shared" si="182"/>
        <v>material</v>
      </c>
      <c r="C187" s="96" t="str">
        <f t="shared" ref="C187:C192" si="184">F187</f>
        <v>tem.fornecedor</v>
      </c>
      <c r="D187" s="106" t="s">
        <v>56</v>
      </c>
      <c r="E187" s="65" t="str">
        <f>E186</f>
        <v>material</v>
      </c>
      <c r="F187" s="65" t="s">
        <v>1332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85">O186</f>
        <v>Modelado</v>
      </c>
      <c r="P187" s="25" t="str">
        <f t="shared" si="185"/>
        <v>Em.Revit</v>
      </c>
      <c r="Q187" s="35" t="str">
        <f t="shared" si="134"/>
        <v>Propriedade: tem.fornecedor    Domínio: Modelado     Range: Em.Revit</v>
      </c>
      <c r="R187" s="35" t="str">
        <f t="shared" si="135"/>
        <v>Valor:  tem.fornecedor</v>
      </c>
      <c r="S187" s="19" t="s">
        <v>151</v>
      </c>
      <c r="T187" s="55" t="str">
        <f t="shared" si="136"/>
        <v>Refere-se a propriedade     tem.fornecedor     &gt;  tem.fornecedor</v>
      </c>
      <c r="U187" s="55" t="str">
        <f t="shared" si="174"/>
        <v>tem.fornecedor</v>
      </c>
    </row>
    <row r="188" spans="1:21" ht="8.4" customHeight="1" x14ac:dyDescent="0.3">
      <c r="A188" s="32">
        <v>188</v>
      </c>
      <c r="B188" s="63" t="str">
        <f t="shared" si="182"/>
        <v>material</v>
      </c>
      <c r="C188" s="96" t="str">
        <f t="shared" si="184"/>
        <v>tem.códigoabnt</v>
      </c>
      <c r="D188" s="106" t="s">
        <v>56</v>
      </c>
      <c r="E188" s="65" t="str">
        <f t="shared" ref="E188:E192" si="186">E187</f>
        <v>material</v>
      </c>
      <c r="F188" s="65" t="s">
        <v>1333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87">O187</f>
        <v>Modelado</v>
      </c>
      <c r="P188" s="25" t="str">
        <f t="shared" si="187"/>
        <v>Em.Revit</v>
      </c>
      <c r="Q188" s="35" t="str">
        <f t="shared" si="134"/>
        <v>Propriedade: tem.códigoabnt    Domínio: Modelado     Range: Em.Revit</v>
      </c>
      <c r="R188" s="35" t="str">
        <f t="shared" si="135"/>
        <v>Valor:  tem.códigoabnt</v>
      </c>
      <c r="S188" s="19" t="s">
        <v>151</v>
      </c>
      <c r="T188" s="55" t="str">
        <f t="shared" si="136"/>
        <v>Refere-se a propriedade     tem.códigoabnt     &gt;  tem.códigoabnt</v>
      </c>
      <c r="U188" s="55" t="str">
        <f t="shared" si="174"/>
        <v>tem.códigoabnt</v>
      </c>
    </row>
    <row r="189" spans="1:21" ht="8.4" customHeight="1" x14ac:dyDescent="0.3">
      <c r="A189" s="32">
        <v>189</v>
      </c>
      <c r="B189" s="63" t="str">
        <f t="shared" si="182"/>
        <v>material</v>
      </c>
      <c r="C189" s="96" t="str">
        <f t="shared" si="184"/>
        <v>de.acabamento</v>
      </c>
      <c r="D189" s="106" t="s">
        <v>56</v>
      </c>
      <c r="E189" s="65" t="str">
        <f t="shared" si="186"/>
        <v>material</v>
      </c>
      <c r="F189" s="65" t="s">
        <v>1437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88">O188</f>
        <v>Modelado</v>
      </c>
      <c r="P189" s="25" t="str">
        <f t="shared" si="188"/>
        <v>Em.Revit</v>
      </c>
      <c r="Q189" s="35" t="str">
        <f t="shared" si="134"/>
        <v>Propriedade: de.acabamento    Domínio: Modelado     Range: Em.Revit</v>
      </c>
      <c r="R189" s="35" t="str">
        <f t="shared" si="135"/>
        <v>Valor:  de.acabamento</v>
      </c>
      <c r="S189" s="19" t="s">
        <v>151</v>
      </c>
      <c r="T189" s="55" t="str">
        <f t="shared" si="136"/>
        <v>Refere-se a propriedade     de.acabamento     &gt;  de.acabamento</v>
      </c>
      <c r="U189" s="55" t="str">
        <f t="shared" si="174"/>
        <v>de.acabamento</v>
      </c>
    </row>
    <row r="190" spans="1:21" ht="8.4" customHeight="1" x14ac:dyDescent="0.3">
      <c r="A190" s="32">
        <v>190</v>
      </c>
      <c r="B190" s="63" t="str">
        <f t="shared" si="182"/>
        <v>material</v>
      </c>
      <c r="C190" s="96" t="str">
        <f t="shared" si="184"/>
        <v>de.estrutura</v>
      </c>
      <c r="D190" s="106" t="s">
        <v>56</v>
      </c>
      <c r="E190" s="65" t="str">
        <f t="shared" si="186"/>
        <v>material</v>
      </c>
      <c r="F190" s="65" t="s">
        <v>1438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89">O189</f>
        <v>Modelado</v>
      </c>
      <c r="P190" s="25" t="str">
        <f t="shared" si="189"/>
        <v>Em.Revit</v>
      </c>
      <c r="Q190" s="35" t="str">
        <f t="shared" si="134"/>
        <v>Propriedade: de.estrutura    Domínio: Modelado     Range: Em.Revit</v>
      </c>
      <c r="R190" s="35" t="str">
        <f t="shared" si="135"/>
        <v>Valor:  de.estrutura</v>
      </c>
      <c r="S190" s="19" t="s">
        <v>151</v>
      </c>
      <c r="T190" s="55" t="str">
        <f t="shared" si="136"/>
        <v>Refere-se a propriedade     de.estrutura     &gt;  de.estrutura</v>
      </c>
      <c r="U190" s="55" t="str">
        <f t="shared" si="174"/>
        <v>de.estrutura</v>
      </c>
    </row>
    <row r="191" spans="1:21" ht="8.4" customHeight="1" x14ac:dyDescent="0.3">
      <c r="A191" s="32">
        <v>191</v>
      </c>
      <c r="B191" s="63" t="str">
        <f t="shared" si="182"/>
        <v>material</v>
      </c>
      <c r="C191" s="96" t="str">
        <f t="shared" si="184"/>
        <v>de.substrato</v>
      </c>
      <c r="D191" s="106" t="s">
        <v>56</v>
      </c>
      <c r="E191" s="65" t="str">
        <f t="shared" si="186"/>
        <v>material</v>
      </c>
      <c r="F191" s="65" t="s">
        <v>1439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90">O190</f>
        <v>Modelado</v>
      </c>
      <c r="P191" s="25" t="str">
        <f t="shared" si="190"/>
        <v>Em.Revit</v>
      </c>
      <c r="Q191" s="35" t="str">
        <f t="shared" si="134"/>
        <v>Propriedade: de.substrato    Domínio: Modelado     Range: Em.Revit</v>
      </c>
      <c r="R191" s="35" t="str">
        <f t="shared" si="135"/>
        <v>Valor:  de.substrato</v>
      </c>
      <c r="S191" s="19" t="s">
        <v>151</v>
      </c>
      <c r="T191" s="55" t="str">
        <f t="shared" si="136"/>
        <v>Refere-se a propriedade     de.substrato     &gt;  de.substrato</v>
      </c>
      <c r="U191" s="55" t="str">
        <f t="shared" si="174"/>
        <v>de.substrato</v>
      </c>
    </row>
    <row r="192" spans="1:21" ht="8.4" customHeight="1" x14ac:dyDescent="0.3">
      <c r="A192" s="32">
        <v>192</v>
      </c>
      <c r="B192" s="63" t="str">
        <f t="shared" si="182"/>
        <v>material</v>
      </c>
      <c r="C192" s="96" t="str">
        <f t="shared" si="184"/>
        <v>de.isolamento</v>
      </c>
      <c r="D192" s="106" t="s">
        <v>56</v>
      </c>
      <c r="E192" s="65" t="str">
        <f t="shared" si="186"/>
        <v>material</v>
      </c>
      <c r="F192" s="65" t="s">
        <v>1440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91">O191</f>
        <v>Modelado</v>
      </c>
      <c r="P192" s="25" t="str">
        <f t="shared" si="191"/>
        <v>Em.Revit</v>
      </c>
      <c r="Q192" s="35" t="str">
        <f t="shared" si="134"/>
        <v>Propriedade: de.isolamento    Domínio: Modelado     Range: Em.Revit</v>
      </c>
      <c r="R192" s="35" t="str">
        <f t="shared" si="135"/>
        <v>Valor:  de.isolamento</v>
      </c>
      <c r="S192" s="19" t="s">
        <v>151</v>
      </c>
      <c r="T192" s="55" t="str">
        <f t="shared" si="136"/>
        <v>Refere-se a propriedade     de.isolamento     &gt;  de.isolamento</v>
      </c>
      <c r="U192" s="55" t="str">
        <f t="shared" si="174"/>
        <v>de.isolamento</v>
      </c>
    </row>
    <row r="193" spans="1:21" ht="8.4" customHeight="1" x14ac:dyDescent="0.3">
      <c r="A193" s="32">
        <v>193</v>
      </c>
      <c r="B193" s="112" t="str">
        <f>ProjInfo!B6</f>
        <v>NBR.Data</v>
      </c>
      <c r="C193" s="112" t="str">
        <f>F193</f>
        <v>de.revit</v>
      </c>
      <c r="D193" s="113" t="s">
        <v>56</v>
      </c>
      <c r="E193" s="64" t="str">
        <f>ProjInfo!B5</f>
        <v>NBR.Prop</v>
      </c>
      <c r="F193" s="64" t="s">
        <v>1476</v>
      </c>
      <c r="G193" s="54" t="s">
        <v>1786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91"/>
        <v>Modelado</v>
      </c>
      <c r="P193" s="33" t="str">
        <f t="shared" si="191"/>
        <v>Em.Revit</v>
      </c>
      <c r="Q193" s="35" t="str">
        <f t="shared" si="134"/>
        <v>Propriedade: de.revit    Domínio: Modelado     Range: Em.Revit</v>
      </c>
      <c r="R193" s="35" t="str">
        <f t="shared" si="135"/>
        <v>Valor:  de.revit</v>
      </c>
      <c r="S193" s="19" t="s">
        <v>151</v>
      </c>
      <c r="T193" s="55" t="str">
        <f t="shared" si="136"/>
        <v>Refere-se a propriedade     de.revit     &gt;  de.revit</v>
      </c>
      <c r="U193" s="55" t="str">
        <f t="shared" si="174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1330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91"/>
        <v>Em.Revit</v>
      </c>
      <c r="Q194" s="35" t="str">
        <f t="shared" ref="Q194:Q256" si="192">_xlfn.CONCAT("Propriedade: ",  F194, "    Domínio: ", O194, "     Range: ", P194)</f>
        <v>Propriedade: com.tag    Domínio: Modelado     Range: Em.Revit</v>
      </c>
      <c r="R194" s="35" t="str">
        <f t="shared" ref="R194:R256" si="193">_xlfn.CONCAT("Valor:  ", C194)</f>
        <v>Valor:  com.tag</v>
      </c>
      <c r="S194" s="19" t="s">
        <v>151</v>
      </c>
      <c r="T194" s="55" t="str">
        <f t="shared" ref="T194:T256" si="194">_xlfn.CONCAT("Refere-se a propriedade     ",F194, "     &gt;  ",U194)</f>
        <v>Refere-se a propriedade     com.tag     &gt;  OST_AbutmentFoundationTags</v>
      </c>
      <c r="U194" s="84" t="s">
        <v>793</v>
      </c>
    </row>
    <row r="195" spans="1:21" ht="8.4" customHeight="1" x14ac:dyDescent="0.3">
      <c r="A195" s="32">
        <v>195</v>
      </c>
      <c r="B195" s="18" t="str">
        <f t="shared" ref="B195:B258" si="195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92"/>
        <v>Propriedade: com.tag    Domínio: Modelado     Range: Em.Revit</v>
      </c>
      <c r="R195" s="35" t="str">
        <f t="shared" si="193"/>
        <v>Valor:  OST_AbutmentFoundations</v>
      </c>
      <c r="S195" s="19" t="s">
        <v>151</v>
      </c>
      <c r="T195" s="55" t="str">
        <f t="shared" si="194"/>
        <v>Refere-se a propriedade     com.tag     &gt;  OST_AbutmentFoundationTags</v>
      </c>
      <c r="U195" s="84" t="s">
        <v>793</v>
      </c>
    </row>
    <row r="196" spans="1:21" ht="8.4" customHeight="1" x14ac:dyDescent="0.3">
      <c r="A196" s="32">
        <v>196</v>
      </c>
      <c r="B196" s="18" t="str">
        <f t="shared" si="195"/>
        <v>com.tag</v>
      </c>
      <c r="C196" s="82" t="s">
        <v>154</v>
      </c>
      <c r="D196" s="34" t="s">
        <v>56</v>
      </c>
      <c r="E196" s="26" t="str">
        <f t="shared" ref="E196:E259" si="196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97">O195</f>
        <v>Modelado</v>
      </c>
      <c r="P196" s="25" t="str">
        <f t="shared" si="191"/>
        <v>Em.Revit</v>
      </c>
      <c r="Q196" s="35" t="str">
        <f t="shared" si="192"/>
        <v>Propriedade: com.tag    Domínio: Modelado     Range: Em.Revit</v>
      </c>
      <c r="R196" s="35" t="str">
        <f t="shared" si="193"/>
        <v>Valor:  OST_AbutmentPiles</v>
      </c>
      <c r="S196" s="19" t="s">
        <v>151</v>
      </c>
      <c r="T196" s="55" t="str">
        <f t="shared" si="194"/>
        <v>Refere-se a propriedade     com.tag     &gt;  OST_AbutmentPileTags</v>
      </c>
      <c r="U196" s="84" t="s">
        <v>792</v>
      </c>
    </row>
    <row r="197" spans="1:21" ht="8.4" customHeight="1" x14ac:dyDescent="0.3">
      <c r="A197" s="32">
        <v>197</v>
      </c>
      <c r="B197" s="18" t="str">
        <f t="shared" si="195"/>
        <v>com.tag</v>
      </c>
      <c r="C197" s="82" t="s">
        <v>155</v>
      </c>
      <c r="D197" s="34" t="s">
        <v>56</v>
      </c>
      <c r="E197" s="26" t="str">
        <f t="shared" si="196"/>
        <v>de.revit</v>
      </c>
      <c r="F197" s="26" t="str">
        <f t="shared" ref="F197:F210" si="198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97"/>
        <v>Modelado</v>
      </c>
      <c r="P197" s="25" t="str">
        <f t="shared" si="197"/>
        <v>Em.Revit</v>
      </c>
      <c r="Q197" s="35" t="str">
        <f t="shared" si="192"/>
        <v>Propriedade: com.tag    Domínio: Modelado     Range: Em.Revit</v>
      </c>
      <c r="R197" s="35" t="str">
        <f t="shared" si="193"/>
        <v>Valor:  OST_AbutmentWalls</v>
      </c>
      <c r="S197" s="19" t="s">
        <v>151</v>
      </c>
      <c r="T197" s="55" t="str">
        <f t="shared" si="194"/>
        <v>Refere-se a propriedade     com.tag     &gt;  OST_AbutmentWallTags</v>
      </c>
      <c r="U197" s="84" t="s">
        <v>791</v>
      </c>
    </row>
    <row r="198" spans="1:21" ht="8.4" customHeight="1" x14ac:dyDescent="0.3">
      <c r="A198" s="32">
        <v>198</v>
      </c>
      <c r="B198" s="18" t="str">
        <f t="shared" si="195"/>
        <v>com.tag</v>
      </c>
      <c r="C198" s="82" t="s">
        <v>901</v>
      </c>
      <c r="D198" s="34" t="s">
        <v>56</v>
      </c>
      <c r="E198" s="26" t="str">
        <f t="shared" si="196"/>
        <v>de.revit</v>
      </c>
      <c r="F198" s="26" t="str">
        <f t="shared" si="198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97"/>
        <v>Modelado</v>
      </c>
      <c r="P198" s="25" t="str">
        <f t="shared" si="197"/>
        <v>Em.Revit</v>
      </c>
      <c r="Q198" s="35" t="str">
        <f t="shared" si="192"/>
        <v>Propriedade: com.tag    Domínio: Modelado     Range: Em.Revit</v>
      </c>
      <c r="R198" s="35" t="str">
        <f t="shared" si="193"/>
        <v>Valor:  OST_Alignments</v>
      </c>
      <c r="S198" s="19" t="s">
        <v>151</v>
      </c>
      <c r="T198" s="55" t="str">
        <f t="shared" si="194"/>
        <v>Refere-se a propriedade     com.tag     &gt;  OST_AlignmentsTags</v>
      </c>
      <c r="U198" s="84" t="s">
        <v>900</v>
      </c>
    </row>
    <row r="199" spans="1:21" ht="8.4" customHeight="1" x14ac:dyDescent="0.3">
      <c r="A199" s="32">
        <v>199</v>
      </c>
      <c r="B199" s="18" t="str">
        <f t="shared" si="195"/>
        <v>com.tag</v>
      </c>
      <c r="C199" s="82" t="s">
        <v>685</v>
      </c>
      <c r="D199" s="34" t="s">
        <v>56</v>
      </c>
      <c r="E199" s="26" t="str">
        <f t="shared" si="196"/>
        <v>de.revit</v>
      </c>
      <c r="F199" s="26" t="str">
        <f t="shared" si="198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97"/>
        <v>Modelado</v>
      </c>
      <c r="P199" s="25" t="str">
        <f t="shared" si="197"/>
        <v>Em.Revit</v>
      </c>
      <c r="Q199" s="35" t="str">
        <f t="shared" si="192"/>
        <v>Propriedade: com.tag    Domínio: Modelado     Range: Em.Revit</v>
      </c>
      <c r="R199" s="35" t="str">
        <f t="shared" si="193"/>
        <v>Valor:  OST_AnalyticalMember</v>
      </c>
      <c r="S199" s="19" t="s">
        <v>151</v>
      </c>
      <c r="T199" s="55" t="str">
        <f t="shared" si="194"/>
        <v>Refere-se a propriedade     com.tag     &gt;  OST_AnalyticalMemberTags</v>
      </c>
      <c r="U199" s="84" t="s">
        <v>684</v>
      </c>
    </row>
    <row r="200" spans="1:21" ht="8.4" customHeight="1" x14ac:dyDescent="0.3">
      <c r="A200" s="32">
        <v>200</v>
      </c>
      <c r="B200" s="18" t="str">
        <f t="shared" si="195"/>
        <v>com.tag</v>
      </c>
      <c r="C200" s="82" t="s">
        <v>342</v>
      </c>
      <c r="D200" s="34" t="s">
        <v>56</v>
      </c>
      <c r="E200" s="26" t="str">
        <f t="shared" si="196"/>
        <v>de.revit</v>
      </c>
      <c r="F200" s="26" t="str">
        <f t="shared" si="198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97"/>
        <v>Modelado</v>
      </c>
      <c r="P200" s="25" t="str">
        <f t="shared" si="197"/>
        <v>Em.Revit</v>
      </c>
      <c r="Q200" s="35" t="str">
        <f t="shared" si="192"/>
        <v>Propriedade: com.tag    Domínio: Modelado     Range: Em.Revit</v>
      </c>
      <c r="R200" s="35" t="str">
        <f t="shared" si="193"/>
        <v>Valor:  OST_AnalyticalOpening</v>
      </c>
      <c r="S200" s="19" t="s">
        <v>151</v>
      </c>
      <c r="T200" s="55" t="str">
        <f t="shared" si="194"/>
        <v>Refere-se a propriedade     com.tag     &gt;  OST_AnalyticalOpeningTags</v>
      </c>
      <c r="U200" s="84" t="s">
        <v>904</v>
      </c>
    </row>
    <row r="201" spans="1:21" ht="8.4" customHeight="1" x14ac:dyDescent="0.3">
      <c r="A201" s="32">
        <v>201</v>
      </c>
      <c r="B201" s="18" t="str">
        <f t="shared" si="195"/>
        <v>com.tag</v>
      </c>
      <c r="C201" s="82" t="s">
        <v>343</v>
      </c>
      <c r="D201" s="34" t="s">
        <v>56</v>
      </c>
      <c r="E201" s="26" t="str">
        <f t="shared" si="196"/>
        <v>de.revit</v>
      </c>
      <c r="F201" s="26" t="str">
        <f t="shared" si="198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97"/>
        <v>Modelado</v>
      </c>
      <c r="P201" s="25" t="str">
        <f t="shared" si="197"/>
        <v>Em.Revit</v>
      </c>
      <c r="Q201" s="35" t="str">
        <f t="shared" si="192"/>
        <v>Propriedade: com.tag    Domínio: Modelado     Range: Em.Revit</v>
      </c>
      <c r="R201" s="35" t="str">
        <f t="shared" si="193"/>
        <v>Valor:  OST_AnalyticalPanel</v>
      </c>
      <c r="S201" s="19" t="s">
        <v>151</v>
      </c>
      <c r="T201" s="55" t="str">
        <f t="shared" si="194"/>
        <v>Refere-se a propriedade     com.tag     &gt;  OST_AnalyticalPanelTags</v>
      </c>
      <c r="U201" s="84" t="s">
        <v>905</v>
      </c>
    </row>
    <row r="202" spans="1:21" ht="8.4" customHeight="1" x14ac:dyDescent="0.3">
      <c r="A202" s="32">
        <v>202</v>
      </c>
      <c r="B202" s="18" t="str">
        <f t="shared" si="195"/>
        <v>com.tag</v>
      </c>
      <c r="C202" s="82" t="s">
        <v>794</v>
      </c>
      <c r="D202" s="34" t="s">
        <v>56</v>
      </c>
      <c r="E202" s="26" t="str">
        <f t="shared" si="196"/>
        <v>de.revit</v>
      </c>
      <c r="F202" s="26" t="str">
        <f t="shared" si="198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97"/>
        <v>Modelado</v>
      </c>
      <c r="P202" s="25" t="str">
        <f t="shared" si="197"/>
        <v>Em.Revit</v>
      </c>
      <c r="Q202" s="35" t="str">
        <f t="shared" si="192"/>
        <v>Propriedade: com.tag    Domínio: Modelado     Range: Em.Revit</v>
      </c>
      <c r="R202" s="35" t="str">
        <f t="shared" si="193"/>
        <v>Valor:  OST_ApproachSlabs</v>
      </c>
      <c r="S202" s="19" t="s">
        <v>151</v>
      </c>
      <c r="T202" s="55" t="str">
        <f t="shared" si="194"/>
        <v>Refere-se a propriedade     com.tag     &gt;  OST_ApproachSlabTags</v>
      </c>
      <c r="U202" s="84" t="s">
        <v>790</v>
      </c>
    </row>
    <row r="203" spans="1:21" ht="8.4" customHeight="1" x14ac:dyDescent="0.3">
      <c r="A203" s="32">
        <v>203</v>
      </c>
      <c r="B203" s="18" t="str">
        <f t="shared" si="195"/>
        <v>com.tag</v>
      </c>
      <c r="C203" s="82" t="s">
        <v>823</v>
      </c>
      <c r="D203" s="34" t="s">
        <v>56</v>
      </c>
      <c r="E203" s="26" t="str">
        <f t="shared" si="196"/>
        <v>de.revit</v>
      </c>
      <c r="F203" s="26" t="str">
        <f t="shared" si="198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97"/>
        <v>Modelado</v>
      </c>
      <c r="P203" s="25" t="str">
        <f t="shared" si="197"/>
        <v>Em.Revit</v>
      </c>
      <c r="Q203" s="35" t="str">
        <f t="shared" si="192"/>
        <v>Propriedade: com.tag    Domínio: Modelado     Range: Em.Revit</v>
      </c>
      <c r="R203" s="35" t="str">
        <f t="shared" si="193"/>
        <v>Valor:  OST_AreaLoads</v>
      </c>
      <c r="S203" s="19" t="s">
        <v>151</v>
      </c>
      <c r="T203" s="55" t="str">
        <f t="shared" si="194"/>
        <v>Refere-se a propriedade     com.tag     &gt;  OST_AreaLoadTags</v>
      </c>
      <c r="U203" s="84" t="s">
        <v>817</v>
      </c>
    </row>
    <row r="204" spans="1:21" ht="8.4" customHeight="1" x14ac:dyDescent="0.3">
      <c r="A204" s="32">
        <v>204</v>
      </c>
      <c r="B204" s="18" t="str">
        <f t="shared" si="195"/>
        <v>com.tag</v>
      </c>
      <c r="C204" s="82" t="s">
        <v>354</v>
      </c>
      <c r="D204" s="34" t="s">
        <v>56</v>
      </c>
      <c r="E204" s="26" t="str">
        <f t="shared" si="196"/>
        <v>de.revit</v>
      </c>
      <c r="F204" s="26" t="str">
        <f t="shared" si="198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97"/>
        <v>Modelado</v>
      </c>
      <c r="P204" s="25" t="str">
        <f t="shared" si="197"/>
        <v>Em.Revit</v>
      </c>
      <c r="Q204" s="35" t="str">
        <f t="shared" si="192"/>
        <v>Propriedade: com.tag    Domínio: Modelado     Range: Em.Revit</v>
      </c>
      <c r="R204" s="35" t="str">
        <f t="shared" si="193"/>
        <v>Valor:  OST_AreaRein</v>
      </c>
      <c r="S204" s="19" t="s">
        <v>151</v>
      </c>
      <c r="T204" s="55" t="str">
        <f t="shared" si="194"/>
        <v>Refere-se a propriedade     com.tag     &gt;  OST_AreaReinTags</v>
      </c>
      <c r="U204" s="84" t="s">
        <v>713</v>
      </c>
    </row>
    <row r="205" spans="1:21" ht="8.4" customHeight="1" x14ac:dyDescent="0.3">
      <c r="A205" s="32">
        <v>205</v>
      </c>
      <c r="B205" s="18" t="str">
        <f t="shared" si="195"/>
        <v>com.tag</v>
      </c>
      <c r="C205" s="82" t="s">
        <v>861</v>
      </c>
      <c r="D205" s="34" t="s">
        <v>56</v>
      </c>
      <c r="E205" s="26" t="str">
        <f t="shared" si="196"/>
        <v>de.revit</v>
      </c>
      <c r="F205" s="26" t="str">
        <f t="shared" si="198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97"/>
        <v>Modelado</v>
      </c>
      <c r="P205" s="25" t="str">
        <f t="shared" si="197"/>
        <v>Em.Revit</v>
      </c>
      <c r="Q205" s="35" t="str">
        <f t="shared" si="192"/>
        <v>Propriedade: com.tag    Domínio: Modelado     Range: Em.Revit</v>
      </c>
      <c r="R205" s="35" t="str">
        <f t="shared" si="193"/>
        <v>Valor:  OST_Areas</v>
      </c>
      <c r="S205" s="19" t="s">
        <v>151</v>
      </c>
      <c r="T205" s="55" t="str">
        <f t="shared" si="194"/>
        <v>Refere-se a propriedade     com.tag     &gt;  OST_AreaTags</v>
      </c>
      <c r="U205" s="84" t="s">
        <v>837</v>
      </c>
    </row>
    <row r="206" spans="1:21" ht="8.4" customHeight="1" x14ac:dyDescent="0.3">
      <c r="A206" s="32">
        <v>206</v>
      </c>
      <c r="B206" s="18" t="str">
        <f t="shared" si="195"/>
        <v>com.tag</v>
      </c>
      <c r="C206" s="82" t="s">
        <v>929</v>
      </c>
      <c r="D206" s="34" t="s">
        <v>56</v>
      </c>
      <c r="E206" s="26" t="str">
        <f t="shared" si="196"/>
        <v>de.revit</v>
      </c>
      <c r="F206" s="26" t="str">
        <f t="shared" si="198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97"/>
        <v>Modelado</v>
      </c>
      <c r="P206" s="25" t="str">
        <f t="shared" si="197"/>
        <v>Em.Revit</v>
      </c>
      <c r="Q206" s="35" t="str">
        <f t="shared" si="192"/>
        <v>Propriedade: com.tag    Domínio: Modelado     Range: Em.Revit</v>
      </c>
      <c r="R206" s="35" t="str">
        <f t="shared" si="193"/>
        <v>Valor:  OST_Assemblies</v>
      </c>
      <c r="S206" s="19" t="s">
        <v>151</v>
      </c>
      <c r="T206" s="55" t="str">
        <f t="shared" si="194"/>
        <v>Refere-se a propriedade     com.tag     &gt;  OST_AssemblyTags</v>
      </c>
      <c r="U206" s="84" t="s">
        <v>928</v>
      </c>
    </row>
    <row r="207" spans="1:21" ht="8.4" customHeight="1" x14ac:dyDescent="0.3">
      <c r="A207" s="32">
        <v>207</v>
      </c>
      <c r="B207" s="18" t="str">
        <f t="shared" si="195"/>
        <v>com.tag</v>
      </c>
      <c r="C207" s="82" t="s">
        <v>893</v>
      </c>
      <c r="D207" s="34" t="s">
        <v>56</v>
      </c>
      <c r="E207" s="26" t="str">
        <f t="shared" si="196"/>
        <v>de.revit</v>
      </c>
      <c r="F207" s="26" t="str">
        <f t="shared" si="198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97"/>
        <v>Modelado</v>
      </c>
      <c r="P207" s="25" t="str">
        <f t="shared" si="197"/>
        <v>Em.Revit</v>
      </c>
      <c r="Q207" s="35" t="str">
        <f t="shared" si="192"/>
        <v>Propriedade: com.tag    Domínio: Modelado     Range: Em.Revit</v>
      </c>
      <c r="R207" s="35" t="str">
        <f t="shared" si="193"/>
        <v>Valor:  OST_AudioVisualDevices</v>
      </c>
      <c r="S207" s="19" t="s">
        <v>151</v>
      </c>
      <c r="T207" s="55" t="str">
        <f t="shared" si="194"/>
        <v>Refere-se a propriedade     com.tag     &gt;  OST_AudioVisualDeviceTags</v>
      </c>
      <c r="U207" s="84" t="s">
        <v>892</v>
      </c>
    </row>
    <row r="208" spans="1:21" ht="8.4" customHeight="1" x14ac:dyDescent="0.3">
      <c r="A208" s="32">
        <v>208</v>
      </c>
      <c r="B208" s="18" t="str">
        <f t="shared" si="195"/>
        <v>com.tag</v>
      </c>
      <c r="C208" s="82" t="s">
        <v>349</v>
      </c>
      <c r="D208" s="34" t="s">
        <v>56</v>
      </c>
      <c r="E208" s="26" t="str">
        <f t="shared" si="196"/>
        <v>de.revit</v>
      </c>
      <c r="F208" s="26" t="str">
        <f t="shared" si="198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97"/>
        <v>Modelado</v>
      </c>
      <c r="P208" s="25" t="str">
        <f t="shared" si="197"/>
        <v>Em.Revit</v>
      </c>
      <c r="Q208" s="35" t="str">
        <f t="shared" si="192"/>
        <v>Propriedade: com.tag    Domínio: Modelado     Range: Em.Revit</v>
      </c>
      <c r="R208" s="35" t="str">
        <f t="shared" si="193"/>
        <v>Valor:  OST_BeamAnalytical</v>
      </c>
      <c r="S208" s="19" t="s">
        <v>151</v>
      </c>
      <c r="T208" s="55" t="str">
        <f t="shared" si="194"/>
        <v>Refere-se a propriedade     com.tag     &gt;  OST_BeamAnalyticalTags</v>
      </c>
      <c r="U208" s="84" t="s">
        <v>692</v>
      </c>
    </row>
    <row r="209" spans="1:21" ht="8.4" customHeight="1" x14ac:dyDescent="0.3">
      <c r="A209" s="32">
        <v>209</v>
      </c>
      <c r="B209" s="18" t="str">
        <f t="shared" si="195"/>
        <v>com.tag</v>
      </c>
      <c r="C209" s="82" t="s">
        <v>694</v>
      </c>
      <c r="D209" s="34" t="s">
        <v>56</v>
      </c>
      <c r="E209" s="26" t="str">
        <f t="shared" si="196"/>
        <v>de.revit</v>
      </c>
      <c r="F209" s="26" t="str">
        <f t="shared" si="198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97"/>
        <v>Modelado</v>
      </c>
      <c r="P209" s="25" t="str">
        <f t="shared" si="197"/>
        <v>Em.Revit</v>
      </c>
      <c r="Q209" s="35" t="str">
        <f t="shared" si="192"/>
        <v>Propriedade: com.tag    Domínio: Modelado     Range: Em.Revit</v>
      </c>
      <c r="R209" s="35" t="str">
        <f t="shared" si="193"/>
        <v>Valor:  OST_BeamStartSegment</v>
      </c>
      <c r="S209" s="19" t="s">
        <v>151</v>
      </c>
      <c r="T209" s="55" t="str">
        <f t="shared" si="194"/>
        <v>Refere-se a propriedade     com.tag     &gt;  OST_BeamSystemTags</v>
      </c>
      <c r="U209" s="84" t="s">
        <v>826</v>
      </c>
    </row>
    <row r="210" spans="1:21" ht="8.4" customHeight="1" x14ac:dyDescent="0.3">
      <c r="A210" s="32">
        <v>210</v>
      </c>
      <c r="B210" s="18" t="str">
        <f t="shared" si="195"/>
        <v>com.tag</v>
      </c>
      <c r="C210" s="82" t="s">
        <v>812</v>
      </c>
      <c r="D210" s="34" t="s">
        <v>56</v>
      </c>
      <c r="E210" s="26" t="str">
        <f t="shared" si="196"/>
        <v>de.revit</v>
      </c>
      <c r="F210" s="26" t="str">
        <f t="shared" si="198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99">O209</f>
        <v>Modelado</v>
      </c>
      <c r="P210" s="25" t="str">
        <f t="shared" si="199"/>
        <v>Em.Revit</v>
      </c>
      <c r="Q210" s="35" t="str">
        <f t="shared" si="192"/>
        <v>Propriedade: com.tag    Domínio: Modelado     Range: Em.Revit</v>
      </c>
      <c r="R210" s="35" t="str">
        <f t="shared" si="193"/>
        <v>Valor:  OST_BridgeAbutments</v>
      </c>
      <c r="S210" s="19" t="s">
        <v>151</v>
      </c>
      <c r="T210" s="55" t="str">
        <f t="shared" si="194"/>
        <v>Refere-se a propriedade     com.tag     &gt;  OST_BridgeAbutmentTags</v>
      </c>
      <c r="U210" s="84" t="s">
        <v>803</v>
      </c>
    </row>
    <row r="211" spans="1:21" ht="8.4" customHeight="1" x14ac:dyDescent="0.3">
      <c r="A211" s="32">
        <v>211</v>
      </c>
      <c r="B211" s="18" t="str">
        <f t="shared" si="195"/>
        <v>com.tag</v>
      </c>
      <c r="C211" s="82" t="s">
        <v>808</v>
      </c>
      <c r="D211" s="34" t="s">
        <v>56</v>
      </c>
      <c r="E211" s="26" t="str">
        <f t="shared" si="196"/>
        <v>de.revit</v>
      </c>
      <c r="F211" s="26" t="str">
        <f t="shared" ref="F211:F226" si="200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99"/>
        <v>Modelado</v>
      </c>
      <c r="P211" s="25" t="str">
        <f t="shared" si="199"/>
        <v>Em.Revit</v>
      </c>
      <c r="Q211" s="35" t="str">
        <f t="shared" si="192"/>
        <v>Propriedade: com.tag    Domínio: Modelado     Range: Em.Revit</v>
      </c>
      <c r="R211" s="35" t="str">
        <f t="shared" si="193"/>
        <v>Valor:  OST_BridgeArches</v>
      </c>
      <c r="S211" s="19" t="s">
        <v>151</v>
      </c>
      <c r="T211" s="55" t="str">
        <f t="shared" si="194"/>
        <v>Refere-se a propriedade     com.tag     &gt;  OST_BridgeArchTags</v>
      </c>
      <c r="U211" s="84" t="s">
        <v>799</v>
      </c>
    </row>
    <row r="212" spans="1:21" ht="8.4" customHeight="1" x14ac:dyDescent="0.3">
      <c r="A212" s="32">
        <v>212</v>
      </c>
      <c r="B212" s="18" t="str">
        <f t="shared" si="195"/>
        <v>com.tag</v>
      </c>
      <c r="C212" s="82" t="s">
        <v>804</v>
      </c>
      <c r="D212" s="34" t="s">
        <v>56</v>
      </c>
      <c r="E212" s="26" t="str">
        <f t="shared" si="196"/>
        <v>de.revit</v>
      </c>
      <c r="F212" s="26" t="str">
        <f t="shared" si="200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99"/>
        <v>Modelado</v>
      </c>
      <c r="P212" s="25" t="str">
        <f t="shared" si="199"/>
        <v>Em.Revit</v>
      </c>
      <c r="Q212" s="35" t="str">
        <f t="shared" si="192"/>
        <v>Propriedade: com.tag    Domínio: Modelado     Range: Em.Revit</v>
      </c>
      <c r="R212" s="35" t="str">
        <f t="shared" si="193"/>
        <v>Valor:  OST_BridgeBearings</v>
      </c>
      <c r="S212" s="19" t="s">
        <v>151</v>
      </c>
      <c r="T212" s="55" t="str">
        <f t="shared" si="194"/>
        <v>Refere-se a propriedade     com.tag     &gt;  OST_BridgeBearingTags</v>
      </c>
      <c r="U212" s="84" t="s">
        <v>795</v>
      </c>
    </row>
    <row r="213" spans="1:21" ht="8.4" customHeight="1" x14ac:dyDescent="0.3">
      <c r="A213" s="32">
        <v>213</v>
      </c>
      <c r="B213" s="18" t="str">
        <f t="shared" si="195"/>
        <v>com.tag</v>
      </c>
      <c r="C213" s="82" t="s">
        <v>809</v>
      </c>
      <c r="D213" s="34" t="s">
        <v>56</v>
      </c>
      <c r="E213" s="26" t="str">
        <f t="shared" si="196"/>
        <v>de.revit</v>
      </c>
      <c r="F213" s="26" t="str">
        <f t="shared" si="200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99"/>
        <v>Modelado</v>
      </c>
      <c r="P213" s="25" t="str">
        <f t="shared" si="199"/>
        <v>Em.Revit</v>
      </c>
      <c r="Q213" s="35" t="str">
        <f t="shared" si="192"/>
        <v>Propriedade: com.tag    Domínio: Modelado     Range: Em.Revit</v>
      </c>
      <c r="R213" s="35" t="str">
        <f t="shared" si="193"/>
        <v>Valor:  OST_BridgeCables</v>
      </c>
      <c r="S213" s="19" t="s">
        <v>151</v>
      </c>
      <c r="T213" s="55" t="str">
        <f t="shared" si="194"/>
        <v>Refere-se a propriedade     com.tag     &gt;  OST_BridgeCableTags</v>
      </c>
      <c r="U213" s="84" t="s">
        <v>800</v>
      </c>
    </row>
    <row r="214" spans="1:21" ht="8.4" customHeight="1" x14ac:dyDescent="0.3">
      <c r="A214" s="32">
        <v>214</v>
      </c>
      <c r="B214" s="18" t="str">
        <f t="shared" si="195"/>
        <v>com.tag</v>
      </c>
      <c r="C214" s="82" t="s">
        <v>807</v>
      </c>
      <c r="D214" s="34" t="s">
        <v>56</v>
      </c>
      <c r="E214" s="26" t="str">
        <f t="shared" si="196"/>
        <v>de.revit</v>
      </c>
      <c r="F214" s="26" t="str">
        <f t="shared" si="200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99"/>
        <v>Modelado</v>
      </c>
      <c r="P214" s="25" t="str">
        <f t="shared" si="199"/>
        <v>Em.Revit</v>
      </c>
      <c r="Q214" s="35" t="str">
        <f t="shared" si="192"/>
        <v>Propriedade: com.tag    Domínio: Modelado     Range: Em.Revit</v>
      </c>
      <c r="R214" s="35" t="str">
        <f t="shared" si="193"/>
        <v>Valor:  OST_BridgeDecks</v>
      </c>
      <c r="S214" s="19" t="s">
        <v>151</v>
      </c>
      <c r="T214" s="55" t="str">
        <f t="shared" si="194"/>
        <v>Refere-se a propriedade     com.tag     &gt;  OST_BridgeDeckTags</v>
      </c>
      <c r="U214" s="84" t="s">
        <v>798</v>
      </c>
    </row>
    <row r="215" spans="1:21" ht="8.4" customHeight="1" x14ac:dyDescent="0.3">
      <c r="A215" s="32">
        <v>215</v>
      </c>
      <c r="B215" s="18" t="str">
        <f t="shared" si="195"/>
        <v>com.tag</v>
      </c>
      <c r="C215" s="82" t="s">
        <v>806</v>
      </c>
      <c r="D215" s="34" t="s">
        <v>56</v>
      </c>
      <c r="E215" s="26" t="str">
        <f t="shared" si="196"/>
        <v>de.revit</v>
      </c>
      <c r="F215" s="26" t="str">
        <f t="shared" si="200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99"/>
        <v>Modelado</v>
      </c>
      <c r="P215" s="25" t="str">
        <f t="shared" si="199"/>
        <v>Em.Revit</v>
      </c>
      <c r="Q215" s="35" t="str">
        <f t="shared" si="192"/>
        <v>Propriedade: com.tag    Domínio: Modelado     Range: Em.Revit</v>
      </c>
      <c r="R215" s="35" t="str">
        <f t="shared" si="193"/>
        <v>Valor:  OST_BridgeFoundations</v>
      </c>
      <c r="S215" s="19" t="s">
        <v>151</v>
      </c>
      <c r="T215" s="55" t="str">
        <f t="shared" si="194"/>
        <v>Refere-se a propriedade     com.tag     &gt;  OST_BridgeFoundationTags</v>
      </c>
      <c r="U215" s="84" t="s">
        <v>797</v>
      </c>
    </row>
    <row r="216" spans="1:21" ht="8.4" customHeight="1" x14ac:dyDescent="0.3">
      <c r="A216" s="32">
        <v>216</v>
      </c>
      <c r="B216" s="18" t="str">
        <f t="shared" si="195"/>
        <v>com.tag</v>
      </c>
      <c r="C216" s="82" t="s">
        <v>156</v>
      </c>
      <c r="D216" s="34" t="s">
        <v>56</v>
      </c>
      <c r="E216" s="26" t="str">
        <f t="shared" si="196"/>
        <v>de.revit</v>
      </c>
      <c r="F216" s="26" t="str">
        <f t="shared" si="200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99"/>
        <v>Modelado</v>
      </c>
      <c r="P216" s="25" t="str">
        <f t="shared" si="199"/>
        <v>Em.Revit</v>
      </c>
      <c r="Q216" s="35" t="str">
        <f t="shared" si="192"/>
        <v>Propriedade: com.tag    Domínio: Modelado     Range: Em.Revit</v>
      </c>
      <c r="R216" s="35" t="str">
        <f t="shared" si="193"/>
        <v>Valor:  OST_BridgeFraming</v>
      </c>
      <c r="S216" s="19" t="s">
        <v>151</v>
      </c>
      <c r="T216" s="55" t="str">
        <f t="shared" si="194"/>
        <v>Refere-se a propriedade     com.tag     &gt;  OST_BridgeFramingTags</v>
      </c>
      <c r="U216" s="84" t="s">
        <v>781</v>
      </c>
    </row>
    <row r="217" spans="1:21" ht="8.4" customHeight="1" x14ac:dyDescent="0.3">
      <c r="A217" s="32">
        <v>217</v>
      </c>
      <c r="B217" s="18" t="str">
        <f t="shared" si="195"/>
        <v>com.tag</v>
      </c>
      <c r="C217" s="82" t="s">
        <v>157</v>
      </c>
      <c r="D217" s="34" t="s">
        <v>56</v>
      </c>
      <c r="E217" s="26" t="str">
        <f t="shared" si="196"/>
        <v>de.revit</v>
      </c>
      <c r="F217" s="26" t="str">
        <f t="shared" si="200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99"/>
        <v>Modelado</v>
      </c>
      <c r="P217" s="25" t="str">
        <f t="shared" si="199"/>
        <v>Em.Revit</v>
      </c>
      <c r="Q217" s="35" t="str">
        <f t="shared" si="192"/>
        <v>Propriedade: com.tag    Domínio: Modelado     Range: Em.Revit</v>
      </c>
      <c r="R217" s="35" t="str">
        <f t="shared" si="193"/>
        <v>Valor:  OST_BridgeFramingCrossBracing</v>
      </c>
      <c r="S217" s="19" t="s">
        <v>151</v>
      </c>
      <c r="T217" s="55" t="str">
        <f t="shared" si="194"/>
        <v>Refere-se a propriedade     com.tag     &gt;  OST_BridgeFramingCrossBracingTags</v>
      </c>
      <c r="U217" s="84" t="s">
        <v>770</v>
      </c>
    </row>
    <row r="218" spans="1:21" ht="8.4" customHeight="1" x14ac:dyDescent="0.3">
      <c r="A218" s="32">
        <v>218</v>
      </c>
      <c r="B218" s="18" t="str">
        <f t="shared" si="195"/>
        <v>com.tag</v>
      </c>
      <c r="C218" s="82" t="s">
        <v>780</v>
      </c>
      <c r="D218" s="34" t="s">
        <v>56</v>
      </c>
      <c r="E218" s="26" t="str">
        <f t="shared" si="196"/>
        <v>de.revit</v>
      </c>
      <c r="F218" s="26" t="str">
        <f t="shared" si="200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99"/>
        <v>Modelado</v>
      </c>
      <c r="P218" s="25" t="str">
        <f t="shared" si="199"/>
        <v>Em.Revit</v>
      </c>
      <c r="Q218" s="35" t="str">
        <f t="shared" si="192"/>
        <v>Propriedade: com.tag    Domínio: Modelado     Range: Em.Revit</v>
      </c>
      <c r="R218" s="35" t="str">
        <f t="shared" si="193"/>
        <v>Valor:  OST_BridgeFramingDiaphragms</v>
      </c>
      <c r="S218" s="19" t="s">
        <v>151</v>
      </c>
      <c r="T218" s="55" t="str">
        <f t="shared" si="194"/>
        <v>Refere-se a propriedade     com.tag     &gt;  OST_BridgeFramingDiaphragmTags</v>
      </c>
      <c r="U218" s="84" t="s">
        <v>769</v>
      </c>
    </row>
    <row r="219" spans="1:21" ht="8.4" customHeight="1" x14ac:dyDescent="0.3">
      <c r="A219" s="32">
        <v>219</v>
      </c>
      <c r="B219" s="18" t="str">
        <f t="shared" si="195"/>
        <v>com.tag</v>
      </c>
      <c r="C219" s="82" t="s">
        <v>779</v>
      </c>
      <c r="D219" s="34" t="s">
        <v>56</v>
      </c>
      <c r="E219" s="26" t="str">
        <f t="shared" si="196"/>
        <v>de.revit</v>
      </c>
      <c r="F219" s="26" t="str">
        <f t="shared" si="200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99"/>
        <v>Modelado</v>
      </c>
      <c r="P219" s="25" t="str">
        <f t="shared" si="199"/>
        <v>Em.Revit</v>
      </c>
      <c r="Q219" s="35" t="str">
        <f t="shared" si="192"/>
        <v>Propriedade: com.tag    Domínio: Modelado     Range: Em.Revit</v>
      </c>
      <c r="R219" s="35" t="str">
        <f t="shared" si="193"/>
        <v>Valor:  OST_BridgeFramingTrusses</v>
      </c>
      <c r="S219" s="19" t="s">
        <v>151</v>
      </c>
      <c r="T219" s="55" t="str">
        <f t="shared" si="194"/>
        <v>Refere-se a propriedade     com.tag     &gt;  OST_BridgeFramingTrussTags</v>
      </c>
      <c r="U219" s="84" t="s">
        <v>768</v>
      </c>
    </row>
    <row r="220" spans="1:21" ht="8.4" customHeight="1" x14ac:dyDescent="0.3">
      <c r="A220" s="32">
        <v>220</v>
      </c>
      <c r="B220" s="18" t="str">
        <f t="shared" si="195"/>
        <v>com.tag</v>
      </c>
      <c r="C220" s="82" t="s">
        <v>805</v>
      </c>
      <c r="D220" s="34" t="s">
        <v>56</v>
      </c>
      <c r="E220" s="26" t="str">
        <f t="shared" si="196"/>
        <v>de.revit</v>
      </c>
      <c r="F220" s="26" t="str">
        <f t="shared" si="200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99"/>
        <v>Modelado</v>
      </c>
      <c r="P220" s="25" t="str">
        <f t="shared" si="199"/>
        <v>Em.Revit</v>
      </c>
      <c r="Q220" s="35" t="str">
        <f t="shared" si="192"/>
        <v>Propriedade: com.tag    Domínio: Modelado     Range: Em.Revit</v>
      </c>
      <c r="R220" s="35" t="str">
        <f t="shared" si="193"/>
        <v>Valor:  OST_BridgeGirders</v>
      </c>
      <c r="S220" s="19" t="s">
        <v>151</v>
      </c>
      <c r="T220" s="55" t="str">
        <f t="shared" si="194"/>
        <v>Refere-se a propriedade     com.tag     &gt;  OST_BridgeGirderTags</v>
      </c>
      <c r="U220" s="84" t="s">
        <v>796</v>
      </c>
    </row>
    <row r="221" spans="1:21" ht="8.4" customHeight="1" x14ac:dyDescent="0.3">
      <c r="A221" s="32">
        <v>221</v>
      </c>
      <c r="B221" s="18" t="str">
        <f t="shared" si="195"/>
        <v>com.tag</v>
      </c>
      <c r="C221" s="82" t="s">
        <v>811</v>
      </c>
      <c r="D221" s="34" t="s">
        <v>56</v>
      </c>
      <c r="E221" s="26" t="str">
        <f t="shared" si="196"/>
        <v>de.revit</v>
      </c>
      <c r="F221" s="26" t="str">
        <f t="shared" si="200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99"/>
        <v>Modelado</v>
      </c>
      <c r="P221" s="25" t="str">
        <f t="shared" si="199"/>
        <v>Em.Revit</v>
      </c>
      <c r="Q221" s="35" t="str">
        <f t="shared" si="192"/>
        <v>Propriedade: com.tag    Domínio: Modelado     Range: Em.Revit</v>
      </c>
      <c r="R221" s="35" t="str">
        <f t="shared" si="193"/>
        <v>Valor:  OST_BridgePiers</v>
      </c>
      <c r="S221" s="19" t="s">
        <v>151</v>
      </c>
      <c r="T221" s="55" t="str">
        <f t="shared" si="194"/>
        <v>Refere-se a propriedade     com.tag     &gt;  OST_BridgePierTags</v>
      </c>
      <c r="U221" s="84" t="s">
        <v>802</v>
      </c>
    </row>
    <row r="222" spans="1:21" ht="8.4" customHeight="1" x14ac:dyDescent="0.3">
      <c r="A222" s="32">
        <v>222</v>
      </c>
      <c r="B222" s="18" t="str">
        <f t="shared" si="195"/>
        <v>com.tag</v>
      </c>
      <c r="C222" s="82" t="s">
        <v>810</v>
      </c>
      <c r="D222" s="34" t="s">
        <v>56</v>
      </c>
      <c r="E222" s="26" t="str">
        <f t="shared" si="196"/>
        <v>de.revit</v>
      </c>
      <c r="F222" s="26" t="str">
        <f t="shared" si="200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99"/>
        <v>Modelado</v>
      </c>
      <c r="P222" s="25" t="str">
        <f t="shared" si="199"/>
        <v>Em.Revit</v>
      </c>
      <c r="Q222" s="35" t="str">
        <f t="shared" si="192"/>
        <v>Propriedade: com.tag    Domínio: Modelado     Range: Em.Revit</v>
      </c>
      <c r="R222" s="35" t="str">
        <f t="shared" si="193"/>
        <v>Valor:  OST_BridgeTowers</v>
      </c>
      <c r="S222" s="19" t="s">
        <v>151</v>
      </c>
      <c r="T222" s="55" t="str">
        <f t="shared" si="194"/>
        <v>Refere-se a propriedade     com.tag     &gt;  OST_BridgeTowerTags</v>
      </c>
      <c r="U222" s="84" t="s">
        <v>801</v>
      </c>
    </row>
    <row r="223" spans="1:21" ht="8.4" customHeight="1" x14ac:dyDescent="0.3">
      <c r="A223" s="32">
        <v>223</v>
      </c>
      <c r="B223" s="18" t="str">
        <f t="shared" si="195"/>
        <v>com.tag</v>
      </c>
      <c r="C223" s="82" t="s">
        <v>159</v>
      </c>
      <c r="D223" s="34" t="s">
        <v>56</v>
      </c>
      <c r="E223" s="26" t="str">
        <f t="shared" si="196"/>
        <v>de.revit</v>
      </c>
      <c r="F223" s="26" t="str">
        <f t="shared" si="200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99"/>
        <v>Modelado</v>
      </c>
      <c r="P223" s="25" t="str">
        <f t="shared" si="199"/>
        <v>Em.Revit</v>
      </c>
      <c r="Q223" s="35" t="str">
        <f t="shared" si="192"/>
        <v>Propriedade: com.tag    Domínio: Modelado     Range: Em.Revit</v>
      </c>
      <c r="R223" s="35" t="str">
        <f t="shared" si="193"/>
        <v>Valor:  OST_CableTrayFitting</v>
      </c>
      <c r="S223" s="19" t="s">
        <v>151</v>
      </c>
      <c r="T223" s="55" t="str">
        <f t="shared" si="194"/>
        <v>Refere-se a propriedade     com.tag     &gt;  OST_CableTrayFittingTags</v>
      </c>
      <c r="U223" s="84" t="s">
        <v>734</v>
      </c>
    </row>
    <row r="224" spans="1:21" ht="8.4" customHeight="1" x14ac:dyDescent="0.3">
      <c r="A224" s="32">
        <v>224</v>
      </c>
      <c r="B224" s="18" t="str">
        <f t="shared" si="195"/>
        <v>com.tag</v>
      </c>
      <c r="C224" s="82" t="s">
        <v>158</v>
      </c>
      <c r="D224" s="34" t="s">
        <v>56</v>
      </c>
      <c r="E224" s="26" t="str">
        <f t="shared" si="196"/>
        <v>de.revit</v>
      </c>
      <c r="F224" s="26" t="str">
        <f t="shared" si="200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99"/>
        <v>Modelado</v>
      </c>
      <c r="P224" s="25" t="str">
        <f t="shared" si="199"/>
        <v>Em.Revit</v>
      </c>
      <c r="Q224" s="35" t="str">
        <f t="shared" si="192"/>
        <v>Propriedade: com.tag    Domínio: Modelado     Range: Em.Revit</v>
      </c>
      <c r="R224" s="35" t="str">
        <f t="shared" si="193"/>
        <v>Valor:  OST_CableTray</v>
      </c>
      <c r="S224" s="19" t="s">
        <v>151</v>
      </c>
      <c r="T224" s="55" t="str">
        <f t="shared" si="194"/>
        <v>Refere-se a propriedade     com.tag     &gt;  OST_CableTrayTags</v>
      </c>
      <c r="U224" s="84" t="s">
        <v>732</v>
      </c>
    </row>
    <row r="225" spans="1:21" ht="8.4" customHeight="1" x14ac:dyDescent="0.3">
      <c r="A225" s="32">
        <v>225</v>
      </c>
      <c r="B225" s="18" t="str">
        <f t="shared" si="195"/>
        <v>com.tag</v>
      </c>
      <c r="C225" s="82" t="s">
        <v>381</v>
      </c>
      <c r="D225" s="34" t="s">
        <v>56</v>
      </c>
      <c r="E225" s="26" t="str">
        <f t="shared" si="196"/>
        <v>de.revit</v>
      </c>
      <c r="F225" s="26" t="str">
        <f t="shared" si="200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99"/>
        <v>Modelado</v>
      </c>
      <c r="P225" s="25" t="str">
        <f t="shared" si="199"/>
        <v>Em.Revit</v>
      </c>
      <c r="Q225" s="35" t="str">
        <f t="shared" si="192"/>
        <v>Propriedade: com.tag    Domínio: Modelado     Range: Em.Revit</v>
      </c>
      <c r="R225" s="35" t="str">
        <f t="shared" si="193"/>
        <v>Valor:  OST_Casework</v>
      </c>
      <c r="S225" s="19" t="s">
        <v>151</v>
      </c>
      <c r="T225" s="55" t="str">
        <f t="shared" si="194"/>
        <v>Refere-se a propriedade     com.tag     &gt;  OST_CaseworkTags</v>
      </c>
      <c r="U225" s="84" t="s">
        <v>855</v>
      </c>
    </row>
    <row r="226" spans="1:21" ht="8.4" customHeight="1" x14ac:dyDescent="0.3">
      <c r="A226" s="32">
        <v>226</v>
      </c>
      <c r="B226" s="18" t="str">
        <f t="shared" si="195"/>
        <v>com.tag</v>
      </c>
      <c r="C226" s="82" t="s">
        <v>938</v>
      </c>
      <c r="D226" s="34" t="s">
        <v>56</v>
      </c>
      <c r="E226" s="26" t="str">
        <f t="shared" si="196"/>
        <v>de.revit</v>
      </c>
      <c r="F226" s="26" t="str">
        <f t="shared" si="200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201">O225</f>
        <v>Modelado</v>
      </c>
      <c r="P226" s="25" t="str">
        <f t="shared" si="201"/>
        <v>Em.Revit</v>
      </c>
      <c r="Q226" s="35" t="str">
        <f t="shared" si="192"/>
        <v>Propriedade: com.tag    Domínio: Modelado     Range: Em.Revit</v>
      </c>
      <c r="R226" s="35" t="str">
        <f t="shared" si="193"/>
        <v>Valor:  OST_Ceilings</v>
      </c>
      <c r="S226" s="19" t="s">
        <v>151</v>
      </c>
      <c r="T226" s="55" t="str">
        <f t="shared" si="194"/>
        <v>Refere-se a propriedade     com.tag     &gt;  OST_CeilingTags</v>
      </c>
      <c r="U226" s="84" t="s">
        <v>854</v>
      </c>
    </row>
    <row r="227" spans="1:21" ht="8.4" customHeight="1" x14ac:dyDescent="0.3">
      <c r="A227" s="32">
        <v>227</v>
      </c>
      <c r="B227" s="18" t="str">
        <f t="shared" si="195"/>
        <v>com.tag</v>
      </c>
      <c r="C227" s="82" t="s">
        <v>937</v>
      </c>
      <c r="D227" s="34" t="s">
        <v>56</v>
      </c>
      <c r="E227" s="26" t="str">
        <f t="shared" si="196"/>
        <v>de.revit</v>
      </c>
      <c r="F227" s="26" t="str">
        <f t="shared" ref="F227:F242" si="202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201"/>
        <v>Modelado</v>
      </c>
      <c r="P227" s="25" t="str">
        <f t="shared" si="201"/>
        <v>Em.Revit</v>
      </c>
      <c r="Q227" s="35" t="str">
        <f t="shared" si="192"/>
        <v>Propriedade: com.tag    Domínio: Modelado     Range: Em.Revit</v>
      </c>
      <c r="R227" s="35" t="str">
        <f t="shared" si="193"/>
        <v>Valor:  OST_Columns</v>
      </c>
      <c r="S227" s="19" t="s">
        <v>151</v>
      </c>
      <c r="T227" s="55" t="str">
        <f t="shared" si="194"/>
        <v>Refere-se a propriedade     com.tag     &gt;  OST_ColumnTags</v>
      </c>
      <c r="U227" s="84" t="s">
        <v>888</v>
      </c>
    </row>
    <row r="228" spans="1:21" ht="8.4" customHeight="1" x14ac:dyDescent="0.3">
      <c r="A228" s="32">
        <v>228</v>
      </c>
      <c r="B228" s="18" t="str">
        <f t="shared" si="195"/>
        <v>com.tag</v>
      </c>
      <c r="C228" s="82" t="s">
        <v>746</v>
      </c>
      <c r="D228" s="34" t="s">
        <v>56</v>
      </c>
      <c r="E228" s="26" t="str">
        <f t="shared" si="196"/>
        <v>de.revit</v>
      </c>
      <c r="F228" s="26" t="str">
        <f t="shared" si="202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201"/>
        <v>Modelado</v>
      </c>
      <c r="P228" s="25" t="str">
        <f t="shared" si="201"/>
        <v>Em.Revit</v>
      </c>
      <c r="Q228" s="35" t="str">
        <f t="shared" si="192"/>
        <v>Propriedade: com.tag    Domínio: Modelado     Range: Em.Revit</v>
      </c>
      <c r="R228" s="35" t="str">
        <f t="shared" si="193"/>
        <v>Valor:  OST_CommunicationDevices</v>
      </c>
      <c r="S228" s="19" t="s">
        <v>151</v>
      </c>
      <c r="T228" s="55" t="str">
        <f t="shared" si="194"/>
        <v>Refere-se a propriedade     com.tag     &gt;  OST_CommunicationDeviceTags</v>
      </c>
      <c r="U228" s="84" t="s">
        <v>745</v>
      </c>
    </row>
    <row r="229" spans="1:21" ht="8.4" customHeight="1" x14ac:dyDescent="0.3">
      <c r="A229" s="32">
        <v>229</v>
      </c>
      <c r="B229" s="18" t="str">
        <f t="shared" si="195"/>
        <v>com.tag</v>
      </c>
      <c r="C229" s="82" t="s">
        <v>161</v>
      </c>
      <c r="D229" s="34" t="s">
        <v>56</v>
      </c>
      <c r="E229" s="26" t="str">
        <f t="shared" si="196"/>
        <v>de.revit</v>
      </c>
      <c r="F229" s="26" t="str">
        <f t="shared" si="202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201"/>
        <v>Modelado</v>
      </c>
      <c r="P229" s="25" t="str">
        <f t="shared" si="201"/>
        <v>Em.Revit</v>
      </c>
      <c r="Q229" s="35" t="str">
        <f t="shared" si="192"/>
        <v>Propriedade: com.tag    Domínio: Modelado     Range: Em.Revit</v>
      </c>
      <c r="R229" s="35" t="str">
        <f t="shared" si="193"/>
        <v>Valor:  OST_ConduitFitting</v>
      </c>
      <c r="S229" s="19" t="s">
        <v>151</v>
      </c>
      <c r="T229" s="55" t="str">
        <f t="shared" si="194"/>
        <v>Refere-se a propriedade     com.tag     &gt;  OST_ConduitFittingTags</v>
      </c>
      <c r="U229" s="84" t="s">
        <v>733</v>
      </c>
    </row>
    <row r="230" spans="1:21" ht="8.4" customHeight="1" x14ac:dyDescent="0.3">
      <c r="A230" s="32">
        <v>230</v>
      </c>
      <c r="B230" s="18" t="str">
        <f t="shared" si="195"/>
        <v>com.tag</v>
      </c>
      <c r="C230" s="82" t="s">
        <v>160</v>
      </c>
      <c r="D230" s="34" t="s">
        <v>56</v>
      </c>
      <c r="E230" s="26" t="str">
        <f t="shared" si="196"/>
        <v>de.revit</v>
      </c>
      <c r="F230" s="26" t="str">
        <f t="shared" si="202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201"/>
        <v>Modelado</v>
      </c>
      <c r="P230" s="25" t="str">
        <f t="shared" si="201"/>
        <v>Em.Revit</v>
      </c>
      <c r="Q230" s="35" t="str">
        <f t="shared" si="192"/>
        <v>Propriedade: com.tag    Domínio: Modelado     Range: Em.Revit</v>
      </c>
      <c r="R230" s="35" t="str">
        <f t="shared" si="193"/>
        <v>Valor:  OST_Conduit</v>
      </c>
      <c r="S230" s="19" t="s">
        <v>151</v>
      </c>
      <c r="T230" s="55" t="str">
        <f t="shared" si="194"/>
        <v>Refere-se a propriedade     com.tag     &gt;  OST_ConduitTags</v>
      </c>
      <c r="U230" s="84" t="s">
        <v>731</v>
      </c>
    </row>
    <row r="231" spans="1:21" ht="8.4" customHeight="1" x14ac:dyDescent="0.3">
      <c r="A231" s="32">
        <v>231</v>
      </c>
      <c r="B231" s="18" t="str">
        <f t="shared" si="195"/>
        <v>com.tag</v>
      </c>
      <c r="C231" s="82" t="s">
        <v>350</v>
      </c>
      <c r="D231" s="34" t="s">
        <v>56</v>
      </c>
      <c r="E231" s="26" t="str">
        <f t="shared" si="196"/>
        <v>de.revit</v>
      </c>
      <c r="F231" s="26" t="str">
        <f t="shared" si="202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201"/>
        <v>Modelado</v>
      </c>
      <c r="P231" s="25" t="str">
        <f t="shared" si="201"/>
        <v>Em.Revit</v>
      </c>
      <c r="Q231" s="35" t="str">
        <f t="shared" si="192"/>
        <v>Propriedade: com.tag    Domínio: Modelado     Range: Em.Revit</v>
      </c>
      <c r="R231" s="35" t="str">
        <f t="shared" si="193"/>
        <v>Valor:  OST_Coupler</v>
      </c>
      <c r="S231" s="19" t="s">
        <v>151</v>
      </c>
      <c r="T231" s="55" t="str">
        <f t="shared" si="194"/>
        <v>Refere-se a propriedade     com.tag     &gt;  OST_CouplerTags</v>
      </c>
      <c r="U231" s="84" t="s">
        <v>697</v>
      </c>
    </row>
    <row r="232" spans="1:21" ht="8.4" customHeight="1" x14ac:dyDescent="0.3">
      <c r="A232" s="32">
        <v>232</v>
      </c>
      <c r="B232" s="18" t="str">
        <f t="shared" si="195"/>
        <v>com.tag</v>
      </c>
      <c r="C232" s="82" t="s">
        <v>933</v>
      </c>
      <c r="D232" s="34" t="s">
        <v>56</v>
      </c>
      <c r="E232" s="26" t="str">
        <f t="shared" si="196"/>
        <v>de.revit</v>
      </c>
      <c r="F232" s="26" t="str">
        <f t="shared" si="202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201"/>
        <v>Modelado</v>
      </c>
      <c r="P232" s="25" t="str">
        <f t="shared" si="201"/>
        <v>Em.Revit</v>
      </c>
      <c r="Q232" s="35" t="str">
        <f t="shared" si="192"/>
        <v>Propriedade: com.tag    Domínio: Modelado     Range: Em.Revit</v>
      </c>
      <c r="R232" s="35" t="str">
        <f t="shared" si="193"/>
        <v>Valor:  OST_CurtainWallMullions</v>
      </c>
      <c r="S232" s="19" t="s">
        <v>151</v>
      </c>
      <c r="T232" s="55" t="str">
        <f t="shared" si="194"/>
        <v>Refere-se a propriedade     com.tag     &gt;  OST_CurtainWallMullionTags</v>
      </c>
      <c r="U232" s="84" t="s">
        <v>827</v>
      </c>
    </row>
    <row r="233" spans="1:21" ht="8.4" customHeight="1" x14ac:dyDescent="0.3">
      <c r="A233" s="32">
        <v>233</v>
      </c>
      <c r="B233" s="18" t="str">
        <f t="shared" si="195"/>
        <v>com.tag</v>
      </c>
      <c r="C233" s="82" t="s">
        <v>934</v>
      </c>
      <c r="D233" s="34" t="s">
        <v>56</v>
      </c>
      <c r="E233" s="26" t="str">
        <f t="shared" si="196"/>
        <v>de.revit</v>
      </c>
      <c r="F233" s="26" t="str">
        <f t="shared" si="202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201"/>
        <v>Modelado</v>
      </c>
      <c r="P233" s="25" t="str">
        <f t="shared" si="201"/>
        <v>Em.Revit</v>
      </c>
      <c r="Q233" s="35" t="str">
        <f t="shared" si="192"/>
        <v>Propriedade: com.tag    Domínio: Modelado     Range: Em.Revit</v>
      </c>
      <c r="R233" s="35" t="str">
        <f t="shared" si="193"/>
        <v>Valor:  OST_CurtainWallPanels</v>
      </c>
      <c r="S233" s="19" t="s">
        <v>151</v>
      </c>
      <c r="T233" s="55" t="str">
        <f t="shared" si="194"/>
        <v>Refere-se a propriedade     com.tag     &gt;  OST_CurtainWallPanelTags</v>
      </c>
      <c r="U233" s="84" t="s">
        <v>845</v>
      </c>
    </row>
    <row r="234" spans="1:21" ht="8.4" customHeight="1" x14ac:dyDescent="0.3">
      <c r="A234" s="32">
        <v>234</v>
      </c>
      <c r="B234" s="18" t="str">
        <f t="shared" si="195"/>
        <v>com.tag</v>
      </c>
      <c r="C234" s="82" t="s">
        <v>384</v>
      </c>
      <c r="D234" s="34" t="s">
        <v>56</v>
      </c>
      <c r="E234" s="26" t="str">
        <f t="shared" si="196"/>
        <v>de.revit</v>
      </c>
      <c r="F234" s="26" t="str">
        <f t="shared" si="202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201"/>
        <v>Modelado</v>
      </c>
      <c r="P234" s="25" t="str">
        <f t="shared" si="201"/>
        <v>Em.Revit</v>
      </c>
      <c r="Q234" s="35" t="str">
        <f t="shared" si="192"/>
        <v>Propriedade: com.tag    Domínio: Modelado     Range: Em.Revit</v>
      </c>
      <c r="R234" s="35" t="str">
        <f t="shared" si="193"/>
        <v>Valor:  OST_CurtaSystem</v>
      </c>
      <c r="S234" s="19" t="s">
        <v>151</v>
      </c>
      <c r="T234" s="55" t="str">
        <f t="shared" si="194"/>
        <v>Refere-se a propriedade     com.tag     &gt;  OST_CurtaSystemTags</v>
      </c>
      <c r="U234" s="84" t="s">
        <v>833</v>
      </c>
    </row>
    <row r="235" spans="1:21" ht="8.4" customHeight="1" x14ac:dyDescent="0.3">
      <c r="A235" s="32">
        <v>235</v>
      </c>
      <c r="B235" s="18" t="str">
        <f t="shared" si="195"/>
        <v>com.tag</v>
      </c>
      <c r="C235" s="82" t="s">
        <v>744</v>
      </c>
      <c r="D235" s="34" t="s">
        <v>56</v>
      </c>
      <c r="E235" s="26" t="str">
        <f t="shared" si="196"/>
        <v>de.revit</v>
      </c>
      <c r="F235" s="26" t="str">
        <f t="shared" si="202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201"/>
        <v>Modelado</v>
      </c>
      <c r="P235" s="25" t="str">
        <f t="shared" si="201"/>
        <v>Em.Revit</v>
      </c>
      <c r="Q235" s="35" t="str">
        <f t="shared" si="192"/>
        <v>Propriedade: com.tag    Domínio: Modelado     Range: Em.Revit</v>
      </c>
      <c r="R235" s="35" t="str">
        <f t="shared" si="193"/>
        <v>Valor:  OST_DataDevices</v>
      </c>
      <c r="S235" s="19" t="s">
        <v>151</v>
      </c>
      <c r="T235" s="55" t="str">
        <f t="shared" si="194"/>
        <v>Refere-se a propriedade     com.tag     &gt;  OST_DataDeviceTags</v>
      </c>
      <c r="U235" s="84" t="s">
        <v>743</v>
      </c>
    </row>
    <row r="236" spans="1:21" ht="8.4" customHeight="1" x14ac:dyDescent="0.3">
      <c r="A236" s="32">
        <v>236</v>
      </c>
      <c r="B236" s="18" t="str">
        <f t="shared" si="195"/>
        <v>com.tag</v>
      </c>
      <c r="C236" s="82" t="s">
        <v>862</v>
      </c>
      <c r="D236" s="34" t="s">
        <v>56</v>
      </c>
      <c r="E236" s="26" t="str">
        <f t="shared" si="196"/>
        <v>de.revit</v>
      </c>
      <c r="F236" s="26" t="str">
        <f t="shared" si="202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201"/>
        <v>Modelado</v>
      </c>
      <c r="P236" s="25" t="str">
        <f t="shared" si="201"/>
        <v>Em.Revit</v>
      </c>
      <c r="Q236" s="35" t="str">
        <f t="shared" si="192"/>
        <v>Propriedade: com.tag    Domínio: Modelado     Range: Em.Revit</v>
      </c>
      <c r="R236" s="35" t="str">
        <f t="shared" si="193"/>
        <v>Valor:  OST_DetailComponents</v>
      </c>
      <c r="S236" s="19" t="s">
        <v>151</v>
      </c>
      <c r="T236" s="55" t="str">
        <f t="shared" si="194"/>
        <v>Refere-se a propriedade     com.tag     &gt;  OST_DetailComponentTags</v>
      </c>
      <c r="U236" s="84" t="s">
        <v>830</v>
      </c>
    </row>
    <row r="237" spans="1:21" ht="8.4" customHeight="1" x14ac:dyDescent="0.3">
      <c r="A237" s="32">
        <v>237</v>
      </c>
      <c r="B237" s="18" t="str">
        <f t="shared" si="195"/>
        <v>com.tag</v>
      </c>
      <c r="C237" s="82" t="s">
        <v>941</v>
      </c>
      <c r="D237" s="34" t="s">
        <v>56</v>
      </c>
      <c r="E237" s="26" t="str">
        <f t="shared" si="196"/>
        <v>de.revit</v>
      </c>
      <c r="F237" s="26" t="str">
        <f t="shared" si="202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201"/>
        <v>Modelado</v>
      </c>
      <c r="P237" s="25" t="str">
        <f t="shared" si="201"/>
        <v>Em.Revit</v>
      </c>
      <c r="Q237" s="35" t="str">
        <f t="shared" si="192"/>
        <v>Propriedade: com.tag    Domínio: Modelado     Range: Em.Revit</v>
      </c>
      <c r="R237" s="35" t="str">
        <f t="shared" si="193"/>
        <v>Valor:  OST_Doors</v>
      </c>
      <c r="S237" s="19" t="s">
        <v>151</v>
      </c>
      <c r="T237" s="55" t="str">
        <f t="shared" si="194"/>
        <v>Refere-se a propriedade     com.tag     &gt;  OST_DoorTags</v>
      </c>
      <c r="U237" s="84" t="s">
        <v>924</v>
      </c>
    </row>
    <row r="238" spans="1:21" ht="8.4" customHeight="1" x14ac:dyDescent="0.3">
      <c r="A238" s="32">
        <v>238</v>
      </c>
      <c r="B238" s="18" t="str">
        <f t="shared" si="195"/>
        <v>com.tag</v>
      </c>
      <c r="C238" s="82" t="s">
        <v>162</v>
      </c>
      <c r="D238" s="34" t="s">
        <v>56</v>
      </c>
      <c r="E238" s="26" t="str">
        <f t="shared" si="196"/>
        <v>de.revit</v>
      </c>
      <c r="F238" s="26" t="str">
        <f t="shared" si="202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201"/>
        <v>Modelado</v>
      </c>
      <c r="P238" s="25" t="str">
        <f t="shared" si="201"/>
        <v>Em.Revit</v>
      </c>
      <c r="Q238" s="35" t="str">
        <f t="shared" si="192"/>
        <v>Propriedade: com.tag    Domínio: Modelado     Range: Em.Revit</v>
      </c>
      <c r="R238" s="35" t="str">
        <f t="shared" si="193"/>
        <v>Valor:  OST_DuctAccessory</v>
      </c>
      <c r="S238" s="19" t="s">
        <v>151</v>
      </c>
      <c r="T238" s="55" t="str">
        <f t="shared" si="194"/>
        <v>Refere-se a propriedade     com.tag     &gt;  OST_DuctAccessoryTags</v>
      </c>
      <c r="U238" s="84" t="s">
        <v>762</v>
      </c>
    </row>
    <row r="239" spans="1:21" ht="8.4" customHeight="1" x14ac:dyDescent="0.3">
      <c r="A239" s="32">
        <v>239</v>
      </c>
      <c r="B239" s="18" t="str">
        <f t="shared" si="195"/>
        <v>com.tag</v>
      </c>
      <c r="C239" s="82" t="s">
        <v>163</v>
      </c>
      <c r="D239" s="34" t="s">
        <v>56</v>
      </c>
      <c r="E239" s="26" t="str">
        <f t="shared" si="196"/>
        <v>de.revit</v>
      </c>
      <c r="F239" s="26" t="str">
        <f t="shared" si="202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201"/>
        <v>Modelado</v>
      </c>
      <c r="P239" s="25" t="str">
        <f t="shared" si="201"/>
        <v>Em.Revit</v>
      </c>
      <c r="Q239" s="35" t="str">
        <f t="shared" si="192"/>
        <v>Propriedade: com.tag    Domínio: Modelado     Range: Em.Revit</v>
      </c>
      <c r="R239" s="35" t="str">
        <f t="shared" si="193"/>
        <v>Valor:  OST_DuctFitting</v>
      </c>
      <c r="S239" s="19" t="s">
        <v>151</v>
      </c>
      <c r="T239" s="55" t="str">
        <f t="shared" si="194"/>
        <v>Refere-se a propriedade     com.tag     &gt;  OST_DuctFittingTags</v>
      </c>
      <c r="U239" s="84" t="s">
        <v>753</v>
      </c>
    </row>
    <row r="240" spans="1:21" ht="8.4" customHeight="1" x14ac:dyDescent="0.3">
      <c r="A240" s="32">
        <v>240</v>
      </c>
      <c r="B240" s="18" t="str">
        <f t="shared" si="195"/>
        <v>com.tag</v>
      </c>
      <c r="C240" s="82" t="s">
        <v>360</v>
      </c>
      <c r="D240" s="34" t="s">
        <v>56</v>
      </c>
      <c r="E240" s="26" t="str">
        <f t="shared" si="196"/>
        <v>de.revit</v>
      </c>
      <c r="F240" s="26" t="str">
        <f t="shared" si="202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201"/>
        <v>Modelado</v>
      </c>
      <c r="P240" s="25" t="str">
        <f t="shared" si="201"/>
        <v>Em.Revit</v>
      </c>
      <c r="Q240" s="35" t="str">
        <f t="shared" si="192"/>
        <v>Propriedade: com.tag    Domínio: Modelado     Range: Em.Revit</v>
      </c>
      <c r="R240" s="35" t="str">
        <f t="shared" si="193"/>
        <v>Valor:  OST_DuctInsulations</v>
      </c>
      <c r="S240" s="19" t="s">
        <v>151</v>
      </c>
      <c r="T240" s="55" t="str">
        <f t="shared" si="194"/>
        <v>Refere-se a propriedade     com.tag     &gt;  OST_DuctInsulationsTags</v>
      </c>
      <c r="U240" s="84" t="s">
        <v>730</v>
      </c>
    </row>
    <row r="241" spans="1:21" ht="8.4" customHeight="1" x14ac:dyDescent="0.3">
      <c r="A241" s="32">
        <v>241</v>
      </c>
      <c r="B241" s="18" t="str">
        <f t="shared" si="195"/>
        <v>com.tag</v>
      </c>
      <c r="C241" s="82" t="s">
        <v>359</v>
      </c>
      <c r="D241" s="34" t="s">
        <v>56</v>
      </c>
      <c r="E241" s="26" t="str">
        <f t="shared" si="196"/>
        <v>de.revit</v>
      </c>
      <c r="F241" s="26" t="str">
        <f t="shared" si="202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201"/>
        <v>Modelado</v>
      </c>
      <c r="P241" s="25" t="str">
        <f t="shared" si="201"/>
        <v>Em.Revit</v>
      </c>
      <c r="Q241" s="35" t="str">
        <f t="shared" si="192"/>
        <v>Propriedade: com.tag    Domínio: Modelado     Range: Em.Revit</v>
      </c>
      <c r="R241" s="35" t="str">
        <f t="shared" si="193"/>
        <v>Valor:  OST_DuctLinings</v>
      </c>
      <c r="S241" s="19" t="s">
        <v>151</v>
      </c>
      <c r="T241" s="55" t="str">
        <f t="shared" si="194"/>
        <v>Refere-se a propriedade     com.tag     &gt;  OST_DuctLiningsTags</v>
      </c>
      <c r="U241" s="84" t="s">
        <v>729</v>
      </c>
    </row>
    <row r="242" spans="1:21" ht="8.4" customHeight="1" x14ac:dyDescent="0.3">
      <c r="A242" s="32">
        <v>242</v>
      </c>
      <c r="B242" s="18" t="str">
        <f t="shared" si="195"/>
        <v>com.tag</v>
      </c>
      <c r="C242" s="83" t="s">
        <v>766</v>
      </c>
      <c r="D242" s="34" t="s">
        <v>56</v>
      </c>
      <c r="E242" s="26" t="str">
        <f t="shared" si="196"/>
        <v>de.revit</v>
      </c>
      <c r="F242" s="26" t="str">
        <f t="shared" si="202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203">O241</f>
        <v>Modelado</v>
      </c>
      <c r="P242" s="25" t="str">
        <f t="shared" si="203"/>
        <v>Em.Revit</v>
      </c>
      <c r="Q242" s="35" t="str">
        <f t="shared" si="192"/>
        <v>Propriedade: com.tag    Domínio: Modelado     Range: Em.Revit</v>
      </c>
      <c r="R242" s="35" t="str">
        <f t="shared" si="193"/>
        <v>Valor:  OST_DuctCurves</v>
      </c>
      <c r="S242" s="19" t="s">
        <v>151</v>
      </c>
      <c r="T242" s="55" t="str">
        <f t="shared" si="194"/>
        <v>Refere-se a propriedade     com.tag     &gt;  OST_DuctTags</v>
      </c>
      <c r="U242" s="85" t="s">
        <v>765</v>
      </c>
    </row>
    <row r="243" spans="1:21" ht="8.4" customHeight="1" x14ac:dyDescent="0.3">
      <c r="A243" s="32">
        <v>243</v>
      </c>
      <c r="B243" s="18" t="str">
        <f t="shared" si="195"/>
        <v>com.tag</v>
      </c>
      <c r="C243" s="82" t="s">
        <v>164</v>
      </c>
      <c r="D243" s="34" t="s">
        <v>56</v>
      </c>
      <c r="E243" s="26" t="str">
        <f t="shared" si="196"/>
        <v>de.revit</v>
      </c>
      <c r="F243" s="26" t="str">
        <f t="shared" ref="F243:F258" si="204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203"/>
        <v>Modelado</v>
      </c>
      <c r="P243" s="25" t="str">
        <f t="shared" si="203"/>
        <v>Em.Revit</v>
      </c>
      <c r="Q243" s="35" t="str">
        <f t="shared" si="192"/>
        <v>Propriedade: com.tag    Domínio: Modelado     Range: Em.Revit</v>
      </c>
      <c r="R243" s="35" t="str">
        <f t="shared" si="193"/>
        <v>Valor:  OST_DuctTerminal</v>
      </c>
      <c r="S243" s="19" t="s">
        <v>151</v>
      </c>
      <c r="T243" s="55" t="str">
        <f t="shared" si="194"/>
        <v>Refere-se a propriedade     com.tag     &gt;  OST_DuctTerminalTags</v>
      </c>
      <c r="U243" s="84" t="s">
        <v>763</v>
      </c>
    </row>
    <row r="244" spans="1:21" ht="8.4" customHeight="1" x14ac:dyDescent="0.3">
      <c r="A244" s="32">
        <v>244</v>
      </c>
      <c r="B244" s="18" t="str">
        <f t="shared" si="195"/>
        <v>com.tag</v>
      </c>
      <c r="C244" s="82" t="s">
        <v>165</v>
      </c>
      <c r="D244" s="34" t="s">
        <v>56</v>
      </c>
      <c r="E244" s="26" t="str">
        <f t="shared" si="196"/>
        <v>de.revit</v>
      </c>
      <c r="F244" s="26" t="str">
        <f t="shared" si="204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203"/>
        <v>Modelado</v>
      </c>
      <c r="P244" s="25" t="str">
        <f t="shared" si="203"/>
        <v>Em.Revit</v>
      </c>
      <c r="Q244" s="35" t="str">
        <f t="shared" si="192"/>
        <v>Propriedade: com.tag    Domínio: Modelado     Range: Em.Revit</v>
      </c>
      <c r="R244" s="35" t="str">
        <f t="shared" si="193"/>
        <v>Valor:  OST_ElectricalCircuit</v>
      </c>
      <c r="S244" s="19" t="s">
        <v>151</v>
      </c>
      <c r="T244" s="55" t="str">
        <f t="shared" si="194"/>
        <v>Refere-se a propriedade     com.tag     &gt;  OST_ElectricalCircuitTags</v>
      </c>
      <c r="U244" s="84" t="s">
        <v>760</v>
      </c>
    </row>
    <row r="245" spans="1:21" ht="8.4" customHeight="1" x14ac:dyDescent="0.3">
      <c r="A245" s="32">
        <v>245</v>
      </c>
      <c r="B245" s="18" t="str">
        <f t="shared" si="195"/>
        <v>com.tag</v>
      </c>
      <c r="C245" s="82" t="s">
        <v>372</v>
      </c>
      <c r="D245" s="34" t="s">
        <v>56</v>
      </c>
      <c r="E245" s="26" t="str">
        <f t="shared" si="196"/>
        <v>de.revit</v>
      </c>
      <c r="F245" s="26" t="str">
        <f t="shared" si="204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203"/>
        <v>Modelado</v>
      </c>
      <c r="P245" s="25" t="str">
        <f t="shared" si="203"/>
        <v>Em.Revit</v>
      </c>
      <c r="Q245" s="35" t="str">
        <f t="shared" si="192"/>
        <v>Propriedade: com.tag    Domínio: Modelado     Range: Em.Revit</v>
      </c>
      <c r="R245" s="35" t="str">
        <f t="shared" si="193"/>
        <v>Valor:  OST_ElectricalConnector</v>
      </c>
      <c r="S245" s="19" t="s">
        <v>151</v>
      </c>
      <c r="T245" s="55" t="str">
        <f t="shared" si="194"/>
        <v>Refere-se a propriedade     com.tag     &gt;  OST_ElectricalConnectorTags</v>
      </c>
      <c r="U245" s="84" t="s">
        <v>875</v>
      </c>
    </row>
    <row r="246" spans="1:21" ht="8.4" customHeight="1" x14ac:dyDescent="0.3">
      <c r="A246" s="32">
        <v>246</v>
      </c>
      <c r="B246" s="18" t="str">
        <f t="shared" si="195"/>
        <v>com.tag</v>
      </c>
      <c r="C246" s="82" t="s">
        <v>377</v>
      </c>
      <c r="D246" s="34" t="s">
        <v>56</v>
      </c>
      <c r="E246" s="26" t="str">
        <f t="shared" si="196"/>
        <v>de.revit</v>
      </c>
      <c r="F246" s="26" t="str">
        <f t="shared" si="204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203"/>
        <v>Modelado</v>
      </c>
      <c r="P246" s="25" t="str">
        <f t="shared" si="203"/>
        <v>Em.Revit</v>
      </c>
      <c r="Q246" s="35" t="str">
        <f t="shared" si="192"/>
        <v>Propriedade: com.tag    Domínio: Modelado     Range: Em.Revit</v>
      </c>
      <c r="R246" s="35" t="str">
        <f t="shared" si="193"/>
        <v>Valor:  OST_ElectricalEquipment</v>
      </c>
      <c r="S246" s="19" t="s">
        <v>151</v>
      </c>
      <c r="T246" s="55" t="str">
        <f t="shared" si="194"/>
        <v>Refere-se a propriedade     com.tag     &gt;  OST_ElectricalEquipmentTags</v>
      </c>
      <c r="U246" s="84" t="s">
        <v>853</v>
      </c>
    </row>
    <row r="247" spans="1:21" ht="8.4" customHeight="1" x14ac:dyDescent="0.3">
      <c r="A247" s="32">
        <v>247</v>
      </c>
      <c r="B247" s="18" t="str">
        <f t="shared" si="195"/>
        <v>com.tag</v>
      </c>
      <c r="C247" s="82" t="s">
        <v>891</v>
      </c>
      <c r="D247" s="34" t="s">
        <v>56</v>
      </c>
      <c r="E247" s="26" t="str">
        <f t="shared" si="196"/>
        <v>de.revit</v>
      </c>
      <c r="F247" s="26" t="str">
        <f t="shared" si="204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203"/>
        <v>Modelado</v>
      </c>
      <c r="P247" s="25" t="str">
        <f t="shared" si="203"/>
        <v>Em.Revit</v>
      </c>
      <c r="Q247" s="35" t="str">
        <f t="shared" si="192"/>
        <v>Propriedade: com.tag    Domínio: Modelado     Range: Em.Revit</v>
      </c>
      <c r="R247" s="35" t="str">
        <f t="shared" si="193"/>
        <v>Valor:  OST_ElectricalFixtures</v>
      </c>
      <c r="S247" s="19" t="s">
        <v>151</v>
      </c>
      <c r="T247" s="55" t="str">
        <f t="shared" si="194"/>
        <v>Refere-se a propriedade     com.tag     &gt;  OST_ElectricalFixtureTags</v>
      </c>
      <c r="U247" s="84" t="s">
        <v>852</v>
      </c>
    </row>
    <row r="248" spans="1:21" ht="8.4" customHeight="1" x14ac:dyDescent="0.3">
      <c r="A248" s="32">
        <v>248</v>
      </c>
      <c r="B248" s="18" t="str">
        <f t="shared" si="195"/>
        <v>com.tag</v>
      </c>
      <c r="C248" s="82" t="s">
        <v>367</v>
      </c>
      <c r="D248" s="34" t="s">
        <v>56</v>
      </c>
      <c r="E248" s="26" t="str">
        <f t="shared" si="196"/>
        <v>de.revit</v>
      </c>
      <c r="F248" s="26" t="str">
        <f t="shared" si="204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203"/>
        <v>Modelado</v>
      </c>
      <c r="P248" s="25" t="str">
        <f t="shared" si="203"/>
        <v>Em.Revit</v>
      </c>
      <c r="Q248" s="35" t="str">
        <f t="shared" si="192"/>
        <v>Propriedade: com.tag    Domínio: Modelado     Range: Em.Revit</v>
      </c>
      <c r="R248" s="35" t="str">
        <f t="shared" si="193"/>
        <v>Valor:  OST_Entourage</v>
      </c>
      <c r="S248" s="19" t="s">
        <v>151</v>
      </c>
      <c r="T248" s="55" t="str">
        <f t="shared" si="194"/>
        <v>Refere-se a propriedade     com.tag     &gt;  OST_EntourageTags</v>
      </c>
      <c r="U248" s="84" t="s">
        <v>887</v>
      </c>
    </row>
    <row r="249" spans="1:21" ht="8.4" customHeight="1" x14ac:dyDescent="0.3">
      <c r="A249" s="32">
        <v>249</v>
      </c>
      <c r="B249" s="18" t="str">
        <f t="shared" si="195"/>
        <v>com.tag</v>
      </c>
      <c r="C249" s="82" t="s">
        <v>774</v>
      </c>
      <c r="D249" s="34" t="s">
        <v>56</v>
      </c>
      <c r="E249" s="26" t="str">
        <f t="shared" si="196"/>
        <v>de.revit</v>
      </c>
      <c r="F249" s="26" t="str">
        <f t="shared" si="204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203"/>
        <v>Modelado</v>
      </c>
      <c r="P249" s="25" t="str">
        <f t="shared" si="203"/>
        <v>Em.Revit</v>
      </c>
      <c r="Q249" s="35" t="str">
        <f t="shared" si="192"/>
        <v>Propriedade: com.tag    Domínio: Modelado     Range: Em.Revit</v>
      </c>
      <c r="R249" s="35" t="str">
        <f t="shared" si="193"/>
        <v>Valor:  OST_ExpansionJoints</v>
      </c>
      <c r="S249" s="19" t="s">
        <v>151</v>
      </c>
      <c r="T249" s="55" t="str">
        <f t="shared" si="194"/>
        <v>Refere-se a propriedade     com.tag     &gt;  OST_ExpansionJointTags</v>
      </c>
      <c r="U249" s="84" t="s">
        <v>773</v>
      </c>
    </row>
    <row r="250" spans="1:21" ht="8.4" customHeight="1" x14ac:dyDescent="0.3">
      <c r="A250" s="32">
        <v>250</v>
      </c>
      <c r="B250" s="18" t="str">
        <f t="shared" si="195"/>
        <v>com.tag</v>
      </c>
      <c r="C250" s="82" t="s">
        <v>715</v>
      </c>
      <c r="D250" s="34" t="s">
        <v>56</v>
      </c>
      <c r="E250" s="26" t="str">
        <f t="shared" si="196"/>
        <v>de.revit</v>
      </c>
      <c r="F250" s="26" t="str">
        <f t="shared" si="204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203"/>
        <v>Modelado</v>
      </c>
      <c r="P250" s="25" t="str">
        <f t="shared" si="203"/>
        <v>Em.Revit</v>
      </c>
      <c r="Q250" s="35" t="str">
        <f t="shared" si="192"/>
        <v>Propriedade: com.tag    Domínio: Modelado     Range: Em.Revit</v>
      </c>
      <c r="R250" s="35" t="str">
        <f t="shared" si="193"/>
        <v>Valor:  OST_FabricAreas</v>
      </c>
      <c r="S250" s="19" t="s">
        <v>151</v>
      </c>
      <c r="T250" s="55" t="str">
        <f t="shared" si="194"/>
        <v>Refere-se a propriedade     com.tag     &gt;  OST_FabricAreaTags</v>
      </c>
      <c r="U250" s="84" t="s">
        <v>711</v>
      </c>
    </row>
    <row r="251" spans="1:21" ht="8.4" customHeight="1" x14ac:dyDescent="0.3">
      <c r="A251" s="32">
        <v>251</v>
      </c>
      <c r="B251" s="18" t="str">
        <f t="shared" si="195"/>
        <v>com.tag</v>
      </c>
      <c r="C251" s="82" t="s">
        <v>356</v>
      </c>
      <c r="D251" s="34" t="s">
        <v>56</v>
      </c>
      <c r="E251" s="26" t="str">
        <f t="shared" si="196"/>
        <v>de.revit</v>
      </c>
      <c r="F251" s="26" t="str">
        <f t="shared" si="204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203"/>
        <v>Modelado</v>
      </c>
      <c r="P251" s="25" t="str">
        <f t="shared" si="203"/>
        <v>Em.Revit</v>
      </c>
      <c r="Q251" s="35" t="str">
        <f t="shared" si="192"/>
        <v>Propriedade: com.tag    Domínio: Modelado     Range: Em.Revit</v>
      </c>
      <c r="R251" s="35" t="str">
        <f t="shared" si="193"/>
        <v>Valor:  OST_FabricationContainment</v>
      </c>
      <c r="S251" s="19" t="s">
        <v>151</v>
      </c>
      <c r="T251" s="55" t="str">
        <f t="shared" si="194"/>
        <v>Refere-se a propriedade     com.tag     &gt;  OST_FabricationContainmentTags</v>
      </c>
      <c r="U251" s="84" t="s">
        <v>723</v>
      </c>
    </row>
    <row r="252" spans="1:21" ht="8.4" customHeight="1" x14ac:dyDescent="0.3">
      <c r="A252" s="32">
        <v>252</v>
      </c>
      <c r="B252" s="18" t="str">
        <f t="shared" si="195"/>
        <v>com.tag</v>
      </c>
      <c r="C252" s="82" t="s">
        <v>722</v>
      </c>
      <c r="D252" s="34" t="s">
        <v>56</v>
      </c>
      <c r="E252" s="26" t="str">
        <f t="shared" si="196"/>
        <v>de.revit</v>
      </c>
      <c r="F252" s="26" t="str">
        <f t="shared" si="204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203"/>
        <v>Modelado</v>
      </c>
      <c r="P252" s="25" t="str">
        <f t="shared" si="203"/>
        <v>Em.Revit</v>
      </c>
      <c r="Q252" s="35" t="str">
        <f t="shared" si="192"/>
        <v>Propriedade: com.tag    Domínio: Modelado     Range: Em.Revit</v>
      </c>
      <c r="R252" s="35" t="str">
        <f t="shared" si="193"/>
        <v>Valor:  OST_FabricationDuctworkStiffeners</v>
      </c>
      <c r="S252" s="19" t="s">
        <v>151</v>
      </c>
      <c r="T252" s="55" t="str">
        <f t="shared" si="194"/>
        <v>Refere-se a propriedade     com.tag     &gt;  OST_FabricationDuctworkStiffenerTags</v>
      </c>
      <c r="U252" s="84" t="s">
        <v>721</v>
      </c>
    </row>
    <row r="253" spans="1:21" ht="8.4" customHeight="1" x14ac:dyDescent="0.3">
      <c r="A253" s="32">
        <v>253</v>
      </c>
      <c r="B253" s="18" t="str">
        <f t="shared" si="195"/>
        <v>com.tag</v>
      </c>
      <c r="C253" s="82" t="s">
        <v>358</v>
      </c>
      <c r="D253" s="34" t="s">
        <v>56</v>
      </c>
      <c r="E253" s="26" t="str">
        <f t="shared" si="196"/>
        <v>de.revit</v>
      </c>
      <c r="F253" s="26" t="str">
        <f t="shared" si="204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203"/>
        <v>Modelado</v>
      </c>
      <c r="P253" s="25" t="str">
        <f t="shared" si="203"/>
        <v>Em.Revit</v>
      </c>
      <c r="Q253" s="35" t="str">
        <f t="shared" si="192"/>
        <v>Propriedade: com.tag    Domínio: Modelado     Range: Em.Revit</v>
      </c>
      <c r="R253" s="35" t="str">
        <f t="shared" si="193"/>
        <v>Valor:  OST_FabricationDuctwork</v>
      </c>
      <c r="S253" s="19" t="s">
        <v>151</v>
      </c>
      <c r="T253" s="55" t="str">
        <f t="shared" si="194"/>
        <v>Refere-se a propriedade     com.tag     &gt;  OST_FabricationDuctworkTags</v>
      </c>
      <c r="U253" s="84" t="s">
        <v>727</v>
      </c>
    </row>
    <row r="254" spans="1:21" ht="8.4" customHeight="1" x14ac:dyDescent="0.3">
      <c r="A254" s="32">
        <v>254</v>
      </c>
      <c r="B254" s="18" t="str">
        <f t="shared" si="195"/>
        <v>com.tag</v>
      </c>
      <c r="C254" s="82" t="s">
        <v>726</v>
      </c>
      <c r="D254" s="34" t="s">
        <v>56</v>
      </c>
      <c r="E254" s="26" t="str">
        <f t="shared" si="196"/>
        <v>de.revit</v>
      </c>
      <c r="F254" s="26" t="str">
        <f t="shared" si="204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203"/>
        <v>Modelado</v>
      </c>
      <c r="P254" s="25" t="str">
        <f t="shared" si="203"/>
        <v>Em.Revit</v>
      </c>
      <c r="Q254" s="35" t="str">
        <f t="shared" si="192"/>
        <v>Propriedade: com.tag    Domínio: Modelado     Range: Em.Revit</v>
      </c>
      <c r="R254" s="35" t="str">
        <f t="shared" si="193"/>
        <v>Valor:  OST_FabricationHangers</v>
      </c>
      <c r="S254" s="19" t="s">
        <v>151</v>
      </c>
      <c r="T254" s="55" t="str">
        <f t="shared" si="194"/>
        <v>Refere-se a propriedade     com.tag     &gt;  OST_FabricationHangerTags</v>
      </c>
      <c r="U254" s="84" t="s">
        <v>725</v>
      </c>
    </row>
    <row r="255" spans="1:21" ht="8.4" customHeight="1" x14ac:dyDescent="0.3">
      <c r="A255" s="32">
        <v>255</v>
      </c>
      <c r="B255" s="18" t="str">
        <f t="shared" si="195"/>
        <v>com.tag</v>
      </c>
      <c r="C255" s="82" t="s">
        <v>357</v>
      </c>
      <c r="D255" s="34" t="s">
        <v>56</v>
      </c>
      <c r="E255" s="26" t="str">
        <f t="shared" si="196"/>
        <v>de.revit</v>
      </c>
      <c r="F255" s="26" t="str">
        <f t="shared" si="204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203"/>
        <v>Modelado</v>
      </c>
      <c r="P255" s="25" t="str">
        <f t="shared" si="203"/>
        <v>Em.Revit</v>
      </c>
      <c r="Q255" s="35" t="str">
        <f t="shared" si="192"/>
        <v>Propriedade: com.tag    Domínio: Modelado     Range: Em.Revit</v>
      </c>
      <c r="R255" s="35" t="str">
        <f t="shared" si="193"/>
        <v>Valor:  OST_FabricationPipework</v>
      </c>
      <c r="S255" s="19" t="s">
        <v>151</v>
      </c>
      <c r="T255" s="55" t="str">
        <f t="shared" si="194"/>
        <v>Refere-se a propriedade     com.tag     &gt;  OST_FabricationPipeworkTags</v>
      </c>
      <c r="U255" s="84" t="s">
        <v>724</v>
      </c>
    </row>
    <row r="256" spans="1:21" ht="8.4" customHeight="1" x14ac:dyDescent="0.3">
      <c r="A256" s="32">
        <v>256</v>
      </c>
      <c r="B256" s="18" t="str">
        <f t="shared" si="195"/>
        <v>com.tag</v>
      </c>
      <c r="C256" s="82" t="s">
        <v>352</v>
      </c>
      <c r="D256" s="34" t="s">
        <v>56</v>
      </c>
      <c r="E256" s="26" t="str">
        <f t="shared" si="196"/>
        <v>de.revit</v>
      </c>
      <c r="F256" s="26" t="str">
        <f t="shared" si="204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203"/>
        <v>Modelado</v>
      </c>
      <c r="P256" s="25" t="str">
        <f t="shared" si="203"/>
        <v>Em.Revit</v>
      </c>
      <c r="Q256" s="35" t="str">
        <f t="shared" si="192"/>
        <v>Propriedade: com.tag    Domínio: Modelado     Range: Em.Revit</v>
      </c>
      <c r="R256" s="35" t="str">
        <f t="shared" si="193"/>
        <v>Valor:  OST_FabricReinforcement</v>
      </c>
      <c r="S256" s="19" t="s">
        <v>151</v>
      </c>
      <c r="T256" s="55" t="str">
        <f t="shared" si="194"/>
        <v>Refere-se a propriedade     com.tag     &gt;  OST_FabricReinforcementTags</v>
      </c>
      <c r="U256" s="84" t="s">
        <v>712</v>
      </c>
    </row>
    <row r="257" spans="1:21" ht="8.4" customHeight="1" x14ac:dyDescent="0.3">
      <c r="A257" s="32">
        <v>257</v>
      </c>
      <c r="B257" s="18" t="str">
        <f t="shared" si="195"/>
        <v>com.tag</v>
      </c>
      <c r="C257" s="82" t="s">
        <v>366</v>
      </c>
      <c r="D257" s="34" t="s">
        <v>56</v>
      </c>
      <c r="E257" s="26" t="str">
        <f t="shared" si="196"/>
        <v>de.revit</v>
      </c>
      <c r="F257" s="26" t="str">
        <f t="shared" si="204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203"/>
        <v>Modelado</v>
      </c>
      <c r="P257" s="25" t="str">
        <f t="shared" si="203"/>
        <v>Em.Revit</v>
      </c>
      <c r="Q257" s="35" t="str">
        <f t="shared" ref="Q257:Q320" si="205">_xlfn.CONCAT("Propriedade: ",  F257, "    Domínio: ", O257, "     Range: ", P257)</f>
        <v>Propriedade: com.tag    Domínio: Modelado     Range: Em.Revit</v>
      </c>
      <c r="R257" s="35" t="str">
        <f t="shared" ref="R257:R320" si="206">_xlfn.CONCAT("Valor:  ", C257)</f>
        <v>Valor:  OST_Fascia</v>
      </c>
      <c r="S257" s="19" t="s">
        <v>151</v>
      </c>
      <c r="T257" s="55" t="str">
        <f t="shared" ref="T257:T320" si="207">_xlfn.CONCAT("Refere-se a propriedade     ",F257, "     &gt;  ",U257)</f>
        <v>Refere-se a propriedade     com.tag     &gt;  OST_FasciaTags</v>
      </c>
      <c r="U257" s="84" t="s">
        <v>889</v>
      </c>
    </row>
    <row r="258" spans="1:21" ht="8.4" customHeight="1" x14ac:dyDescent="0.3">
      <c r="A258" s="32">
        <v>258</v>
      </c>
      <c r="B258" s="18" t="str">
        <f t="shared" si="195"/>
        <v>com.tag</v>
      </c>
      <c r="C258" s="82" t="s">
        <v>742</v>
      </c>
      <c r="D258" s="34" t="s">
        <v>56</v>
      </c>
      <c r="E258" s="26" t="str">
        <f t="shared" si="196"/>
        <v>de.revit</v>
      </c>
      <c r="F258" s="26" t="str">
        <f t="shared" si="204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208">O257</f>
        <v>Modelado</v>
      </c>
      <c r="P258" s="25" t="str">
        <f t="shared" si="208"/>
        <v>Em.Revit</v>
      </c>
      <c r="Q258" s="35" t="str">
        <f t="shared" si="205"/>
        <v>Propriedade: com.tag    Domínio: Modelado     Range: Em.Revit</v>
      </c>
      <c r="R258" s="35" t="str">
        <f t="shared" si="206"/>
        <v>Valor:  OST_FireAlarmDevices</v>
      </c>
      <c r="S258" s="19" t="s">
        <v>151</v>
      </c>
      <c r="T258" s="55" t="str">
        <f t="shared" si="207"/>
        <v>Refere-se a propriedade     com.tag     &gt;  OST_FireAlarmDeviceTags</v>
      </c>
      <c r="U258" s="84" t="s">
        <v>741</v>
      </c>
    </row>
    <row r="259" spans="1:21" ht="8.4" customHeight="1" x14ac:dyDescent="0.3">
      <c r="A259" s="32">
        <v>259</v>
      </c>
      <c r="B259" s="18" t="str">
        <f t="shared" ref="B259:B322" si="209">F259</f>
        <v>com.tag</v>
      </c>
      <c r="C259" s="82" t="s">
        <v>376</v>
      </c>
      <c r="D259" s="34" t="s">
        <v>56</v>
      </c>
      <c r="E259" s="26" t="str">
        <f t="shared" si="196"/>
        <v>de.revit</v>
      </c>
      <c r="F259" s="26" t="str">
        <f t="shared" ref="F259:F274" si="210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208"/>
        <v>Modelado</v>
      </c>
      <c r="P259" s="25" t="str">
        <f t="shared" si="208"/>
        <v>Em.Revit</v>
      </c>
      <c r="Q259" s="35" t="str">
        <f t="shared" si="205"/>
        <v>Propriedade: com.tag    Domínio: Modelado     Range: Em.Revit</v>
      </c>
      <c r="R259" s="35" t="str">
        <f t="shared" si="206"/>
        <v>Valor:  OST_FireProtection</v>
      </c>
      <c r="S259" s="19" t="s">
        <v>151</v>
      </c>
      <c r="T259" s="55" t="str">
        <f t="shared" si="207"/>
        <v>Refere-se a propriedade     com.tag     &gt;  OST_FireProtectionTags</v>
      </c>
      <c r="U259" s="84" t="s">
        <v>895</v>
      </c>
    </row>
    <row r="260" spans="1:21" ht="8.4" customHeight="1" x14ac:dyDescent="0.3">
      <c r="A260" s="32">
        <v>260</v>
      </c>
      <c r="B260" s="18" t="str">
        <f t="shared" si="209"/>
        <v>com.tag</v>
      </c>
      <c r="C260" s="82" t="s">
        <v>761</v>
      </c>
      <c r="D260" s="34" t="s">
        <v>56</v>
      </c>
      <c r="E260" s="26" t="str">
        <f t="shared" ref="E260:E323" si="211">E259</f>
        <v>de.revit</v>
      </c>
      <c r="F260" s="26" t="str">
        <f t="shared" si="210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208"/>
        <v>Modelado</v>
      </c>
      <c r="P260" s="25" t="str">
        <f t="shared" si="208"/>
        <v>Em.Revit</v>
      </c>
      <c r="Q260" s="35" t="str">
        <f t="shared" si="205"/>
        <v>Propriedade: com.tag    Domínio: Modelado     Range: Em.Revit</v>
      </c>
      <c r="R260" s="35" t="str">
        <f t="shared" si="206"/>
        <v>Valor:  OST_FlexDuctCurves</v>
      </c>
      <c r="S260" s="19" t="s">
        <v>151</v>
      </c>
      <c r="T260" s="55" t="str">
        <f t="shared" si="207"/>
        <v>Refere-se a propriedade     com.tag     &gt;  OST_FlexDuctTags</v>
      </c>
      <c r="U260" s="84" t="s">
        <v>764</v>
      </c>
    </row>
    <row r="261" spans="1:21" ht="8.4" customHeight="1" x14ac:dyDescent="0.3">
      <c r="A261" s="32">
        <v>261</v>
      </c>
      <c r="B261" s="18" t="str">
        <f t="shared" si="209"/>
        <v>com.tag</v>
      </c>
      <c r="C261" s="82" t="s">
        <v>757</v>
      </c>
      <c r="D261" s="34" t="s">
        <v>56</v>
      </c>
      <c r="E261" s="26" t="str">
        <f t="shared" si="211"/>
        <v>de.revit</v>
      </c>
      <c r="F261" s="26" t="str">
        <f t="shared" si="210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208"/>
        <v>Modelado</v>
      </c>
      <c r="P261" s="25" t="str">
        <f t="shared" si="208"/>
        <v>Em.Revit</v>
      </c>
      <c r="Q261" s="35" t="str">
        <f t="shared" si="205"/>
        <v>Propriedade: com.tag    Domínio: Modelado     Range: Em.Revit</v>
      </c>
      <c r="R261" s="35" t="str">
        <f t="shared" si="206"/>
        <v>Valor:  OST_FlexPipeCurves</v>
      </c>
      <c r="S261" s="19" t="s">
        <v>151</v>
      </c>
      <c r="T261" s="55" t="str">
        <f t="shared" si="207"/>
        <v>Refere-se a propriedade     com.tag     &gt;  OST_FlexPipeTags</v>
      </c>
      <c r="U261" s="84" t="s">
        <v>758</v>
      </c>
    </row>
    <row r="262" spans="1:21" ht="8.4" customHeight="1" x14ac:dyDescent="0.3">
      <c r="A262" s="32">
        <v>262</v>
      </c>
      <c r="B262" s="18" t="str">
        <f t="shared" si="209"/>
        <v>com.tag</v>
      </c>
      <c r="C262" s="82" t="s">
        <v>348</v>
      </c>
      <c r="D262" s="34" t="s">
        <v>56</v>
      </c>
      <c r="E262" s="26" t="str">
        <f t="shared" si="211"/>
        <v>de.revit</v>
      </c>
      <c r="F262" s="26" t="str">
        <f t="shared" si="210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208"/>
        <v>Modelado</v>
      </c>
      <c r="P262" s="25" t="str">
        <f t="shared" si="208"/>
        <v>Em.Revit</v>
      </c>
      <c r="Q262" s="35" t="str">
        <f t="shared" si="205"/>
        <v>Propriedade: com.tag    Domínio: Modelado     Range: Em.Revit</v>
      </c>
      <c r="R262" s="35" t="str">
        <f t="shared" si="206"/>
        <v>Valor:  OST_FloorAnalytical</v>
      </c>
      <c r="S262" s="19" t="s">
        <v>151</v>
      </c>
      <c r="T262" s="55" t="str">
        <f t="shared" si="207"/>
        <v>Refere-se a propriedade     com.tag     &gt;  OST_FloorAnalyticalTags</v>
      </c>
      <c r="U262" s="84" t="s">
        <v>691</v>
      </c>
    </row>
    <row r="263" spans="1:21" ht="8.4" customHeight="1" x14ac:dyDescent="0.3">
      <c r="A263" s="32">
        <v>263</v>
      </c>
      <c r="B263" s="18" t="str">
        <f t="shared" si="209"/>
        <v>com.tag</v>
      </c>
      <c r="C263" s="82" t="s">
        <v>940</v>
      </c>
      <c r="D263" s="34" t="s">
        <v>56</v>
      </c>
      <c r="E263" s="26" t="str">
        <f t="shared" si="211"/>
        <v>de.revit</v>
      </c>
      <c r="F263" s="26" t="str">
        <f t="shared" si="210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208"/>
        <v>Modelado</v>
      </c>
      <c r="P263" s="25" t="str">
        <f t="shared" si="208"/>
        <v>Em.Revit</v>
      </c>
      <c r="Q263" s="35" t="str">
        <f t="shared" si="205"/>
        <v>Propriedade: com.tag    Domínio: Modelado     Range: Em.Revit</v>
      </c>
      <c r="R263" s="35" t="str">
        <f t="shared" si="206"/>
        <v>Valor:  OST_Floors</v>
      </c>
      <c r="S263" s="19" t="s">
        <v>151</v>
      </c>
      <c r="T263" s="55" t="str">
        <f t="shared" si="207"/>
        <v>Refere-se a propriedade     com.tag     &gt;  OST_FloorTags</v>
      </c>
      <c r="U263" s="84" t="s">
        <v>832</v>
      </c>
    </row>
    <row r="264" spans="1:21" ht="8.4" customHeight="1" x14ac:dyDescent="0.3">
      <c r="A264" s="32">
        <v>264</v>
      </c>
      <c r="B264" s="18" t="str">
        <f t="shared" si="209"/>
        <v>com.tag</v>
      </c>
      <c r="C264" s="82" t="s">
        <v>166</v>
      </c>
      <c r="D264" s="34" t="s">
        <v>56</v>
      </c>
      <c r="E264" s="26" t="str">
        <f t="shared" si="211"/>
        <v>de.revit</v>
      </c>
      <c r="F264" s="26" t="str">
        <f t="shared" si="210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208"/>
        <v>Modelado</v>
      </c>
      <c r="P264" s="25" t="str">
        <f t="shared" si="208"/>
        <v>Em.Revit</v>
      </c>
      <c r="Q264" s="35" t="str">
        <f t="shared" si="205"/>
        <v>Propriedade: com.tag    Domínio: Modelado     Range: Em.Revit</v>
      </c>
      <c r="R264" s="35" t="str">
        <f t="shared" si="206"/>
        <v>Valor:  OST_FoodServiceEquipment</v>
      </c>
      <c r="S264" s="19" t="s">
        <v>151</v>
      </c>
      <c r="T264" s="55" t="str">
        <f t="shared" si="207"/>
        <v>Refere-se a propriedade     com.tag     &gt;  OST_FoodServiceEquipmentTags</v>
      </c>
      <c r="U264" s="84" t="s">
        <v>897</v>
      </c>
    </row>
    <row r="265" spans="1:21" ht="8.4" customHeight="1" x14ac:dyDescent="0.3">
      <c r="A265" s="32">
        <v>265</v>
      </c>
      <c r="B265" s="18" t="str">
        <f t="shared" si="209"/>
        <v>com.tag</v>
      </c>
      <c r="C265" s="82" t="s">
        <v>344</v>
      </c>
      <c r="D265" s="34" t="s">
        <v>56</v>
      </c>
      <c r="E265" s="26" t="str">
        <f t="shared" si="211"/>
        <v>de.revit</v>
      </c>
      <c r="F265" s="26" t="str">
        <f t="shared" si="210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208"/>
        <v>Modelado</v>
      </c>
      <c r="P265" s="25" t="str">
        <f t="shared" si="208"/>
        <v>Em.Revit</v>
      </c>
      <c r="Q265" s="35" t="str">
        <f t="shared" si="205"/>
        <v>Propriedade: com.tag    Domínio: Modelado     Range: Em.Revit</v>
      </c>
      <c r="R265" s="35" t="str">
        <f t="shared" si="206"/>
        <v>Valor:  OST_FoundationSlabAnalytical</v>
      </c>
      <c r="S265" s="19" t="s">
        <v>151</v>
      </c>
      <c r="T265" s="55" t="str">
        <f t="shared" si="207"/>
        <v>Refere-se a propriedade     com.tag     &gt;  OST_FoundationSlabAnalyticalTags</v>
      </c>
      <c r="U265" s="84" t="s">
        <v>687</v>
      </c>
    </row>
    <row r="266" spans="1:21" ht="8.4" customHeight="1" x14ac:dyDescent="0.3">
      <c r="A266" s="32">
        <v>266</v>
      </c>
      <c r="B266" s="18" t="str">
        <f t="shared" si="209"/>
        <v>com.tag</v>
      </c>
      <c r="C266" s="82" t="s">
        <v>876</v>
      </c>
      <c r="D266" s="34" t="s">
        <v>56</v>
      </c>
      <c r="E266" s="26" t="str">
        <f t="shared" si="211"/>
        <v>de.revit</v>
      </c>
      <c r="F266" s="26" t="str">
        <f t="shared" si="210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208"/>
        <v>Modelado</v>
      </c>
      <c r="P266" s="25" t="str">
        <f t="shared" si="208"/>
        <v>Em.Revit</v>
      </c>
      <c r="Q266" s="35" t="str">
        <f t="shared" si="205"/>
        <v>Propriedade: com.tag    Domínio: Modelado     Range: Em.Revit</v>
      </c>
      <c r="R266" s="35" t="str">
        <f t="shared" si="206"/>
        <v>Valor:  OST_FurnitureSystems</v>
      </c>
      <c r="S266" s="19" t="s">
        <v>151</v>
      </c>
      <c r="T266" s="55" t="str">
        <f t="shared" si="207"/>
        <v>Refere-se a propriedade     com.tag     &gt;  OST_FurnitureSystemTags</v>
      </c>
      <c r="U266" s="84" t="s">
        <v>850</v>
      </c>
    </row>
    <row r="267" spans="1:21" ht="8.4" customHeight="1" x14ac:dyDescent="0.3">
      <c r="A267" s="32">
        <v>267</v>
      </c>
      <c r="B267" s="18" t="str">
        <f t="shared" si="209"/>
        <v>com.tag</v>
      </c>
      <c r="C267" s="82" t="s">
        <v>167</v>
      </c>
      <c r="D267" s="34" t="s">
        <v>56</v>
      </c>
      <c r="E267" s="26" t="str">
        <f t="shared" si="211"/>
        <v>de.revit</v>
      </c>
      <c r="F267" s="26" t="str">
        <f t="shared" si="210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208"/>
        <v>Modelado</v>
      </c>
      <c r="P267" s="25" t="str">
        <f t="shared" si="208"/>
        <v>Em.Revit</v>
      </c>
      <c r="Q267" s="35" t="str">
        <f t="shared" si="205"/>
        <v>Propriedade: com.tag    Domínio: Modelado     Range: Em.Revit</v>
      </c>
      <c r="R267" s="35" t="str">
        <f t="shared" si="206"/>
        <v>Valor:  OST_Furniture</v>
      </c>
      <c r="S267" s="19" t="s">
        <v>151</v>
      </c>
      <c r="T267" s="55" t="str">
        <f t="shared" si="207"/>
        <v>Refere-se a propriedade     com.tag     &gt;  OST_FurnitureTags</v>
      </c>
      <c r="U267" s="84" t="s">
        <v>851</v>
      </c>
    </row>
    <row r="268" spans="1:21" ht="8.4" customHeight="1" x14ac:dyDescent="0.3">
      <c r="A268" s="32">
        <v>268</v>
      </c>
      <c r="B268" s="18" t="str">
        <f t="shared" si="209"/>
        <v>com.tag</v>
      </c>
      <c r="C268" s="82" t="s">
        <v>168</v>
      </c>
      <c r="D268" s="34" t="s">
        <v>56</v>
      </c>
      <c r="E268" s="26" t="str">
        <f t="shared" si="211"/>
        <v>de.revit</v>
      </c>
      <c r="F268" s="26" t="str">
        <f t="shared" si="210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208"/>
        <v>Modelado</v>
      </c>
      <c r="P268" s="25" t="str">
        <f t="shared" si="208"/>
        <v>Em.Revit</v>
      </c>
      <c r="Q268" s="35" t="str">
        <f t="shared" si="205"/>
        <v>Propriedade: com.tag    Domínio: Modelado     Range: Em.Revit</v>
      </c>
      <c r="R268" s="35" t="str">
        <f t="shared" si="206"/>
        <v>Valor:  OST_GenericModel</v>
      </c>
      <c r="S268" s="19" t="s">
        <v>151</v>
      </c>
      <c r="T268" s="55" t="str">
        <f t="shared" si="207"/>
        <v>Refere-se a propriedade     com.tag     &gt;  OST_GenericModelTags</v>
      </c>
      <c r="U268" s="84" t="s">
        <v>844</v>
      </c>
    </row>
    <row r="269" spans="1:21" ht="8.4" customHeight="1" x14ac:dyDescent="0.3">
      <c r="A269" s="32">
        <v>269</v>
      </c>
      <c r="B269" s="18" t="str">
        <f t="shared" si="209"/>
        <v>com.tag</v>
      </c>
      <c r="C269" s="82" t="s">
        <v>365</v>
      </c>
      <c r="D269" s="34" t="s">
        <v>56</v>
      </c>
      <c r="E269" s="26" t="str">
        <f t="shared" si="211"/>
        <v>de.revit</v>
      </c>
      <c r="F269" s="26" t="str">
        <f t="shared" si="210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208"/>
        <v>Modelado</v>
      </c>
      <c r="P269" s="25" t="str">
        <f t="shared" si="208"/>
        <v>Em.Revit</v>
      </c>
      <c r="Q269" s="35" t="str">
        <f t="shared" si="205"/>
        <v>Propriedade: com.tag    Domínio: Modelado     Range: Em.Revit</v>
      </c>
      <c r="R269" s="35" t="str">
        <f t="shared" si="206"/>
        <v>Valor:  OST_Gutter</v>
      </c>
      <c r="S269" s="19" t="s">
        <v>151</v>
      </c>
      <c r="T269" s="55" t="str">
        <f t="shared" si="207"/>
        <v>Refere-se a propriedade     com.tag     &gt;  OST_GutterTags</v>
      </c>
      <c r="U269" s="84" t="s">
        <v>886</v>
      </c>
    </row>
    <row r="270" spans="1:21" ht="8.4" customHeight="1" x14ac:dyDescent="0.3">
      <c r="A270" s="32">
        <v>270</v>
      </c>
      <c r="B270" s="18" t="str">
        <f t="shared" si="209"/>
        <v>com.tag</v>
      </c>
      <c r="C270" s="83" t="s">
        <v>909</v>
      </c>
      <c r="D270" s="34" t="s">
        <v>56</v>
      </c>
      <c r="E270" s="26" t="str">
        <f t="shared" si="211"/>
        <v>de.revit</v>
      </c>
      <c r="F270" s="26" t="str">
        <f t="shared" si="210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208"/>
        <v>Modelado</v>
      </c>
      <c r="P270" s="25" t="str">
        <f t="shared" si="208"/>
        <v>Em.Revit</v>
      </c>
      <c r="Q270" s="35" t="str">
        <f t="shared" si="205"/>
        <v>Propriedade: com.tag    Domínio: Modelado     Range: Em.Revit</v>
      </c>
      <c r="R270" s="35" t="str">
        <f t="shared" si="206"/>
        <v>Valor:  OST_RailingHandRail</v>
      </c>
      <c r="S270" s="19" t="s">
        <v>151</v>
      </c>
      <c r="T270" s="55" t="str">
        <f t="shared" si="207"/>
        <v>Refere-se a propriedade     com.tag     &gt;  OST_HandrailTags</v>
      </c>
      <c r="U270" s="85" t="s">
        <v>885</v>
      </c>
    </row>
    <row r="271" spans="1:21" ht="8.4" customHeight="1" x14ac:dyDescent="0.3">
      <c r="A271" s="32">
        <v>271</v>
      </c>
      <c r="B271" s="18" t="str">
        <f t="shared" si="209"/>
        <v>com.tag</v>
      </c>
      <c r="C271" s="82" t="s">
        <v>379</v>
      </c>
      <c r="D271" s="34" t="s">
        <v>56</v>
      </c>
      <c r="E271" s="26" t="str">
        <f t="shared" si="211"/>
        <v>de.revit</v>
      </c>
      <c r="F271" s="26" t="str">
        <f t="shared" si="210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208"/>
        <v>Modelado</v>
      </c>
      <c r="P271" s="25" t="str">
        <f t="shared" si="208"/>
        <v>Em.Revit</v>
      </c>
      <c r="Q271" s="35" t="str">
        <f t="shared" si="205"/>
        <v>Propriedade: com.tag    Domínio: Modelado     Range: Em.Revit</v>
      </c>
      <c r="R271" s="35" t="str">
        <f t="shared" si="206"/>
        <v>Valor:  OST_Hardscape</v>
      </c>
      <c r="S271" s="19" t="s">
        <v>151</v>
      </c>
      <c r="T271" s="55" t="str">
        <f t="shared" si="207"/>
        <v>Refere-se a propriedade     com.tag     &gt;  OST_HardscapeTags</v>
      </c>
      <c r="U271" s="84" t="s">
        <v>899</v>
      </c>
    </row>
    <row r="272" spans="1:21" ht="8.4" customHeight="1" x14ac:dyDescent="0.3">
      <c r="A272" s="32">
        <v>272</v>
      </c>
      <c r="B272" s="18" t="str">
        <f t="shared" si="209"/>
        <v>com.tag</v>
      </c>
      <c r="C272" s="82" t="s">
        <v>385</v>
      </c>
      <c r="D272" s="34" t="s">
        <v>56</v>
      </c>
      <c r="E272" s="26" t="str">
        <f t="shared" si="211"/>
        <v>de.revit</v>
      </c>
      <c r="F272" s="26" t="str">
        <f t="shared" si="210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208"/>
        <v>Modelado</v>
      </c>
      <c r="P272" s="25" t="str">
        <f t="shared" si="208"/>
        <v>Em.Revit</v>
      </c>
      <c r="Q272" s="35" t="str">
        <f t="shared" si="205"/>
        <v>Propriedade: com.tag    Domínio: Modelado     Range: Em.Revit</v>
      </c>
      <c r="R272" s="35" t="str">
        <f t="shared" si="206"/>
        <v>Valor:  OST_HostFin</v>
      </c>
      <c r="S272" s="19" t="s">
        <v>151</v>
      </c>
      <c r="T272" s="55" t="str">
        <f t="shared" si="207"/>
        <v>Refere-se a propriedade     com.tag     &gt;  OST_HostFinTags</v>
      </c>
      <c r="U272" s="84" t="s">
        <v>834</v>
      </c>
    </row>
    <row r="273" spans="1:21" ht="8.4" customHeight="1" x14ac:dyDescent="0.3">
      <c r="A273" s="32">
        <v>273</v>
      </c>
      <c r="B273" s="18" t="str">
        <f t="shared" si="209"/>
        <v>com.tag</v>
      </c>
      <c r="C273" s="82" t="s">
        <v>820</v>
      </c>
      <c r="D273" s="34" t="s">
        <v>56</v>
      </c>
      <c r="E273" s="26" t="str">
        <f t="shared" si="211"/>
        <v>de.revit</v>
      </c>
      <c r="F273" s="26" t="str">
        <f t="shared" si="210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208"/>
        <v>Modelado</v>
      </c>
      <c r="P273" s="25" t="str">
        <f t="shared" si="208"/>
        <v>Em.Revit</v>
      </c>
      <c r="Q273" s="35" t="str">
        <f t="shared" si="205"/>
        <v>Propriedade: com.tag    Domínio: Modelado     Range: Em.Revit</v>
      </c>
      <c r="R273" s="35" t="str">
        <f t="shared" si="206"/>
        <v>Valor:  OST_InternalAreaLoads</v>
      </c>
      <c r="S273" s="19" t="s">
        <v>151</v>
      </c>
      <c r="T273" s="55" t="str">
        <f t="shared" si="207"/>
        <v>Refere-se a propriedade     com.tag     &gt;  OST_InternalAreaLoadTags</v>
      </c>
      <c r="U273" s="84" t="s">
        <v>814</v>
      </c>
    </row>
    <row r="274" spans="1:21" ht="8.4" customHeight="1" x14ac:dyDescent="0.3">
      <c r="A274" s="32">
        <v>274</v>
      </c>
      <c r="B274" s="18" t="str">
        <f t="shared" si="209"/>
        <v>com.tag</v>
      </c>
      <c r="C274" s="82" t="s">
        <v>821</v>
      </c>
      <c r="D274" s="34" t="s">
        <v>56</v>
      </c>
      <c r="E274" s="26" t="str">
        <f t="shared" si="211"/>
        <v>de.revit</v>
      </c>
      <c r="F274" s="26" t="str">
        <f t="shared" si="210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212">O273</f>
        <v>Modelado</v>
      </c>
      <c r="P274" s="25" t="str">
        <f t="shared" si="212"/>
        <v>Em.Revit</v>
      </c>
      <c r="Q274" s="35" t="str">
        <f t="shared" si="205"/>
        <v>Propriedade: com.tag    Domínio: Modelado     Range: Em.Revit</v>
      </c>
      <c r="R274" s="35" t="str">
        <f t="shared" si="206"/>
        <v>Valor:  OST_InternalLineLoads</v>
      </c>
      <c r="S274" s="19" t="s">
        <v>151</v>
      </c>
      <c r="T274" s="55" t="str">
        <f t="shared" si="207"/>
        <v>Refere-se a propriedade     com.tag     &gt;  OST_InternalLineLoadTags</v>
      </c>
      <c r="U274" s="84" t="s">
        <v>815</v>
      </c>
    </row>
    <row r="275" spans="1:21" ht="8.4" customHeight="1" x14ac:dyDescent="0.3">
      <c r="A275" s="32">
        <v>275</v>
      </c>
      <c r="B275" s="18" t="str">
        <f t="shared" si="209"/>
        <v>com.tag</v>
      </c>
      <c r="C275" s="82" t="s">
        <v>822</v>
      </c>
      <c r="D275" s="34" t="s">
        <v>56</v>
      </c>
      <c r="E275" s="26" t="str">
        <f t="shared" si="211"/>
        <v>de.revit</v>
      </c>
      <c r="F275" s="26" t="str">
        <f t="shared" ref="F275:F290" si="213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212"/>
        <v>Modelado</v>
      </c>
      <c r="P275" s="25" t="str">
        <f t="shared" si="212"/>
        <v>Em.Revit</v>
      </c>
      <c r="Q275" s="35" t="str">
        <f t="shared" si="205"/>
        <v>Propriedade: com.tag    Domínio: Modelado     Range: Em.Revit</v>
      </c>
      <c r="R275" s="35" t="str">
        <f t="shared" si="206"/>
        <v>Valor:  OST_InternalPointLoads</v>
      </c>
      <c r="S275" s="19" t="s">
        <v>151</v>
      </c>
      <c r="T275" s="55" t="str">
        <f t="shared" si="207"/>
        <v>Refere-se a propriedade     com.tag     &gt;  OST_InternalPointLoadTags</v>
      </c>
      <c r="U275" s="84" t="s">
        <v>816</v>
      </c>
    </row>
    <row r="276" spans="1:21" ht="8.4" customHeight="1" x14ac:dyDescent="0.3">
      <c r="A276" s="32">
        <v>276</v>
      </c>
      <c r="B276" s="18" t="str">
        <f t="shared" si="209"/>
        <v>com.tag</v>
      </c>
      <c r="C276" s="82" t="s">
        <v>346</v>
      </c>
      <c r="D276" s="34" t="s">
        <v>56</v>
      </c>
      <c r="E276" s="26" t="str">
        <f t="shared" si="211"/>
        <v>de.revit</v>
      </c>
      <c r="F276" s="26" t="str">
        <f t="shared" si="213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212"/>
        <v>Modelado</v>
      </c>
      <c r="P276" s="25" t="str">
        <f t="shared" si="212"/>
        <v>Em.Revit</v>
      </c>
      <c r="Q276" s="35" t="str">
        <f t="shared" si="205"/>
        <v>Propriedade: com.tag    Domínio: Modelado     Range: Em.Revit</v>
      </c>
      <c r="R276" s="35" t="str">
        <f t="shared" si="206"/>
        <v>Valor:  OST_IsolatedFoundationAnalytical</v>
      </c>
      <c r="S276" s="19" t="s">
        <v>151</v>
      </c>
      <c r="T276" s="55" t="str">
        <f t="shared" si="207"/>
        <v>Refere-se a propriedade     com.tag     &gt;  OST_IsolatedFoundationAnalyticalTags</v>
      </c>
      <c r="U276" s="84" t="s">
        <v>689</v>
      </c>
    </row>
    <row r="277" spans="1:21" ht="8.4" customHeight="1" x14ac:dyDescent="0.3">
      <c r="A277" s="32">
        <v>277</v>
      </c>
      <c r="B277" s="18" t="str">
        <f t="shared" si="209"/>
        <v>com.tag</v>
      </c>
      <c r="C277" s="82" t="s">
        <v>387</v>
      </c>
      <c r="D277" s="34" t="s">
        <v>56</v>
      </c>
      <c r="E277" s="26" t="str">
        <f t="shared" si="211"/>
        <v>de.revit</v>
      </c>
      <c r="F277" s="26" t="str">
        <f t="shared" si="213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212"/>
        <v>Modelado</v>
      </c>
      <c r="P277" s="25" t="str">
        <f t="shared" si="212"/>
        <v>Em.Revit</v>
      </c>
      <c r="Q277" s="35" t="str">
        <f t="shared" si="205"/>
        <v>Propriedade: com.tag    Domínio: Modelado     Range: Em.Revit</v>
      </c>
      <c r="R277" s="35" t="str">
        <f t="shared" si="206"/>
        <v>Valor:  OST_Keynote</v>
      </c>
      <c r="S277" s="19" t="s">
        <v>151</v>
      </c>
      <c r="T277" s="55" t="str">
        <f t="shared" si="207"/>
        <v>Refere-se a propriedade     com.tag     &gt;  OST_KeynoteTags</v>
      </c>
      <c r="U277" s="84" t="s">
        <v>829</v>
      </c>
    </row>
    <row r="278" spans="1:21" ht="8.4" customHeight="1" x14ac:dyDescent="0.3">
      <c r="A278" s="32">
        <v>278</v>
      </c>
      <c r="B278" s="18" t="str">
        <f t="shared" si="209"/>
        <v>com.tag</v>
      </c>
      <c r="C278" s="82" t="s">
        <v>740</v>
      </c>
      <c r="D278" s="34" t="s">
        <v>56</v>
      </c>
      <c r="E278" s="26" t="str">
        <f t="shared" si="211"/>
        <v>de.revit</v>
      </c>
      <c r="F278" s="26" t="str">
        <f t="shared" si="213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212"/>
        <v>Modelado</v>
      </c>
      <c r="P278" s="25" t="str">
        <f t="shared" si="212"/>
        <v>Em.Revit</v>
      </c>
      <c r="Q278" s="35" t="str">
        <f t="shared" si="205"/>
        <v>Propriedade: com.tag    Domínio: Modelado     Range: Em.Revit</v>
      </c>
      <c r="R278" s="35" t="str">
        <f t="shared" si="206"/>
        <v>Valor:  OST_LightingDevices</v>
      </c>
      <c r="S278" s="19" t="s">
        <v>151</v>
      </c>
      <c r="T278" s="55" t="str">
        <f t="shared" si="207"/>
        <v>Refere-se a propriedade     com.tag     &gt;  OST_LightingDeviceTags</v>
      </c>
      <c r="U278" s="84" t="s">
        <v>739</v>
      </c>
    </row>
    <row r="279" spans="1:21" ht="8.4" customHeight="1" x14ac:dyDescent="0.3">
      <c r="A279" s="32">
        <v>279</v>
      </c>
      <c r="B279" s="18" t="str">
        <f t="shared" si="209"/>
        <v>com.tag</v>
      </c>
      <c r="C279" s="82" t="s">
        <v>873</v>
      </c>
      <c r="D279" s="34" t="s">
        <v>56</v>
      </c>
      <c r="E279" s="26" t="str">
        <f t="shared" si="211"/>
        <v>de.revit</v>
      </c>
      <c r="F279" s="26" t="str">
        <f t="shared" si="213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212"/>
        <v>Modelado</v>
      </c>
      <c r="P279" s="25" t="str">
        <f t="shared" si="212"/>
        <v>Em.Revit</v>
      </c>
      <c r="Q279" s="35" t="str">
        <f t="shared" si="205"/>
        <v>Propriedade: com.tag    Domínio: Modelado     Range: Em.Revit</v>
      </c>
      <c r="R279" s="35" t="str">
        <f t="shared" si="206"/>
        <v>Valor:  OST_LightingFixtures</v>
      </c>
      <c r="S279" s="19" t="s">
        <v>151</v>
      </c>
      <c r="T279" s="55" t="str">
        <f t="shared" si="207"/>
        <v>Refere-se a propriedade     com.tag     &gt;  OST_LightingFixtureTags</v>
      </c>
      <c r="U279" s="84" t="s">
        <v>849</v>
      </c>
    </row>
    <row r="280" spans="1:21" ht="8.4" customHeight="1" x14ac:dyDescent="0.3">
      <c r="A280" s="32">
        <v>280</v>
      </c>
      <c r="B280" s="18" t="str">
        <f t="shared" si="209"/>
        <v>com.tag</v>
      </c>
      <c r="C280" s="82" t="s">
        <v>824</v>
      </c>
      <c r="D280" s="34" t="s">
        <v>56</v>
      </c>
      <c r="E280" s="26" t="str">
        <f t="shared" si="211"/>
        <v>de.revit</v>
      </c>
      <c r="F280" s="26" t="str">
        <f t="shared" si="213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212"/>
        <v>Modelado</v>
      </c>
      <c r="P280" s="25" t="str">
        <f t="shared" si="212"/>
        <v>Em.Revit</v>
      </c>
      <c r="Q280" s="35" t="str">
        <f t="shared" si="205"/>
        <v>Propriedade: com.tag    Domínio: Modelado     Range: Em.Revit</v>
      </c>
      <c r="R280" s="35" t="str">
        <f t="shared" si="206"/>
        <v>Valor:  OST_LineLoads</v>
      </c>
      <c r="S280" s="19" t="s">
        <v>151</v>
      </c>
      <c r="T280" s="55" t="str">
        <f t="shared" si="207"/>
        <v>Refere-se a propriedade     com.tag     &gt;  OST_LineLoadTags</v>
      </c>
      <c r="U280" s="84" t="s">
        <v>818</v>
      </c>
    </row>
    <row r="281" spans="1:21" ht="8.4" customHeight="1" x14ac:dyDescent="0.3">
      <c r="A281" s="32">
        <v>281</v>
      </c>
      <c r="B281" s="18" t="str">
        <f t="shared" si="209"/>
        <v>com.tag</v>
      </c>
      <c r="C281" s="82" t="s">
        <v>686</v>
      </c>
      <c r="D281" s="34" t="s">
        <v>56</v>
      </c>
      <c r="E281" s="26" t="str">
        <f t="shared" si="211"/>
        <v>de.revit</v>
      </c>
      <c r="F281" s="26" t="str">
        <f t="shared" si="213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212"/>
        <v>Modelado</v>
      </c>
      <c r="P281" s="25" t="str">
        <f t="shared" si="212"/>
        <v>Em.Revit</v>
      </c>
      <c r="Q281" s="35" t="str">
        <f t="shared" si="205"/>
        <v>Propriedade: com.tag    Domínio: Modelado     Range: Em.Revit</v>
      </c>
      <c r="R281" s="35" t="str">
        <f t="shared" si="206"/>
        <v>Valor:  OST_LinksAnalytical</v>
      </c>
      <c r="S281" s="19" t="s">
        <v>151</v>
      </c>
      <c r="T281" s="55" t="str">
        <f t="shared" si="207"/>
        <v>Refere-se a propriedade     com.tag     &gt;  OST_LinkAnalyticalTags</v>
      </c>
      <c r="U281" s="84" t="s">
        <v>907</v>
      </c>
    </row>
    <row r="282" spans="1:21" ht="8.4" customHeight="1" x14ac:dyDescent="0.3">
      <c r="A282" s="32">
        <v>282</v>
      </c>
      <c r="B282" s="18" t="str">
        <f t="shared" si="209"/>
        <v>com.tag</v>
      </c>
      <c r="C282" s="83" t="s">
        <v>859</v>
      </c>
      <c r="D282" s="34" t="s">
        <v>56</v>
      </c>
      <c r="E282" s="26" t="str">
        <f t="shared" si="211"/>
        <v>de.revit</v>
      </c>
      <c r="F282" s="26" t="str">
        <f t="shared" si="213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212"/>
        <v>Modelado</v>
      </c>
      <c r="P282" s="25" t="str">
        <f t="shared" si="212"/>
        <v>Em.Revit</v>
      </c>
      <c r="Q282" s="35" t="str">
        <f t="shared" si="205"/>
        <v>Propriedade: com.tag    Domínio: Modelado     Range: Em.Revit</v>
      </c>
      <c r="R282" s="35" t="str">
        <f t="shared" si="206"/>
        <v>Valor:  OST_MassFaceSplitter</v>
      </c>
      <c r="S282" s="19" t="s">
        <v>151</v>
      </c>
      <c r="T282" s="55" t="str">
        <f t="shared" si="207"/>
        <v>Refere-se a propriedade     com.tag     &gt;  OST_MassAreaFaceTags</v>
      </c>
      <c r="U282" s="85" t="s">
        <v>858</v>
      </c>
    </row>
    <row r="283" spans="1:21" ht="8.4" customHeight="1" x14ac:dyDescent="0.3">
      <c r="A283" s="32">
        <v>283</v>
      </c>
      <c r="B283" s="18" t="str">
        <f t="shared" si="209"/>
        <v>com.tag</v>
      </c>
      <c r="C283" s="82" t="s">
        <v>171</v>
      </c>
      <c r="D283" s="34" t="s">
        <v>56</v>
      </c>
      <c r="E283" s="26" t="str">
        <f t="shared" si="211"/>
        <v>de.revit</v>
      </c>
      <c r="F283" s="26" t="str">
        <f t="shared" si="213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212"/>
        <v>Modelado</v>
      </c>
      <c r="P283" s="25" t="str">
        <f t="shared" si="212"/>
        <v>Em.Revit</v>
      </c>
      <c r="Q283" s="35" t="str">
        <f t="shared" si="205"/>
        <v>Propriedade: com.tag    Domínio: Modelado     Range: Em.Revit</v>
      </c>
      <c r="R283" s="35" t="str">
        <f t="shared" si="206"/>
        <v>Valor:  OST_Mass</v>
      </c>
      <c r="S283" s="19" t="s">
        <v>151</v>
      </c>
      <c r="T283" s="55" t="str">
        <f t="shared" si="207"/>
        <v>Refere-se a propriedade     com.tag     &gt;  OST_MassTags</v>
      </c>
      <c r="U283" s="84" t="s">
        <v>860</v>
      </c>
    </row>
    <row r="284" spans="1:21" ht="8.4" customHeight="1" x14ac:dyDescent="0.3">
      <c r="A284" s="32">
        <v>284</v>
      </c>
      <c r="B284" s="18" t="str">
        <f t="shared" si="209"/>
        <v>com.tag</v>
      </c>
      <c r="C284" s="82" t="s">
        <v>921</v>
      </c>
      <c r="D284" s="34" t="s">
        <v>56</v>
      </c>
      <c r="E284" s="26" t="str">
        <f t="shared" si="211"/>
        <v>de.revit</v>
      </c>
      <c r="F284" s="26" t="str">
        <f t="shared" si="213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212"/>
        <v>Modelado</v>
      </c>
      <c r="P284" s="25" t="str">
        <f t="shared" si="212"/>
        <v>Em.Revit</v>
      </c>
      <c r="Q284" s="35" t="str">
        <f t="shared" si="205"/>
        <v>Propriedade: com.tag    Domínio: Modelado     Range: Em.Revit</v>
      </c>
      <c r="R284" s="35" t="str">
        <f t="shared" si="206"/>
        <v>Valor:  OST_Materials</v>
      </c>
      <c r="S284" s="19" t="s">
        <v>151</v>
      </c>
      <c r="T284" s="55" t="str">
        <f t="shared" si="207"/>
        <v>Refere-se a propriedade     com.tag     &gt;  OST_MaterialTags</v>
      </c>
      <c r="U284" s="84" t="s">
        <v>831</v>
      </c>
    </row>
    <row r="285" spans="1:21" ht="8.4" customHeight="1" x14ac:dyDescent="0.3">
      <c r="A285" s="32">
        <v>285</v>
      </c>
      <c r="B285" s="18" t="str">
        <f t="shared" si="209"/>
        <v>com.tag</v>
      </c>
      <c r="C285" s="82" t="s">
        <v>720</v>
      </c>
      <c r="D285" s="34" t="s">
        <v>56</v>
      </c>
      <c r="E285" s="26" t="str">
        <f t="shared" si="211"/>
        <v>de.revit</v>
      </c>
      <c r="F285" s="26" t="str">
        <f t="shared" si="213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212"/>
        <v>Modelado</v>
      </c>
      <c r="P285" s="25" t="str">
        <f t="shared" si="212"/>
        <v>Em.Revit</v>
      </c>
      <c r="Q285" s="35" t="str">
        <f t="shared" si="205"/>
        <v>Propriedade: com.tag    Domínio: Modelado     Range: Em.Revit</v>
      </c>
      <c r="R285" s="35" t="str">
        <f t="shared" si="206"/>
        <v>Valor:  OST_MechanicalControlDevices</v>
      </c>
      <c r="S285" s="19" t="s">
        <v>151</v>
      </c>
      <c r="T285" s="55" t="str">
        <f t="shared" si="207"/>
        <v>Refere-se a propriedade     com.tag     &gt;  OST_MechanicalControlDeviceTags</v>
      </c>
      <c r="U285" s="84" t="s">
        <v>719</v>
      </c>
    </row>
    <row r="286" spans="1:21" ht="8.4" customHeight="1" x14ac:dyDescent="0.3">
      <c r="A286" s="32">
        <v>286</v>
      </c>
      <c r="B286" s="18" t="str">
        <f t="shared" si="209"/>
        <v>com.tag</v>
      </c>
      <c r="C286" s="82" t="s">
        <v>382</v>
      </c>
      <c r="D286" s="34" t="s">
        <v>56</v>
      </c>
      <c r="E286" s="26" t="str">
        <f t="shared" si="211"/>
        <v>de.revit</v>
      </c>
      <c r="F286" s="26" t="str">
        <f t="shared" si="213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212"/>
        <v>Modelado</v>
      </c>
      <c r="P286" s="25" t="str">
        <f t="shared" si="212"/>
        <v>Em.Revit</v>
      </c>
      <c r="Q286" s="35" t="str">
        <f t="shared" si="205"/>
        <v>Propriedade: com.tag    Domínio: Modelado     Range: Em.Revit</v>
      </c>
      <c r="R286" s="35" t="str">
        <f t="shared" si="206"/>
        <v>Valor:  OST_MechanicalEquipmentSet</v>
      </c>
      <c r="S286" s="19" t="s">
        <v>151</v>
      </c>
      <c r="T286" s="55" t="str">
        <f t="shared" si="207"/>
        <v>Refere-se a propriedade     com.tag     &gt;  OST_MechanicalEquipmentSetTags</v>
      </c>
      <c r="U286" s="84" t="s">
        <v>903</v>
      </c>
    </row>
    <row r="287" spans="1:21" ht="8.4" customHeight="1" x14ac:dyDescent="0.3">
      <c r="A287" s="32">
        <v>287</v>
      </c>
      <c r="B287" s="18" t="str">
        <f t="shared" si="209"/>
        <v>com.tag</v>
      </c>
      <c r="C287" s="82" t="s">
        <v>172</v>
      </c>
      <c r="D287" s="34" t="s">
        <v>56</v>
      </c>
      <c r="E287" s="26" t="str">
        <f t="shared" si="211"/>
        <v>de.revit</v>
      </c>
      <c r="F287" s="26" t="str">
        <f t="shared" si="213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212"/>
        <v>Modelado</v>
      </c>
      <c r="P287" s="25" t="str">
        <f t="shared" si="212"/>
        <v>Em.Revit</v>
      </c>
      <c r="Q287" s="35" t="str">
        <f t="shared" si="205"/>
        <v>Propriedade: com.tag    Domínio: Modelado     Range: Em.Revit</v>
      </c>
      <c r="R287" s="35" t="str">
        <f t="shared" si="206"/>
        <v>Valor:  OST_MechanicalEquipment</v>
      </c>
      <c r="S287" s="19" t="s">
        <v>151</v>
      </c>
      <c r="T287" s="55" t="str">
        <f t="shared" si="207"/>
        <v>Refere-se a propriedade     com.tag     &gt;  OST_MechanicalEquipmentTags</v>
      </c>
      <c r="U287" s="84" t="s">
        <v>848</v>
      </c>
    </row>
    <row r="288" spans="1:21" ht="8.4" customHeight="1" x14ac:dyDescent="0.3">
      <c r="A288" s="32">
        <v>288</v>
      </c>
      <c r="B288" s="18" t="str">
        <f t="shared" si="209"/>
        <v>com.tag</v>
      </c>
      <c r="C288" s="82" t="s">
        <v>173</v>
      </c>
      <c r="D288" s="34" t="s">
        <v>56</v>
      </c>
      <c r="E288" s="26" t="str">
        <f t="shared" si="211"/>
        <v>de.revit</v>
      </c>
      <c r="F288" s="26" t="str">
        <f t="shared" si="213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212"/>
        <v>Modelado</v>
      </c>
      <c r="P288" s="25" t="str">
        <f t="shared" si="212"/>
        <v>Em.Revit</v>
      </c>
      <c r="Q288" s="35" t="str">
        <f t="shared" si="205"/>
        <v>Propriedade: com.tag    Domínio: Modelado     Range: Em.Revit</v>
      </c>
      <c r="R288" s="35" t="str">
        <f t="shared" si="206"/>
        <v>Valor:  OST_MedicalEquipment</v>
      </c>
      <c r="S288" s="19" t="s">
        <v>151</v>
      </c>
      <c r="T288" s="55" t="str">
        <f t="shared" si="207"/>
        <v>Refere-se a propriedade     com.tag     &gt;  OST_MedicalEquipmentTags</v>
      </c>
      <c r="U288" s="84" t="s">
        <v>896</v>
      </c>
    </row>
    <row r="289" spans="1:21" ht="8.4" customHeight="1" x14ac:dyDescent="0.3">
      <c r="A289" s="32">
        <v>289</v>
      </c>
      <c r="B289" s="18" t="str">
        <f t="shared" si="209"/>
        <v>com.tag</v>
      </c>
      <c r="C289" s="82" t="s">
        <v>355</v>
      </c>
      <c r="D289" s="34" t="s">
        <v>56</v>
      </c>
      <c r="E289" s="26" t="str">
        <f t="shared" si="211"/>
        <v>de.revit</v>
      </c>
      <c r="F289" s="26" t="str">
        <f t="shared" si="213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212"/>
        <v>Modelado</v>
      </c>
      <c r="P289" s="25" t="str">
        <f t="shared" si="212"/>
        <v>Em.Revit</v>
      </c>
      <c r="Q289" s="35" t="str">
        <f t="shared" si="205"/>
        <v>Propriedade: com.tag    Domínio: Modelado     Range: Em.Revit</v>
      </c>
      <c r="R289" s="35" t="str">
        <f t="shared" si="206"/>
        <v>Valor:  OST_MEPAncillaryFraming</v>
      </c>
      <c r="S289" s="19" t="s">
        <v>151</v>
      </c>
      <c r="T289" s="55" t="str">
        <f t="shared" si="207"/>
        <v>Refere-se a propriedade     com.tag     &gt;  OST_MEPAncillaryFramingTags</v>
      </c>
      <c r="U289" s="84" t="s">
        <v>717</v>
      </c>
    </row>
    <row r="290" spans="1:21" ht="8.4" customHeight="1" x14ac:dyDescent="0.3">
      <c r="A290" s="32">
        <v>290</v>
      </c>
      <c r="B290" s="18" t="str">
        <f t="shared" si="209"/>
        <v>com.tag</v>
      </c>
      <c r="C290" s="82" t="s">
        <v>857</v>
      </c>
      <c r="D290" s="34" t="s">
        <v>56</v>
      </c>
      <c r="E290" s="26" t="str">
        <f t="shared" si="211"/>
        <v>de.revit</v>
      </c>
      <c r="F290" s="26" t="str">
        <f t="shared" si="213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14">O289</f>
        <v>Modelado</v>
      </c>
      <c r="P290" s="25" t="str">
        <f t="shared" si="214"/>
        <v>Em.Revit</v>
      </c>
      <c r="Q290" s="35" t="str">
        <f t="shared" si="205"/>
        <v>Propriedade: com.tag    Domínio: Modelado     Range: Em.Revit</v>
      </c>
      <c r="R290" s="35" t="str">
        <f t="shared" si="206"/>
        <v>Valor:  OST_MEPSpaces</v>
      </c>
      <c r="S290" s="19" t="s">
        <v>151</v>
      </c>
      <c r="T290" s="55" t="str">
        <f t="shared" si="207"/>
        <v>Refere-se a propriedade     com.tag     &gt;  OST_MEPSpaceTags</v>
      </c>
      <c r="U290" s="84" t="s">
        <v>922</v>
      </c>
    </row>
    <row r="291" spans="1:21" ht="8.4" customHeight="1" x14ac:dyDescent="0.3">
      <c r="A291" s="32">
        <v>291</v>
      </c>
      <c r="B291" s="18" t="str">
        <f t="shared" si="209"/>
        <v>com.tag</v>
      </c>
      <c r="C291" s="82" t="s">
        <v>380</v>
      </c>
      <c r="D291" s="34" t="s">
        <v>56</v>
      </c>
      <c r="E291" s="26" t="str">
        <f t="shared" si="211"/>
        <v>de.revit</v>
      </c>
      <c r="F291" s="26" t="str">
        <f t="shared" ref="F291:F306" si="215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14"/>
        <v>Modelado</v>
      </c>
      <c r="P291" s="25" t="str">
        <f t="shared" si="214"/>
        <v>Em.Revit</v>
      </c>
      <c r="Q291" s="35" t="str">
        <f t="shared" si="205"/>
        <v>Propriedade: com.tag    Domínio: Modelado     Range: Em.Revit</v>
      </c>
      <c r="R291" s="35" t="str">
        <f t="shared" si="206"/>
        <v>Valor:  OST_MEPSystemZone</v>
      </c>
      <c r="S291" s="19" t="s">
        <v>151</v>
      </c>
      <c r="T291" s="55" t="str">
        <f t="shared" si="207"/>
        <v>Refere-se a propriedade     com.tag     &gt;  OST_MEPSystemZoneTags</v>
      </c>
      <c r="U291" s="84" t="s">
        <v>902</v>
      </c>
    </row>
    <row r="292" spans="1:21" ht="8.4" customHeight="1" x14ac:dyDescent="0.3">
      <c r="A292" s="32">
        <v>292</v>
      </c>
      <c r="B292" s="18" t="str">
        <f t="shared" si="209"/>
        <v>com.tag</v>
      </c>
      <c r="C292" s="82" t="s">
        <v>693</v>
      </c>
      <c r="D292" s="34" t="s">
        <v>56</v>
      </c>
      <c r="E292" s="26" t="str">
        <f t="shared" si="211"/>
        <v>de.revit</v>
      </c>
      <c r="F292" s="26" t="str">
        <f t="shared" si="215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14"/>
        <v>Modelado</v>
      </c>
      <c r="P292" s="25" t="str">
        <f t="shared" si="214"/>
        <v>Em.Revit</v>
      </c>
      <c r="Q292" s="35" t="str">
        <f t="shared" si="205"/>
        <v>Propriedade: com.tag    Domínio: Modelado     Range: Em.Revit</v>
      </c>
      <c r="R292" s="35" t="str">
        <f t="shared" si="206"/>
        <v>Valor:  OST_AnalyticalNodes</v>
      </c>
      <c r="S292" s="19" t="s">
        <v>151</v>
      </c>
      <c r="T292" s="55" t="str">
        <f t="shared" si="207"/>
        <v>Refere-se a propriedade     com.tag     &gt;  OST_NodeAnalyticalTags</v>
      </c>
      <c r="U292" s="84" t="s">
        <v>906</v>
      </c>
    </row>
    <row r="293" spans="1:21" ht="8.4" customHeight="1" x14ac:dyDescent="0.3">
      <c r="A293" s="32">
        <v>293</v>
      </c>
      <c r="B293" s="18" t="str">
        <f t="shared" si="209"/>
        <v>com.tag</v>
      </c>
      <c r="C293" s="82" t="s">
        <v>750</v>
      </c>
      <c r="D293" s="34" t="s">
        <v>56</v>
      </c>
      <c r="E293" s="26" t="str">
        <f t="shared" si="211"/>
        <v>de.revit</v>
      </c>
      <c r="F293" s="26" t="str">
        <f t="shared" si="215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14"/>
        <v>Modelado</v>
      </c>
      <c r="P293" s="25" t="str">
        <f t="shared" si="214"/>
        <v>Em.Revit</v>
      </c>
      <c r="Q293" s="35" t="str">
        <f t="shared" si="205"/>
        <v>Propriedade: com.tag    Domínio: Modelado     Range: Em.Revit</v>
      </c>
      <c r="R293" s="35" t="str">
        <f t="shared" si="206"/>
        <v>Valor:  OST_NurseCallDevices</v>
      </c>
      <c r="S293" s="19" t="s">
        <v>151</v>
      </c>
      <c r="T293" s="55" t="str">
        <f t="shared" si="207"/>
        <v>Refere-se a propriedade     com.tag     &gt;  OST_NurseCallDeviceTags</v>
      </c>
      <c r="U293" s="84" t="s">
        <v>749</v>
      </c>
    </row>
    <row r="294" spans="1:21" ht="8.4" customHeight="1" x14ac:dyDescent="0.3">
      <c r="A294" s="32">
        <v>294</v>
      </c>
      <c r="B294" s="18" t="str">
        <f t="shared" si="209"/>
        <v>com.tag</v>
      </c>
      <c r="C294" s="82" t="s">
        <v>869</v>
      </c>
      <c r="D294" s="34" t="s">
        <v>56</v>
      </c>
      <c r="E294" s="26" t="str">
        <f t="shared" si="211"/>
        <v>de.revit</v>
      </c>
      <c r="F294" s="26" t="str">
        <f t="shared" si="215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14"/>
        <v>Modelado</v>
      </c>
      <c r="P294" s="25" t="str">
        <f t="shared" si="214"/>
        <v>Em.Revit</v>
      </c>
      <c r="Q294" s="35" t="str">
        <f t="shared" si="205"/>
        <v>Propriedade: com.tag    Domínio: Modelado     Range: Em.Revit</v>
      </c>
      <c r="R294" s="35" t="str">
        <f t="shared" si="206"/>
        <v>Valor:  OST_BuildingPad</v>
      </c>
      <c r="S294" s="19" t="s">
        <v>151</v>
      </c>
      <c r="T294" s="55" t="str">
        <f t="shared" si="207"/>
        <v>Refere-se a propriedade     com.tag     &gt;  OST_PadTags</v>
      </c>
      <c r="U294" s="84" t="s">
        <v>884</v>
      </c>
    </row>
    <row r="295" spans="1:21" ht="8.4" customHeight="1" x14ac:dyDescent="0.3">
      <c r="A295" s="32">
        <v>295</v>
      </c>
      <c r="B295" s="18" t="str">
        <f t="shared" si="209"/>
        <v>com.tag</v>
      </c>
      <c r="C295" s="82" t="s">
        <v>371</v>
      </c>
      <c r="D295" s="34" t="s">
        <v>56</v>
      </c>
      <c r="E295" s="26" t="str">
        <f t="shared" si="211"/>
        <v>de.revit</v>
      </c>
      <c r="F295" s="26" t="str">
        <f t="shared" si="215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14"/>
        <v>Modelado</v>
      </c>
      <c r="P295" s="25" t="str">
        <f t="shared" si="214"/>
        <v>Em.Revit</v>
      </c>
      <c r="Q295" s="35" t="str">
        <f t="shared" si="205"/>
        <v>Propriedade: com.tag    Domínio: Modelado     Range: Em.Revit</v>
      </c>
      <c r="R295" s="35" t="str">
        <f t="shared" si="206"/>
        <v>Valor:  OST_Parking</v>
      </c>
      <c r="S295" s="19" t="s">
        <v>151</v>
      </c>
      <c r="T295" s="55" t="str">
        <f t="shared" si="207"/>
        <v>Refere-se a propriedade     com.tag     &gt;  OST_ParkingTags</v>
      </c>
      <c r="U295" s="84" t="s">
        <v>840</v>
      </c>
    </row>
    <row r="296" spans="1:21" ht="8.4" customHeight="1" x14ac:dyDescent="0.3">
      <c r="A296" s="32">
        <v>296</v>
      </c>
      <c r="B296" s="18" t="str">
        <f t="shared" si="209"/>
        <v>com.tag</v>
      </c>
      <c r="C296" s="82" t="s">
        <v>927</v>
      </c>
      <c r="D296" s="34" t="s">
        <v>56</v>
      </c>
      <c r="E296" s="26" t="str">
        <f t="shared" si="211"/>
        <v>de.revit</v>
      </c>
      <c r="F296" s="26" t="str">
        <f t="shared" si="215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14"/>
        <v>Modelado</v>
      </c>
      <c r="P296" s="25" t="str">
        <f t="shared" si="214"/>
        <v>Em.Revit</v>
      </c>
      <c r="Q296" s="35" t="str">
        <f t="shared" si="205"/>
        <v>Propriedade: com.tag    Domínio: Modelado     Range: Em.Revit</v>
      </c>
      <c r="R296" s="35" t="str">
        <f t="shared" si="206"/>
        <v>Valor:  OST_Parts</v>
      </c>
      <c r="S296" s="19" t="s">
        <v>151</v>
      </c>
      <c r="T296" s="55" t="str">
        <f t="shared" si="207"/>
        <v>Refere-se a propriedade     com.tag     &gt;  OST_PartTags</v>
      </c>
      <c r="U296" s="84" t="s">
        <v>926</v>
      </c>
    </row>
    <row r="297" spans="1:21" ht="8.4" customHeight="1" x14ac:dyDescent="0.3">
      <c r="A297" s="32">
        <v>297</v>
      </c>
      <c r="B297" s="18" t="str">
        <f t="shared" si="209"/>
        <v>com.tag</v>
      </c>
      <c r="C297" s="82" t="s">
        <v>920</v>
      </c>
      <c r="D297" s="34" t="s">
        <v>56</v>
      </c>
      <c r="E297" s="26" t="str">
        <f t="shared" si="211"/>
        <v>de.revit</v>
      </c>
      <c r="F297" s="26" t="str">
        <f t="shared" si="215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14"/>
        <v>Modelado</v>
      </c>
      <c r="P297" s="25" t="str">
        <f t="shared" si="214"/>
        <v>Em.Revit</v>
      </c>
      <c r="Q297" s="35" t="str">
        <f t="shared" si="205"/>
        <v>Propriedade: com.tag    Domínio: Modelado     Range: Em.Revit</v>
      </c>
      <c r="R297" s="35" t="str">
        <f t="shared" si="206"/>
        <v>Valor:  OST_PathOfTravelLines</v>
      </c>
      <c r="S297" s="19" t="s">
        <v>151</v>
      </c>
      <c r="T297" s="55" t="str">
        <f t="shared" si="207"/>
        <v>Refere-se a propriedade     com.tag     &gt;  OST_PathOfTravelTags</v>
      </c>
      <c r="U297" s="84" t="s">
        <v>919</v>
      </c>
    </row>
    <row r="298" spans="1:21" ht="8.4" customHeight="1" x14ac:dyDescent="0.3">
      <c r="A298" s="32">
        <v>298</v>
      </c>
      <c r="B298" s="18" t="str">
        <f t="shared" si="209"/>
        <v>com.tag</v>
      </c>
      <c r="C298" s="82" t="s">
        <v>353</v>
      </c>
      <c r="D298" s="34" t="s">
        <v>56</v>
      </c>
      <c r="E298" s="26" t="str">
        <f t="shared" si="211"/>
        <v>de.revit</v>
      </c>
      <c r="F298" s="26" t="str">
        <f t="shared" si="215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14"/>
        <v>Modelado</v>
      </c>
      <c r="P298" s="25" t="str">
        <f t="shared" si="214"/>
        <v>Em.Revit</v>
      </c>
      <c r="Q298" s="35" t="str">
        <f t="shared" si="205"/>
        <v>Propriedade: com.tag    Domínio: Modelado     Range: Em.Revit</v>
      </c>
      <c r="R298" s="35" t="str">
        <f t="shared" si="206"/>
        <v>Valor:  OST_PathRein</v>
      </c>
      <c r="S298" s="19" t="s">
        <v>151</v>
      </c>
      <c r="T298" s="55" t="str">
        <f t="shared" si="207"/>
        <v>Refere-se a propriedade     com.tag     &gt;  OST_PathReinTags</v>
      </c>
      <c r="U298" s="84" t="s">
        <v>716</v>
      </c>
    </row>
    <row r="299" spans="1:21" ht="8.4" customHeight="1" x14ac:dyDescent="0.3">
      <c r="A299" s="32">
        <v>299</v>
      </c>
      <c r="B299" s="18" t="str">
        <f t="shared" si="209"/>
        <v>com.tag</v>
      </c>
      <c r="C299" s="82" t="s">
        <v>789</v>
      </c>
      <c r="D299" s="34" t="s">
        <v>56</v>
      </c>
      <c r="E299" s="26" t="str">
        <f t="shared" si="211"/>
        <v>de.revit</v>
      </c>
      <c r="F299" s="26" t="str">
        <f t="shared" si="215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14"/>
        <v>Modelado</v>
      </c>
      <c r="P299" s="25" t="str">
        <f t="shared" si="214"/>
        <v>Em.Revit</v>
      </c>
      <c r="Q299" s="35" t="str">
        <f t="shared" si="205"/>
        <v>Propriedade: com.tag    Domínio: Modelado     Range: Em.Revit</v>
      </c>
      <c r="R299" s="35" t="str">
        <f t="shared" si="206"/>
        <v>Valor:  OST_PierCaps</v>
      </c>
      <c r="S299" s="19" t="s">
        <v>151</v>
      </c>
      <c r="T299" s="55" t="str">
        <f t="shared" si="207"/>
        <v>Refere-se a propriedade     com.tag     &gt;  OST_PierCapTags</v>
      </c>
      <c r="U299" s="84" t="s">
        <v>788</v>
      </c>
    </row>
    <row r="300" spans="1:21" ht="8.4" customHeight="1" x14ac:dyDescent="0.3">
      <c r="A300" s="32">
        <v>300</v>
      </c>
      <c r="B300" s="18" t="str">
        <f t="shared" si="209"/>
        <v>com.tag</v>
      </c>
      <c r="C300" s="82" t="s">
        <v>787</v>
      </c>
      <c r="D300" s="34" t="s">
        <v>56</v>
      </c>
      <c r="E300" s="26" t="str">
        <f t="shared" si="211"/>
        <v>de.revit</v>
      </c>
      <c r="F300" s="26" t="str">
        <f t="shared" si="215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14"/>
        <v>Modelado</v>
      </c>
      <c r="P300" s="25" t="str">
        <f t="shared" si="214"/>
        <v>Em.Revit</v>
      </c>
      <c r="Q300" s="35" t="str">
        <f t="shared" si="205"/>
        <v>Propriedade: com.tag    Domínio: Modelado     Range: Em.Revit</v>
      </c>
      <c r="R300" s="35" t="str">
        <f t="shared" si="206"/>
        <v>Valor:  OST_PierColumns</v>
      </c>
      <c r="S300" s="19" t="s">
        <v>151</v>
      </c>
      <c r="T300" s="55" t="str">
        <f t="shared" si="207"/>
        <v>Refere-se a propriedade     com.tag     &gt;  OST_PierColumnTags</v>
      </c>
      <c r="U300" s="84" t="s">
        <v>786</v>
      </c>
    </row>
    <row r="301" spans="1:21" ht="8.4" customHeight="1" x14ac:dyDescent="0.3">
      <c r="A301" s="32">
        <v>301</v>
      </c>
      <c r="B301" s="18" t="str">
        <f t="shared" si="209"/>
        <v>com.tag</v>
      </c>
      <c r="C301" s="82" t="s">
        <v>785</v>
      </c>
      <c r="D301" s="34" t="s">
        <v>56</v>
      </c>
      <c r="E301" s="26" t="str">
        <f t="shared" si="211"/>
        <v>de.revit</v>
      </c>
      <c r="F301" s="26" t="str">
        <f t="shared" si="215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14"/>
        <v>Modelado</v>
      </c>
      <c r="P301" s="25" t="str">
        <f t="shared" si="214"/>
        <v>Em.Revit</v>
      </c>
      <c r="Q301" s="35" t="str">
        <f t="shared" si="205"/>
        <v>Propriedade: com.tag    Domínio: Modelado     Range: Em.Revit</v>
      </c>
      <c r="R301" s="35" t="str">
        <f t="shared" si="206"/>
        <v>Valor:  OST_PierPiles</v>
      </c>
      <c r="S301" s="19" t="s">
        <v>151</v>
      </c>
      <c r="T301" s="55" t="str">
        <f t="shared" si="207"/>
        <v>Refere-se a propriedade     com.tag     &gt;  OST_PierPileTags</v>
      </c>
      <c r="U301" s="84" t="s">
        <v>784</v>
      </c>
    </row>
    <row r="302" spans="1:21" ht="8.4" customHeight="1" x14ac:dyDescent="0.3">
      <c r="A302" s="32">
        <v>302</v>
      </c>
      <c r="B302" s="18" t="str">
        <f t="shared" si="209"/>
        <v>com.tag</v>
      </c>
      <c r="C302" s="82" t="s">
        <v>783</v>
      </c>
      <c r="D302" s="34" t="s">
        <v>56</v>
      </c>
      <c r="E302" s="26" t="str">
        <f t="shared" si="211"/>
        <v>de.revit</v>
      </c>
      <c r="F302" s="26" t="str">
        <f t="shared" si="215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14"/>
        <v>Modelado</v>
      </c>
      <c r="P302" s="25" t="str">
        <f t="shared" si="214"/>
        <v>Em.Revit</v>
      </c>
      <c r="Q302" s="35" t="str">
        <f t="shared" si="205"/>
        <v>Propriedade: com.tag    Domínio: Modelado     Range: Em.Revit</v>
      </c>
      <c r="R302" s="35" t="str">
        <f t="shared" si="206"/>
        <v>Valor:  OST_PierWalls</v>
      </c>
      <c r="S302" s="19" t="s">
        <v>151</v>
      </c>
      <c r="T302" s="55" t="str">
        <f t="shared" si="207"/>
        <v>Refere-se a propriedade     com.tag     &gt;  OST_PierWallTags</v>
      </c>
      <c r="U302" s="84" t="s">
        <v>782</v>
      </c>
    </row>
    <row r="303" spans="1:21" ht="8.4" customHeight="1" x14ac:dyDescent="0.3">
      <c r="A303" s="32">
        <v>303</v>
      </c>
      <c r="B303" s="18" t="str">
        <f t="shared" si="209"/>
        <v>com.tag</v>
      </c>
      <c r="C303" s="82" t="s">
        <v>361</v>
      </c>
      <c r="D303" s="34" t="s">
        <v>56</v>
      </c>
      <c r="E303" s="26" t="str">
        <f t="shared" si="211"/>
        <v>de.revit</v>
      </c>
      <c r="F303" s="26" t="str">
        <f t="shared" si="215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14"/>
        <v>Modelado</v>
      </c>
      <c r="P303" s="25" t="str">
        <f t="shared" si="214"/>
        <v>Em.Revit</v>
      </c>
      <c r="Q303" s="35" t="str">
        <f t="shared" si="205"/>
        <v>Propriedade: com.tag    Domínio: Modelado     Range: Em.Revit</v>
      </c>
      <c r="R303" s="35" t="str">
        <f t="shared" si="206"/>
        <v>Valor:  OST_PipeAccessory</v>
      </c>
      <c r="S303" s="19" t="s">
        <v>151</v>
      </c>
      <c r="T303" s="55" t="str">
        <f t="shared" si="207"/>
        <v>Refere-se a propriedade     com.tag     &gt;  OST_PipeAccessoryTags</v>
      </c>
      <c r="U303" s="84" t="s">
        <v>756</v>
      </c>
    </row>
    <row r="304" spans="1:21" ht="8.4" customHeight="1" x14ac:dyDescent="0.3">
      <c r="A304" s="32">
        <v>304</v>
      </c>
      <c r="B304" s="18" t="str">
        <f t="shared" si="209"/>
        <v>com.tag</v>
      </c>
      <c r="C304" s="82" t="s">
        <v>174</v>
      </c>
      <c r="D304" s="34" t="s">
        <v>56</v>
      </c>
      <c r="E304" s="26" t="str">
        <f t="shared" si="211"/>
        <v>de.revit</v>
      </c>
      <c r="F304" s="26" t="str">
        <f t="shared" si="215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14"/>
        <v>Modelado</v>
      </c>
      <c r="P304" s="25" t="str">
        <f t="shared" si="214"/>
        <v>Em.Revit</v>
      </c>
      <c r="Q304" s="35" t="str">
        <f t="shared" si="205"/>
        <v>Propriedade: com.tag    Domínio: Modelado     Range: Em.Revit</v>
      </c>
      <c r="R304" s="35" t="str">
        <f t="shared" si="206"/>
        <v>Valor:  OST_PipeFitting</v>
      </c>
      <c r="S304" s="19" t="s">
        <v>151</v>
      </c>
      <c r="T304" s="55" t="str">
        <f t="shared" si="207"/>
        <v>Refere-se a propriedade     com.tag     &gt;  OST_PipeFittingTags</v>
      </c>
      <c r="U304" s="84" t="s">
        <v>754</v>
      </c>
    </row>
    <row r="305" spans="1:21" ht="8.4" customHeight="1" x14ac:dyDescent="0.3">
      <c r="A305" s="32">
        <v>305</v>
      </c>
      <c r="B305" s="18" t="str">
        <f t="shared" si="209"/>
        <v>com.tag</v>
      </c>
      <c r="C305" s="82" t="s">
        <v>175</v>
      </c>
      <c r="D305" s="34" t="s">
        <v>56</v>
      </c>
      <c r="E305" s="26" t="str">
        <f t="shared" si="211"/>
        <v>de.revit</v>
      </c>
      <c r="F305" s="26" t="str">
        <f t="shared" si="215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14"/>
        <v>Modelado</v>
      </c>
      <c r="P305" s="25" t="str">
        <f t="shared" si="214"/>
        <v>Em.Revit</v>
      </c>
      <c r="Q305" s="35" t="str">
        <f t="shared" si="205"/>
        <v>Propriedade: com.tag    Domínio: Modelado     Range: Em.Revit</v>
      </c>
      <c r="R305" s="35" t="str">
        <f t="shared" si="206"/>
        <v>Valor:  OST_PipeInsulations</v>
      </c>
      <c r="S305" s="19" t="s">
        <v>151</v>
      </c>
      <c r="T305" s="55" t="str">
        <f t="shared" si="207"/>
        <v>Refere-se a propriedade     com.tag     &gt;  OST_PipeInsulationsTags</v>
      </c>
      <c r="U305" s="84" t="s">
        <v>728</v>
      </c>
    </row>
    <row r="306" spans="1:21" ht="8.4" customHeight="1" x14ac:dyDescent="0.3">
      <c r="A306" s="32">
        <v>306</v>
      </c>
      <c r="B306" s="18" t="str">
        <f t="shared" si="209"/>
        <v>com.tag</v>
      </c>
      <c r="C306" s="82" t="s">
        <v>176</v>
      </c>
      <c r="D306" s="34" t="s">
        <v>56</v>
      </c>
      <c r="E306" s="26" t="str">
        <f t="shared" si="211"/>
        <v>de.revit</v>
      </c>
      <c r="F306" s="26" t="str">
        <f t="shared" si="215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16">O305</f>
        <v>Modelado</v>
      </c>
      <c r="P306" s="25" t="str">
        <f t="shared" si="216"/>
        <v>Em.Revit</v>
      </c>
      <c r="Q306" s="35" t="str">
        <f t="shared" si="205"/>
        <v>Propriedade: com.tag    Domínio: Modelado     Range: Em.Revit</v>
      </c>
      <c r="R306" s="35" t="str">
        <f t="shared" si="206"/>
        <v>Valor:  OST_PipeSegments</v>
      </c>
      <c r="S306" s="19" t="s">
        <v>151</v>
      </c>
      <c r="T306" s="55" t="str">
        <f t="shared" si="207"/>
        <v>Refere-se a propriedade     com.tag     &gt;  OST_PipeTags</v>
      </c>
      <c r="U306" s="84" t="s">
        <v>759</v>
      </c>
    </row>
    <row r="307" spans="1:21" ht="8.4" customHeight="1" x14ac:dyDescent="0.3">
      <c r="A307" s="32">
        <v>307</v>
      </c>
      <c r="B307" s="18" t="str">
        <f t="shared" si="209"/>
        <v>com.tag</v>
      </c>
      <c r="C307" s="82" t="s">
        <v>177</v>
      </c>
      <c r="D307" s="34" t="s">
        <v>56</v>
      </c>
      <c r="E307" s="26" t="str">
        <f t="shared" si="211"/>
        <v>de.revit</v>
      </c>
      <c r="F307" s="26" t="str">
        <f t="shared" ref="F307:F322" si="217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16"/>
        <v>Modelado</v>
      </c>
      <c r="P307" s="25" t="str">
        <f t="shared" si="216"/>
        <v>Em.Revit</v>
      </c>
      <c r="Q307" s="35" t="str">
        <f t="shared" si="205"/>
        <v>Propriedade: com.tag    Domínio: Modelado     Range: Em.Revit</v>
      </c>
      <c r="R307" s="35" t="str">
        <f t="shared" si="206"/>
        <v>Valor:  OST_Planting</v>
      </c>
      <c r="S307" s="19" t="s">
        <v>151</v>
      </c>
      <c r="T307" s="55" t="str">
        <f t="shared" si="207"/>
        <v>Refere-se a propriedade     com.tag     &gt;  OST_PlantingTags</v>
      </c>
      <c r="U307" s="84" t="s">
        <v>836</v>
      </c>
    </row>
    <row r="308" spans="1:21" ht="8.4" customHeight="1" x14ac:dyDescent="0.3">
      <c r="A308" s="32">
        <v>308</v>
      </c>
      <c r="B308" s="18" t="str">
        <f t="shared" si="209"/>
        <v>com.tag</v>
      </c>
      <c r="C308" s="82" t="s">
        <v>178</v>
      </c>
      <c r="D308" s="34" t="s">
        <v>56</v>
      </c>
      <c r="E308" s="26" t="str">
        <f t="shared" si="211"/>
        <v>de.revit</v>
      </c>
      <c r="F308" s="26" t="str">
        <f t="shared" si="217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16"/>
        <v>Modelado</v>
      </c>
      <c r="P308" s="25" t="str">
        <f t="shared" si="216"/>
        <v>Em.Revit</v>
      </c>
      <c r="Q308" s="35" t="str">
        <f t="shared" si="205"/>
        <v>Propriedade: com.tag    Domínio: Modelado     Range: Em.Revit</v>
      </c>
      <c r="R308" s="35" t="str">
        <f t="shared" si="206"/>
        <v>Valor:  OST_PlumbingEquipment</v>
      </c>
      <c r="S308" s="19" t="s">
        <v>151</v>
      </c>
      <c r="T308" s="55" t="str">
        <f t="shared" si="207"/>
        <v>Refere-se a propriedade     com.tag     &gt;  OST_PlumbingEquipmentTags</v>
      </c>
      <c r="U308" s="84" t="s">
        <v>718</v>
      </c>
    </row>
    <row r="309" spans="1:21" ht="8.4" customHeight="1" x14ac:dyDescent="0.3">
      <c r="A309" s="32">
        <v>309</v>
      </c>
      <c r="B309" s="18" t="str">
        <f t="shared" si="209"/>
        <v>com.tag</v>
      </c>
      <c r="C309" s="82" t="s">
        <v>872</v>
      </c>
      <c r="D309" s="34" t="s">
        <v>56</v>
      </c>
      <c r="E309" s="26" t="str">
        <f t="shared" si="211"/>
        <v>de.revit</v>
      </c>
      <c r="F309" s="26" t="str">
        <f t="shared" si="217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16"/>
        <v>Modelado</v>
      </c>
      <c r="P309" s="25" t="str">
        <f t="shared" si="216"/>
        <v>Em.Revit</v>
      </c>
      <c r="Q309" s="35" t="str">
        <f t="shared" si="205"/>
        <v>Propriedade: com.tag    Domínio: Modelado     Range: Em.Revit</v>
      </c>
      <c r="R309" s="35" t="str">
        <f t="shared" si="206"/>
        <v>Valor:  OST_PlumbingFixtures</v>
      </c>
      <c r="S309" s="19" t="s">
        <v>151</v>
      </c>
      <c r="T309" s="55" t="str">
        <f t="shared" si="207"/>
        <v>Refere-se a propriedade     com.tag     &gt;  OST_PlumbingFixtureTags</v>
      </c>
      <c r="U309" s="84" t="s">
        <v>847</v>
      </c>
    </row>
    <row r="310" spans="1:21" ht="8.4" customHeight="1" x14ac:dyDescent="0.3">
      <c r="A310" s="32">
        <v>310</v>
      </c>
      <c r="B310" s="18" t="str">
        <f t="shared" si="209"/>
        <v>com.tag</v>
      </c>
      <c r="C310" s="82" t="s">
        <v>825</v>
      </c>
      <c r="D310" s="34" t="s">
        <v>56</v>
      </c>
      <c r="E310" s="26" t="str">
        <f t="shared" si="211"/>
        <v>de.revit</v>
      </c>
      <c r="F310" s="26" t="str">
        <f t="shared" si="217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16"/>
        <v>Modelado</v>
      </c>
      <c r="P310" s="25" t="str">
        <f t="shared" si="216"/>
        <v>Em.Revit</v>
      </c>
      <c r="Q310" s="35" t="str">
        <f t="shared" si="205"/>
        <v>Propriedade: com.tag    Domínio: Modelado     Range: Em.Revit</v>
      </c>
      <c r="R310" s="35" t="str">
        <f t="shared" si="206"/>
        <v>Valor:  OST_PointLoads</v>
      </c>
      <c r="S310" s="19" t="s">
        <v>151</v>
      </c>
      <c r="T310" s="55" t="str">
        <f t="shared" si="207"/>
        <v>Refere-se a propriedade     com.tag     &gt;  OST_PointLoadTags</v>
      </c>
      <c r="U310" s="84" t="s">
        <v>819</v>
      </c>
    </row>
    <row r="311" spans="1:21" ht="8.4" customHeight="1" x14ac:dyDescent="0.3">
      <c r="A311" s="32">
        <v>311</v>
      </c>
      <c r="B311" s="18" t="str">
        <f t="shared" si="209"/>
        <v>com.tag</v>
      </c>
      <c r="C311" s="82" t="s">
        <v>383</v>
      </c>
      <c r="D311" s="34" t="s">
        <v>56</v>
      </c>
      <c r="E311" s="26" t="str">
        <f t="shared" si="211"/>
        <v>de.revit</v>
      </c>
      <c r="F311" s="26" t="str">
        <f t="shared" si="217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16"/>
        <v>Modelado</v>
      </c>
      <c r="P311" s="25" t="str">
        <f t="shared" si="216"/>
        <v>Em.Revit</v>
      </c>
      <c r="Q311" s="35" t="str">
        <f t="shared" si="205"/>
        <v>Propriedade: com.tag    Domínio: Modelado     Range: Em.Revit</v>
      </c>
      <c r="R311" s="35" t="str">
        <f t="shared" si="206"/>
        <v>Valor:  OST_RailingSystem</v>
      </c>
      <c r="S311" s="19" t="s">
        <v>151</v>
      </c>
      <c r="T311" s="55" t="str">
        <f t="shared" si="207"/>
        <v>Refere-se a propriedade     com.tag     &gt;  OST_RailingSystemTags</v>
      </c>
      <c r="U311" s="84" t="s">
        <v>918</v>
      </c>
    </row>
    <row r="312" spans="1:21" ht="8.4" customHeight="1" x14ac:dyDescent="0.3">
      <c r="A312" s="32">
        <v>312</v>
      </c>
      <c r="B312" s="18" t="str">
        <f t="shared" si="209"/>
        <v>com.tag</v>
      </c>
      <c r="C312" s="82" t="s">
        <v>932</v>
      </c>
      <c r="D312" s="34" t="s">
        <v>56</v>
      </c>
      <c r="E312" s="26" t="str">
        <f t="shared" si="211"/>
        <v>de.revit</v>
      </c>
      <c r="F312" s="26" t="str">
        <f t="shared" si="217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16"/>
        <v>Modelado</v>
      </c>
      <c r="P312" s="25" t="str">
        <f t="shared" si="216"/>
        <v>Em.Revit</v>
      </c>
      <c r="Q312" s="35" t="str">
        <f t="shared" si="205"/>
        <v>Propriedade: com.tag    Domínio: Modelado     Range: Em.Revit</v>
      </c>
      <c r="R312" s="35" t="str">
        <f t="shared" si="206"/>
        <v>Valor:  OST_Ramps</v>
      </c>
      <c r="S312" s="19" t="s">
        <v>151</v>
      </c>
      <c r="T312" s="55" t="str">
        <f t="shared" si="207"/>
        <v>Refere-se a propriedade     com.tag     &gt;  OST_RampTags</v>
      </c>
      <c r="U312" s="84" t="s">
        <v>883</v>
      </c>
    </row>
    <row r="313" spans="1:21" ht="8.4" customHeight="1" x14ac:dyDescent="0.3">
      <c r="A313" s="32">
        <v>313</v>
      </c>
      <c r="B313" s="18" t="str">
        <f t="shared" si="209"/>
        <v>com.tag</v>
      </c>
      <c r="C313" s="82" t="s">
        <v>179</v>
      </c>
      <c r="D313" s="34" t="s">
        <v>56</v>
      </c>
      <c r="E313" s="26" t="str">
        <f t="shared" si="211"/>
        <v>de.revit</v>
      </c>
      <c r="F313" s="26" t="str">
        <f t="shared" si="217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16"/>
        <v>Modelado</v>
      </c>
      <c r="P313" s="25" t="str">
        <f t="shared" si="216"/>
        <v>Em.Revit</v>
      </c>
      <c r="Q313" s="35" t="str">
        <f t="shared" si="205"/>
        <v>Propriedade: com.tag    Domínio: Modelado     Range: Em.Revit</v>
      </c>
      <c r="R313" s="35" t="str">
        <f t="shared" si="206"/>
        <v>Valor:  OST_Rebar</v>
      </c>
      <c r="S313" s="19" t="s">
        <v>151</v>
      </c>
      <c r="T313" s="55" t="str">
        <f t="shared" si="207"/>
        <v>Refere-se a propriedade     com.tag     &gt;  OST_RebarTags</v>
      </c>
      <c r="U313" s="84" t="s">
        <v>714</v>
      </c>
    </row>
    <row r="314" spans="1:21" ht="8.4" customHeight="1" x14ac:dyDescent="0.3">
      <c r="A314" s="32">
        <v>314</v>
      </c>
      <c r="B314" s="18" t="str">
        <f t="shared" si="209"/>
        <v>com.tag</v>
      </c>
      <c r="C314" s="82" t="s">
        <v>683</v>
      </c>
      <c r="D314" s="34" t="s">
        <v>56</v>
      </c>
      <c r="E314" s="26" t="str">
        <f t="shared" si="211"/>
        <v>de.revit</v>
      </c>
      <c r="F314" s="26" t="str">
        <f t="shared" si="217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16"/>
        <v>Modelado</v>
      </c>
      <c r="P314" s="25" t="str">
        <f t="shared" si="216"/>
        <v>Em.Revit</v>
      </c>
      <c r="Q314" s="35" t="str">
        <f t="shared" si="205"/>
        <v>Propriedade: com.tag    Domínio: Modelado     Range: Em.Revit</v>
      </c>
      <c r="R314" s="35" t="str">
        <f t="shared" si="206"/>
        <v>Valor:  OST_PointClouds</v>
      </c>
      <c r="S314" s="19" t="s">
        <v>151</v>
      </c>
      <c r="T314" s="55" t="str">
        <f t="shared" si="207"/>
        <v>Refere-se a propriedade     com.tag     &gt;  OST_RevisionCloudTags</v>
      </c>
      <c r="U314" s="84" t="s">
        <v>813</v>
      </c>
    </row>
    <row r="315" spans="1:21" ht="8.4" customHeight="1" x14ac:dyDescent="0.3">
      <c r="A315" s="32">
        <v>315</v>
      </c>
      <c r="B315" s="18" t="str">
        <f t="shared" si="209"/>
        <v>com.tag</v>
      </c>
      <c r="C315" s="82" t="s">
        <v>871</v>
      </c>
      <c r="D315" s="34" t="s">
        <v>56</v>
      </c>
      <c r="E315" s="26" t="str">
        <f t="shared" si="211"/>
        <v>de.revit</v>
      </c>
      <c r="F315" s="26" t="str">
        <f t="shared" si="217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16"/>
        <v>Modelado</v>
      </c>
      <c r="P315" s="25" t="str">
        <f t="shared" si="216"/>
        <v>Em.Revit</v>
      </c>
      <c r="Q315" s="35" t="str">
        <f t="shared" si="205"/>
        <v>Propriedade: com.tag    Domínio: Modelado     Range: Em.Revit</v>
      </c>
      <c r="R315" s="35" t="str">
        <f t="shared" si="206"/>
        <v>Valor:  OST_Roads</v>
      </c>
      <c r="S315" s="19" t="s">
        <v>151</v>
      </c>
      <c r="T315" s="55" t="str">
        <f t="shared" si="207"/>
        <v>Refere-se a propriedade     com.tag     &gt;  OST_RoadTags</v>
      </c>
      <c r="U315" s="84" t="s">
        <v>870</v>
      </c>
    </row>
    <row r="316" spans="1:21" ht="8.4" customHeight="1" x14ac:dyDescent="0.3">
      <c r="A316" s="32">
        <v>316</v>
      </c>
      <c r="B316" s="18" t="str">
        <f t="shared" si="209"/>
        <v>com.tag</v>
      </c>
      <c r="C316" s="82" t="s">
        <v>364</v>
      </c>
      <c r="D316" s="34" t="s">
        <v>56</v>
      </c>
      <c r="E316" s="26" t="str">
        <f t="shared" si="211"/>
        <v>de.revit</v>
      </c>
      <c r="F316" s="26" t="str">
        <f t="shared" si="217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16"/>
        <v>Modelado</v>
      </c>
      <c r="P316" s="25" t="str">
        <f t="shared" si="216"/>
        <v>Em.Revit</v>
      </c>
      <c r="Q316" s="35" t="str">
        <f t="shared" si="205"/>
        <v>Propriedade: com.tag    Domínio: Modelado     Range: Em.Revit</v>
      </c>
      <c r="R316" s="35" t="str">
        <f t="shared" si="206"/>
        <v>Valor:  OST_RoofSoffit</v>
      </c>
      <c r="S316" s="19" t="s">
        <v>151</v>
      </c>
      <c r="T316" s="55" t="str">
        <f t="shared" si="207"/>
        <v>Refere-se a propriedade     com.tag     &gt;  OST_RoofSoffitTags</v>
      </c>
      <c r="U316" s="84" t="s">
        <v>882</v>
      </c>
    </row>
    <row r="317" spans="1:21" ht="8.4" customHeight="1" x14ac:dyDescent="0.3">
      <c r="A317" s="32">
        <v>317</v>
      </c>
      <c r="B317" s="18" t="str">
        <f t="shared" si="209"/>
        <v>com.tag</v>
      </c>
      <c r="C317" s="82" t="s">
        <v>939</v>
      </c>
      <c r="D317" s="34" t="s">
        <v>56</v>
      </c>
      <c r="E317" s="26" t="str">
        <f t="shared" si="211"/>
        <v>de.revit</v>
      </c>
      <c r="F317" s="26" t="str">
        <f t="shared" si="217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16"/>
        <v>Modelado</v>
      </c>
      <c r="P317" s="25" t="str">
        <f t="shared" si="216"/>
        <v>Em.Revit</v>
      </c>
      <c r="Q317" s="35" t="str">
        <f t="shared" si="205"/>
        <v>Propriedade: com.tag    Domínio: Modelado     Range: Em.Revit</v>
      </c>
      <c r="R317" s="35" t="str">
        <f t="shared" si="206"/>
        <v>Valor:  OST_Roofs</v>
      </c>
      <c r="S317" s="19" t="s">
        <v>151</v>
      </c>
      <c r="T317" s="55" t="str">
        <f t="shared" si="207"/>
        <v>Refere-se a propriedade     com.tag     &gt;  OST_RoofTags</v>
      </c>
      <c r="U317" s="84" t="s">
        <v>930</v>
      </c>
    </row>
    <row r="318" spans="1:21" ht="8.4" customHeight="1" x14ac:dyDescent="0.3">
      <c r="A318" s="32">
        <v>318</v>
      </c>
      <c r="B318" s="18" t="str">
        <f t="shared" si="209"/>
        <v>com.tag</v>
      </c>
      <c r="C318" s="82" t="s">
        <v>935</v>
      </c>
      <c r="D318" s="34" t="s">
        <v>56</v>
      </c>
      <c r="E318" s="26" t="str">
        <f t="shared" si="211"/>
        <v>de.revit</v>
      </c>
      <c r="F318" s="26" t="str">
        <f t="shared" si="217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16"/>
        <v>Modelado</v>
      </c>
      <c r="P318" s="25" t="str">
        <f t="shared" si="216"/>
        <v>Em.Revit</v>
      </c>
      <c r="Q318" s="35" t="str">
        <f t="shared" si="205"/>
        <v>Propriedade: com.tag    Domínio: Modelado     Range: Em.Revit</v>
      </c>
      <c r="R318" s="35" t="str">
        <f t="shared" si="206"/>
        <v>Valor:  OST_Rooms</v>
      </c>
      <c r="S318" s="19" t="s">
        <v>151</v>
      </c>
      <c r="T318" s="55" t="str">
        <f t="shared" si="207"/>
        <v>Refere-se a propriedade     com.tag     &gt;  OST_RoomTags</v>
      </c>
      <c r="U318" s="84" t="s">
        <v>923</v>
      </c>
    </row>
    <row r="319" spans="1:21" ht="8.4" customHeight="1" x14ac:dyDescent="0.3">
      <c r="A319" s="32">
        <v>319</v>
      </c>
      <c r="B319" s="18" t="str">
        <f t="shared" si="209"/>
        <v>com.tag</v>
      </c>
      <c r="C319" s="82" t="s">
        <v>368</v>
      </c>
      <c r="D319" s="34" t="s">
        <v>56</v>
      </c>
      <c r="E319" s="26" t="str">
        <f t="shared" si="211"/>
        <v>de.revit</v>
      </c>
      <c r="F319" s="26" t="str">
        <f t="shared" si="217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16"/>
        <v>Modelado</v>
      </c>
      <c r="P319" s="25" t="str">
        <f t="shared" si="216"/>
        <v>Em.Revit</v>
      </c>
      <c r="Q319" s="35" t="str">
        <f t="shared" si="205"/>
        <v>Propriedade: com.tag    Domínio: Modelado     Range: Em.Revit</v>
      </c>
      <c r="R319" s="35" t="str">
        <f t="shared" si="206"/>
        <v>Valor:  OST_RvtLinks</v>
      </c>
      <c r="S319" s="19" t="s">
        <v>151</v>
      </c>
      <c r="T319" s="55" t="str">
        <f t="shared" si="207"/>
        <v>Refere-se a propriedade     com.tag     &gt;  OST_RvtLinksTags</v>
      </c>
      <c r="U319" s="84" t="s">
        <v>878</v>
      </c>
    </row>
    <row r="320" spans="1:21" ht="8.4" customHeight="1" x14ac:dyDescent="0.3">
      <c r="A320" s="32">
        <v>320</v>
      </c>
      <c r="B320" s="18" t="str">
        <f t="shared" si="209"/>
        <v>com.tag</v>
      </c>
      <c r="C320" s="82" t="s">
        <v>748</v>
      </c>
      <c r="D320" s="34" t="s">
        <v>56</v>
      </c>
      <c r="E320" s="26" t="str">
        <f t="shared" si="211"/>
        <v>de.revit</v>
      </c>
      <c r="F320" s="26" t="str">
        <f t="shared" si="217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16"/>
        <v>Modelado</v>
      </c>
      <c r="P320" s="25" t="str">
        <f t="shared" si="216"/>
        <v>Em.Revit</v>
      </c>
      <c r="Q320" s="35" t="str">
        <f t="shared" si="205"/>
        <v>Propriedade: com.tag    Domínio: Modelado     Range: Em.Revit</v>
      </c>
      <c r="R320" s="35" t="str">
        <f t="shared" si="206"/>
        <v>Valor:  OST_SecurityDevices</v>
      </c>
      <c r="S320" s="19" t="s">
        <v>151</v>
      </c>
      <c r="T320" s="55" t="str">
        <f t="shared" si="207"/>
        <v>Refere-se a propriedade     com.tag     &gt;  OST_SecurityDeviceTags</v>
      </c>
      <c r="U320" s="84" t="s">
        <v>747</v>
      </c>
    </row>
    <row r="321" spans="1:21" ht="8.4" customHeight="1" x14ac:dyDescent="0.3">
      <c r="A321" s="32">
        <v>321</v>
      </c>
      <c r="B321" s="18" t="str">
        <f t="shared" si="209"/>
        <v>com.tag</v>
      </c>
      <c r="C321" s="82" t="s">
        <v>180</v>
      </c>
      <c r="D321" s="34" t="s">
        <v>56</v>
      </c>
      <c r="E321" s="26" t="str">
        <f t="shared" si="211"/>
        <v>de.revit</v>
      </c>
      <c r="F321" s="26" t="str">
        <f t="shared" si="217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16"/>
        <v>Modelado</v>
      </c>
      <c r="P321" s="25" t="str">
        <f t="shared" si="216"/>
        <v>Em.Revit</v>
      </c>
      <c r="Q321" s="35" t="str">
        <f t="shared" ref="Q321:Q385" si="218">_xlfn.CONCAT("Propriedade: ",  F321, "    Domínio: ", O321, "     Range: ", P321)</f>
        <v>Propriedade: com.tag    Domínio: Modelado     Range: Em.Revit</v>
      </c>
      <c r="R321" s="35" t="str">
        <f t="shared" ref="R321:R385" si="219">_xlfn.CONCAT("Valor:  ", C321)</f>
        <v>Valor:  OST_Signage</v>
      </c>
      <c r="S321" s="19" t="s">
        <v>151</v>
      </c>
      <c r="T321" s="55" t="str">
        <f t="shared" ref="T321:T385" si="220">_xlfn.CONCAT("Refere-se a propriedade     ",F321, "     &gt;  ",U321)</f>
        <v>Refere-se a propriedade     com.tag     &gt;  OST_SignageTags</v>
      </c>
      <c r="U321" s="84" t="s">
        <v>890</v>
      </c>
    </row>
    <row r="322" spans="1:21" ht="8.4" customHeight="1" x14ac:dyDescent="0.3">
      <c r="A322" s="32">
        <v>322</v>
      </c>
      <c r="B322" s="18" t="str">
        <f t="shared" si="209"/>
        <v>com.tag</v>
      </c>
      <c r="C322" s="82" t="s">
        <v>369</v>
      </c>
      <c r="D322" s="34" t="s">
        <v>56</v>
      </c>
      <c r="E322" s="26" t="str">
        <f t="shared" si="211"/>
        <v>de.revit</v>
      </c>
      <c r="F322" s="26" t="str">
        <f t="shared" si="217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21">O321</f>
        <v>Modelado</v>
      </c>
      <c r="P322" s="25" t="str">
        <f t="shared" si="221"/>
        <v>Em.Revit</v>
      </c>
      <c r="Q322" s="35" t="str">
        <f t="shared" si="218"/>
        <v>Propriedade: com.tag    Domínio: Modelado     Range: Em.Revit</v>
      </c>
      <c r="R322" s="35" t="str">
        <f t="shared" si="219"/>
        <v>Valor:  OST_SitePropertyLineSegment</v>
      </c>
      <c r="S322" s="19" t="s">
        <v>151</v>
      </c>
      <c r="T322" s="55" t="str">
        <f t="shared" si="220"/>
        <v>Refere-se a propriedade     com.tag     &gt;  OST_SitePropertyLineSegmentTags</v>
      </c>
      <c r="U322" s="84" t="s">
        <v>867</v>
      </c>
    </row>
    <row r="323" spans="1:21" ht="8.4" customHeight="1" x14ac:dyDescent="0.3">
      <c r="A323" s="32">
        <v>323</v>
      </c>
      <c r="B323" s="18" t="str">
        <f t="shared" ref="B323:B363" si="222">F323</f>
        <v>com.tag</v>
      </c>
      <c r="C323" s="82" t="s">
        <v>370</v>
      </c>
      <c r="D323" s="34" t="s">
        <v>56</v>
      </c>
      <c r="E323" s="26" t="str">
        <f t="shared" si="211"/>
        <v>de.revit</v>
      </c>
      <c r="F323" s="26" t="str">
        <f t="shared" ref="F323:F338" si="223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21"/>
        <v>Modelado</v>
      </c>
      <c r="P323" s="25" t="str">
        <f t="shared" si="221"/>
        <v>Em.Revit</v>
      </c>
      <c r="Q323" s="35" t="str">
        <f t="shared" si="218"/>
        <v>Propriedade: com.tag    Domínio: Modelado     Range: Em.Revit</v>
      </c>
      <c r="R323" s="35" t="str">
        <f t="shared" si="219"/>
        <v>Valor:  OST_SiteProperty</v>
      </c>
      <c r="S323" s="19" t="s">
        <v>151</v>
      </c>
      <c r="T323" s="55" t="str">
        <f t="shared" si="220"/>
        <v>Refere-se a propriedade     com.tag     &gt;  OST_SitePropertyTags</v>
      </c>
      <c r="U323" s="84" t="s">
        <v>868</v>
      </c>
    </row>
    <row r="324" spans="1:21" ht="8.4" customHeight="1" x14ac:dyDescent="0.3">
      <c r="A324" s="32">
        <v>324</v>
      </c>
      <c r="B324" s="18" t="str">
        <f t="shared" si="222"/>
        <v>com.tag</v>
      </c>
      <c r="C324" s="82" t="s">
        <v>181</v>
      </c>
      <c r="D324" s="34" t="s">
        <v>56</v>
      </c>
      <c r="E324" s="26" t="str">
        <f t="shared" ref="E324:E364" si="224">E323</f>
        <v>de.revit</v>
      </c>
      <c r="F324" s="26" t="str">
        <f t="shared" si="223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21"/>
        <v>Modelado</v>
      </c>
      <c r="P324" s="25" t="str">
        <f t="shared" si="221"/>
        <v>Em.Revit</v>
      </c>
      <c r="Q324" s="35" t="str">
        <f t="shared" si="218"/>
        <v>Propriedade: com.tag    Domínio: Modelado     Range: Em.Revit</v>
      </c>
      <c r="R324" s="35" t="str">
        <f t="shared" si="219"/>
        <v>Valor:  OST_Site</v>
      </c>
      <c r="S324" s="19" t="s">
        <v>151</v>
      </c>
      <c r="T324" s="55" t="str">
        <f t="shared" si="220"/>
        <v>Refere-se a propriedade     com.tag     &gt;  OST_SiteTags</v>
      </c>
      <c r="U324" s="84" t="s">
        <v>841</v>
      </c>
    </row>
    <row r="325" spans="1:21" ht="8.4" customHeight="1" x14ac:dyDescent="0.3">
      <c r="A325" s="32">
        <v>325</v>
      </c>
      <c r="B325" s="18" t="str">
        <f t="shared" si="222"/>
        <v>com.tag</v>
      </c>
      <c r="C325" s="82" t="s">
        <v>863</v>
      </c>
      <c r="D325" s="34" t="s">
        <v>56</v>
      </c>
      <c r="E325" s="26" t="str">
        <f t="shared" si="224"/>
        <v>de.revit</v>
      </c>
      <c r="F325" s="26" t="str">
        <f t="shared" si="223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21"/>
        <v>Modelado</v>
      </c>
      <c r="P325" s="25" t="str">
        <f t="shared" si="221"/>
        <v>Em.Revit</v>
      </c>
      <c r="Q325" s="35" t="str">
        <f t="shared" si="218"/>
        <v>Propriedade: com.tag    Domínio: Modelado     Range: Em.Revit</v>
      </c>
      <c r="R325" s="35" t="str">
        <f t="shared" si="219"/>
        <v>Valor:  OST_EdgeSlab</v>
      </c>
      <c r="S325" s="19" t="s">
        <v>151</v>
      </c>
      <c r="T325" s="55" t="str">
        <f t="shared" si="220"/>
        <v>Refere-se a propriedade     com.tag     &gt;  OST_SlabEdgeTags</v>
      </c>
      <c r="U325" s="84" t="s">
        <v>881</v>
      </c>
    </row>
    <row r="326" spans="1:21" ht="8.4" customHeight="1" x14ac:dyDescent="0.3">
      <c r="A326" s="32">
        <v>326</v>
      </c>
      <c r="B326" s="18" t="str">
        <f t="shared" si="222"/>
        <v>com.tag</v>
      </c>
      <c r="C326" s="82" t="s">
        <v>182</v>
      </c>
      <c r="D326" s="34" t="s">
        <v>56</v>
      </c>
      <c r="E326" s="26" t="str">
        <f t="shared" si="224"/>
        <v>de.revit</v>
      </c>
      <c r="F326" s="26" t="str">
        <f t="shared" si="223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21"/>
        <v>Modelado</v>
      </c>
      <c r="P326" s="25" t="str">
        <f t="shared" si="221"/>
        <v>Em.Revit</v>
      </c>
      <c r="Q326" s="35" t="str">
        <f t="shared" si="218"/>
        <v>Propriedade: com.tag    Domínio: Modelado     Range: Em.Revit</v>
      </c>
      <c r="R326" s="35" t="str">
        <f t="shared" si="219"/>
        <v>Valor:  OST_SpecialityEquipment</v>
      </c>
      <c r="S326" s="19" t="s">
        <v>151</v>
      </c>
      <c r="T326" s="55" t="str">
        <f t="shared" si="220"/>
        <v>Refere-se a propriedade     com.tag     &gt;  OST_SpecialityEquipmentTags</v>
      </c>
      <c r="U326" s="84" t="s">
        <v>843</v>
      </c>
    </row>
    <row r="327" spans="1:21" ht="8.4" customHeight="1" x14ac:dyDescent="0.3">
      <c r="A327" s="32">
        <v>327</v>
      </c>
      <c r="B327" s="18" t="str">
        <f t="shared" si="222"/>
        <v>com.tag</v>
      </c>
      <c r="C327" s="82" t="s">
        <v>738</v>
      </c>
      <c r="D327" s="34" t="s">
        <v>56</v>
      </c>
      <c r="E327" s="26" t="str">
        <f t="shared" si="224"/>
        <v>de.revit</v>
      </c>
      <c r="F327" s="26" t="str">
        <f t="shared" si="223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21"/>
        <v>Modelado</v>
      </c>
      <c r="P327" s="25" t="str">
        <f t="shared" si="221"/>
        <v>Em.Revit</v>
      </c>
      <c r="Q327" s="35" t="str">
        <f t="shared" si="218"/>
        <v>Propriedade: com.tag    Domínio: Modelado     Range: Em.Revit</v>
      </c>
      <c r="R327" s="35" t="str">
        <f t="shared" si="219"/>
        <v>Valor:  OST_Sprinklers</v>
      </c>
      <c r="S327" s="19" t="s">
        <v>151</v>
      </c>
      <c r="T327" s="55" t="str">
        <f t="shared" si="220"/>
        <v>Refere-se a propriedade     com.tag     &gt;  OST_SprinklerTags</v>
      </c>
      <c r="U327" s="84" t="s">
        <v>737</v>
      </c>
    </row>
    <row r="328" spans="1:21" ht="8.4" customHeight="1" x14ac:dyDescent="0.3">
      <c r="A328" s="32">
        <v>328</v>
      </c>
      <c r="B328" s="18" t="str">
        <f t="shared" si="222"/>
        <v>com.tag</v>
      </c>
      <c r="C328" s="82" t="s">
        <v>916</v>
      </c>
      <c r="D328" s="34" t="s">
        <v>56</v>
      </c>
      <c r="E328" s="26" t="str">
        <f t="shared" si="224"/>
        <v>de.revit</v>
      </c>
      <c r="F328" s="26" t="str">
        <f t="shared" si="223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21"/>
        <v>Modelado</v>
      </c>
      <c r="P328" s="25" t="str">
        <f t="shared" si="221"/>
        <v>Em.Revit</v>
      </c>
      <c r="Q328" s="35" t="str">
        <f t="shared" si="218"/>
        <v>Propriedade: com.tag    Domínio: Modelado     Range: Em.Revit</v>
      </c>
      <c r="R328" s="35" t="str">
        <f t="shared" si="219"/>
        <v>Valor:  OST_StairsLandings</v>
      </c>
      <c r="S328" s="19" t="s">
        <v>151</v>
      </c>
      <c r="T328" s="55" t="str">
        <f t="shared" si="220"/>
        <v>Refere-se a propriedade     com.tag     &gt;  OST_StairsLandingTags</v>
      </c>
      <c r="U328" s="84" t="s">
        <v>913</v>
      </c>
    </row>
    <row r="329" spans="1:21" ht="8.4" customHeight="1" x14ac:dyDescent="0.3">
      <c r="A329" s="32">
        <v>329</v>
      </c>
      <c r="B329" s="18" t="str">
        <f t="shared" si="222"/>
        <v>com.tag</v>
      </c>
      <c r="C329" s="82" t="s">
        <v>386</v>
      </c>
      <c r="D329" s="34" t="s">
        <v>56</v>
      </c>
      <c r="E329" s="26" t="str">
        <f t="shared" si="224"/>
        <v>de.revit</v>
      </c>
      <c r="F329" s="26" t="str">
        <f t="shared" si="223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21"/>
        <v>Modelado</v>
      </c>
      <c r="P329" s="25" t="str">
        <f t="shared" si="221"/>
        <v>Em.Revit</v>
      </c>
      <c r="Q329" s="35" t="str">
        <f t="shared" si="218"/>
        <v>Propriedade: com.tag    Domínio: Modelado     Range: Em.Revit</v>
      </c>
      <c r="R329" s="35" t="str">
        <f t="shared" si="219"/>
        <v>Valor:  OST_StairsRailing</v>
      </c>
      <c r="S329" s="19" t="s">
        <v>151</v>
      </c>
      <c r="T329" s="55" t="str">
        <f t="shared" si="220"/>
        <v>Refere-se a propriedade     com.tag     &gt;  OST_StairsRailingTags</v>
      </c>
      <c r="U329" s="84" t="s">
        <v>936</v>
      </c>
    </row>
    <row r="330" spans="1:21" ht="8.4" customHeight="1" x14ac:dyDescent="0.3">
      <c r="A330" s="32">
        <v>330</v>
      </c>
      <c r="B330" s="18" t="str">
        <f t="shared" si="222"/>
        <v>com.tag</v>
      </c>
      <c r="C330" s="82" t="s">
        <v>917</v>
      </c>
      <c r="D330" s="34" t="s">
        <v>56</v>
      </c>
      <c r="E330" s="26" t="str">
        <f t="shared" si="224"/>
        <v>de.revit</v>
      </c>
      <c r="F330" s="26" t="str">
        <f t="shared" si="223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21"/>
        <v>Modelado</v>
      </c>
      <c r="P330" s="25" t="str">
        <f t="shared" si="221"/>
        <v>Em.Revit</v>
      </c>
      <c r="Q330" s="35" t="str">
        <f t="shared" si="218"/>
        <v>Propriedade: com.tag    Domínio: Modelado     Range: Em.Revit</v>
      </c>
      <c r="R330" s="35" t="str">
        <f t="shared" si="219"/>
        <v>Valor:  OST_StairsRuns</v>
      </c>
      <c r="S330" s="19" t="s">
        <v>151</v>
      </c>
      <c r="T330" s="55" t="str">
        <f t="shared" si="220"/>
        <v>Refere-se a propriedade     com.tag     &gt;  OST_StairsRunTags</v>
      </c>
      <c r="U330" s="84" t="s">
        <v>914</v>
      </c>
    </row>
    <row r="331" spans="1:21" ht="8.4" customHeight="1" x14ac:dyDescent="0.3">
      <c r="A331" s="32">
        <v>331</v>
      </c>
      <c r="B331" s="18" t="str">
        <f t="shared" si="222"/>
        <v>com.tag</v>
      </c>
      <c r="C331" s="82" t="s">
        <v>908</v>
      </c>
      <c r="D331" s="34" t="s">
        <v>56</v>
      </c>
      <c r="E331" s="26" t="str">
        <f t="shared" si="224"/>
        <v>de.revit</v>
      </c>
      <c r="F331" s="26" t="str">
        <f t="shared" si="223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21"/>
        <v>Modelado</v>
      </c>
      <c r="P331" s="25" t="str">
        <f t="shared" si="221"/>
        <v>Em.Revit</v>
      </c>
      <c r="Q331" s="35" t="str">
        <f t="shared" si="218"/>
        <v>Propriedade: com.tag    Domínio: Modelado     Range: Em.Revit</v>
      </c>
      <c r="R331" s="35" t="str">
        <f t="shared" si="219"/>
        <v>Valor:  OST_StairsSupports</v>
      </c>
      <c r="S331" s="19" t="s">
        <v>151</v>
      </c>
      <c r="T331" s="55" t="str">
        <f t="shared" si="220"/>
        <v>Refere-se a propriedade     com.tag     &gt;  OST_StairsSupportTags</v>
      </c>
      <c r="U331" s="84" t="s">
        <v>912</v>
      </c>
    </row>
    <row r="332" spans="1:21" ht="8.4" customHeight="1" x14ac:dyDescent="0.3">
      <c r="A332" s="32">
        <v>332</v>
      </c>
      <c r="B332" s="18" t="str">
        <f t="shared" si="222"/>
        <v>com.tag</v>
      </c>
      <c r="C332" s="82" t="s">
        <v>183</v>
      </c>
      <c r="D332" s="34" t="s">
        <v>56</v>
      </c>
      <c r="E332" s="26" t="str">
        <f t="shared" si="224"/>
        <v>de.revit</v>
      </c>
      <c r="F332" s="26" t="str">
        <f t="shared" si="223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21"/>
        <v>Modelado</v>
      </c>
      <c r="P332" s="25" t="str">
        <f t="shared" si="221"/>
        <v>Em.Revit</v>
      </c>
      <c r="Q332" s="35" t="str">
        <f t="shared" si="218"/>
        <v>Propriedade: com.tag    Domínio: Modelado     Range: Em.Revit</v>
      </c>
      <c r="R332" s="35" t="str">
        <f t="shared" si="219"/>
        <v>Valor:  OST_Stairs</v>
      </c>
      <c r="S332" s="19" t="s">
        <v>151</v>
      </c>
      <c r="T332" s="55" t="str">
        <f t="shared" si="220"/>
        <v>Refere-se a propriedade     com.tag     &gt;  OST_StairsTags</v>
      </c>
      <c r="U332" s="84" t="s">
        <v>835</v>
      </c>
    </row>
    <row r="333" spans="1:21" ht="8.4" customHeight="1" x14ac:dyDescent="0.3">
      <c r="A333" s="32">
        <v>333</v>
      </c>
      <c r="B333" s="18" t="str">
        <f t="shared" si="222"/>
        <v>com.tag</v>
      </c>
      <c r="C333" s="82" t="s">
        <v>915</v>
      </c>
      <c r="D333" s="34" t="s">
        <v>56</v>
      </c>
      <c r="E333" s="26" t="str">
        <f t="shared" si="224"/>
        <v>de.revit</v>
      </c>
      <c r="F333" s="26" t="str">
        <f t="shared" si="223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21"/>
        <v>Modelado</v>
      </c>
      <c r="P333" s="25" t="str">
        <f t="shared" si="221"/>
        <v>Em.Revit</v>
      </c>
      <c r="Q333" s="35" t="str">
        <f t="shared" si="218"/>
        <v>Propriedade: com.tag    Domínio: Modelado     Range: Em.Revit</v>
      </c>
      <c r="R333" s="35" t="str">
        <f t="shared" si="219"/>
        <v>Valor:  OST_StairsTrisers</v>
      </c>
      <c r="S333" s="19" t="s">
        <v>151</v>
      </c>
      <c r="T333" s="55" t="str">
        <f t="shared" si="220"/>
        <v>Refere-se a propriedade     com.tag     &gt;  OST_StairsTriserTags</v>
      </c>
      <c r="U333" s="84" t="s">
        <v>911</v>
      </c>
    </row>
    <row r="334" spans="1:21" ht="8.4" customHeight="1" x14ac:dyDescent="0.3">
      <c r="A334" s="32">
        <v>334</v>
      </c>
      <c r="B334" s="18" t="str">
        <f t="shared" si="222"/>
        <v>com.tag</v>
      </c>
      <c r="C334" s="82" t="s">
        <v>708</v>
      </c>
      <c r="D334" s="34" t="s">
        <v>56</v>
      </c>
      <c r="E334" s="26" t="str">
        <f t="shared" si="224"/>
        <v>de.revit</v>
      </c>
      <c r="F334" s="26" t="str">
        <f t="shared" si="223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21"/>
        <v>Modelado</v>
      </c>
      <c r="P334" s="25" t="str">
        <f t="shared" si="221"/>
        <v>Em.Revit</v>
      </c>
      <c r="Q334" s="35" t="str">
        <f t="shared" si="218"/>
        <v>Propriedade: com.tag    Domínio: Modelado     Range: Em.Revit</v>
      </c>
      <c r="R334" s="35" t="str">
        <f t="shared" si="219"/>
        <v>Valor:  OST_StructConnectionAnchors</v>
      </c>
      <c r="S334" s="19" t="s">
        <v>151</v>
      </c>
      <c r="T334" s="55" t="str">
        <f t="shared" si="220"/>
        <v>Refere-se a propriedade     com.tag     &gt;  OST_StructConnectionAnchorTags</v>
      </c>
      <c r="U334" s="84" t="s">
        <v>700</v>
      </c>
    </row>
    <row r="335" spans="1:21" ht="8.4" customHeight="1" x14ac:dyDescent="0.3">
      <c r="A335" s="32">
        <v>335</v>
      </c>
      <c r="B335" s="18" t="str">
        <f t="shared" si="222"/>
        <v>com.tag</v>
      </c>
      <c r="C335" s="82" t="s">
        <v>706</v>
      </c>
      <c r="D335" s="34" t="s">
        <v>56</v>
      </c>
      <c r="E335" s="26" t="str">
        <f t="shared" si="224"/>
        <v>de.revit</v>
      </c>
      <c r="F335" s="26" t="str">
        <f t="shared" si="223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21"/>
        <v>Modelado</v>
      </c>
      <c r="P335" s="25" t="str">
        <f t="shared" si="221"/>
        <v>Em.Revit</v>
      </c>
      <c r="Q335" s="35" t="str">
        <f t="shared" si="218"/>
        <v>Propriedade: com.tag    Domínio: Modelado     Range: Em.Revit</v>
      </c>
      <c r="R335" s="35" t="str">
        <f t="shared" si="219"/>
        <v>Valor:  OST_StructConnectionBolts</v>
      </c>
      <c r="S335" s="19" t="s">
        <v>151</v>
      </c>
      <c r="T335" s="55" t="str">
        <f t="shared" si="220"/>
        <v>Refere-se a propriedade     com.tag     &gt;  OST_StructConnectionBoltTags</v>
      </c>
      <c r="U335" s="84" t="s">
        <v>701</v>
      </c>
    </row>
    <row r="336" spans="1:21" ht="8.4" customHeight="1" x14ac:dyDescent="0.3">
      <c r="A336" s="32">
        <v>336</v>
      </c>
      <c r="B336" s="18" t="str">
        <f t="shared" si="222"/>
        <v>com.tag</v>
      </c>
      <c r="C336" s="82" t="s">
        <v>704</v>
      </c>
      <c r="D336" s="34" t="s">
        <v>56</v>
      </c>
      <c r="E336" s="26" t="str">
        <f t="shared" si="224"/>
        <v>de.revit</v>
      </c>
      <c r="F336" s="26" t="str">
        <f t="shared" si="223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21"/>
        <v>Modelado</v>
      </c>
      <c r="P336" s="25" t="str">
        <f t="shared" si="221"/>
        <v>Em.Revit</v>
      </c>
      <c r="Q336" s="35" t="str">
        <f t="shared" si="218"/>
        <v>Propriedade: com.tag    Domínio: Modelado     Range: Em.Revit</v>
      </c>
      <c r="R336" s="35" t="str">
        <f t="shared" si="219"/>
        <v>Valor:  OST_StructConnectionHoles</v>
      </c>
      <c r="S336" s="19" t="s">
        <v>151</v>
      </c>
      <c r="T336" s="55" t="str">
        <f t="shared" si="220"/>
        <v>Refere-se a propriedade     com.tag     &gt;  OST_StructConnectionHoleTags</v>
      </c>
      <c r="U336" s="84" t="s">
        <v>696</v>
      </c>
    </row>
    <row r="337" spans="1:21" ht="8.4" customHeight="1" x14ac:dyDescent="0.3">
      <c r="A337" s="32">
        <v>337</v>
      </c>
      <c r="B337" s="18" t="str">
        <f t="shared" si="222"/>
        <v>com.tag</v>
      </c>
      <c r="C337" s="82" t="s">
        <v>709</v>
      </c>
      <c r="D337" s="34" t="s">
        <v>56</v>
      </c>
      <c r="E337" s="26" t="str">
        <f t="shared" si="224"/>
        <v>de.revit</v>
      </c>
      <c r="F337" s="26" t="str">
        <f t="shared" si="223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21"/>
        <v>Modelado</v>
      </c>
      <c r="P337" s="25" t="str">
        <f t="shared" si="221"/>
        <v>Em.Revit</v>
      </c>
      <c r="Q337" s="35" t="str">
        <f t="shared" si="218"/>
        <v>Propriedade: com.tag    Domínio: Modelado     Range: Em.Revit</v>
      </c>
      <c r="R337" s="35" t="str">
        <f t="shared" si="219"/>
        <v>Valor:  OST_StructConnectionPlates</v>
      </c>
      <c r="S337" s="19" t="s">
        <v>151</v>
      </c>
      <c r="T337" s="55" t="str">
        <f t="shared" si="220"/>
        <v>Refere-se a propriedade     com.tag     &gt;  OST_StructConnectionPlateTags</v>
      </c>
      <c r="U337" s="84" t="s">
        <v>702</v>
      </c>
    </row>
    <row r="338" spans="1:21" ht="8.4" customHeight="1" x14ac:dyDescent="0.3">
      <c r="A338" s="32">
        <v>338</v>
      </c>
      <c r="B338" s="18" t="str">
        <f t="shared" si="222"/>
        <v>com.tag</v>
      </c>
      <c r="C338" s="82" t="s">
        <v>351</v>
      </c>
      <c r="D338" s="34" t="s">
        <v>56</v>
      </c>
      <c r="E338" s="26" t="str">
        <f t="shared" si="224"/>
        <v>de.revit</v>
      </c>
      <c r="F338" s="26" t="str">
        <f t="shared" si="223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25">O337</f>
        <v>Modelado</v>
      </c>
      <c r="P338" s="25" t="str">
        <f t="shared" si="225"/>
        <v>Em.Revit</v>
      </c>
      <c r="Q338" s="35" t="str">
        <f t="shared" si="218"/>
        <v>Propriedade: com.tag    Domínio: Modelado     Range: Em.Revit</v>
      </c>
      <c r="R338" s="35" t="str">
        <f t="shared" si="219"/>
        <v>Valor:  OST_StructConnectionProfiles</v>
      </c>
      <c r="S338" s="19" t="s">
        <v>151</v>
      </c>
      <c r="T338" s="55" t="str">
        <f t="shared" si="220"/>
        <v>Refere-se a propriedade     com.tag     &gt;  OST_StructConnectionProfilesTags</v>
      </c>
      <c r="U338" s="84" t="s">
        <v>695</v>
      </c>
    </row>
    <row r="339" spans="1:21" ht="8.4" customHeight="1" x14ac:dyDescent="0.3">
      <c r="A339" s="32">
        <v>339</v>
      </c>
      <c r="B339" s="18" t="str">
        <f t="shared" si="222"/>
        <v>com.tag</v>
      </c>
      <c r="C339" s="82" t="s">
        <v>705</v>
      </c>
      <c r="D339" s="34" t="s">
        <v>56</v>
      </c>
      <c r="E339" s="26" t="str">
        <f t="shared" si="224"/>
        <v>de.revit</v>
      </c>
      <c r="F339" s="26" t="str">
        <f t="shared" ref="F339:F354" si="226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25"/>
        <v>Modelado</v>
      </c>
      <c r="P339" s="25" t="str">
        <f t="shared" si="225"/>
        <v>Em.Revit</v>
      </c>
      <c r="Q339" s="35" t="str">
        <f t="shared" si="218"/>
        <v>Propriedade: com.tag    Domínio: Modelado     Range: Em.Revit</v>
      </c>
      <c r="R339" s="35" t="str">
        <f t="shared" si="219"/>
        <v>Valor:  OST_StructConnectionShearStuds</v>
      </c>
      <c r="S339" s="19" t="s">
        <v>151</v>
      </c>
      <c r="T339" s="55" t="str">
        <f t="shared" si="220"/>
        <v>Refere-se a propriedade     com.tag     &gt;  OST_StructConnectionShearStudTags</v>
      </c>
      <c r="U339" s="84" t="s">
        <v>699</v>
      </c>
    </row>
    <row r="340" spans="1:21" ht="8.4" customHeight="1" x14ac:dyDescent="0.3">
      <c r="A340" s="32">
        <v>340</v>
      </c>
      <c r="B340" s="18" t="str">
        <f t="shared" si="222"/>
        <v>com.tag</v>
      </c>
      <c r="C340" s="82" t="s">
        <v>710</v>
      </c>
      <c r="D340" s="34" t="s">
        <v>56</v>
      </c>
      <c r="E340" s="26" t="str">
        <f t="shared" si="224"/>
        <v>de.revit</v>
      </c>
      <c r="F340" s="26" t="str">
        <f t="shared" si="226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25"/>
        <v>Modelado</v>
      </c>
      <c r="P340" s="25" t="str">
        <f t="shared" si="225"/>
        <v>Em.Revit</v>
      </c>
      <c r="Q340" s="35" t="str">
        <f t="shared" si="218"/>
        <v>Propriedade: com.tag    Domínio: Modelado     Range: Em.Revit</v>
      </c>
      <c r="R340" s="35" t="str">
        <f t="shared" si="219"/>
        <v>Valor:  OST_StructConnections</v>
      </c>
      <c r="S340" s="19" t="s">
        <v>151</v>
      </c>
      <c r="T340" s="55" t="str">
        <f t="shared" si="220"/>
        <v>Refere-se a propriedade     com.tag     &gt;  OST_StructConnectionTags</v>
      </c>
      <c r="U340" s="84" t="s">
        <v>707</v>
      </c>
    </row>
    <row r="341" spans="1:21" ht="8.4" customHeight="1" x14ac:dyDescent="0.3">
      <c r="A341" s="32">
        <v>341</v>
      </c>
      <c r="B341" s="18" t="str">
        <f t="shared" si="222"/>
        <v>com.tag</v>
      </c>
      <c r="C341" s="82" t="s">
        <v>703</v>
      </c>
      <c r="D341" s="34" t="s">
        <v>56</v>
      </c>
      <c r="E341" s="26" t="str">
        <f t="shared" si="224"/>
        <v>de.revit</v>
      </c>
      <c r="F341" s="26" t="str">
        <f t="shared" si="226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25"/>
        <v>Modelado</v>
      </c>
      <c r="P341" s="25" t="str">
        <f t="shared" si="225"/>
        <v>Em.Revit</v>
      </c>
      <c r="Q341" s="35" t="str">
        <f t="shared" si="218"/>
        <v>Propriedade: com.tag    Domínio: Modelado     Range: Em.Revit</v>
      </c>
      <c r="R341" s="35" t="str">
        <f t="shared" si="219"/>
        <v>Valor:  OST_StructConnectionWelds</v>
      </c>
      <c r="S341" s="19" t="s">
        <v>151</v>
      </c>
      <c r="T341" s="55" t="str">
        <f t="shared" si="220"/>
        <v>Refere-se a propriedade     com.tag     &gt;  OST_StructConnectionWeldTags</v>
      </c>
      <c r="U341" s="84" t="s">
        <v>698</v>
      </c>
    </row>
    <row r="342" spans="1:21" ht="8.4" customHeight="1" x14ac:dyDescent="0.3">
      <c r="A342" s="32">
        <v>342</v>
      </c>
      <c r="B342" s="18" t="str">
        <f t="shared" si="222"/>
        <v>com.tag</v>
      </c>
      <c r="C342" s="82" t="s">
        <v>866</v>
      </c>
      <c r="D342" s="34" t="s">
        <v>56</v>
      </c>
      <c r="E342" s="26" t="str">
        <f t="shared" si="224"/>
        <v>de.revit</v>
      </c>
      <c r="F342" s="26" t="str">
        <f t="shared" si="226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25"/>
        <v>Modelado</v>
      </c>
      <c r="P342" s="25" t="str">
        <f t="shared" si="225"/>
        <v>Em.Revit</v>
      </c>
      <c r="Q342" s="35" t="str">
        <f t="shared" si="218"/>
        <v>Propriedade: com.tag    Domínio: Modelado     Range: Em.Revit</v>
      </c>
      <c r="R342" s="35" t="str">
        <f t="shared" si="219"/>
        <v>Valor:  OST_StructuralColumns</v>
      </c>
      <c r="S342" s="19" t="s">
        <v>151</v>
      </c>
      <c r="T342" s="55" t="str">
        <f t="shared" si="220"/>
        <v>Refere-se a propriedade     com.tag     &gt;  OST_StructuralColumnTags</v>
      </c>
      <c r="U342" s="84" t="s">
        <v>839</v>
      </c>
    </row>
    <row r="343" spans="1:21" ht="8.4" customHeight="1" x14ac:dyDescent="0.3">
      <c r="A343" s="32">
        <v>343</v>
      </c>
      <c r="B343" s="18" t="str">
        <f t="shared" si="222"/>
        <v>com.tag</v>
      </c>
      <c r="C343" s="82" t="s">
        <v>184</v>
      </c>
      <c r="D343" s="34" t="s">
        <v>56</v>
      </c>
      <c r="E343" s="26" t="str">
        <f t="shared" si="224"/>
        <v>de.revit</v>
      </c>
      <c r="F343" s="26" t="str">
        <f t="shared" si="226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25"/>
        <v>Modelado</v>
      </c>
      <c r="P343" s="25" t="str">
        <f t="shared" si="225"/>
        <v>Em.Revit</v>
      </c>
      <c r="Q343" s="35" t="str">
        <f t="shared" si="218"/>
        <v>Propriedade: com.tag    Domínio: Modelado     Range: Em.Revit</v>
      </c>
      <c r="R343" s="35" t="str">
        <f t="shared" si="219"/>
        <v>Valor:  OST_StructuralFoundation</v>
      </c>
      <c r="S343" s="19" t="s">
        <v>151</v>
      </c>
      <c r="T343" s="55" t="str">
        <f t="shared" si="220"/>
        <v>Refere-se a propriedade     com.tag     &gt;  OST_StructuralFoundationTags</v>
      </c>
      <c r="U343" s="84" t="s">
        <v>838</v>
      </c>
    </row>
    <row r="344" spans="1:21" ht="8.4" customHeight="1" x14ac:dyDescent="0.3">
      <c r="A344" s="32">
        <v>344</v>
      </c>
      <c r="B344" s="18" t="str">
        <f t="shared" si="222"/>
        <v>com.tag</v>
      </c>
      <c r="C344" s="82" t="s">
        <v>185</v>
      </c>
      <c r="D344" s="34" t="s">
        <v>56</v>
      </c>
      <c r="E344" s="26" t="str">
        <f t="shared" si="224"/>
        <v>de.revit</v>
      </c>
      <c r="F344" s="26" t="str">
        <f t="shared" si="226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25"/>
        <v>Modelado</v>
      </c>
      <c r="P344" s="25" t="str">
        <f t="shared" si="225"/>
        <v>Em.Revit</v>
      </c>
      <c r="Q344" s="35" t="str">
        <f t="shared" si="218"/>
        <v>Propriedade: com.tag    Domínio: Modelado     Range: Em.Revit</v>
      </c>
      <c r="R344" s="35" t="str">
        <f t="shared" si="219"/>
        <v>Valor:  OST_StructuralFraming</v>
      </c>
      <c r="S344" s="19" t="s">
        <v>151</v>
      </c>
      <c r="T344" s="55" t="str">
        <f t="shared" si="220"/>
        <v>Refere-se a propriedade     com.tag     &gt;  OST_StructuralFramingTags</v>
      </c>
      <c r="U344" s="84" t="s">
        <v>842</v>
      </c>
    </row>
    <row r="345" spans="1:21" ht="8.4" customHeight="1" x14ac:dyDescent="0.3">
      <c r="A345" s="32">
        <v>345</v>
      </c>
      <c r="B345" s="18" t="str">
        <f t="shared" si="222"/>
        <v>com.tag</v>
      </c>
      <c r="C345" s="82" t="s">
        <v>186</v>
      </c>
      <c r="D345" s="34" t="s">
        <v>56</v>
      </c>
      <c r="E345" s="26" t="str">
        <f t="shared" si="224"/>
        <v>de.revit</v>
      </c>
      <c r="F345" s="26" t="str">
        <f t="shared" si="226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25"/>
        <v>Modelado</v>
      </c>
      <c r="P345" s="25" t="str">
        <f t="shared" si="225"/>
        <v>Em.Revit</v>
      </c>
      <c r="Q345" s="35" t="str">
        <f t="shared" si="218"/>
        <v>Propriedade: com.tag    Domínio: Modelado     Range: Em.Revit</v>
      </c>
      <c r="R345" s="35" t="str">
        <f t="shared" si="219"/>
        <v>Valor:  OST_StructuralStiffener</v>
      </c>
      <c r="S345" s="19" t="s">
        <v>151</v>
      </c>
      <c r="T345" s="55" t="str">
        <f t="shared" si="220"/>
        <v>Refere-se a propriedade     com.tag     &gt;  OST_StructuralStiffenerTags</v>
      </c>
      <c r="U345" s="84" t="s">
        <v>864</v>
      </c>
    </row>
    <row r="346" spans="1:21" ht="8.4" customHeight="1" x14ac:dyDescent="0.3">
      <c r="A346" s="32">
        <v>346</v>
      </c>
      <c r="B346" s="18" t="str">
        <f t="shared" si="222"/>
        <v>com.tag</v>
      </c>
      <c r="C346" s="82" t="s">
        <v>772</v>
      </c>
      <c r="D346" s="34" t="s">
        <v>56</v>
      </c>
      <c r="E346" s="26" t="str">
        <f t="shared" si="224"/>
        <v>de.revit</v>
      </c>
      <c r="F346" s="26" t="str">
        <f t="shared" si="226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25"/>
        <v>Modelado</v>
      </c>
      <c r="P346" s="25" t="str">
        <f t="shared" si="225"/>
        <v>Em.Revit</v>
      </c>
      <c r="Q346" s="35" t="str">
        <f t="shared" si="218"/>
        <v>Propriedade: com.tag    Domínio: Modelado     Range: Em.Revit</v>
      </c>
      <c r="R346" s="35" t="str">
        <f t="shared" si="219"/>
        <v>Valor:  OST_StructuralTendons</v>
      </c>
      <c r="S346" s="19" t="s">
        <v>151</v>
      </c>
      <c r="T346" s="55" t="str">
        <f t="shared" si="220"/>
        <v>Refere-se a propriedade     com.tag     &gt;  OST_StructuralTendonTags</v>
      </c>
      <c r="U346" s="84" t="s">
        <v>771</v>
      </c>
    </row>
    <row r="347" spans="1:21" ht="8.4" customHeight="1" x14ac:dyDescent="0.3">
      <c r="A347" s="32">
        <v>347</v>
      </c>
      <c r="B347" s="18" t="str">
        <f t="shared" si="222"/>
        <v>com.tag</v>
      </c>
      <c r="C347" s="82" t="s">
        <v>856</v>
      </c>
      <c r="D347" s="34" t="s">
        <v>56</v>
      </c>
      <c r="E347" s="26" t="str">
        <f t="shared" si="224"/>
        <v>de.revit</v>
      </c>
      <c r="F347" s="26" t="str">
        <f t="shared" si="226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25"/>
        <v>Modelado</v>
      </c>
      <c r="P347" s="25" t="str">
        <f t="shared" si="225"/>
        <v>Em.Revit</v>
      </c>
      <c r="Q347" s="35" t="str">
        <f t="shared" si="218"/>
        <v>Propriedade: com.tag    Domínio: Modelado     Range: Em.Revit</v>
      </c>
      <c r="R347" s="35" t="str">
        <f t="shared" si="219"/>
        <v>Valor:  OST_Tags</v>
      </c>
      <c r="S347" s="19" t="s">
        <v>151</v>
      </c>
      <c r="T347" s="55" t="str">
        <f t="shared" si="220"/>
        <v>Refere-se a propriedade     com.tag     &gt;  OST_Tags</v>
      </c>
      <c r="U347" s="84" t="s">
        <v>856</v>
      </c>
    </row>
    <row r="348" spans="1:21" ht="8.4" customHeight="1" x14ac:dyDescent="0.3">
      <c r="A348" s="32">
        <v>348</v>
      </c>
      <c r="B348" s="18" t="str">
        <f t="shared" si="222"/>
        <v>com.tag</v>
      </c>
      <c r="C348" s="82" t="s">
        <v>752</v>
      </c>
      <c r="D348" s="34" t="s">
        <v>56</v>
      </c>
      <c r="E348" s="26" t="str">
        <f t="shared" si="224"/>
        <v>de.revit</v>
      </c>
      <c r="F348" s="26" t="str">
        <f t="shared" si="226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25"/>
        <v>Modelado</v>
      </c>
      <c r="P348" s="25" t="str">
        <f t="shared" si="225"/>
        <v>Em.Revit</v>
      </c>
      <c r="Q348" s="35" t="str">
        <f t="shared" si="218"/>
        <v>Propriedade: com.tag    Domínio: Modelado     Range: Em.Revit</v>
      </c>
      <c r="R348" s="35" t="str">
        <f t="shared" si="219"/>
        <v>Valor:  OST_TelephoneDevices</v>
      </c>
      <c r="S348" s="19" t="s">
        <v>151</v>
      </c>
      <c r="T348" s="55" t="str">
        <f t="shared" si="220"/>
        <v>Refere-se a propriedade     com.tag     &gt;  OST_TelephoneDeviceTags</v>
      </c>
      <c r="U348" s="84" t="s">
        <v>751</v>
      </c>
    </row>
    <row r="349" spans="1:21" ht="8.4" customHeight="1" x14ac:dyDescent="0.3">
      <c r="A349" s="32">
        <v>349</v>
      </c>
      <c r="B349" s="18" t="str">
        <f t="shared" si="222"/>
        <v>com.tag</v>
      </c>
      <c r="C349" s="82" t="s">
        <v>378</v>
      </c>
      <c r="D349" s="34" t="s">
        <v>56</v>
      </c>
      <c r="E349" s="26" t="str">
        <f t="shared" si="224"/>
        <v>de.revit</v>
      </c>
      <c r="F349" s="26" t="str">
        <f t="shared" si="226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25"/>
        <v>Modelado</v>
      </c>
      <c r="P349" s="25" t="str">
        <f t="shared" si="225"/>
        <v>Em.Revit</v>
      </c>
      <c r="Q349" s="35" t="str">
        <f t="shared" si="218"/>
        <v>Propriedade: com.tag    Domínio: Modelado     Range: Em.Revit</v>
      </c>
      <c r="R349" s="35" t="str">
        <f t="shared" si="219"/>
        <v>Valor:  OST_TemporaryStructure</v>
      </c>
      <c r="S349" s="19" t="s">
        <v>151</v>
      </c>
      <c r="T349" s="55" t="str">
        <f t="shared" si="220"/>
        <v>Refere-se a propriedade     com.tag     &gt;  OST_TemporaryStructureTags</v>
      </c>
      <c r="U349" s="84" t="s">
        <v>898</v>
      </c>
    </row>
    <row r="350" spans="1:21" ht="8.4" customHeight="1" x14ac:dyDescent="0.3">
      <c r="A350" s="32">
        <v>350</v>
      </c>
      <c r="B350" s="18" t="str">
        <f t="shared" si="222"/>
        <v>com.tag</v>
      </c>
      <c r="C350" s="82" t="s">
        <v>373</v>
      </c>
      <c r="D350" s="34" t="s">
        <v>56</v>
      </c>
      <c r="E350" s="26" t="str">
        <f t="shared" si="224"/>
        <v>de.revit</v>
      </c>
      <c r="F350" s="26" t="str">
        <f t="shared" si="226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25"/>
        <v>Modelado</v>
      </c>
      <c r="P350" s="25" t="str">
        <f t="shared" si="225"/>
        <v>Em.Revit</v>
      </c>
      <c r="Q350" s="35" t="str">
        <f t="shared" si="218"/>
        <v>Propriedade: com.tag    Domínio: Modelado     Range: Em.Revit</v>
      </c>
      <c r="R350" s="35" t="str">
        <f t="shared" si="219"/>
        <v>Valor:  OST_ToposolidLink</v>
      </c>
      <c r="S350" s="19" t="s">
        <v>151</v>
      </c>
      <c r="T350" s="55" t="str">
        <f t="shared" si="220"/>
        <v>Refere-se a propriedade     com.tag     &gt;  OST_ToposolidLinkTags</v>
      </c>
      <c r="U350" s="84" t="s">
        <v>874</v>
      </c>
    </row>
    <row r="351" spans="1:21" ht="8.4" customHeight="1" x14ac:dyDescent="0.3">
      <c r="A351" s="32">
        <v>351</v>
      </c>
      <c r="B351" s="18" t="str">
        <f t="shared" si="222"/>
        <v>com.tag</v>
      </c>
      <c r="C351" s="82" t="s">
        <v>374</v>
      </c>
      <c r="D351" s="34" t="s">
        <v>56</v>
      </c>
      <c r="E351" s="26" t="str">
        <f t="shared" si="224"/>
        <v>de.revit</v>
      </c>
      <c r="F351" s="26" t="str">
        <f t="shared" si="226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25"/>
        <v>Modelado</v>
      </c>
      <c r="P351" s="25" t="str">
        <f t="shared" si="225"/>
        <v>Em.Revit</v>
      </c>
      <c r="Q351" s="35" t="str">
        <f t="shared" si="218"/>
        <v>Propriedade: com.tag    Domínio: Modelado     Range: Em.Revit</v>
      </c>
      <c r="R351" s="35" t="str">
        <f t="shared" si="219"/>
        <v>Valor:  OST_Toposolid</v>
      </c>
      <c r="S351" s="19" t="s">
        <v>151</v>
      </c>
      <c r="T351" s="55" t="str">
        <f t="shared" si="220"/>
        <v>Refere-se a propriedade     com.tag     &gt;  OST_ToposolidTags</v>
      </c>
      <c r="U351" s="84" t="s">
        <v>877</v>
      </c>
    </row>
    <row r="352" spans="1:21" ht="8.4" customHeight="1" x14ac:dyDescent="0.3">
      <c r="A352" s="32">
        <v>352</v>
      </c>
      <c r="B352" s="18" t="str">
        <f t="shared" si="222"/>
        <v>com.tag</v>
      </c>
      <c r="C352" s="82" t="s">
        <v>910</v>
      </c>
      <c r="D352" s="34" t="s">
        <v>56</v>
      </c>
      <c r="E352" s="26" t="str">
        <f t="shared" si="224"/>
        <v>de.revit</v>
      </c>
      <c r="F352" s="26" t="str">
        <f t="shared" si="226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25"/>
        <v>Modelado</v>
      </c>
      <c r="P352" s="25" t="str">
        <f t="shared" si="225"/>
        <v>Em.Revit</v>
      </c>
      <c r="Q352" s="35" t="str">
        <f t="shared" si="218"/>
        <v>Propriedade: com.tag    Domínio: Modelado     Range: Em.Revit</v>
      </c>
      <c r="R352" s="35" t="str">
        <f t="shared" si="219"/>
        <v>Valor:  OST_RailingTopRail</v>
      </c>
      <c r="S352" s="19" t="s">
        <v>151</v>
      </c>
      <c r="T352" s="55" t="str">
        <f t="shared" si="220"/>
        <v>Refere-se a propriedade     com.tag     &gt;  OST_TopRailTags</v>
      </c>
      <c r="U352" s="84" t="s">
        <v>880</v>
      </c>
    </row>
    <row r="353" spans="1:21" ht="8.4" customHeight="1" x14ac:dyDescent="0.3">
      <c r="A353" s="32">
        <v>353</v>
      </c>
      <c r="B353" s="18" t="str">
        <f t="shared" si="222"/>
        <v>com.tag</v>
      </c>
      <c r="C353" s="82" t="s">
        <v>865</v>
      </c>
      <c r="D353" s="34" t="s">
        <v>56</v>
      </c>
      <c r="E353" s="26" t="str">
        <f t="shared" si="224"/>
        <v>de.revit</v>
      </c>
      <c r="F353" s="26" t="str">
        <f t="shared" si="226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25"/>
        <v>Modelado</v>
      </c>
      <c r="P353" s="25" t="str">
        <f t="shared" si="225"/>
        <v>Em.Revit</v>
      </c>
      <c r="Q353" s="35" t="str">
        <f t="shared" si="218"/>
        <v>Propriedade: com.tag    Domínio: Modelado     Range: Em.Revit</v>
      </c>
      <c r="R353" s="35" t="str">
        <f t="shared" si="219"/>
        <v>Valor:  OST_StructuralTruss</v>
      </c>
      <c r="S353" s="19" t="s">
        <v>151</v>
      </c>
      <c r="T353" s="55" t="str">
        <f t="shared" si="220"/>
        <v>Refere-se a propriedade     com.tag     &gt;  OST_TrussTags</v>
      </c>
      <c r="U353" s="84" t="s">
        <v>828</v>
      </c>
    </row>
    <row r="354" spans="1:21" ht="8.4" customHeight="1" x14ac:dyDescent="0.3">
      <c r="A354" s="32">
        <v>354</v>
      </c>
      <c r="B354" s="18" t="str">
        <f t="shared" si="222"/>
        <v>com.tag</v>
      </c>
      <c r="C354" s="82" t="s">
        <v>375</v>
      </c>
      <c r="D354" s="34" t="s">
        <v>56</v>
      </c>
      <c r="E354" s="26" t="str">
        <f t="shared" si="224"/>
        <v>de.revit</v>
      </c>
      <c r="F354" s="26" t="str">
        <f t="shared" si="226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27">O353</f>
        <v>Modelado</v>
      </c>
      <c r="P354" s="25" t="str">
        <f t="shared" si="227"/>
        <v>Em.Revit</v>
      </c>
      <c r="Q354" s="35" t="str">
        <f t="shared" si="218"/>
        <v>Propriedade: com.tag    Domínio: Modelado     Range: Em.Revit</v>
      </c>
      <c r="R354" s="35" t="str">
        <f t="shared" si="219"/>
        <v>Valor:  OST_VerticalCirculation</v>
      </c>
      <c r="S354" s="19" t="s">
        <v>151</v>
      </c>
      <c r="T354" s="55" t="str">
        <f t="shared" si="220"/>
        <v>Refere-se a propriedade     com.tag     &gt;  OST_VerticalCirculationTags</v>
      </c>
      <c r="U354" s="84" t="s">
        <v>894</v>
      </c>
    </row>
    <row r="355" spans="1:21" ht="8.4" customHeight="1" x14ac:dyDescent="0.3">
      <c r="A355" s="32">
        <v>355</v>
      </c>
      <c r="B355" s="18" t="str">
        <f t="shared" si="222"/>
        <v>com.tag</v>
      </c>
      <c r="C355" s="82" t="s">
        <v>778</v>
      </c>
      <c r="D355" s="34" t="s">
        <v>56</v>
      </c>
      <c r="E355" s="26" t="str">
        <f t="shared" si="224"/>
        <v>de.revit</v>
      </c>
      <c r="F355" s="26" t="str">
        <f t="shared" ref="F355:F364" si="228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27"/>
        <v>Modelado</v>
      </c>
      <c r="P355" s="25" t="str">
        <f t="shared" si="227"/>
        <v>Em.Revit</v>
      </c>
      <c r="Q355" s="35" t="str">
        <f t="shared" si="218"/>
        <v>Propriedade: com.tag    Domínio: Modelado     Range: Em.Revit</v>
      </c>
      <c r="R355" s="35" t="str">
        <f t="shared" si="219"/>
        <v>Valor:  OST_VibrationDampers</v>
      </c>
      <c r="S355" s="19" t="s">
        <v>151</v>
      </c>
      <c r="T355" s="55" t="str">
        <f t="shared" si="220"/>
        <v>Refere-se a propriedade     com.tag     &gt;  OST_VibrationDamperTags</v>
      </c>
      <c r="U355" s="84" t="s">
        <v>777</v>
      </c>
    </row>
    <row r="356" spans="1:21" ht="8.4" customHeight="1" x14ac:dyDescent="0.3">
      <c r="A356" s="32">
        <v>356</v>
      </c>
      <c r="B356" s="18" t="str">
        <f t="shared" si="222"/>
        <v>com.tag</v>
      </c>
      <c r="C356" s="82" t="s">
        <v>776</v>
      </c>
      <c r="D356" s="34" t="s">
        <v>56</v>
      </c>
      <c r="E356" s="26" t="str">
        <f t="shared" si="224"/>
        <v>de.revit</v>
      </c>
      <c r="F356" s="26" t="str">
        <f t="shared" si="228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27"/>
        <v>Modelado</v>
      </c>
      <c r="P356" s="25" t="str">
        <f t="shared" si="227"/>
        <v>Em.Revit</v>
      </c>
      <c r="Q356" s="35" t="str">
        <f t="shared" si="218"/>
        <v>Propriedade: com.tag    Domínio: Modelado     Range: Em.Revit</v>
      </c>
      <c r="R356" s="35" t="str">
        <f t="shared" si="219"/>
        <v>Valor:  OST_VibrationIsolators</v>
      </c>
      <c r="S356" s="19" t="s">
        <v>151</v>
      </c>
      <c r="T356" s="55" t="str">
        <f t="shared" si="220"/>
        <v>Refere-se a propriedade     com.tag     &gt;  OST_VibrationIsolatorTags</v>
      </c>
      <c r="U356" s="84" t="s">
        <v>775</v>
      </c>
    </row>
    <row r="357" spans="1:21" ht="8.4" customHeight="1" x14ac:dyDescent="0.3">
      <c r="A357" s="32">
        <v>357</v>
      </c>
      <c r="B357" s="18" t="str">
        <f t="shared" si="222"/>
        <v>com.tag</v>
      </c>
      <c r="C357" s="82" t="s">
        <v>363</v>
      </c>
      <c r="D357" s="34" t="s">
        <v>56</v>
      </c>
      <c r="E357" s="26" t="str">
        <f t="shared" si="224"/>
        <v>de.revit</v>
      </c>
      <c r="F357" s="26" t="str">
        <f t="shared" si="228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27"/>
        <v>Modelado</v>
      </c>
      <c r="P357" s="25" t="str">
        <f t="shared" si="227"/>
        <v>Em.Revit</v>
      </c>
      <c r="Q357" s="35" t="str">
        <f t="shared" si="218"/>
        <v>Propriedade: com.tag    Domínio: Modelado     Range: Em.Revit</v>
      </c>
      <c r="R357" s="35" t="str">
        <f t="shared" si="219"/>
        <v>Valor:  OST_VibrationManagement</v>
      </c>
      <c r="S357" s="19" t="s">
        <v>151</v>
      </c>
      <c r="T357" s="55" t="str">
        <f t="shared" si="220"/>
        <v>Refere-se a propriedade     com.tag     &gt;  OST_VibrationManagementTags</v>
      </c>
      <c r="U357" s="84" t="s">
        <v>767</v>
      </c>
    </row>
    <row r="358" spans="1:21" ht="8.4" customHeight="1" x14ac:dyDescent="0.3">
      <c r="A358" s="32">
        <v>358</v>
      </c>
      <c r="B358" s="18" t="str">
        <f t="shared" si="222"/>
        <v>com.tag</v>
      </c>
      <c r="C358" s="82" t="s">
        <v>347</v>
      </c>
      <c r="D358" s="34" t="s">
        <v>56</v>
      </c>
      <c r="E358" s="26" t="str">
        <f t="shared" si="224"/>
        <v>de.revit</v>
      </c>
      <c r="F358" s="26" t="str">
        <f t="shared" si="228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27"/>
        <v>Modelado</v>
      </c>
      <c r="P358" s="25" t="str">
        <f t="shared" si="227"/>
        <v>Em.Revit</v>
      </c>
      <c r="Q358" s="35" t="str">
        <f t="shared" si="218"/>
        <v>Propriedade: com.tag    Domínio: Modelado     Range: Em.Revit</v>
      </c>
      <c r="R358" s="35" t="str">
        <f t="shared" si="219"/>
        <v>Valor:  OST_WallAnalytical</v>
      </c>
      <c r="S358" s="19" t="s">
        <v>151</v>
      </c>
      <c r="T358" s="55" t="str">
        <f t="shared" si="220"/>
        <v>Refere-se a propriedade     com.tag     &gt;  OST_WallAnalyticalTags</v>
      </c>
      <c r="U358" s="84" t="s">
        <v>690</v>
      </c>
    </row>
    <row r="359" spans="1:21" ht="8.4" customHeight="1" x14ac:dyDescent="0.3">
      <c r="A359" s="32">
        <v>359</v>
      </c>
      <c r="B359" s="18" t="str">
        <f t="shared" si="222"/>
        <v>com.tag</v>
      </c>
      <c r="C359" s="82" t="s">
        <v>345</v>
      </c>
      <c r="D359" s="34" t="s">
        <v>56</v>
      </c>
      <c r="E359" s="26" t="str">
        <f t="shared" si="224"/>
        <v>de.revit</v>
      </c>
      <c r="F359" s="26" t="str">
        <f t="shared" si="228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27"/>
        <v>Modelado</v>
      </c>
      <c r="P359" s="25" t="str">
        <f t="shared" si="227"/>
        <v>Em.Revit</v>
      </c>
      <c r="Q359" s="35" t="str">
        <f t="shared" si="218"/>
        <v>Propriedade: com.tag    Domínio: Modelado     Range: Em.Revit</v>
      </c>
      <c r="R359" s="35" t="str">
        <f t="shared" si="219"/>
        <v>Valor:  OST_WallFoundationAnalytical</v>
      </c>
      <c r="S359" s="19" t="s">
        <v>151</v>
      </c>
      <c r="T359" s="55" t="str">
        <f t="shared" si="220"/>
        <v>Refere-se a propriedade     com.tag     &gt;  OST_WallFoundationAnalyticalTags</v>
      </c>
      <c r="U359" s="84" t="s">
        <v>688</v>
      </c>
    </row>
    <row r="360" spans="1:21" ht="8.4" customHeight="1" x14ac:dyDescent="0.3">
      <c r="A360" s="32">
        <v>360</v>
      </c>
      <c r="B360" s="18" t="str">
        <f t="shared" si="222"/>
        <v>com.tag</v>
      </c>
      <c r="C360" s="83" t="s">
        <v>931</v>
      </c>
      <c r="D360" s="34" t="s">
        <v>56</v>
      </c>
      <c r="E360" s="26" t="str">
        <f t="shared" si="224"/>
        <v>de.revit</v>
      </c>
      <c r="F360" s="26" t="str">
        <f t="shared" si="228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27"/>
        <v>Modelado</v>
      </c>
      <c r="P360" s="25" t="str">
        <f t="shared" si="227"/>
        <v>Em.Revit</v>
      </c>
      <c r="Q360" s="35" t="str">
        <f t="shared" si="218"/>
        <v>Propriedade: com.tag    Domínio: Modelado     Range: Em.Revit</v>
      </c>
      <c r="R360" s="35" t="str">
        <f t="shared" si="219"/>
        <v>Valor:  OST_Cornices</v>
      </c>
      <c r="S360" s="19" t="s">
        <v>151</v>
      </c>
      <c r="T360" s="55" t="str">
        <f t="shared" si="220"/>
        <v>Refere-se a propriedade     com.tag     &gt;  OST_WallSweepTags</v>
      </c>
      <c r="U360" s="85" t="s">
        <v>879</v>
      </c>
    </row>
    <row r="361" spans="1:21" ht="8.4" customHeight="1" x14ac:dyDescent="0.3">
      <c r="A361" s="32">
        <v>361</v>
      </c>
      <c r="B361" s="18" t="str">
        <f t="shared" si="222"/>
        <v>com.tag</v>
      </c>
      <c r="C361" s="82" t="s">
        <v>942</v>
      </c>
      <c r="D361" s="34" t="s">
        <v>56</v>
      </c>
      <c r="E361" s="26" t="str">
        <f t="shared" si="224"/>
        <v>de.revit</v>
      </c>
      <c r="F361" s="26" t="str">
        <f t="shared" si="228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27"/>
        <v>Modelado</v>
      </c>
      <c r="P361" s="25" t="str">
        <f t="shared" si="227"/>
        <v>Em.Revit</v>
      </c>
      <c r="Q361" s="35" t="str">
        <f t="shared" si="218"/>
        <v>Propriedade: com.tag    Domínio: Modelado     Range: Em.Revit</v>
      </c>
      <c r="R361" s="35" t="str">
        <f t="shared" si="219"/>
        <v>Valor:  OST_Walls</v>
      </c>
      <c r="S361" s="19" t="s">
        <v>151</v>
      </c>
      <c r="T361" s="55" t="str">
        <f t="shared" si="220"/>
        <v>Refere-se a propriedade     com.tag     &gt;  OST_WallTags</v>
      </c>
      <c r="U361" s="84" t="s">
        <v>846</v>
      </c>
    </row>
    <row r="362" spans="1:21" ht="8.4" customHeight="1" x14ac:dyDescent="0.3">
      <c r="A362" s="32">
        <v>362</v>
      </c>
      <c r="B362" s="18" t="str">
        <f t="shared" si="222"/>
        <v>com.tag</v>
      </c>
      <c r="C362" s="82" t="s">
        <v>152</v>
      </c>
      <c r="D362" s="34" t="s">
        <v>56</v>
      </c>
      <c r="E362" s="26" t="str">
        <f t="shared" si="224"/>
        <v>de.revit</v>
      </c>
      <c r="F362" s="26" t="str">
        <f t="shared" si="228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27"/>
        <v>Modelado</v>
      </c>
      <c r="P362" s="25" t="str">
        <f t="shared" si="227"/>
        <v>Em.Revit</v>
      </c>
      <c r="Q362" s="35" t="str">
        <f t="shared" si="218"/>
        <v>Propriedade: com.tag    Domínio: Modelado     Range: Em.Revit</v>
      </c>
      <c r="R362" s="35" t="str">
        <f t="shared" si="219"/>
        <v>Valor:  OST_Windows</v>
      </c>
      <c r="S362" s="19" t="s">
        <v>151</v>
      </c>
      <c r="T362" s="55" t="str">
        <f t="shared" si="220"/>
        <v>Refere-se a propriedade     com.tag     &gt;  OST_WindowTags</v>
      </c>
      <c r="U362" s="84" t="s">
        <v>925</v>
      </c>
    </row>
    <row r="363" spans="1:21" ht="8.4" customHeight="1" x14ac:dyDescent="0.3">
      <c r="A363" s="32">
        <v>363</v>
      </c>
      <c r="B363" s="18" t="str">
        <f t="shared" si="222"/>
        <v>com.tag</v>
      </c>
      <c r="C363" s="82" t="s">
        <v>362</v>
      </c>
      <c r="D363" s="34" t="s">
        <v>56</v>
      </c>
      <c r="E363" s="26" t="str">
        <f t="shared" si="224"/>
        <v>de.revit</v>
      </c>
      <c r="F363" s="26" t="str">
        <f t="shared" si="228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27"/>
        <v>Modelado</v>
      </c>
      <c r="P363" s="25" t="str">
        <f t="shared" si="227"/>
        <v>Em.Revit</v>
      </c>
      <c r="Q363" s="35" t="str">
        <f t="shared" si="218"/>
        <v>Propriedade: com.tag    Domínio: Modelado     Range: Em.Revit</v>
      </c>
      <c r="R363" s="35" t="str">
        <f t="shared" si="219"/>
        <v>Valor:  OST_Wire</v>
      </c>
      <c r="S363" s="19" t="s">
        <v>151</v>
      </c>
      <c r="T363" s="55" t="str">
        <f t="shared" si="220"/>
        <v>Refere-se a propriedade     com.tag     &gt;  OST_WireTags</v>
      </c>
      <c r="U363" s="84" t="s">
        <v>755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736</v>
      </c>
      <c r="D364" s="34" t="s">
        <v>56</v>
      </c>
      <c r="E364" s="26" t="str">
        <f t="shared" si="224"/>
        <v>de.revit</v>
      </c>
      <c r="F364" s="26" t="str">
        <f t="shared" si="228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27"/>
        <v>Modelado</v>
      </c>
      <c r="P364" s="25" t="str">
        <f t="shared" si="227"/>
        <v>Em.Revit</v>
      </c>
      <c r="Q364" s="35" t="str">
        <f t="shared" si="218"/>
        <v>Propriedade: com.tag    Domínio: Modelado     Range: Em.Revit</v>
      </c>
      <c r="R364" s="35" t="str">
        <f t="shared" si="219"/>
        <v>Valor:  OST_HVAC_Zones</v>
      </c>
      <c r="S364" s="19" t="s">
        <v>151</v>
      </c>
      <c r="T364" s="55" t="str">
        <f t="shared" si="220"/>
        <v>Refere-se a propriedade     com.tag     &gt;  OST_ZoneTags</v>
      </c>
      <c r="U364" s="85" t="s">
        <v>735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1009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27"/>
        <v>Modelado</v>
      </c>
      <c r="P365" s="25" t="str">
        <f t="shared" si="227"/>
        <v>Em.Revit</v>
      </c>
      <c r="Q365" s="35" t="str">
        <f t="shared" si="218"/>
        <v>Propriedade: sem.tag    Domínio: Modelado     Range: Em.Revit</v>
      </c>
      <c r="R365" s="35" t="str">
        <f t="shared" si="219"/>
        <v>Valor:  sem.tag</v>
      </c>
      <c r="S365" s="19" t="s">
        <v>151</v>
      </c>
      <c r="T365" s="55" t="str">
        <f t="shared" si="220"/>
        <v>Refere-se a propriedade     sem.tag     &gt;  OST_AbutmentFoundationTags</v>
      </c>
      <c r="U365" s="84" t="s">
        <v>793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1009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18"/>
        <v>Propriedade: sem.tag    Domínio: Modelado     Range: Em.Revit</v>
      </c>
      <c r="R366" s="35" t="str">
        <f t="shared" si="219"/>
        <v>Valor:  OST_Grids</v>
      </c>
      <c r="S366" s="19" t="s">
        <v>151</v>
      </c>
      <c r="T366" s="55" t="str">
        <f t="shared" si="220"/>
        <v>Refere-se a propriedade     sem.tag   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29">E366</f>
        <v>de.revit</v>
      </c>
      <c r="F367" s="26" t="str">
        <f t="shared" si="229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27"/>
        <v>Modelado</v>
      </c>
      <c r="P367" s="25" t="str">
        <f t="shared" si="227"/>
        <v>Em.Revit</v>
      </c>
      <c r="Q367" s="35" t="str">
        <f t="shared" si="218"/>
        <v>Propriedade: sem.tag    Domínio: Modelado     Range: Em.Revit</v>
      </c>
      <c r="R367" s="35" t="str">
        <f t="shared" si="219"/>
        <v>Valor:  OST_Levels</v>
      </c>
      <c r="S367" s="19" t="s">
        <v>151</v>
      </c>
      <c r="T367" s="55" t="str">
        <f t="shared" si="220"/>
        <v>Refere-se a propriedade     sem.tag     &gt;  OST_Levels</v>
      </c>
      <c r="U367" s="84" t="s">
        <v>170</v>
      </c>
    </row>
    <row r="368" spans="1:21" ht="8.4" customHeight="1" x14ac:dyDescent="0.3">
      <c r="A368" s="32">
        <v>368</v>
      </c>
      <c r="B368" s="112" t="str">
        <f>ProjInfo!B6</f>
        <v>NBR.Data</v>
      </c>
      <c r="C368" s="114" t="str">
        <f>F368</f>
        <v>de.ifc</v>
      </c>
      <c r="D368" s="113" t="s">
        <v>56</v>
      </c>
      <c r="E368" s="41" t="str">
        <f>ProjInfo!B5</f>
        <v>NBR.Prop</v>
      </c>
      <c r="F368" s="41" t="s">
        <v>1477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1441</v>
      </c>
      <c r="P368" s="39" t="s">
        <v>1475</v>
      </c>
      <c r="Q368" s="35" t="str">
        <f t="shared" si="218"/>
        <v>Propriedade: de.ifc    Domínio: Modelado     Range: Em.IFC</v>
      </c>
      <c r="R368" s="35" t="str">
        <f t="shared" si="219"/>
        <v>Valor:  de.ifc</v>
      </c>
      <c r="S368" s="19" t="s">
        <v>151</v>
      </c>
      <c r="T368" s="55" t="str">
        <f t="shared" si="220"/>
        <v>Refere-se a propriedade     de.ifc     &gt;  ifc</v>
      </c>
      <c r="U368" s="84" t="s">
        <v>678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1342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18"/>
        <v>Propriedade: da.classe.ifc    Domínio: Modelado     Range: Em.IFC</v>
      </c>
      <c r="R369" s="35" t="str">
        <f t="shared" si="219"/>
        <v>Valor:  da.classe.ifc</v>
      </c>
      <c r="S369" s="19" t="s">
        <v>151</v>
      </c>
      <c r="T369" s="55" t="str">
        <f t="shared" si="220"/>
        <v>Refere-se a propriedade     da.classe.ifc     &gt;  da.classe.ifc</v>
      </c>
      <c r="U369" s="55" t="str">
        <f t="shared" ref="U369:U432" si="230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1342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31">O369</f>
        <v>Modelado</v>
      </c>
      <c r="P370" s="23" t="str">
        <f t="shared" si="231"/>
        <v>Em.IFC</v>
      </c>
      <c r="Q370" s="35" t="str">
        <f t="shared" si="218"/>
        <v>Propriedade: da.classe.ifc    Domínio: Modelado     Range: Em.IFC</v>
      </c>
      <c r="R370" s="35" t="str">
        <f t="shared" si="219"/>
        <v>Valor:  ifcOccupant</v>
      </c>
      <c r="S370" s="19" t="s">
        <v>151</v>
      </c>
      <c r="T370" s="55" t="str">
        <f t="shared" si="220"/>
        <v>Refere-se a propriedade     da.classe.ifc     &gt;  ifcOccupant</v>
      </c>
      <c r="U370" s="55" t="str">
        <f t="shared" si="230"/>
        <v>ifcOccupant</v>
      </c>
    </row>
    <row r="371" spans="1:21" ht="8.4" customHeight="1" x14ac:dyDescent="0.3">
      <c r="A371" s="32">
        <v>371</v>
      </c>
      <c r="B371" s="18" t="str">
        <f t="shared" ref="B371:B434" si="232">F371</f>
        <v>da.classe.ifc</v>
      </c>
      <c r="C371" s="82" t="s">
        <v>193</v>
      </c>
      <c r="D371" s="34" t="s">
        <v>56</v>
      </c>
      <c r="E371" s="26" t="str">
        <f t="shared" ref="E371:F386" si="233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31"/>
        <v>Modelado</v>
      </c>
      <c r="P371" s="23" t="str">
        <f t="shared" si="231"/>
        <v>Em.IFC</v>
      </c>
      <c r="Q371" s="35" t="str">
        <f t="shared" si="218"/>
        <v>Propriedade: da.classe.ifc    Domínio: Modelado     Range: Em.IFC</v>
      </c>
      <c r="R371" s="35" t="str">
        <f t="shared" si="219"/>
        <v>Valor:  ifcBeam</v>
      </c>
      <c r="S371" s="19" t="s">
        <v>151</v>
      </c>
      <c r="T371" s="55" t="str">
        <f t="shared" si="220"/>
        <v>Refere-se a propriedade     da.classe.ifc     &gt;  ifcBeam</v>
      </c>
      <c r="U371" s="55" t="str">
        <f t="shared" si="230"/>
        <v>ifcBeam</v>
      </c>
    </row>
    <row r="372" spans="1:21" ht="8.4" customHeight="1" x14ac:dyDescent="0.3">
      <c r="A372" s="32">
        <v>372</v>
      </c>
      <c r="B372" s="18" t="str">
        <f t="shared" si="232"/>
        <v>da.classe.ifc</v>
      </c>
      <c r="C372" s="82" t="s">
        <v>195</v>
      </c>
      <c r="D372" s="34" t="s">
        <v>56</v>
      </c>
      <c r="E372" s="26" t="str">
        <f t="shared" si="233"/>
        <v>de.ifc</v>
      </c>
      <c r="F372" s="26" t="str">
        <f t="shared" si="233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31"/>
        <v>Modelado</v>
      </c>
      <c r="P372" s="23" t="str">
        <f t="shared" si="231"/>
        <v>Em.IFC</v>
      </c>
      <c r="Q372" s="35" t="str">
        <f t="shared" si="218"/>
        <v>Propriedade: da.classe.ifc    Domínio: Modelado     Range: Em.IFC</v>
      </c>
      <c r="R372" s="35" t="str">
        <f t="shared" si="219"/>
        <v>Valor:  ifcBuiIdingEIementProxy</v>
      </c>
      <c r="S372" s="19" t="s">
        <v>151</v>
      </c>
      <c r="T372" s="55" t="str">
        <f t="shared" si="220"/>
        <v>Refere-se a propriedade     da.classe.ifc     &gt;  ifcBuiIdingEIementProxy</v>
      </c>
      <c r="U372" s="55" t="str">
        <f t="shared" si="230"/>
        <v>ifcBuiIdingEIementProxy</v>
      </c>
    </row>
    <row r="373" spans="1:21" ht="8.4" customHeight="1" x14ac:dyDescent="0.3">
      <c r="A373" s="32">
        <v>373</v>
      </c>
      <c r="B373" s="18" t="str">
        <f t="shared" si="232"/>
        <v>da.classe.ifc</v>
      </c>
      <c r="C373" s="82" t="s">
        <v>201</v>
      </c>
      <c r="D373" s="34" t="s">
        <v>56</v>
      </c>
      <c r="E373" s="26" t="str">
        <f t="shared" si="233"/>
        <v>de.ifc</v>
      </c>
      <c r="F373" s="26" t="str">
        <f t="shared" si="233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31"/>
        <v>Modelado</v>
      </c>
      <c r="P373" s="23" t="str">
        <f t="shared" si="231"/>
        <v>Em.IFC</v>
      </c>
      <c r="Q373" s="35" t="str">
        <f t="shared" si="218"/>
        <v>Propriedade: da.classe.ifc    Domínio: Modelado     Range: Em.IFC</v>
      </c>
      <c r="R373" s="35" t="str">
        <f t="shared" si="219"/>
        <v>Valor:  ifcChimney</v>
      </c>
      <c r="S373" s="19" t="s">
        <v>151</v>
      </c>
      <c r="T373" s="55" t="str">
        <f t="shared" si="220"/>
        <v>Refere-se a propriedade     da.classe.ifc     &gt;  ifcChimney</v>
      </c>
      <c r="U373" s="55" t="str">
        <f t="shared" si="230"/>
        <v>ifcChimney</v>
      </c>
    </row>
    <row r="374" spans="1:21" ht="8.4" customHeight="1" x14ac:dyDescent="0.3">
      <c r="A374" s="32">
        <v>374</v>
      </c>
      <c r="B374" s="18" t="str">
        <f t="shared" si="232"/>
        <v>da.classe.ifc</v>
      </c>
      <c r="C374" s="82" t="s">
        <v>203</v>
      </c>
      <c r="D374" s="34" t="s">
        <v>56</v>
      </c>
      <c r="E374" s="26" t="str">
        <f t="shared" si="233"/>
        <v>de.ifc</v>
      </c>
      <c r="F374" s="26" t="str">
        <f t="shared" si="233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31"/>
        <v>Modelado</v>
      </c>
      <c r="P374" s="23" t="str">
        <f t="shared" si="231"/>
        <v>Em.IFC</v>
      </c>
      <c r="Q374" s="35" t="str">
        <f t="shared" si="218"/>
        <v>Propriedade: da.classe.ifc    Domínio: Modelado     Range: Em.IFC</v>
      </c>
      <c r="R374" s="35" t="str">
        <f t="shared" si="219"/>
        <v>Valor:  ifcCoIumn</v>
      </c>
      <c r="S374" s="19" t="s">
        <v>151</v>
      </c>
      <c r="T374" s="55" t="str">
        <f t="shared" si="220"/>
        <v>Refere-se a propriedade     da.classe.ifc     &gt;  ifcCoIumn</v>
      </c>
      <c r="U374" s="55" t="str">
        <f t="shared" si="230"/>
        <v>ifcCoIumn</v>
      </c>
    </row>
    <row r="375" spans="1:21" ht="8.4" customHeight="1" x14ac:dyDescent="0.3">
      <c r="A375" s="32">
        <v>375</v>
      </c>
      <c r="B375" s="18" t="str">
        <f t="shared" si="232"/>
        <v>da.classe.ifc</v>
      </c>
      <c r="C375" s="82" t="s">
        <v>207</v>
      </c>
      <c r="D375" s="34" t="s">
        <v>56</v>
      </c>
      <c r="E375" s="26" t="str">
        <f t="shared" si="233"/>
        <v>de.ifc</v>
      </c>
      <c r="F375" s="26" t="str">
        <f t="shared" si="233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31"/>
        <v>Modelado</v>
      </c>
      <c r="P375" s="23" t="str">
        <f t="shared" si="231"/>
        <v>Em.IFC</v>
      </c>
      <c r="Q375" s="35" t="str">
        <f t="shared" si="218"/>
        <v>Propriedade: da.classe.ifc    Domínio: Modelado     Range: Em.IFC</v>
      </c>
      <c r="R375" s="35" t="str">
        <f t="shared" si="219"/>
        <v>Valor:  ifcCovering</v>
      </c>
      <c r="S375" s="19" t="s">
        <v>151</v>
      </c>
      <c r="T375" s="55" t="str">
        <f t="shared" si="220"/>
        <v>Refere-se a propriedade     da.classe.ifc     &gt;  ifcCovering</v>
      </c>
      <c r="U375" s="55" t="str">
        <f t="shared" si="230"/>
        <v>ifcCovering</v>
      </c>
    </row>
    <row r="376" spans="1:21" ht="8.4" customHeight="1" x14ac:dyDescent="0.3">
      <c r="A376" s="32">
        <v>376</v>
      </c>
      <c r="B376" s="18" t="str">
        <f t="shared" si="232"/>
        <v>da.classe.ifc</v>
      </c>
      <c r="C376" s="82" t="s">
        <v>208</v>
      </c>
      <c r="D376" s="34" t="s">
        <v>56</v>
      </c>
      <c r="E376" s="26" t="str">
        <f t="shared" si="233"/>
        <v>de.ifc</v>
      </c>
      <c r="F376" s="26" t="str">
        <f t="shared" si="233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31"/>
        <v>Modelado</v>
      </c>
      <c r="P376" s="23" t="str">
        <f t="shared" si="231"/>
        <v>Em.IFC</v>
      </c>
      <c r="Q376" s="35" t="str">
        <f t="shared" si="218"/>
        <v>Propriedade: da.classe.ifc    Domínio: Modelado     Range: Em.IFC</v>
      </c>
      <c r="R376" s="35" t="str">
        <f t="shared" si="219"/>
        <v>Valor:  ifcCurtainWaII</v>
      </c>
      <c r="S376" s="19" t="s">
        <v>151</v>
      </c>
      <c r="T376" s="55" t="str">
        <f t="shared" si="220"/>
        <v>Refere-se a propriedade     da.classe.ifc     &gt;  ifcCurtainWaII</v>
      </c>
      <c r="U376" s="55" t="str">
        <f t="shared" si="230"/>
        <v>ifcCurtainWaII</v>
      </c>
    </row>
    <row r="377" spans="1:21" ht="8.4" customHeight="1" x14ac:dyDescent="0.3">
      <c r="A377" s="32">
        <v>377</v>
      </c>
      <c r="B377" s="18" t="str">
        <f t="shared" si="232"/>
        <v>da.classe.ifc</v>
      </c>
      <c r="C377" s="82" t="s">
        <v>63</v>
      </c>
      <c r="D377" s="34" t="s">
        <v>56</v>
      </c>
      <c r="E377" s="26" t="str">
        <f t="shared" si="233"/>
        <v>de.ifc</v>
      </c>
      <c r="F377" s="26" t="str">
        <f t="shared" si="233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31"/>
        <v>Modelado</v>
      </c>
      <c r="P377" s="23" t="str">
        <f t="shared" si="231"/>
        <v>Em.IFC</v>
      </c>
      <c r="Q377" s="35" t="str">
        <f t="shared" si="218"/>
        <v>Propriedade: da.classe.ifc    Domínio: Modelado     Range: Em.IFC</v>
      </c>
      <c r="R377" s="35" t="str">
        <f t="shared" si="219"/>
        <v>Valor:  ifcDoor</v>
      </c>
      <c r="S377" s="19" t="s">
        <v>151</v>
      </c>
      <c r="T377" s="55" t="str">
        <f t="shared" si="220"/>
        <v>Refere-se a propriedade     da.classe.ifc     &gt;  ifcDoor</v>
      </c>
      <c r="U377" s="55" t="str">
        <f t="shared" si="230"/>
        <v>ifcDoor</v>
      </c>
    </row>
    <row r="378" spans="1:21" ht="8.4" customHeight="1" x14ac:dyDescent="0.3">
      <c r="A378" s="32">
        <v>378</v>
      </c>
      <c r="B378" s="18" t="str">
        <f t="shared" si="232"/>
        <v>da.classe.ifc</v>
      </c>
      <c r="C378" s="82" t="s">
        <v>229</v>
      </c>
      <c r="D378" s="34" t="s">
        <v>56</v>
      </c>
      <c r="E378" s="26" t="str">
        <f t="shared" si="233"/>
        <v>de.ifc</v>
      </c>
      <c r="F378" s="26" t="str">
        <f t="shared" si="233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31"/>
        <v>Modelado</v>
      </c>
      <c r="P378" s="23" t="str">
        <f t="shared" si="231"/>
        <v>Em.IFC</v>
      </c>
      <c r="Q378" s="35" t="str">
        <f t="shared" si="218"/>
        <v>Propriedade: da.classe.ifc    Domínio: Modelado     Range: Em.IFC</v>
      </c>
      <c r="R378" s="35" t="str">
        <f t="shared" si="219"/>
        <v>Valor:  ifcFooting</v>
      </c>
      <c r="S378" s="19" t="s">
        <v>151</v>
      </c>
      <c r="T378" s="55" t="str">
        <f t="shared" si="220"/>
        <v>Refere-se a propriedade     da.classe.ifc     &gt;  ifcFooting</v>
      </c>
      <c r="U378" s="55" t="str">
        <f t="shared" si="230"/>
        <v>ifcFooting</v>
      </c>
    </row>
    <row r="379" spans="1:21" ht="8.4" customHeight="1" x14ac:dyDescent="0.3">
      <c r="A379" s="32">
        <v>379</v>
      </c>
      <c r="B379" s="18" t="str">
        <f t="shared" si="232"/>
        <v>da.classe.ifc</v>
      </c>
      <c r="C379" s="82" t="s">
        <v>238</v>
      </c>
      <c r="D379" s="34" t="s">
        <v>56</v>
      </c>
      <c r="E379" s="26" t="str">
        <f t="shared" si="233"/>
        <v>de.ifc</v>
      </c>
      <c r="F379" s="26" t="str">
        <f t="shared" si="233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31"/>
        <v>Modelado</v>
      </c>
      <c r="P379" s="23" t="str">
        <f t="shared" si="231"/>
        <v>Em.IFC</v>
      </c>
      <c r="Q379" s="35" t="str">
        <f t="shared" si="218"/>
        <v>Propriedade: da.classe.ifc    Domínio: Modelado     Range: Em.IFC</v>
      </c>
      <c r="R379" s="35" t="str">
        <f t="shared" si="219"/>
        <v>Valor:  ifcMember</v>
      </c>
      <c r="S379" s="19" t="s">
        <v>151</v>
      </c>
      <c r="T379" s="55" t="str">
        <f t="shared" si="220"/>
        <v>Refere-se a propriedade     da.classe.ifc     &gt;  ifcMember</v>
      </c>
      <c r="U379" s="55" t="str">
        <f t="shared" si="230"/>
        <v>ifcMember</v>
      </c>
    </row>
    <row r="380" spans="1:21" ht="8.4" customHeight="1" x14ac:dyDescent="0.3">
      <c r="A380" s="32">
        <v>380</v>
      </c>
      <c r="B380" s="18" t="str">
        <f t="shared" si="232"/>
        <v>da.classe.ifc</v>
      </c>
      <c r="C380" s="82" t="s">
        <v>240</v>
      </c>
      <c r="D380" s="34" t="s">
        <v>56</v>
      </c>
      <c r="E380" s="26" t="str">
        <f t="shared" si="233"/>
        <v>de.ifc</v>
      </c>
      <c r="F380" s="26" t="str">
        <f t="shared" si="233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31"/>
        <v>Modelado</v>
      </c>
      <c r="P380" s="23" t="str">
        <f t="shared" si="231"/>
        <v>Em.IFC</v>
      </c>
      <c r="Q380" s="35" t="str">
        <f t="shared" si="218"/>
        <v>Propriedade: da.classe.ifc    Domínio: Modelado     Range: Em.IFC</v>
      </c>
      <c r="R380" s="35" t="str">
        <f t="shared" si="219"/>
        <v>Valor:  ifcPIate</v>
      </c>
      <c r="S380" s="19" t="s">
        <v>151</v>
      </c>
      <c r="T380" s="55" t="str">
        <f t="shared" si="220"/>
        <v>Refere-se a propriedade     da.classe.ifc     &gt;  ifcPIate</v>
      </c>
      <c r="U380" s="55" t="str">
        <f t="shared" si="230"/>
        <v>ifcPIate</v>
      </c>
    </row>
    <row r="381" spans="1:21" ht="8.4" customHeight="1" x14ac:dyDescent="0.3">
      <c r="A381" s="32">
        <v>381</v>
      </c>
      <c r="B381" s="18" t="str">
        <f t="shared" si="232"/>
        <v>da.classe.ifc</v>
      </c>
      <c r="C381" s="82" t="s">
        <v>241</v>
      </c>
      <c r="D381" s="34" t="s">
        <v>56</v>
      </c>
      <c r="E381" s="26" t="str">
        <f t="shared" si="233"/>
        <v>de.ifc</v>
      </c>
      <c r="F381" s="26" t="str">
        <f t="shared" si="233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31"/>
        <v>Modelado</v>
      </c>
      <c r="P381" s="23" t="str">
        <f t="shared" si="231"/>
        <v>Em.IFC</v>
      </c>
      <c r="Q381" s="35" t="str">
        <f t="shared" si="218"/>
        <v>Propriedade: da.classe.ifc    Domínio: Modelado     Range: Em.IFC</v>
      </c>
      <c r="R381" s="35" t="str">
        <f t="shared" si="219"/>
        <v>Valor:  ifcPile</v>
      </c>
      <c r="S381" s="19" t="s">
        <v>151</v>
      </c>
      <c r="T381" s="55" t="str">
        <f t="shared" si="220"/>
        <v>Refere-se a propriedade     da.classe.ifc     &gt;  ifcPile</v>
      </c>
      <c r="U381" s="55" t="str">
        <f t="shared" si="230"/>
        <v>ifcPile</v>
      </c>
    </row>
    <row r="382" spans="1:21" ht="8.4" customHeight="1" x14ac:dyDescent="0.3">
      <c r="A382" s="32">
        <v>382</v>
      </c>
      <c r="B382" s="18" t="str">
        <f t="shared" si="232"/>
        <v>da.classe.ifc</v>
      </c>
      <c r="C382" s="82" t="s">
        <v>301</v>
      </c>
      <c r="D382" s="34" t="s">
        <v>56</v>
      </c>
      <c r="E382" s="26" t="str">
        <f t="shared" si="233"/>
        <v>de.ifc</v>
      </c>
      <c r="F382" s="26" t="str">
        <f t="shared" si="233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31"/>
        <v>Modelado</v>
      </c>
      <c r="P382" s="23" t="str">
        <f t="shared" si="231"/>
        <v>Em.IFC</v>
      </c>
      <c r="Q382" s="35" t="str">
        <f t="shared" si="218"/>
        <v>Propriedade: da.classe.ifc    Domínio: Modelado     Range: Em.IFC</v>
      </c>
      <c r="R382" s="35" t="str">
        <f t="shared" si="219"/>
        <v>Valor:  ifcRailing</v>
      </c>
      <c r="S382" s="19" t="s">
        <v>151</v>
      </c>
      <c r="T382" s="55" t="str">
        <f t="shared" si="220"/>
        <v>Refere-se a propriedade     da.classe.ifc     &gt;  ifcRailing</v>
      </c>
      <c r="U382" s="55" t="str">
        <f t="shared" si="230"/>
        <v>ifcRailing</v>
      </c>
    </row>
    <row r="383" spans="1:21" ht="8.4" customHeight="1" x14ac:dyDescent="0.3">
      <c r="A383" s="32">
        <v>383</v>
      </c>
      <c r="B383" s="18" t="str">
        <f t="shared" si="232"/>
        <v>da.classe.ifc</v>
      </c>
      <c r="C383" s="82" t="s">
        <v>246</v>
      </c>
      <c r="D383" s="34" t="s">
        <v>56</v>
      </c>
      <c r="E383" s="26" t="str">
        <f t="shared" si="233"/>
        <v>de.ifc</v>
      </c>
      <c r="F383" s="26" t="str">
        <f t="shared" si="233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31"/>
        <v>Modelado</v>
      </c>
      <c r="P383" s="23" t="str">
        <f t="shared" si="231"/>
        <v>Em.IFC</v>
      </c>
      <c r="Q383" s="35" t="str">
        <f t="shared" si="218"/>
        <v>Propriedade: da.classe.ifc    Domínio: Modelado     Range: Em.IFC</v>
      </c>
      <c r="R383" s="35" t="str">
        <f t="shared" si="219"/>
        <v>Valor:  ifcRamp</v>
      </c>
      <c r="S383" s="19" t="s">
        <v>151</v>
      </c>
      <c r="T383" s="55" t="str">
        <f t="shared" si="220"/>
        <v>Refere-se a propriedade     da.classe.ifc     &gt;  ifcRamp</v>
      </c>
      <c r="U383" s="55" t="str">
        <f t="shared" si="230"/>
        <v>ifcRamp</v>
      </c>
    </row>
    <row r="384" spans="1:21" ht="8.4" customHeight="1" x14ac:dyDescent="0.3">
      <c r="A384" s="32">
        <v>384</v>
      </c>
      <c r="B384" s="18" t="str">
        <f t="shared" si="232"/>
        <v>da.classe.ifc</v>
      </c>
      <c r="C384" s="82" t="s">
        <v>247</v>
      </c>
      <c r="D384" s="34" t="s">
        <v>56</v>
      </c>
      <c r="E384" s="26" t="str">
        <f t="shared" si="233"/>
        <v>de.ifc</v>
      </c>
      <c r="F384" s="26" t="str">
        <f t="shared" si="233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31"/>
        <v>Modelado</v>
      </c>
      <c r="P384" s="23" t="str">
        <f t="shared" si="231"/>
        <v>Em.IFC</v>
      </c>
      <c r="Q384" s="35" t="str">
        <f t="shared" si="218"/>
        <v>Propriedade: da.classe.ifc    Domínio: Modelado     Range: Em.IFC</v>
      </c>
      <c r="R384" s="35" t="str">
        <f t="shared" si="219"/>
        <v>Valor:  ifcRampFIight</v>
      </c>
      <c r="S384" s="19" t="s">
        <v>151</v>
      </c>
      <c r="T384" s="55" t="str">
        <f t="shared" si="220"/>
        <v>Refere-se a propriedade     da.classe.ifc     &gt;  ifcRampFIight</v>
      </c>
      <c r="U384" s="55" t="str">
        <f t="shared" si="230"/>
        <v>ifcRampFIight</v>
      </c>
    </row>
    <row r="385" spans="1:21" ht="8.4" customHeight="1" x14ac:dyDescent="0.3">
      <c r="A385" s="32">
        <v>385</v>
      </c>
      <c r="B385" s="18" t="str">
        <f t="shared" si="232"/>
        <v>da.classe.ifc</v>
      </c>
      <c r="C385" s="82" t="s">
        <v>250</v>
      </c>
      <c r="D385" s="34" t="s">
        <v>56</v>
      </c>
      <c r="E385" s="26" t="str">
        <f t="shared" si="233"/>
        <v>de.ifc</v>
      </c>
      <c r="F385" s="26" t="str">
        <f t="shared" si="233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31"/>
        <v>Modelado</v>
      </c>
      <c r="P385" s="23" t="str">
        <f t="shared" si="231"/>
        <v>Em.IFC</v>
      </c>
      <c r="Q385" s="35" t="str">
        <f t="shared" si="218"/>
        <v>Propriedade: da.classe.ifc    Domínio: Modelado     Range: Em.IFC</v>
      </c>
      <c r="R385" s="35" t="str">
        <f t="shared" si="219"/>
        <v>Valor:  ifcRoof</v>
      </c>
      <c r="S385" s="19" t="s">
        <v>151</v>
      </c>
      <c r="T385" s="55" t="str">
        <f t="shared" si="220"/>
        <v>Refere-se a propriedade     da.classe.ifc     &gt;  ifcRoof</v>
      </c>
      <c r="U385" s="55" t="str">
        <f t="shared" si="230"/>
        <v>ifcRoof</v>
      </c>
    </row>
    <row r="386" spans="1:21" ht="8.4" customHeight="1" x14ac:dyDescent="0.3">
      <c r="A386" s="32">
        <v>386</v>
      </c>
      <c r="B386" s="18" t="str">
        <f t="shared" si="232"/>
        <v>da.classe.ifc</v>
      </c>
      <c r="C386" s="82" t="s">
        <v>253</v>
      </c>
      <c r="D386" s="34" t="s">
        <v>56</v>
      </c>
      <c r="E386" s="26" t="str">
        <f t="shared" si="233"/>
        <v>de.ifc</v>
      </c>
      <c r="F386" s="26" t="str">
        <f t="shared" si="233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34">O385</f>
        <v>Modelado</v>
      </c>
      <c r="P386" s="23" t="str">
        <f t="shared" si="234"/>
        <v>Em.IFC</v>
      </c>
      <c r="Q386" s="35" t="str">
        <f t="shared" ref="Q386:Q449" si="235">_xlfn.CONCAT("Propriedade: ",  F386, "    Domínio: ", O386, "     Range: ", P386)</f>
        <v>Propriedade: da.classe.ifc    Domínio: Modelado     Range: Em.IFC</v>
      </c>
      <c r="R386" s="35" t="str">
        <f t="shared" ref="R386:R449" si="236">_xlfn.CONCAT("Valor:  ", C386)</f>
        <v>Valor:  ifcShadingDevice</v>
      </c>
      <c r="S386" s="19" t="s">
        <v>151</v>
      </c>
      <c r="T386" s="55" t="str">
        <f t="shared" ref="T386:T449" si="237">_xlfn.CONCAT("Refere-se a propriedade     ",F386, "     &gt;  ",U386)</f>
        <v>Refere-se a propriedade     da.classe.ifc     &gt;  ifcShadingDevice</v>
      </c>
      <c r="U386" s="55" t="str">
        <f t="shared" si="230"/>
        <v>ifcShadingDevice</v>
      </c>
    </row>
    <row r="387" spans="1:21" ht="8.4" customHeight="1" x14ac:dyDescent="0.3">
      <c r="A387" s="32">
        <v>387</v>
      </c>
      <c r="B387" s="18" t="str">
        <f t="shared" si="232"/>
        <v>da.classe.ifc</v>
      </c>
      <c r="C387" s="82" t="s">
        <v>255</v>
      </c>
      <c r="D387" s="34" t="s">
        <v>56</v>
      </c>
      <c r="E387" s="26" t="str">
        <f t="shared" ref="E387:F402" si="238">E386</f>
        <v>de.ifc</v>
      </c>
      <c r="F387" s="26" t="str">
        <f t="shared" si="238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34"/>
        <v>Modelado</v>
      </c>
      <c r="P387" s="23" t="str">
        <f t="shared" si="234"/>
        <v>Em.IFC</v>
      </c>
      <c r="Q387" s="35" t="str">
        <f t="shared" si="235"/>
        <v>Propriedade: da.classe.ifc    Domínio: Modelado     Range: Em.IFC</v>
      </c>
      <c r="R387" s="35" t="str">
        <f t="shared" si="236"/>
        <v>Valor:  ifcSlab</v>
      </c>
      <c r="S387" s="19" t="s">
        <v>151</v>
      </c>
      <c r="T387" s="55" t="str">
        <f t="shared" si="237"/>
        <v>Refere-se a propriedade     da.classe.ifc     &gt;  ifcSlab</v>
      </c>
      <c r="U387" s="55" t="str">
        <f t="shared" si="230"/>
        <v>ifcSlab</v>
      </c>
    </row>
    <row r="388" spans="1:21" ht="8.4" customHeight="1" x14ac:dyDescent="0.3">
      <c r="A388" s="32">
        <v>388</v>
      </c>
      <c r="B388" s="18" t="str">
        <f t="shared" si="232"/>
        <v>da.classe.ifc</v>
      </c>
      <c r="C388" s="82" t="s">
        <v>257</v>
      </c>
      <c r="D388" s="34" t="s">
        <v>56</v>
      </c>
      <c r="E388" s="26" t="str">
        <f t="shared" si="238"/>
        <v>de.ifc</v>
      </c>
      <c r="F388" s="26" t="str">
        <f t="shared" si="238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34"/>
        <v>Modelado</v>
      </c>
      <c r="P388" s="23" t="str">
        <f t="shared" si="234"/>
        <v>Em.IFC</v>
      </c>
      <c r="Q388" s="35" t="str">
        <f t="shared" si="235"/>
        <v>Propriedade: da.classe.ifc    Domínio: Modelado     Range: Em.IFC</v>
      </c>
      <c r="R388" s="35" t="str">
        <f t="shared" si="236"/>
        <v>Valor:  ifcStair</v>
      </c>
      <c r="S388" s="19" t="s">
        <v>151</v>
      </c>
      <c r="T388" s="55" t="str">
        <f t="shared" si="237"/>
        <v>Refere-se a propriedade     da.classe.ifc     &gt;  ifcStair</v>
      </c>
      <c r="U388" s="55" t="str">
        <f t="shared" si="230"/>
        <v>ifcStair</v>
      </c>
    </row>
    <row r="389" spans="1:21" ht="8.4" customHeight="1" x14ac:dyDescent="0.3">
      <c r="A389" s="32">
        <v>389</v>
      </c>
      <c r="B389" s="18" t="str">
        <f t="shared" si="232"/>
        <v>da.classe.ifc</v>
      </c>
      <c r="C389" s="82" t="s">
        <v>258</v>
      </c>
      <c r="D389" s="34" t="s">
        <v>56</v>
      </c>
      <c r="E389" s="26" t="str">
        <f t="shared" si="238"/>
        <v>de.ifc</v>
      </c>
      <c r="F389" s="26" t="str">
        <f t="shared" si="238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34"/>
        <v>Modelado</v>
      </c>
      <c r="P389" s="23" t="str">
        <f t="shared" si="234"/>
        <v>Em.IFC</v>
      </c>
      <c r="Q389" s="35" t="str">
        <f t="shared" si="235"/>
        <v>Propriedade: da.classe.ifc    Domínio: Modelado     Range: Em.IFC</v>
      </c>
      <c r="R389" s="35" t="str">
        <f t="shared" si="236"/>
        <v>Valor:  ifcStairFIight</v>
      </c>
      <c r="S389" s="19" t="s">
        <v>151</v>
      </c>
      <c r="T389" s="55" t="str">
        <f t="shared" si="237"/>
        <v>Refere-se a propriedade     da.classe.ifc     &gt;  ifcStairFIight</v>
      </c>
      <c r="U389" s="55" t="str">
        <f t="shared" si="230"/>
        <v>ifcStairFIight</v>
      </c>
    </row>
    <row r="390" spans="1:21" ht="8.4" customHeight="1" x14ac:dyDescent="0.3">
      <c r="A390" s="32">
        <v>390</v>
      </c>
      <c r="B390" s="18" t="str">
        <f t="shared" si="232"/>
        <v>da.classe.ifc</v>
      </c>
      <c r="C390" s="82" t="s">
        <v>266</v>
      </c>
      <c r="D390" s="34" t="s">
        <v>56</v>
      </c>
      <c r="E390" s="26" t="str">
        <f t="shared" si="238"/>
        <v>de.ifc</v>
      </c>
      <c r="F390" s="26" t="str">
        <f t="shared" si="238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34"/>
        <v>Modelado</v>
      </c>
      <c r="P390" s="23" t="str">
        <f t="shared" si="234"/>
        <v>Em.IFC</v>
      </c>
      <c r="Q390" s="35" t="str">
        <f t="shared" si="235"/>
        <v>Propriedade: da.classe.ifc    Domínio: Modelado     Range: Em.IFC</v>
      </c>
      <c r="R390" s="35" t="str">
        <f t="shared" si="236"/>
        <v>Valor:  ifcWaII</v>
      </c>
      <c r="S390" s="19" t="s">
        <v>151</v>
      </c>
      <c r="T390" s="55" t="str">
        <f t="shared" si="237"/>
        <v>Refere-se a propriedade     da.classe.ifc     &gt;  ifcWaII</v>
      </c>
      <c r="U390" s="55" t="str">
        <f t="shared" si="230"/>
        <v>ifcWaII</v>
      </c>
    </row>
    <row r="391" spans="1:21" ht="8.4" customHeight="1" x14ac:dyDescent="0.3">
      <c r="A391" s="32">
        <v>391</v>
      </c>
      <c r="B391" s="18" t="str">
        <f t="shared" si="232"/>
        <v>da.classe.ifc</v>
      </c>
      <c r="C391" s="82" t="s">
        <v>64</v>
      </c>
      <c r="D391" s="34" t="s">
        <v>56</v>
      </c>
      <c r="E391" s="26" t="str">
        <f t="shared" si="238"/>
        <v>de.ifc</v>
      </c>
      <c r="F391" s="26" t="str">
        <f t="shared" si="238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34"/>
        <v>Modelado</v>
      </c>
      <c r="P391" s="23" t="str">
        <f t="shared" si="234"/>
        <v>Em.IFC</v>
      </c>
      <c r="Q391" s="35" t="str">
        <f t="shared" si="235"/>
        <v>Propriedade: da.classe.ifc    Domínio: Modelado     Range: Em.IFC</v>
      </c>
      <c r="R391" s="35" t="str">
        <f t="shared" si="236"/>
        <v>Valor:  ifcWindow</v>
      </c>
      <c r="S391" s="19" t="s">
        <v>151</v>
      </c>
      <c r="T391" s="55" t="str">
        <f t="shared" si="237"/>
        <v>Refere-se a propriedade     da.classe.ifc     &gt;  ifcWindow</v>
      </c>
      <c r="U391" s="55" t="str">
        <f t="shared" si="230"/>
        <v>ifcWindow</v>
      </c>
    </row>
    <row r="392" spans="1:21" ht="8.4" customHeight="1" x14ac:dyDescent="0.3">
      <c r="A392" s="32">
        <v>392</v>
      </c>
      <c r="B392" s="18" t="str">
        <f t="shared" si="232"/>
        <v>da.classe.ifc</v>
      </c>
      <c r="C392" s="87" t="s">
        <v>308</v>
      </c>
      <c r="D392" s="34" t="s">
        <v>56</v>
      </c>
      <c r="E392" s="26" t="str">
        <f t="shared" si="238"/>
        <v>de.ifc</v>
      </c>
      <c r="F392" s="26" t="str">
        <f t="shared" si="238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34"/>
        <v>Modelado</v>
      </c>
      <c r="P392" s="23" t="str">
        <f t="shared" si="234"/>
        <v>Em.IFC</v>
      </c>
      <c r="Q392" s="35" t="str">
        <f t="shared" si="235"/>
        <v>Propriedade: da.classe.ifc    Domínio: Modelado     Range: Em.IFC</v>
      </c>
      <c r="R392" s="35" t="str">
        <f t="shared" si="236"/>
        <v>Valor:  ifcActionRequest</v>
      </c>
      <c r="S392" s="19" t="s">
        <v>151</v>
      </c>
      <c r="T392" s="55" t="str">
        <f t="shared" si="237"/>
        <v>Refere-se a propriedade     da.classe.ifc     &gt;  ifcActionRequest</v>
      </c>
      <c r="U392" s="55" t="str">
        <f t="shared" si="230"/>
        <v>ifcActionRequest</v>
      </c>
    </row>
    <row r="393" spans="1:21" ht="8.4" customHeight="1" x14ac:dyDescent="0.3">
      <c r="A393" s="32">
        <v>393</v>
      </c>
      <c r="B393" s="18" t="str">
        <f t="shared" si="232"/>
        <v>da.classe.ifc</v>
      </c>
      <c r="C393" s="87" t="s">
        <v>312</v>
      </c>
      <c r="D393" s="34" t="s">
        <v>56</v>
      </c>
      <c r="E393" s="26" t="str">
        <f t="shared" si="238"/>
        <v>de.ifc</v>
      </c>
      <c r="F393" s="26" t="str">
        <f t="shared" si="238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34"/>
        <v>Modelado</v>
      </c>
      <c r="P393" s="23" t="str">
        <f t="shared" si="234"/>
        <v>Em.IFC</v>
      </c>
      <c r="Q393" s="35" t="str">
        <f t="shared" si="235"/>
        <v>Propriedade: da.classe.ifc    Domínio: Modelado     Range: Em.IFC</v>
      </c>
      <c r="R393" s="35" t="str">
        <f t="shared" si="236"/>
        <v>Valor:  ifcCostItem</v>
      </c>
      <c r="S393" s="19" t="s">
        <v>151</v>
      </c>
      <c r="T393" s="55" t="str">
        <f t="shared" si="237"/>
        <v>Refere-se a propriedade     da.classe.ifc     &gt;  ifcCostItem</v>
      </c>
      <c r="U393" s="55" t="str">
        <f t="shared" si="230"/>
        <v>ifcCostItem</v>
      </c>
    </row>
    <row r="394" spans="1:21" ht="8.4" customHeight="1" x14ac:dyDescent="0.3">
      <c r="A394" s="32">
        <v>394</v>
      </c>
      <c r="B394" s="18" t="str">
        <f t="shared" si="232"/>
        <v>da.classe.ifc</v>
      </c>
      <c r="C394" s="87" t="s">
        <v>313</v>
      </c>
      <c r="D394" s="34" t="s">
        <v>56</v>
      </c>
      <c r="E394" s="26" t="str">
        <f t="shared" si="238"/>
        <v>de.ifc</v>
      </c>
      <c r="F394" s="26" t="str">
        <f t="shared" si="238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34"/>
        <v>Modelado</v>
      </c>
      <c r="P394" s="23" t="str">
        <f t="shared" si="234"/>
        <v>Em.IFC</v>
      </c>
      <c r="Q394" s="35" t="str">
        <f t="shared" si="235"/>
        <v>Propriedade: da.classe.ifc    Domínio: Modelado     Range: Em.IFC</v>
      </c>
      <c r="R394" s="35" t="str">
        <f t="shared" si="236"/>
        <v>Valor:  ifcCostSchedule</v>
      </c>
      <c r="S394" s="19" t="s">
        <v>151</v>
      </c>
      <c r="T394" s="55" t="str">
        <f t="shared" si="237"/>
        <v>Refere-se a propriedade     da.classe.ifc     &gt;  ifcCostSchedule</v>
      </c>
      <c r="U394" s="55" t="str">
        <f t="shared" si="230"/>
        <v>ifcCostSchedule</v>
      </c>
    </row>
    <row r="395" spans="1:21" ht="8.4" customHeight="1" x14ac:dyDescent="0.3">
      <c r="A395" s="32">
        <v>395</v>
      </c>
      <c r="B395" s="18" t="str">
        <f t="shared" si="232"/>
        <v>da.classe.ifc</v>
      </c>
      <c r="C395" s="87" t="s">
        <v>322</v>
      </c>
      <c r="D395" s="34" t="s">
        <v>56</v>
      </c>
      <c r="E395" s="26" t="str">
        <f t="shared" si="238"/>
        <v>de.ifc</v>
      </c>
      <c r="F395" s="26" t="str">
        <f t="shared" si="238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34"/>
        <v>Modelado</v>
      </c>
      <c r="P395" s="23" t="str">
        <f t="shared" si="234"/>
        <v>Em.IFC</v>
      </c>
      <c r="Q395" s="35" t="str">
        <f t="shared" si="235"/>
        <v>Propriedade: da.classe.ifc    Domínio: Modelado     Range: Em.IFC</v>
      </c>
      <c r="R395" s="35" t="str">
        <f t="shared" si="236"/>
        <v>Valor:  ifcPerformanceHistory</v>
      </c>
      <c r="S395" s="19" t="s">
        <v>151</v>
      </c>
      <c r="T395" s="55" t="str">
        <f t="shared" si="237"/>
        <v>Refere-se a propriedade     da.classe.ifc     &gt;  ifcPerformanceHistory</v>
      </c>
      <c r="U395" s="55" t="str">
        <f t="shared" si="230"/>
        <v>ifcPerformanceHistory</v>
      </c>
    </row>
    <row r="396" spans="1:21" ht="8.4" customHeight="1" x14ac:dyDescent="0.3">
      <c r="A396" s="32">
        <v>396</v>
      </c>
      <c r="B396" s="18" t="str">
        <f t="shared" si="232"/>
        <v>da.classe.ifc</v>
      </c>
      <c r="C396" s="87" t="s">
        <v>323</v>
      </c>
      <c r="D396" s="34" t="s">
        <v>56</v>
      </c>
      <c r="E396" s="26" t="str">
        <f t="shared" si="238"/>
        <v>de.ifc</v>
      </c>
      <c r="F396" s="26" t="str">
        <f t="shared" si="238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34"/>
        <v>Modelado</v>
      </c>
      <c r="P396" s="23" t="str">
        <f t="shared" si="234"/>
        <v>Em.IFC</v>
      </c>
      <c r="Q396" s="35" t="str">
        <f t="shared" si="235"/>
        <v>Propriedade: da.classe.ifc    Domínio: Modelado     Range: Em.IFC</v>
      </c>
      <c r="R396" s="35" t="str">
        <f t="shared" si="236"/>
        <v>Valor:  ifcPermit</v>
      </c>
      <c r="S396" s="19" t="s">
        <v>151</v>
      </c>
      <c r="T396" s="55" t="str">
        <f t="shared" si="237"/>
        <v>Refere-se a propriedade     da.classe.ifc     &gt;  ifcPermit</v>
      </c>
      <c r="U396" s="55" t="str">
        <f t="shared" si="230"/>
        <v>ifcPermit</v>
      </c>
    </row>
    <row r="397" spans="1:21" ht="8.4" customHeight="1" x14ac:dyDescent="0.3">
      <c r="A397" s="32">
        <v>397</v>
      </c>
      <c r="B397" s="18" t="str">
        <f t="shared" si="232"/>
        <v>da.classe.ifc</v>
      </c>
      <c r="C397" s="87" t="s">
        <v>326</v>
      </c>
      <c r="D397" s="34" t="s">
        <v>56</v>
      </c>
      <c r="E397" s="26" t="str">
        <f t="shared" si="238"/>
        <v>de.ifc</v>
      </c>
      <c r="F397" s="26" t="str">
        <f t="shared" si="238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34"/>
        <v>Modelado</v>
      </c>
      <c r="P397" s="23" t="str">
        <f t="shared" si="234"/>
        <v>Em.IFC</v>
      </c>
      <c r="Q397" s="35" t="str">
        <f t="shared" si="235"/>
        <v>Propriedade: da.classe.ifc    Domínio: Modelado     Range: Em.IFC</v>
      </c>
      <c r="R397" s="35" t="str">
        <f t="shared" si="236"/>
        <v>Valor:  ifcProjectOrder</v>
      </c>
      <c r="S397" s="19" t="s">
        <v>151</v>
      </c>
      <c r="T397" s="55" t="str">
        <f t="shared" si="237"/>
        <v>Refere-se a propriedade     da.classe.ifc     &gt;  ifcProjectOrder</v>
      </c>
      <c r="U397" s="55" t="str">
        <f t="shared" si="230"/>
        <v>ifcProjectOrder</v>
      </c>
    </row>
    <row r="398" spans="1:21" ht="8.4" customHeight="1" x14ac:dyDescent="0.3">
      <c r="A398" s="32">
        <v>398</v>
      </c>
      <c r="B398" s="18" t="str">
        <f t="shared" si="232"/>
        <v>da.classe.ifc</v>
      </c>
      <c r="C398" s="87" t="s">
        <v>333</v>
      </c>
      <c r="D398" s="34" t="s">
        <v>56</v>
      </c>
      <c r="E398" s="26" t="str">
        <f t="shared" si="238"/>
        <v>de.ifc</v>
      </c>
      <c r="F398" s="26" t="str">
        <f t="shared" si="238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34"/>
        <v>Modelado</v>
      </c>
      <c r="P398" s="23" t="str">
        <f t="shared" si="234"/>
        <v>Em.IFC</v>
      </c>
      <c r="Q398" s="35" t="str">
        <f t="shared" si="235"/>
        <v>Propriedade: da.classe.ifc    Domínio: Modelado     Range: Em.IFC</v>
      </c>
      <c r="R398" s="35" t="str">
        <f t="shared" si="236"/>
        <v>Valor:  ifcWorkCalendar</v>
      </c>
      <c r="S398" s="19" t="s">
        <v>151</v>
      </c>
      <c r="T398" s="55" t="str">
        <f t="shared" si="237"/>
        <v>Refere-se a propriedade     da.classe.ifc     &gt;  ifcWorkCalendar</v>
      </c>
      <c r="U398" s="55" t="str">
        <f t="shared" si="230"/>
        <v>ifcWorkCalendar</v>
      </c>
    </row>
    <row r="399" spans="1:21" ht="8.4" customHeight="1" x14ac:dyDescent="0.3">
      <c r="A399" s="32">
        <v>399</v>
      </c>
      <c r="B399" s="18" t="str">
        <f t="shared" si="232"/>
        <v>da.classe.ifc</v>
      </c>
      <c r="C399" s="82" t="s">
        <v>187</v>
      </c>
      <c r="D399" s="34" t="s">
        <v>56</v>
      </c>
      <c r="E399" s="26" t="str">
        <f t="shared" si="238"/>
        <v>de.ifc</v>
      </c>
      <c r="F399" s="26" t="str">
        <f t="shared" si="238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34"/>
        <v>Modelado</v>
      </c>
      <c r="P399" s="23" t="str">
        <f t="shared" si="234"/>
        <v>Em.IFC</v>
      </c>
      <c r="Q399" s="35" t="str">
        <f t="shared" si="235"/>
        <v>Propriedade: da.classe.ifc    Domínio: Modelado     Range: Em.IFC</v>
      </c>
      <c r="R399" s="35" t="str">
        <f t="shared" si="236"/>
        <v>Valor:  ifcActuator</v>
      </c>
      <c r="S399" s="19" t="s">
        <v>151</v>
      </c>
      <c r="T399" s="55" t="str">
        <f t="shared" si="237"/>
        <v>Refere-se a propriedade     da.classe.ifc     &gt;  ifcActuator</v>
      </c>
      <c r="U399" s="55" t="str">
        <f t="shared" si="230"/>
        <v>ifcActuator</v>
      </c>
    </row>
    <row r="400" spans="1:21" ht="8.4" customHeight="1" x14ac:dyDescent="0.3">
      <c r="A400" s="32">
        <v>400</v>
      </c>
      <c r="B400" s="18" t="str">
        <f t="shared" si="232"/>
        <v>da.classe.ifc</v>
      </c>
      <c r="C400" s="82" t="s">
        <v>188</v>
      </c>
      <c r="D400" s="34" t="s">
        <v>56</v>
      </c>
      <c r="E400" s="26" t="str">
        <f t="shared" si="238"/>
        <v>de.ifc</v>
      </c>
      <c r="F400" s="26" t="str">
        <f t="shared" si="238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34"/>
        <v>Modelado</v>
      </c>
      <c r="P400" s="23" t="str">
        <f t="shared" si="234"/>
        <v>Em.IFC</v>
      </c>
      <c r="Q400" s="35" t="str">
        <f t="shared" si="235"/>
        <v>Propriedade: da.classe.ifc    Domínio: Modelado     Range: Em.IFC</v>
      </c>
      <c r="R400" s="35" t="str">
        <f t="shared" si="236"/>
        <v>Valor:  ifcAIarm</v>
      </c>
      <c r="S400" s="19" t="s">
        <v>151</v>
      </c>
      <c r="T400" s="55" t="str">
        <f t="shared" si="237"/>
        <v>Refere-se a propriedade     da.classe.ifc     &gt;  ifcAIarm</v>
      </c>
      <c r="U400" s="55" t="str">
        <f t="shared" si="230"/>
        <v>ifcAIarm</v>
      </c>
    </row>
    <row r="401" spans="1:21" ht="8.4" customHeight="1" x14ac:dyDescent="0.3">
      <c r="A401" s="32">
        <v>401</v>
      </c>
      <c r="B401" s="18" t="str">
        <f t="shared" si="232"/>
        <v>da.classe.ifc</v>
      </c>
      <c r="C401" s="82" t="s">
        <v>300</v>
      </c>
      <c r="D401" s="34" t="s">
        <v>56</v>
      </c>
      <c r="E401" s="26" t="str">
        <f t="shared" si="238"/>
        <v>de.ifc</v>
      </c>
      <c r="F401" s="26" t="str">
        <f t="shared" si="238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34"/>
        <v>Modelado</v>
      </c>
      <c r="P401" s="23" t="str">
        <f t="shared" si="234"/>
        <v>Em.IFC</v>
      </c>
      <c r="Q401" s="35" t="str">
        <f t="shared" si="235"/>
        <v>Propriedade: da.classe.ifc    Domínio: Modelado     Range: Em.IFC</v>
      </c>
      <c r="R401" s="35" t="str">
        <f t="shared" si="236"/>
        <v>Valor:  ifcController</v>
      </c>
      <c r="S401" s="19" t="s">
        <v>151</v>
      </c>
      <c r="T401" s="55" t="str">
        <f t="shared" si="237"/>
        <v>Refere-se a propriedade     da.classe.ifc     &gt;  ifcController</v>
      </c>
      <c r="U401" s="55" t="str">
        <f t="shared" si="230"/>
        <v>ifcController</v>
      </c>
    </row>
    <row r="402" spans="1:21" ht="8.4" customHeight="1" x14ac:dyDescent="0.3">
      <c r="A402" s="32">
        <v>402</v>
      </c>
      <c r="B402" s="18" t="str">
        <f t="shared" si="232"/>
        <v>da.classe.ifc</v>
      </c>
      <c r="C402" s="82" t="s">
        <v>284</v>
      </c>
      <c r="D402" s="34" t="s">
        <v>56</v>
      </c>
      <c r="E402" s="26" t="str">
        <f t="shared" si="238"/>
        <v>de.ifc</v>
      </c>
      <c r="F402" s="26" t="str">
        <f t="shared" si="238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39">O401</f>
        <v>Modelado</v>
      </c>
      <c r="P402" s="23" t="str">
        <f t="shared" si="239"/>
        <v>Em.IFC</v>
      </c>
      <c r="Q402" s="35" t="str">
        <f t="shared" si="235"/>
        <v>Propriedade: da.classe.ifc    Domínio: Modelado     Range: Em.IFC</v>
      </c>
      <c r="R402" s="35" t="str">
        <f t="shared" si="236"/>
        <v>Valor:  ifcFlowInstrument</v>
      </c>
      <c r="S402" s="19" t="s">
        <v>151</v>
      </c>
      <c r="T402" s="55" t="str">
        <f t="shared" si="237"/>
        <v>Refere-se a propriedade     da.classe.ifc     &gt;  ifcFlowInstrument</v>
      </c>
      <c r="U402" s="55" t="str">
        <f t="shared" si="230"/>
        <v>ifcFlowInstrument</v>
      </c>
    </row>
    <row r="403" spans="1:21" ht="8.4" customHeight="1" x14ac:dyDescent="0.3">
      <c r="A403" s="32">
        <v>403</v>
      </c>
      <c r="B403" s="18" t="str">
        <f t="shared" si="232"/>
        <v>da.classe.ifc</v>
      </c>
      <c r="C403" s="87" t="s">
        <v>327</v>
      </c>
      <c r="D403" s="34" t="s">
        <v>56</v>
      </c>
      <c r="E403" s="26" t="str">
        <f t="shared" ref="E403:F418" si="240">E402</f>
        <v>de.ifc</v>
      </c>
      <c r="F403" s="26" t="str">
        <f t="shared" si="240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39"/>
        <v>Modelado</v>
      </c>
      <c r="P403" s="23" t="str">
        <f t="shared" si="239"/>
        <v>Em.IFC</v>
      </c>
      <c r="Q403" s="35" t="str">
        <f t="shared" si="235"/>
        <v>Propriedade: da.classe.ifc    Domínio: Modelado     Range: Em.IFC</v>
      </c>
      <c r="R403" s="35" t="str">
        <f t="shared" si="236"/>
        <v>Valor:  ifcProtectiveDeviceTrippingUnit</v>
      </c>
      <c r="S403" s="19" t="s">
        <v>151</v>
      </c>
      <c r="T403" s="55" t="str">
        <f t="shared" si="237"/>
        <v>Refere-se a propriedade     da.classe.ifc     &gt;  ifcProtectiveDeviceTrippingUnit</v>
      </c>
      <c r="U403" s="55" t="str">
        <f t="shared" si="230"/>
        <v>ifcProtectiveDeviceTrippingUnit</v>
      </c>
    </row>
    <row r="404" spans="1:21" ht="8.4" customHeight="1" x14ac:dyDescent="0.3">
      <c r="A404" s="32">
        <v>404</v>
      </c>
      <c r="B404" s="18" t="str">
        <f t="shared" si="232"/>
        <v>da.classe.ifc</v>
      </c>
      <c r="C404" s="82" t="s">
        <v>252</v>
      </c>
      <c r="D404" s="34" t="s">
        <v>56</v>
      </c>
      <c r="E404" s="26" t="str">
        <f t="shared" si="240"/>
        <v>de.ifc</v>
      </c>
      <c r="F404" s="26" t="str">
        <f t="shared" si="240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39"/>
        <v>Modelado</v>
      </c>
      <c r="P404" s="23" t="str">
        <f t="shared" si="239"/>
        <v>Em.IFC</v>
      </c>
      <c r="Q404" s="35" t="str">
        <f t="shared" si="235"/>
        <v>Propriedade: da.classe.ifc    Domínio: Modelado     Range: Em.IFC</v>
      </c>
      <c r="R404" s="35" t="str">
        <f t="shared" si="236"/>
        <v>Valor:  ifcSensor</v>
      </c>
      <c r="S404" s="19" t="s">
        <v>151</v>
      </c>
      <c r="T404" s="55" t="str">
        <f t="shared" si="237"/>
        <v>Refere-se a propriedade     da.classe.ifc     &gt;  ifcSensor</v>
      </c>
      <c r="U404" s="55" t="str">
        <f t="shared" si="230"/>
        <v>ifcSensor</v>
      </c>
    </row>
    <row r="405" spans="1:21" ht="8.4" customHeight="1" x14ac:dyDescent="0.3">
      <c r="A405" s="32">
        <v>405</v>
      </c>
      <c r="B405" s="18" t="str">
        <f t="shared" si="232"/>
        <v>da.classe.ifc</v>
      </c>
      <c r="C405" s="82" t="s">
        <v>293</v>
      </c>
      <c r="D405" s="34" t="s">
        <v>56</v>
      </c>
      <c r="E405" s="26" t="str">
        <f t="shared" si="240"/>
        <v>de.ifc</v>
      </c>
      <c r="F405" s="26" t="str">
        <f t="shared" si="240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39"/>
        <v>Modelado</v>
      </c>
      <c r="P405" s="23" t="str">
        <f t="shared" si="239"/>
        <v>Em.IFC</v>
      </c>
      <c r="Q405" s="35" t="str">
        <f t="shared" si="235"/>
        <v>Propriedade: da.classe.ifc    Domínio: Modelado     Range: Em.IFC</v>
      </c>
      <c r="R405" s="35" t="str">
        <f t="shared" si="236"/>
        <v>Valor:  ifcUnitaryControlElement</v>
      </c>
      <c r="S405" s="19" t="s">
        <v>151</v>
      </c>
      <c r="T405" s="55" t="str">
        <f t="shared" si="237"/>
        <v>Refere-se a propriedade     da.classe.ifc     &gt;  ifcUnitaryControlElement</v>
      </c>
      <c r="U405" s="55" t="str">
        <f t="shared" si="230"/>
        <v>ifcUnitaryControlElement</v>
      </c>
    </row>
    <row r="406" spans="1:21" ht="8.4" customHeight="1" x14ac:dyDescent="0.3">
      <c r="A406" s="32">
        <v>406</v>
      </c>
      <c r="B406" s="18" t="str">
        <f t="shared" si="232"/>
        <v>da.classe.ifc</v>
      </c>
      <c r="C406" s="82" t="s">
        <v>211</v>
      </c>
      <c r="D406" s="34" t="s">
        <v>56</v>
      </c>
      <c r="E406" s="26" t="str">
        <f t="shared" si="240"/>
        <v>de.ifc</v>
      </c>
      <c r="F406" s="26" t="str">
        <f t="shared" si="240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39"/>
        <v>Modelado</v>
      </c>
      <c r="P406" s="23" t="str">
        <f t="shared" si="239"/>
        <v>Em.IFC</v>
      </c>
      <c r="Q406" s="35" t="str">
        <f t="shared" si="235"/>
        <v>Propriedade: da.classe.ifc    Domínio: Modelado     Range: Em.IFC</v>
      </c>
      <c r="R406" s="35" t="str">
        <f t="shared" si="236"/>
        <v>Valor:  ifcDistributionChamberEIement</v>
      </c>
      <c r="S406" s="19" t="s">
        <v>151</v>
      </c>
      <c r="T406" s="55" t="str">
        <f t="shared" si="237"/>
        <v>Refere-se a propriedade     da.classe.ifc     &gt;  ifcDistributionChamberEIement</v>
      </c>
      <c r="U406" s="55" t="str">
        <f t="shared" si="230"/>
        <v>ifcDistributionChamberEIement</v>
      </c>
    </row>
    <row r="407" spans="1:21" ht="8.4" customHeight="1" x14ac:dyDescent="0.3">
      <c r="A407" s="32">
        <v>407</v>
      </c>
      <c r="B407" s="18" t="str">
        <f t="shared" si="232"/>
        <v>da.classe.ifc</v>
      </c>
      <c r="C407" s="82" t="s">
        <v>214</v>
      </c>
      <c r="D407" s="34" t="s">
        <v>56</v>
      </c>
      <c r="E407" s="26" t="str">
        <f t="shared" si="240"/>
        <v>de.ifc</v>
      </c>
      <c r="F407" s="26" t="str">
        <f t="shared" si="240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39"/>
        <v>Modelado</v>
      </c>
      <c r="P407" s="23" t="str">
        <f t="shared" si="239"/>
        <v>Em.IFC</v>
      </c>
      <c r="Q407" s="35" t="str">
        <f t="shared" si="235"/>
        <v>Propriedade: da.classe.ifc    Domínio: Modelado     Range: Em.IFC</v>
      </c>
      <c r="R407" s="35" t="str">
        <f t="shared" si="236"/>
        <v>Valor:  ifcDuctSiIencer</v>
      </c>
      <c r="S407" s="19" t="s">
        <v>151</v>
      </c>
      <c r="T407" s="55" t="str">
        <f t="shared" si="237"/>
        <v>Refere-se a propriedade     da.classe.ifc     &gt;  ifcDuctSiIencer</v>
      </c>
      <c r="U407" s="55" t="str">
        <f t="shared" si="230"/>
        <v>ifcDuctSiIencer</v>
      </c>
    </row>
    <row r="408" spans="1:21" ht="8.4" customHeight="1" x14ac:dyDescent="0.3">
      <c r="A408" s="32">
        <v>408</v>
      </c>
      <c r="B408" s="18" t="str">
        <f t="shared" si="232"/>
        <v>da.classe.ifc</v>
      </c>
      <c r="C408" s="82" t="s">
        <v>224</v>
      </c>
      <c r="D408" s="34" t="s">
        <v>56</v>
      </c>
      <c r="E408" s="26" t="str">
        <f t="shared" si="240"/>
        <v>de.ifc</v>
      </c>
      <c r="F408" s="26" t="str">
        <f t="shared" si="240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39"/>
        <v>Modelado</v>
      </c>
      <c r="P408" s="23" t="str">
        <f t="shared" si="239"/>
        <v>Em.IFC</v>
      </c>
      <c r="Q408" s="35" t="str">
        <f t="shared" si="235"/>
        <v>Propriedade: da.classe.ifc    Domínio: Modelado     Range: Em.IFC</v>
      </c>
      <c r="R408" s="35" t="str">
        <f t="shared" si="236"/>
        <v>Valor:  ifcFilter</v>
      </c>
      <c r="S408" s="19" t="s">
        <v>151</v>
      </c>
      <c r="T408" s="55" t="str">
        <f t="shared" si="237"/>
        <v>Refere-se a propriedade     da.classe.ifc     &gt;  ifcFilter</v>
      </c>
      <c r="U408" s="55" t="str">
        <f t="shared" si="230"/>
        <v>ifcFilter</v>
      </c>
    </row>
    <row r="409" spans="1:21" ht="8.4" customHeight="1" x14ac:dyDescent="0.3">
      <c r="A409" s="32">
        <v>409</v>
      </c>
      <c r="B409" s="18" t="str">
        <f t="shared" si="232"/>
        <v>da.classe.ifc</v>
      </c>
      <c r="C409" s="82" t="s">
        <v>227</v>
      </c>
      <c r="D409" s="34" t="s">
        <v>56</v>
      </c>
      <c r="E409" s="26" t="str">
        <f t="shared" si="240"/>
        <v>de.ifc</v>
      </c>
      <c r="F409" s="26" t="str">
        <f t="shared" si="240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39"/>
        <v>Modelado</v>
      </c>
      <c r="P409" s="23" t="str">
        <f t="shared" si="239"/>
        <v>Em.IFC</v>
      </c>
      <c r="Q409" s="35" t="str">
        <f t="shared" si="235"/>
        <v>Propriedade: da.classe.ifc    Domínio: Modelado     Range: Em.IFC</v>
      </c>
      <c r="R409" s="35" t="str">
        <f t="shared" si="236"/>
        <v>Valor:  ifcFlowController</v>
      </c>
      <c r="S409" s="19" t="s">
        <v>151</v>
      </c>
      <c r="T409" s="55" t="str">
        <f t="shared" si="237"/>
        <v>Refere-se a propriedade     da.classe.ifc     &gt;  ifcFlowController</v>
      </c>
      <c r="U409" s="55" t="str">
        <f t="shared" si="230"/>
        <v>ifcFlowController</v>
      </c>
    </row>
    <row r="410" spans="1:21" ht="8.4" customHeight="1" x14ac:dyDescent="0.3">
      <c r="A410" s="32">
        <v>410</v>
      </c>
      <c r="B410" s="18" t="str">
        <f t="shared" si="232"/>
        <v>da.classe.ifc</v>
      </c>
      <c r="C410" s="82" t="s">
        <v>490</v>
      </c>
      <c r="D410" s="34" t="s">
        <v>56</v>
      </c>
      <c r="E410" s="26" t="str">
        <f t="shared" si="240"/>
        <v>de.ifc</v>
      </c>
      <c r="F410" s="26" t="str">
        <f t="shared" si="240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39"/>
        <v>Modelado</v>
      </c>
      <c r="P410" s="23" t="str">
        <f t="shared" si="239"/>
        <v>Em.IFC</v>
      </c>
      <c r="Q410" s="35" t="str">
        <f t="shared" si="235"/>
        <v>Propriedade: da.classe.ifc    Domínio: Modelado     Range: Em.IFC</v>
      </c>
      <c r="R410" s="35" t="str">
        <f t="shared" si="236"/>
        <v>Valor:  ifcFlowFitting</v>
      </c>
      <c r="S410" s="19" t="s">
        <v>151</v>
      </c>
      <c r="T410" s="55" t="str">
        <f t="shared" si="237"/>
        <v>Refere-se a propriedade     da.classe.ifc     &gt;  ifcFlowFitting</v>
      </c>
      <c r="U410" s="55" t="str">
        <f t="shared" si="230"/>
        <v>ifcFlowFitting</v>
      </c>
    </row>
    <row r="411" spans="1:21" ht="8.4" customHeight="1" x14ac:dyDescent="0.3">
      <c r="A411" s="32">
        <v>411</v>
      </c>
      <c r="B411" s="18" t="str">
        <f t="shared" si="232"/>
        <v>da.classe.ifc</v>
      </c>
      <c r="C411" s="82" t="s">
        <v>491</v>
      </c>
      <c r="D411" s="34" t="s">
        <v>56</v>
      </c>
      <c r="E411" s="26" t="str">
        <f t="shared" si="240"/>
        <v>de.ifc</v>
      </c>
      <c r="F411" s="26" t="str">
        <f t="shared" si="240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39"/>
        <v>Modelado</v>
      </c>
      <c r="P411" s="23" t="str">
        <f t="shared" si="239"/>
        <v>Em.IFC</v>
      </c>
      <c r="Q411" s="35" t="str">
        <f t="shared" si="235"/>
        <v>Propriedade: da.classe.ifc    Domínio: Modelado     Range: Em.IFC</v>
      </c>
      <c r="R411" s="35" t="str">
        <f t="shared" si="236"/>
        <v>Valor:  ifcFlowMovingDevice</v>
      </c>
      <c r="S411" s="19" t="s">
        <v>151</v>
      </c>
      <c r="T411" s="55" t="str">
        <f t="shared" si="237"/>
        <v>Refere-se a propriedade     da.classe.ifc     &gt;  ifcFlowMovingDevice</v>
      </c>
      <c r="U411" s="55" t="str">
        <f t="shared" si="230"/>
        <v>ifcFlowMovingDevice</v>
      </c>
    </row>
    <row r="412" spans="1:21" ht="8.4" customHeight="1" x14ac:dyDescent="0.3">
      <c r="A412" s="32">
        <v>412</v>
      </c>
      <c r="B412" s="18" t="str">
        <f t="shared" si="232"/>
        <v>da.classe.ifc</v>
      </c>
      <c r="C412" s="82" t="s">
        <v>492</v>
      </c>
      <c r="D412" s="34" t="s">
        <v>56</v>
      </c>
      <c r="E412" s="26" t="str">
        <f t="shared" si="240"/>
        <v>de.ifc</v>
      </c>
      <c r="F412" s="26" t="str">
        <f t="shared" si="240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39"/>
        <v>Modelado</v>
      </c>
      <c r="P412" s="23" t="str">
        <f t="shared" si="239"/>
        <v>Em.IFC</v>
      </c>
      <c r="Q412" s="35" t="str">
        <f t="shared" si="235"/>
        <v>Propriedade: da.classe.ifc    Domínio: Modelado     Range: Em.IFC</v>
      </c>
      <c r="R412" s="35" t="str">
        <f t="shared" si="236"/>
        <v>Valor:  ifcFlowSegment</v>
      </c>
      <c r="S412" s="19" t="s">
        <v>151</v>
      </c>
      <c r="T412" s="55" t="str">
        <f t="shared" si="237"/>
        <v>Refere-se a propriedade     da.classe.ifc     &gt;  ifcFlowSegment</v>
      </c>
      <c r="U412" s="55" t="str">
        <f t="shared" si="230"/>
        <v>ifcFlowSegment</v>
      </c>
    </row>
    <row r="413" spans="1:21" ht="8.4" customHeight="1" x14ac:dyDescent="0.3">
      <c r="A413" s="32">
        <v>413</v>
      </c>
      <c r="B413" s="18" t="str">
        <f t="shared" si="232"/>
        <v>da.classe.ifc</v>
      </c>
      <c r="C413" s="82" t="s">
        <v>493</v>
      </c>
      <c r="D413" s="34" t="s">
        <v>56</v>
      </c>
      <c r="E413" s="26" t="str">
        <f t="shared" si="240"/>
        <v>de.ifc</v>
      </c>
      <c r="F413" s="26" t="str">
        <f t="shared" si="240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39"/>
        <v>Modelado</v>
      </c>
      <c r="P413" s="23" t="str">
        <f t="shared" si="239"/>
        <v>Em.IFC</v>
      </c>
      <c r="Q413" s="35" t="str">
        <f t="shared" si="235"/>
        <v>Propriedade: da.classe.ifc    Domínio: Modelado     Range: Em.IFC</v>
      </c>
      <c r="R413" s="35" t="str">
        <f t="shared" si="236"/>
        <v>Valor:  ifcFlowStorageDevice</v>
      </c>
      <c r="S413" s="19" t="s">
        <v>151</v>
      </c>
      <c r="T413" s="55" t="str">
        <f t="shared" si="237"/>
        <v>Refere-se a propriedade     da.classe.ifc     &gt;  ifcFlowStorageDevice</v>
      </c>
      <c r="U413" s="55" t="str">
        <f t="shared" si="230"/>
        <v>ifcFlowStorageDevice</v>
      </c>
    </row>
    <row r="414" spans="1:21" ht="8.4" customHeight="1" x14ac:dyDescent="0.3">
      <c r="A414" s="32">
        <v>414</v>
      </c>
      <c r="B414" s="18" t="str">
        <f t="shared" si="232"/>
        <v>da.classe.ifc</v>
      </c>
      <c r="C414" s="82" t="s">
        <v>228</v>
      </c>
      <c r="D414" s="34" t="s">
        <v>56</v>
      </c>
      <c r="E414" s="26" t="str">
        <f t="shared" si="240"/>
        <v>de.ifc</v>
      </c>
      <c r="F414" s="26" t="str">
        <f t="shared" si="240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39"/>
        <v>Modelado</v>
      </c>
      <c r="P414" s="23" t="str">
        <f t="shared" si="239"/>
        <v>Em.IFC</v>
      </c>
      <c r="Q414" s="35" t="str">
        <f t="shared" si="235"/>
        <v>Propriedade: da.classe.ifc    Domínio: Modelado     Range: Em.IFC</v>
      </c>
      <c r="R414" s="35" t="str">
        <f t="shared" si="236"/>
        <v>Valor:  ifcFlowTerminal</v>
      </c>
      <c r="S414" s="19" t="s">
        <v>151</v>
      </c>
      <c r="T414" s="55" t="str">
        <f t="shared" si="237"/>
        <v>Refere-se a propriedade     da.classe.ifc     &gt;  ifcFlowTerminal</v>
      </c>
      <c r="U414" s="55" t="str">
        <f t="shared" si="230"/>
        <v>ifcFlowTerminal</v>
      </c>
    </row>
    <row r="415" spans="1:21" ht="8.4" customHeight="1" x14ac:dyDescent="0.3">
      <c r="A415" s="32">
        <v>415</v>
      </c>
      <c r="B415" s="18" t="str">
        <f t="shared" si="232"/>
        <v>da.classe.ifc</v>
      </c>
      <c r="C415" s="82" t="s">
        <v>494</v>
      </c>
      <c r="D415" s="34" t="s">
        <v>56</v>
      </c>
      <c r="E415" s="26" t="str">
        <f t="shared" si="240"/>
        <v>de.ifc</v>
      </c>
      <c r="F415" s="26" t="str">
        <f t="shared" si="240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39"/>
        <v>Modelado</v>
      </c>
      <c r="P415" s="23" t="str">
        <f t="shared" si="239"/>
        <v>Em.IFC</v>
      </c>
      <c r="Q415" s="35" t="str">
        <f t="shared" si="235"/>
        <v>Propriedade: da.classe.ifc    Domínio: Modelado     Range: Em.IFC</v>
      </c>
      <c r="R415" s="35" t="str">
        <f t="shared" si="236"/>
        <v>Valor:  ifcFlowTreatmentDevice</v>
      </c>
      <c r="S415" s="19" t="s">
        <v>151</v>
      </c>
      <c r="T415" s="55" t="str">
        <f t="shared" si="237"/>
        <v>Refere-se a propriedade     da.classe.ifc     &gt;  ifcFlowTreatmentDevice</v>
      </c>
      <c r="U415" s="55" t="str">
        <f t="shared" si="230"/>
        <v>ifcFlowTreatmentDevice</v>
      </c>
    </row>
    <row r="416" spans="1:21" ht="8.4" customHeight="1" x14ac:dyDescent="0.3">
      <c r="A416" s="32">
        <v>416</v>
      </c>
      <c r="B416" s="18" t="str">
        <f t="shared" si="232"/>
        <v>da.classe.ifc</v>
      </c>
      <c r="C416" s="87" t="s">
        <v>317</v>
      </c>
      <c r="D416" s="34" t="s">
        <v>56</v>
      </c>
      <c r="E416" s="26" t="str">
        <f t="shared" si="240"/>
        <v>de.ifc</v>
      </c>
      <c r="F416" s="26" t="str">
        <f t="shared" si="240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39"/>
        <v>Modelado</v>
      </c>
      <c r="P416" s="23" t="str">
        <f t="shared" si="239"/>
        <v>Em.IFC</v>
      </c>
      <c r="Q416" s="35" t="str">
        <f t="shared" si="235"/>
        <v>Propriedade: da.classe.ifc    Domínio: Modelado     Range: Em.IFC</v>
      </c>
      <c r="R416" s="35" t="str">
        <f t="shared" si="236"/>
        <v>Valor:  ifcInterceptor</v>
      </c>
      <c r="S416" s="19" t="s">
        <v>151</v>
      </c>
      <c r="T416" s="55" t="str">
        <f t="shared" si="237"/>
        <v>Refere-se a propriedade     da.classe.ifc     &gt;  ifcInterceptor</v>
      </c>
      <c r="U416" s="55" t="str">
        <f t="shared" si="230"/>
        <v>ifcInterceptor</v>
      </c>
    </row>
    <row r="417" spans="1:21" ht="8.4" customHeight="1" x14ac:dyDescent="0.3">
      <c r="A417" s="32">
        <v>417</v>
      </c>
      <c r="B417" s="18" t="str">
        <f t="shared" si="232"/>
        <v>da.classe.ifc</v>
      </c>
      <c r="C417" s="82" t="s">
        <v>190</v>
      </c>
      <c r="D417" s="34" t="s">
        <v>56</v>
      </c>
      <c r="E417" s="26" t="str">
        <f t="shared" si="240"/>
        <v>de.ifc</v>
      </c>
      <c r="F417" s="26" t="str">
        <f t="shared" si="240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39"/>
        <v>Modelado</v>
      </c>
      <c r="P417" s="23" t="str">
        <f t="shared" si="239"/>
        <v>Em.IFC</v>
      </c>
      <c r="Q417" s="35" t="str">
        <f t="shared" si="235"/>
        <v>Propriedade: da.classe.ifc    Domínio: Modelado     Range: Em.IFC</v>
      </c>
      <c r="R417" s="35" t="str">
        <f t="shared" si="236"/>
        <v>Valor:  ifcAirTerminaIBox</v>
      </c>
      <c r="S417" s="19" t="s">
        <v>151</v>
      </c>
      <c r="T417" s="55" t="str">
        <f t="shared" si="237"/>
        <v>Refere-se a propriedade     da.classe.ifc     &gt;  ifcAirTerminaIBox</v>
      </c>
      <c r="U417" s="55" t="str">
        <f t="shared" si="230"/>
        <v>ifcAirTerminaIBox</v>
      </c>
    </row>
    <row r="418" spans="1:21" ht="8.4" customHeight="1" x14ac:dyDescent="0.3">
      <c r="A418" s="32">
        <v>418</v>
      </c>
      <c r="B418" s="18" t="str">
        <f t="shared" si="232"/>
        <v>da.classe.ifc</v>
      </c>
      <c r="C418" s="82" t="s">
        <v>209</v>
      </c>
      <c r="D418" s="34" t="s">
        <v>56</v>
      </c>
      <c r="E418" s="26" t="str">
        <f t="shared" si="240"/>
        <v>de.ifc</v>
      </c>
      <c r="F418" s="26" t="str">
        <f t="shared" si="240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41">O417</f>
        <v>Modelado</v>
      </c>
      <c r="P418" s="23" t="str">
        <f t="shared" si="241"/>
        <v>Em.IFC</v>
      </c>
      <c r="Q418" s="35" t="str">
        <f t="shared" si="235"/>
        <v>Propriedade: da.classe.ifc    Domínio: Modelado     Range: Em.IFC</v>
      </c>
      <c r="R418" s="35" t="str">
        <f t="shared" si="236"/>
        <v>Valor:  ifcDamper</v>
      </c>
      <c r="S418" s="19" t="s">
        <v>151</v>
      </c>
      <c r="T418" s="55" t="str">
        <f t="shared" si="237"/>
        <v>Refere-se a propriedade     da.classe.ifc     &gt;  ifcDamper</v>
      </c>
      <c r="U418" s="55" t="str">
        <f t="shared" si="230"/>
        <v>ifcDamper</v>
      </c>
    </row>
    <row r="419" spans="1:21" ht="8.4" customHeight="1" x14ac:dyDescent="0.3">
      <c r="A419" s="32">
        <v>419</v>
      </c>
      <c r="B419" s="18" t="str">
        <f t="shared" si="232"/>
        <v>da.classe.ifc</v>
      </c>
      <c r="C419" s="82" t="s">
        <v>215</v>
      </c>
      <c r="D419" s="34" t="s">
        <v>56</v>
      </c>
      <c r="E419" s="26" t="str">
        <f t="shared" ref="E419:F434" si="242">E418</f>
        <v>de.ifc</v>
      </c>
      <c r="F419" s="26" t="str">
        <f t="shared" si="242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41"/>
        <v>Modelado</v>
      </c>
      <c r="P419" s="23" t="str">
        <f t="shared" si="241"/>
        <v>Em.IFC</v>
      </c>
      <c r="Q419" s="35" t="str">
        <f t="shared" si="235"/>
        <v>Propriedade: da.classe.ifc    Domínio: Modelado     Range: Em.IFC</v>
      </c>
      <c r="R419" s="35" t="str">
        <f t="shared" si="236"/>
        <v>Valor:  ifcEIectricDistributionBoard</v>
      </c>
      <c r="S419" s="19" t="s">
        <v>151</v>
      </c>
      <c r="T419" s="55" t="str">
        <f t="shared" si="237"/>
        <v>Refere-se a propriedade     da.classe.ifc     &gt;  ifcEIectricDistributionBoard</v>
      </c>
      <c r="U419" s="55" t="str">
        <f t="shared" si="230"/>
        <v>ifcEIectricDistributionBoard</v>
      </c>
    </row>
    <row r="420" spans="1:21" ht="8.4" customHeight="1" x14ac:dyDescent="0.3">
      <c r="A420" s="32">
        <v>420</v>
      </c>
      <c r="B420" s="18" t="str">
        <f t="shared" si="232"/>
        <v>da.classe.ifc</v>
      </c>
      <c r="C420" s="82" t="s">
        <v>218</v>
      </c>
      <c r="D420" s="34" t="s">
        <v>56</v>
      </c>
      <c r="E420" s="26" t="str">
        <f t="shared" si="242"/>
        <v>de.ifc</v>
      </c>
      <c r="F420" s="26" t="str">
        <f t="shared" si="242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41"/>
        <v>Modelado</v>
      </c>
      <c r="P420" s="23" t="str">
        <f t="shared" si="241"/>
        <v>Em.IFC</v>
      </c>
      <c r="Q420" s="35" t="str">
        <f t="shared" si="235"/>
        <v>Propriedade: da.classe.ifc    Domínio: Modelado     Range: Em.IFC</v>
      </c>
      <c r="R420" s="35" t="str">
        <f t="shared" si="236"/>
        <v>Valor:  ifcEIectricTimeControI</v>
      </c>
      <c r="S420" s="19" t="s">
        <v>151</v>
      </c>
      <c r="T420" s="55" t="str">
        <f t="shared" si="237"/>
        <v>Refere-se a propriedade     da.classe.ifc     &gt;  ifcEIectricTimeControI</v>
      </c>
      <c r="U420" s="55" t="str">
        <f t="shared" si="230"/>
        <v>ifcEIectricTimeControI</v>
      </c>
    </row>
    <row r="421" spans="1:21" ht="8.4" customHeight="1" x14ac:dyDescent="0.3">
      <c r="A421" s="32">
        <v>421</v>
      </c>
      <c r="B421" s="18" t="str">
        <f t="shared" si="232"/>
        <v>da.classe.ifc</v>
      </c>
      <c r="C421" s="82" t="s">
        <v>225</v>
      </c>
      <c r="D421" s="34" t="s">
        <v>56</v>
      </c>
      <c r="E421" s="26" t="str">
        <f t="shared" si="242"/>
        <v>de.ifc</v>
      </c>
      <c r="F421" s="26" t="str">
        <f t="shared" si="242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41"/>
        <v>Modelado</v>
      </c>
      <c r="P421" s="23" t="str">
        <f t="shared" si="241"/>
        <v>Em.IFC</v>
      </c>
      <c r="Q421" s="35" t="str">
        <f t="shared" si="235"/>
        <v>Propriedade: da.classe.ifc    Domínio: Modelado     Range: Em.IFC</v>
      </c>
      <c r="R421" s="35" t="str">
        <f t="shared" si="236"/>
        <v>Valor:  ifcFIowMeter</v>
      </c>
      <c r="S421" s="19" t="s">
        <v>151</v>
      </c>
      <c r="T421" s="55" t="str">
        <f t="shared" si="237"/>
        <v>Refere-se a propriedade     da.classe.ifc     &gt;  ifcFIowMeter</v>
      </c>
      <c r="U421" s="55" t="str">
        <f t="shared" si="230"/>
        <v>ifcFIowMeter</v>
      </c>
    </row>
    <row r="422" spans="1:21" ht="8.4" customHeight="1" x14ac:dyDescent="0.3">
      <c r="A422" s="32">
        <v>422</v>
      </c>
      <c r="B422" s="18" t="str">
        <f t="shared" si="232"/>
        <v>da.classe.ifc</v>
      </c>
      <c r="C422" s="82" t="s">
        <v>244</v>
      </c>
      <c r="D422" s="34" t="s">
        <v>56</v>
      </c>
      <c r="E422" s="26" t="str">
        <f t="shared" si="242"/>
        <v>de.ifc</v>
      </c>
      <c r="F422" s="26" t="str">
        <f t="shared" si="242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41"/>
        <v>Modelado</v>
      </c>
      <c r="P422" s="23" t="str">
        <f t="shared" si="241"/>
        <v>Em.IFC</v>
      </c>
      <c r="Q422" s="35" t="str">
        <f t="shared" si="235"/>
        <v>Propriedade: da.classe.ifc    Domínio: Modelado     Range: Em.IFC</v>
      </c>
      <c r="R422" s="35" t="str">
        <f t="shared" si="236"/>
        <v>Valor:  ifcProtectiveDevice</v>
      </c>
      <c r="S422" s="19" t="s">
        <v>151</v>
      </c>
      <c r="T422" s="55" t="str">
        <f t="shared" si="237"/>
        <v>Refere-se a propriedade     da.classe.ifc     &gt;  ifcProtectiveDevice</v>
      </c>
      <c r="U422" s="55" t="str">
        <f t="shared" si="230"/>
        <v>ifcProtectiveDevice</v>
      </c>
    </row>
    <row r="423" spans="1:21" ht="8.4" customHeight="1" x14ac:dyDescent="0.3">
      <c r="A423" s="32">
        <v>423</v>
      </c>
      <c r="B423" s="18" t="str">
        <f t="shared" si="232"/>
        <v>da.classe.ifc</v>
      </c>
      <c r="C423" s="82" t="s">
        <v>259</v>
      </c>
      <c r="D423" s="34" t="s">
        <v>56</v>
      </c>
      <c r="E423" s="26" t="str">
        <f t="shared" si="242"/>
        <v>de.ifc</v>
      </c>
      <c r="F423" s="26" t="str">
        <f t="shared" si="242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41"/>
        <v>Modelado</v>
      </c>
      <c r="P423" s="23" t="str">
        <f t="shared" si="241"/>
        <v>Em.IFC</v>
      </c>
      <c r="Q423" s="35" t="str">
        <f t="shared" si="235"/>
        <v>Propriedade: da.classe.ifc    Domínio: Modelado     Range: Em.IFC</v>
      </c>
      <c r="R423" s="35" t="str">
        <f t="shared" si="236"/>
        <v>Valor:  ifcSwitchingDevice</v>
      </c>
      <c r="S423" s="19" t="s">
        <v>151</v>
      </c>
      <c r="T423" s="55" t="str">
        <f t="shared" si="237"/>
        <v>Refere-se a propriedade     da.classe.ifc     &gt;  ifcSwitchingDevice</v>
      </c>
      <c r="U423" s="55" t="str">
        <f t="shared" si="230"/>
        <v>ifcSwitchingDevice</v>
      </c>
    </row>
    <row r="424" spans="1:21" ht="8.4" customHeight="1" x14ac:dyDescent="0.3">
      <c r="A424" s="32">
        <v>424</v>
      </c>
      <c r="B424" s="18" t="str">
        <f t="shared" si="232"/>
        <v>da.classe.ifc</v>
      </c>
      <c r="C424" s="82" t="s">
        <v>264</v>
      </c>
      <c r="D424" s="34" t="s">
        <v>56</v>
      </c>
      <c r="E424" s="26" t="str">
        <f t="shared" si="242"/>
        <v>de.ifc</v>
      </c>
      <c r="F424" s="26" t="str">
        <f t="shared" si="242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41"/>
        <v>Modelado</v>
      </c>
      <c r="P424" s="23" t="str">
        <f t="shared" si="241"/>
        <v>Em.IFC</v>
      </c>
      <c r="Q424" s="35" t="str">
        <f t="shared" si="235"/>
        <v>Propriedade: da.classe.ifc    Domínio: Modelado     Range: Em.IFC</v>
      </c>
      <c r="R424" s="35" t="str">
        <f t="shared" si="236"/>
        <v>Valor:  ifcVaIve</v>
      </c>
      <c r="S424" s="19" t="s">
        <v>151</v>
      </c>
      <c r="T424" s="55" t="str">
        <f t="shared" si="237"/>
        <v>Refere-se a propriedade     da.classe.ifc     &gt;  ifcVaIve</v>
      </c>
      <c r="U424" s="55" t="str">
        <f t="shared" si="230"/>
        <v>ifcVaIve</v>
      </c>
    </row>
    <row r="425" spans="1:21" ht="8.4" customHeight="1" x14ac:dyDescent="0.3">
      <c r="A425" s="32">
        <v>425</v>
      </c>
      <c r="B425" s="18" t="str">
        <f t="shared" si="232"/>
        <v>da.classe.ifc</v>
      </c>
      <c r="C425" s="82" t="s">
        <v>281</v>
      </c>
      <c r="D425" s="34" t="s">
        <v>56</v>
      </c>
      <c r="E425" s="26" t="str">
        <f t="shared" si="242"/>
        <v>de.ifc</v>
      </c>
      <c r="F425" s="26" t="str">
        <f t="shared" si="242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41"/>
        <v>Modelado</v>
      </c>
      <c r="P425" s="23" t="str">
        <f t="shared" si="241"/>
        <v>Em.IFC</v>
      </c>
      <c r="Q425" s="35" t="str">
        <f t="shared" si="235"/>
        <v>Propriedade: da.classe.ifc    Domínio: Modelado     Range: Em.IFC</v>
      </c>
      <c r="R425" s="35" t="str">
        <f t="shared" si="236"/>
        <v>Valor:  ifcElementAssembly</v>
      </c>
      <c r="S425" s="19" t="s">
        <v>151</v>
      </c>
      <c r="T425" s="55" t="str">
        <f t="shared" si="237"/>
        <v>Refere-se a propriedade     da.classe.ifc     &gt;  ifcElementAssembly</v>
      </c>
      <c r="U425" s="55" t="str">
        <f t="shared" si="230"/>
        <v>ifcElementAssembly</v>
      </c>
    </row>
    <row r="426" spans="1:21" ht="8.4" customHeight="1" x14ac:dyDescent="0.3">
      <c r="A426" s="32">
        <v>426</v>
      </c>
      <c r="B426" s="18" t="str">
        <f t="shared" si="232"/>
        <v>da.classe.ifc</v>
      </c>
      <c r="C426" s="82" t="s">
        <v>191</v>
      </c>
      <c r="D426" s="34" t="s">
        <v>56</v>
      </c>
      <c r="E426" s="26" t="str">
        <f t="shared" si="242"/>
        <v>de.ifc</v>
      </c>
      <c r="F426" s="26" t="str">
        <f t="shared" si="242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41"/>
        <v>Modelado</v>
      </c>
      <c r="P426" s="23" t="str">
        <f t="shared" si="241"/>
        <v>Em.IFC</v>
      </c>
      <c r="Q426" s="35" t="str">
        <f t="shared" si="235"/>
        <v>Propriedade: da.classe.ifc    Domínio: Modelado     Range: Em.IFC</v>
      </c>
      <c r="R426" s="35" t="str">
        <f t="shared" si="236"/>
        <v>Valor:  ifcAirToAirHeatRecovery</v>
      </c>
      <c r="S426" s="19" t="s">
        <v>151</v>
      </c>
      <c r="T426" s="55" t="str">
        <f t="shared" si="237"/>
        <v>Refere-se a propriedade     da.classe.ifc     &gt;  ifcAirToAirHeatRecovery</v>
      </c>
      <c r="U426" s="55" t="str">
        <f t="shared" si="230"/>
        <v>ifcAirToAirHeatRecovery</v>
      </c>
    </row>
    <row r="427" spans="1:21" ht="8.4" customHeight="1" x14ac:dyDescent="0.3">
      <c r="A427" s="32">
        <v>427</v>
      </c>
      <c r="B427" s="18" t="str">
        <f t="shared" si="232"/>
        <v>da.classe.ifc</v>
      </c>
      <c r="C427" s="82" t="s">
        <v>194</v>
      </c>
      <c r="D427" s="34" t="s">
        <v>56</v>
      </c>
      <c r="E427" s="26" t="str">
        <f t="shared" si="242"/>
        <v>de.ifc</v>
      </c>
      <c r="F427" s="26" t="str">
        <f t="shared" si="242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41"/>
        <v>Modelado</v>
      </c>
      <c r="P427" s="23" t="str">
        <f t="shared" si="241"/>
        <v>Em.IFC</v>
      </c>
      <c r="Q427" s="35" t="str">
        <f t="shared" si="235"/>
        <v>Propriedade: da.classe.ifc    Domínio: Modelado     Range: Em.IFC</v>
      </c>
      <c r="R427" s="35" t="str">
        <f t="shared" si="236"/>
        <v>Valor:  ifcBoiIer</v>
      </c>
      <c r="S427" s="19" t="s">
        <v>151</v>
      </c>
      <c r="T427" s="55" t="str">
        <f t="shared" si="237"/>
        <v>Refere-se a propriedade     da.classe.ifc     &gt;  ifcBoiIer</v>
      </c>
      <c r="U427" s="55" t="str">
        <f t="shared" si="230"/>
        <v>ifcBoiIer</v>
      </c>
    </row>
    <row r="428" spans="1:21" ht="8.4" customHeight="1" x14ac:dyDescent="0.3">
      <c r="A428" s="32">
        <v>428</v>
      </c>
      <c r="B428" s="18" t="str">
        <f t="shared" si="232"/>
        <v>da.classe.ifc</v>
      </c>
      <c r="C428" s="82" t="s">
        <v>196</v>
      </c>
      <c r="D428" s="34" t="s">
        <v>56</v>
      </c>
      <c r="E428" s="26" t="str">
        <f t="shared" si="242"/>
        <v>de.ifc</v>
      </c>
      <c r="F428" s="26" t="str">
        <f t="shared" si="242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41"/>
        <v>Modelado</v>
      </c>
      <c r="P428" s="23" t="str">
        <f t="shared" si="241"/>
        <v>Em.IFC</v>
      </c>
      <c r="Q428" s="35" t="str">
        <f t="shared" si="235"/>
        <v>Propriedade: da.classe.ifc    Domínio: Modelado     Range: Em.IFC</v>
      </c>
      <c r="R428" s="35" t="str">
        <f t="shared" si="236"/>
        <v>Valor:  ifcBurner</v>
      </c>
      <c r="S428" s="19" t="s">
        <v>151</v>
      </c>
      <c r="T428" s="55" t="str">
        <f t="shared" si="237"/>
        <v>Refere-se a propriedade     da.classe.ifc     &gt;  ifcBurner</v>
      </c>
      <c r="U428" s="55" t="str">
        <f t="shared" si="230"/>
        <v>ifcBurner</v>
      </c>
    </row>
    <row r="429" spans="1:21" ht="8.4" customHeight="1" x14ac:dyDescent="0.3">
      <c r="A429" s="32">
        <v>429</v>
      </c>
      <c r="B429" s="18" t="str">
        <f t="shared" si="232"/>
        <v>da.classe.ifc</v>
      </c>
      <c r="C429" s="82" t="s">
        <v>200</v>
      </c>
      <c r="D429" s="34" t="s">
        <v>56</v>
      </c>
      <c r="E429" s="26" t="str">
        <f t="shared" si="242"/>
        <v>de.ifc</v>
      </c>
      <c r="F429" s="26" t="str">
        <f t="shared" si="242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41"/>
        <v>Modelado</v>
      </c>
      <c r="P429" s="23" t="str">
        <f t="shared" si="241"/>
        <v>Em.IFC</v>
      </c>
      <c r="Q429" s="35" t="str">
        <f t="shared" si="235"/>
        <v>Propriedade: da.classe.ifc    Domínio: Modelado     Range: Em.IFC</v>
      </c>
      <c r="R429" s="35" t="str">
        <f t="shared" si="236"/>
        <v>Valor:  ifcChiIIer</v>
      </c>
      <c r="S429" s="19" t="s">
        <v>151</v>
      </c>
      <c r="T429" s="55" t="str">
        <f t="shared" si="237"/>
        <v>Refere-se a propriedade     da.classe.ifc     &gt;  ifcChiIIer</v>
      </c>
      <c r="U429" s="55" t="str">
        <f t="shared" si="230"/>
        <v>ifcChiIIer</v>
      </c>
    </row>
    <row r="430" spans="1:21" ht="8.4" customHeight="1" x14ac:dyDescent="0.3">
      <c r="A430" s="32">
        <v>430</v>
      </c>
      <c r="B430" s="18" t="str">
        <f t="shared" si="232"/>
        <v>da.classe.ifc</v>
      </c>
      <c r="C430" s="82" t="s">
        <v>202</v>
      </c>
      <c r="D430" s="34" t="s">
        <v>56</v>
      </c>
      <c r="E430" s="26" t="str">
        <f t="shared" si="242"/>
        <v>de.ifc</v>
      </c>
      <c r="F430" s="26" t="str">
        <f t="shared" si="242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41"/>
        <v>Modelado</v>
      </c>
      <c r="P430" s="23" t="str">
        <f t="shared" si="241"/>
        <v>Em.IFC</v>
      </c>
      <c r="Q430" s="35" t="str">
        <f t="shared" si="235"/>
        <v>Propriedade: da.classe.ifc    Domínio: Modelado     Range: Em.IFC</v>
      </c>
      <c r="R430" s="35" t="str">
        <f t="shared" si="236"/>
        <v>Valor:  ifcCoiI</v>
      </c>
      <c r="S430" s="19" t="s">
        <v>151</v>
      </c>
      <c r="T430" s="55" t="str">
        <f t="shared" si="237"/>
        <v>Refere-se a propriedade     da.classe.ifc     &gt;  ifcCoiI</v>
      </c>
      <c r="U430" s="55" t="str">
        <f t="shared" si="230"/>
        <v>ifcCoiI</v>
      </c>
    </row>
    <row r="431" spans="1:21" ht="8.4" customHeight="1" x14ac:dyDescent="0.3">
      <c r="A431" s="32">
        <v>431</v>
      </c>
      <c r="B431" s="18" t="str">
        <f t="shared" si="232"/>
        <v>da.classe.ifc</v>
      </c>
      <c r="C431" s="82" t="s">
        <v>205</v>
      </c>
      <c r="D431" s="34" t="s">
        <v>56</v>
      </c>
      <c r="E431" s="26" t="str">
        <f t="shared" si="242"/>
        <v>de.ifc</v>
      </c>
      <c r="F431" s="26" t="str">
        <f t="shared" si="242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41"/>
        <v>Modelado</v>
      </c>
      <c r="P431" s="23" t="str">
        <f t="shared" si="241"/>
        <v>Em.IFC</v>
      </c>
      <c r="Q431" s="35" t="str">
        <f t="shared" si="235"/>
        <v>Propriedade: da.classe.ifc    Domínio: Modelado     Range: Em.IFC</v>
      </c>
      <c r="R431" s="35" t="str">
        <f t="shared" si="236"/>
        <v>Valor:  ifcCondenser</v>
      </c>
      <c r="S431" s="19" t="s">
        <v>151</v>
      </c>
      <c r="T431" s="55" t="str">
        <f t="shared" si="237"/>
        <v>Refere-se a propriedade     da.classe.ifc     &gt;  ifcCondenser</v>
      </c>
      <c r="U431" s="55" t="str">
        <f t="shared" si="230"/>
        <v>ifcCondenser</v>
      </c>
    </row>
    <row r="432" spans="1:21" ht="8.4" customHeight="1" x14ac:dyDescent="0.3">
      <c r="A432" s="32">
        <v>432</v>
      </c>
      <c r="B432" s="18" t="str">
        <f t="shared" si="232"/>
        <v>da.classe.ifc</v>
      </c>
      <c r="C432" s="82" t="s">
        <v>279</v>
      </c>
      <c r="D432" s="34" t="s">
        <v>56</v>
      </c>
      <c r="E432" s="26" t="str">
        <f t="shared" si="242"/>
        <v>de.ifc</v>
      </c>
      <c r="F432" s="26" t="str">
        <f t="shared" si="242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41"/>
        <v>Modelado</v>
      </c>
      <c r="P432" s="23" t="str">
        <f t="shared" si="241"/>
        <v>Em.IFC</v>
      </c>
      <c r="Q432" s="35" t="str">
        <f t="shared" si="235"/>
        <v>Propriedade: da.classe.ifc    Domínio: Modelado     Range: Em.IFC</v>
      </c>
      <c r="R432" s="35" t="str">
        <f t="shared" si="236"/>
        <v>Valor:  ifcCooledBeam</v>
      </c>
      <c r="S432" s="19" t="s">
        <v>151</v>
      </c>
      <c r="T432" s="55" t="str">
        <f t="shared" si="237"/>
        <v>Refere-se a propriedade     da.classe.ifc     &gt;  ifcCooledBeam</v>
      </c>
      <c r="U432" s="55" t="str">
        <f t="shared" si="230"/>
        <v>ifcCooledBeam</v>
      </c>
    </row>
    <row r="433" spans="1:21" ht="8.4" customHeight="1" x14ac:dyDescent="0.3">
      <c r="A433" s="32">
        <v>433</v>
      </c>
      <c r="B433" s="18" t="str">
        <f t="shared" si="232"/>
        <v>da.classe.ifc</v>
      </c>
      <c r="C433" s="82" t="s">
        <v>206</v>
      </c>
      <c r="D433" s="34" t="s">
        <v>56</v>
      </c>
      <c r="E433" s="26" t="str">
        <f t="shared" si="242"/>
        <v>de.ifc</v>
      </c>
      <c r="F433" s="26" t="str">
        <f t="shared" si="242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41"/>
        <v>Modelado</v>
      </c>
      <c r="P433" s="23" t="str">
        <f t="shared" si="241"/>
        <v>Em.IFC</v>
      </c>
      <c r="Q433" s="35" t="str">
        <f t="shared" si="235"/>
        <v>Propriedade: da.classe.ifc    Domínio: Modelado     Range: Em.IFC</v>
      </c>
      <c r="R433" s="35" t="str">
        <f t="shared" si="236"/>
        <v>Valor:  ifcCooIingTower</v>
      </c>
      <c r="S433" s="19" t="s">
        <v>151</v>
      </c>
      <c r="T433" s="55" t="str">
        <f t="shared" si="237"/>
        <v>Refere-se a propriedade     da.classe.ifc     &gt;  ifcCooIingTower</v>
      </c>
      <c r="U433" s="55" t="str">
        <f t="shared" ref="U433:U496" si="243">C433</f>
        <v>ifcCooIingTower</v>
      </c>
    </row>
    <row r="434" spans="1:21" ht="8.4" customHeight="1" x14ac:dyDescent="0.3">
      <c r="A434" s="32">
        <v>434</v>
      </c>
      <c r="B434" s="18" t="str">
        <f t="shared" si="232"/>
        <v>da.classe.ifc</v>
      </c>
      <c r="C434" s="82" t="s">
        <v>217</v>
      </c>
      <c r="D434" s="34" t="s">
        <v>56</v>
      </c>
      <c r="E434" s="26" t="str">
        <f t="shared" si="242"/>
        <v>de.ifc</v>
      </c>
      <c r="F434" s="26" t="str">
        <f t="shared" si="242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44">O433</f>
        <v>Modelado</v>
      </c>
      <c r="P434" s="23" t="str">
        <f t="shared" si="244"/>
        <v>Em.IFC</v>
      </c>
      <c r="Q434" s="35" t="str">
        <f t="shared" si="235"/>
        <v>Propriedade: da.classe.ifc    Domínio: Modelado     Range: Em.IFC</v>
      </c>
      <c r="R434" s="35" t="str">
        <f t="shared" si="236"/>
        <v>Valor:  ifcEIectricGenerator</v>
      </c>
      <c r="S434" s="19" t="s">
        <v>151</v>
      </c>
      <c r="T434" s="55" t="str">
        <f t="shared" si="237"/>
        <v>Refere-se a propriedade     da.classe.ifc     &gt;  ifcEIectricGenerator</v>
      </c>
      <c r="U434" s="55" t="str">
        <f t="shared" si="243"/>
        <v>ifcEIectricGenerator</v>
      </c>
    </row>
    <row r="435" spans="1:21" ht="8.4" customHeight="1" x14ac:dyDescent="0.3">
      <c r="A435" s="32">
        <v>435</v>
      </c>
      <c r="B435" s="18" t="str">
        <f t="shared" ref="B435:B498" si="245">F435</f>
        <v>da.classe.ifc</v>
      </c>
      <c r="C435" s="18" t="s">
        <v>219</v>
      </c>
      <c r="D435" s="34" t="s">
        <v>56</v>
      </c>
      <c r="E435" s="26" t="str">
        <f t="shared" ref="E435:F450" si="246">E434</f>
        <v>de.ifc</v>
      </c>
      <c r="F435" s="26" t="str">
        <f t="shared" si="246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44"/>
        <v>Modelado</v>
      </c>
      <c r="P435" s="23" t="str">
        <f t="shared" si="244"/>
        <v>Em.IFC</v>
      </c>
      <c r="Q435" s="35" t="str">
        <f t="shared" si="235"/>
        <v>Propriedade: da.classe.ifc    Domínio: Modelado     Range: Em.IFC</v>
      </c>
      <c r="R435" s="35" t="str">
        <f t="shared" si="236"/>
        <v>Valor:  ifcElectricMotor</v>
      </c>
      <c r="S435" s="19" t="s">
        <v>151</v>
      </c>
      <c r="T435" s="55" t="str">
        <f t="shared" si="237"/>
        <v>Refere-se a propriedade     da.classe.ifc     &gt;  ifcElectricMotor</v>
      </c>
      <c r="U435" s="55" t="str">
        <f t="shared" si="243"/>
        <v>ifcElectricMotor</v>
      </c>
    </row>
    <row r="436" spans="1:21" ht="8.4" customHeight="1" x14ac:dyDescent="0.3">
      <c r="A436" s="32">
        <v>436</v>
      </c>
      <c r="B436" s="18" t="str">
        <f t="shared" si="245"/>
        <v>da.classe.ifc</v>
      </c>
      <c r="C436" s="82" t="s">
        <v>221</v>
      </c>
      <c r="D436" s="34" t="s">
        <v>56</v>
      </c>
      <c r="E436" s="26" t="str">
        <f t="shared" si="246"/>
        <v>de.ifc</v>
      </c>
      <c r="F436" s="26" t="str">
        <f t="shared" si="246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44"/>
        <v>Modelado</v>
      </c>
      <c r="P436" s="23" t="str">
        <f t="shared" si="244"/>
        <v>Em.IFC</v>
      </c>
      <c r="Q436" s="35" t="str">
        <f t="shared" si="235"/>
        <v>Propriedade: da.classe.ifc    Domínio: Modelado     Range: Em.IFC</v>
      </c>
      <c r="R436" s="35" t="str">
        <f t="shared" si="236"/>
        <v>Valor:  ifcEngine</v>
      </c>
      <c r="S436" s="19" t="s">
        <v>151</v>
      </c>
      <c r="T436" s="55" t="str">
        <f t="shared" si="237"/>
        <v>Refere-se a propriedade     da.classe.ifc     &gt;  ifcEngine</v>
      </c>
      <c r="U436" s="55" t="str">
        <f t="shared" si="243"/>
        <v>ifcEngine</v>
      </c>
    </row>
    <row r="437" spans="1:21" ht="8.4" customHeight="1" x14ac:dyDescent="0.3">
      <c r="A437" s="32">
        <v>437</v>
      </c>
      <c r="B437" s="18" t="str">
        <f t="shared" si="245"/>
        <v>da.classe.ifc</v>
      </c>
      <c r="C437" s="82" t="s">
        <v>282</v>
      </c>
      <c r="D437" s="34" t="s">
        <v>56</v>
      </c>
      <c r="E437" s="26" t="str">
        <f t="shared" si="246"/>
        <v>de.ifc</v>
      </c>
      <c r="F437" s="26" t="str">
        <f t="shared" si="246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44"/>
        <v>Modelado</v>
      </c>
      <c r="P437" s="23" t="str">
        <f t="shared" si="244"/>
        <v>Em.IFC</v>
      </c>
      <c r="Q437" s="35" t="str">
        <f t="shared" si="235"/>
        <v>Propriedade: da.classe.ifc    Domínio: Modelado     Range: Em.IFC</v>
      </c>
      <c r="R437" s="35" t="str">
        <f t="shared" si="236"/>
        <v>Valor:  ifcEvaporativeCooler</v>
      </c>
      <c r="S437" s="19" t="s">
        <v>151</v>
      </c>
      <c r="T437" s="55" t="str">
        <f t="shared" si="237"/>
        <v>Refere-se a propriedade     da.classe.ifc     &gt;  ifcEvaporativeCooler</v>
      </c>
      <c r="U437" s="55" t="str">
        <f t="shared" si="243"/>
        <v>ifcEvaporativeCooler</v>
      </c>
    </row>
    <row r="438" spans="1:21" ht="8.4" customHeight="1" x14ac:dyDescent="0.3">
      <c r="A438" s="32">
        <v>438</v>
      </c>
      <c r="B438" s="18" t="str">
        <f t="shared" si="245"/>
        <v>da.classe.ifc</v>
      </c>
      <c r="C438" s="82" t="s">
        <v>222</v>
      </c>
      <c r="D438" s="34" t="s">
        <v>56</v>
      </c>
      <c r="E438" s="26" t="str">
        <f t="shared" si="246"/>
        <v>de.ifc</v>
      </c>
      <c r="F438" s="26" t="str">
        <f t="shared" si="246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44"/>
        <v>Modelado</v>
      </c>
      <c r="P438" s="23" t="str">
        <f t="shared" si="244"/>
        <v>Em.IFC</v>
      </c>
      <c r="Q438" s="35" t="str">
        <f t="shared" si="235"/>
        <v>Propriedade: da.classe.ifc    Domínio: Modelado     Range: Em.IFC</v>
      </c>
      <c r="R438" s="35" t="str">
        <f t="shared" si="236"/>
        <v>Valor:  ifcEvaporator</v>
      </c>
      <c r="S438" s="19" t="s">
        <v>151</v>
      </c>
      <c r="T438" s="55" t="str">
        <f t="shared" si="237"/>
        <v>Refere-se a propriedade     da.classe.ifc     &gt;  ifcEvaporator</v>
      </c>
      <c r="U438" s="55" t="str">
        <f t="shared" si="243"/>
        <v>ifcEvaporator</v>
      </c>
    </row>
    <row r="439" spans="1:21" ht="8.4" customHeight="1" x14ac:dyDescent="0.3">
      <c r="A439" s="32">
        <v>439</v>
      </c>
      <c r="B439" s="18" t="str">
        <f t="shared" si="245"/>
        <v>da.classe.ifc</v>
      </c>
      <c r="C439" s="82" t="s">
        <v>233</v>
      </c>
      <c r="D439" s="34" t="s">
        <v>56</v>
      </c>
      <c r="E439" s="26" t="str">
        <f t="shared" si="246"/>
        <v>de.ifc</v>
      </c>
      <c r="F439" s="26" t="str">
        <f t="shared" si="246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44"/>
        <v>Modelado</v>
      </c>
      <c r="P439" s="23" t="str">
        <f t="shared" si="244"/>
        <v>Em.IFC</v>
      </c>
      <c r="Q439" s="35" t="str">
        <f t="shared" si="235"/>
        <v>Propriedade: da.classe.ifc    Domínio: Modelado     Range: Em.IFC</v>
      </c>
      <c r="R439" s="35" t="str">
        <f t="shared" si="236"/>
        <v>Valor:  ifcHeatExchanger</v>
      </c>
      <c r="S439" s="19" t="s">
        <v>151</v>
      </c>
      <c r="T439" s="55" t="str">
        <f t="shared" si="237"/>
        <v>Refere-se a propriedade     da.classe.ifc     &gt;  ifcHeatExchanger</v>
      </c>
      <c r="U439" s="55" t="str">
        <f t="shared" si="243"/>
        <v>ifcHeatExchanger</v>
      </c>
    </row>
    <row r="440" spans="1:21" ht="8.4" customHeight="1" x14ac:dyDescent="0.3">
      <c r="A440" s="32">
        <v>440</v>
      </c>
      <c r="B440" s="18" t="str">
        <f t="shared" si="245"/>
        <v>da.classe.ifc</v>
      </c>
      <c r="C440" s="82" t="s">
        <v>234</v>
      </c>
      <c r="D440" s="34" t="s">
        <v>56</v>
      </c>
      <c r="E440" s="26" t="str">
        <f t="shared" si="246"/>
        <v>de.ifc</v>
      </c>
      <c r="F440" s="26" t="str">
        <f t="shared" si="246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44"/>
        <v>Modelado</v>
      </c>
      <c r="P440" s="23" t="str">
        <f t="shared" si="244"/>
        <v>Em.IFC</v>
      </c>
      <c r="Q440" s="35" t="str">
        <f t="shared" si="235"/>
        <v>Propriedade: da.classe.ifc    Domínio: Modelado     Range: Em.IFC</v>
      </c>
      <c r="R440" s="35" t="str">
        <f t="shared" si="236"/>
        <v>Valor:  ifcHumidifier</v>
      </c>
      <c r="S440" s="19" t="s">
        <v>151</v>
      </c>
      <c r="T440" s="55" t="str">
        <f t="shared" si="237"/>
        <v>Refere-se a propriedade     da.classe.ifc     &gt;  ifcHumidifier</v>
      </c>
      <c r="U440" s="55" t="str">
        <f t="shared" si="243"/>
        <v>ifcHumidifier</v>
      </c>
    </row>
    <row r="441" spans="1:21" ht="8.4" customHeight="1" x14ac:dyDescent="0.3">
      <c r="A441" s="32">
        <v>441</v>
      </c>
      <c r="B441" s="18" t="str">
        <f t="shared" si="245"/>
        <v>da.classe.ifc</v>
      </c>
      <c r="C441" s="87" t="s">
        <v>320</v>
      </c>
      <c r="D441" s="34" t="s">
        <v>56</v>
      </c>
      <c r="E441" s="26" t="str">
        <f t="shared" si="246"/>
        <v>de.ifc</v>
      </c>
      <c r="F441" s="26" t="str">
        <f t="shared" si="246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44"/>
        <v>Modelado</v>
      </c>
      <c r="P441" s="23" t="str">
        <f t="shared" si="244"/>
        <v>Em.IFC</v>
      </c>
      <c r="Q441" s="35" t="str">
        <f t="shared" si="235"/>
        <v>Propriedade: da.classe.ifc    Domínio: Modelado     Range: Em.IFC</v>
      </c>
      <c r="R441" s="35" t="str">
        <f t="shared" si="236"/>
        <v>Valor:  ifcMotorConnection</v>
      </c>
      <c r="S441" s="19" t="s">
        <v>151</v>
      </c>
      <c r="T441" s="55" t="str">
        <f t="shared" si="237"/>
        <v>Refere-se a propriedade     da.classe.ifc     &gt;  ifcMotorConnection</v>
      </c>
      <c r="U441" s="55" t="str">
        <f t="shared" si="243"/>
        <v>ifcMotorConnection</v>
      </c>
    </row>
    <row r="442" spans="1:21" ht="8.4" customHeight="1" x14ac:dyDescent="0.3">
      <c r="A442" s="32">
        <v>442</v>
      </c>
      <c r="B442" s="18" t="str">
        <f t="shared" si="245"/>
        <v>da.classe.ifc</v>
      </c>
      <c r="C442" s="82" t="s">
        <v>287</v>
      </c>
      <c r="D442" s="34" t="s">
        <v>56</v>
      </c>
      <c r="E442" s="26" t="str">
        <f t="shared" si="246"/>
        <v>de.ifc</v>
      </c>
      <c r="F442" s="26" t="str">
        <f t="shared" si="246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44"/>
        <v>Modelado</v>
      </c>
      <c r="P442" s="23" t="str">
        <f t="shared" si="244"/>
        <v>Em.IFC</v>
      </c>
      <c r="Q442" s="35" t="str">
        <f t="shared" si="235"/>
        <v>Propriedade: da.classe.ifc    Domínio: Modelado     Range: Em.IFC</v>
      </c>
      <c r="R442" s="35" t="str">
        <f t="shared" si="236"/>
        <v>Valor:  ifcSolarDevice</v>
      </c>
      <c r="S442" s="19" t="s">
        <v>151</v>
      </c>
      <c r="T442" s="55" t="str">
        <f t="shared" si="237"/>
        <v>Refere-se a propriedade     da.classe.ifc     &gt;  ifcSolarDevice</v>
      </c>
      <c r="U442" s="55" t="str">
        <f t="shared" si="243"/>
        <v>ifcSolarDevice</v>
      </c>
    </row>
    <row r="443" spans="1:21" ht="8.4" customHeight="1" x14ac:dyDescent="0.3">
      <c r="A443" s="32">
        <v>443</v>
      </c>
      <c r="B443" s="18" t="str">
        <f t="shared" si="245"/>
        <v>da.classe.ifc</v>
      </c>
      <c r="C443" s="82" t="s">
        <v>263</v>
      </c>
      <c r="D443" s="34" t="s">
        <v>56</v>
      </c>
      <c r="E443" s="26" t="str">
        <f t="shared" si="246"/>
        <v>de.ifc</v>
      </c>
      <c r="F443" s="26" t="str">
        <f t="shared" si="246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44"/>
        <v>Modelado</v>
      </c>
      <c r="P443" s="23" t="str">
        <f t="shared" si="244"/>
        <v>Em.IFC</v>
      </c>
      <c r="Q443" s="35" t="str">
        <f t="shared" si="235"/>
        <v>Propriedade: da.classe.ifc    Domínio: Modelado     Range: Em.IFC</v>
      </c>
      <c r="R443" s="35" t="str">
        <f t="shared" si="236"/>
        <v>Valor:  ifcTransformer</v>
      </c>
      <c r="S443" s="19" t="s">
        <v>151</v>
      </c>
      <c r="T443" s="55" t="str">
        <f t="shared" si="237"/>
        <v>Refere-se a propriedade     da.classe.ifc     &gt;  ifcTransformer</v>
      </c>
      <c r="U443" s="55" t="str">
        <f t="shared" si="243"/>
        <v>ifcTransformer</v>
      </c>
    </row>
    <row r="444" spans="1:21" ht="8.4" customHeight="1" x14ac:dyDescent="0.3">
      <c r="A444" s="32">
        <v>444</v>
      </c>
      <c r="B444" s="18" t="str">
        <f t="shared" si="245"/>
        <v>da.classe.ifc</v>
      </c>
      <c r="C444" s="82" t="s">
        <v>292</v>
      </c>
      <c r="D444" s="34" t="s">
        <v>56</v>
      </c>
      <c r="E444" s="26" t="str">
        <f t="shared" si="246"/>
        <v>de.ifc</v>
      </c>
      <c r="F444" s="26" t="str">
        <f t="shared" si="246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44"/>
        <v>Modelado</v>
      </c>
      <c r="P444" s="23" t="str">
        <f t="shared" si="244"/>
        <v>Em.IFC</v>
      </c>
      <c r="Q444" s="35" t="str">
        <f t="shared" si="235"/>
        <v>Propriedade: da.classe.ifc    Domínio: Modelado     Range: Em.IFC</v>
      </c>
      <c r="R444" s="35" t="str">
        <f t="shared" si="236"/>
        <v>Valor:  ifcTubeBundle</v>
      </c>
      <c r="S444" s="19" t="s">
        <v>151</v>
      </c>
      <c r="T444" s="55" t="str">
        <f t="shared" si="237"/>
        <v>Refere-se a propriedade     da.classe.ifc     &gt;  ifcTubeBundle</v>
      </c>
      <c r="U444" s="55" t="str">
        <f t="shared" si="243"/>
        <v>ifcTubeBundle</v>
      </c>
    </row>
    <row r="445" spans="1:21" ht="8.4" customHeight="1" x14ac:dyDescent="0.3">
      <c r="A445" s="32">
        <v>445</v>
      </c>
      <c r="B445" s="18" t="str">
        <f t="shared" si="245"/>
        <v>da.classe.ifc</v>
      </c>
      <c r="C445" s="82" t="s">
        <v>294</v>
      </c>
      <c r="D445" s="34" t="s">
        <v>56</v>
      </c>
      <c r="E445" s="26" t="str">
        <f t="shared" si="246"/>
        <v>de.ifc</v>
      </c>
      <c r="F445" s="26" t="str">
        <f t="shared" si="246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44"/>
        <v>Modelado</v>
      </c>
      <c r="P445" s="23" t="str">
        <f t="shared" si="244"/>
        <v>Em.IFC</v>
      </c>
      <c r="Q445" s="35" t="str">
        <f t="shared" si="235"/>
        <v>Propriedade: da.classe.ifc    Domínio: Modelado     Range: Em.IFC</v>
      </c>
      <c r="R445" s="35" t="str">
        <f t="shared" si="236"/>
        <v>Valor:  ifcUnitaryEquipment</v>
      </c>
      <c r="S445" s="19" t="s">
        <v>151</v>
      </c>
      <c r="T445" s="55" t="str">
        <f t="shared" si="237"/>
        <v>Refere-se a propriedade     da.classe.ifc     &gt;  ifcUnitaryEquipment</v>
      </c>
      <c r="U445" s="55" t="str">
        <f t="shared" si="243"/>
        <v>ifcUnitaryEquipment</v>
      </c>
    </row>
    <row r="446" spans="1:21" ht="8.4" customHeight="1" x14ac:dyDescent="0.3">
      <c r="A446" s="32">
        <v>446</v>
      </c>
      <c r="B446" s="18" t="str">
        <f t="shared" si="245"/>
        <v>da.classe.ifc</v>
      </c>
      <c r="C446" s="82" t="s">
        <v>505</v>
      </c>
      <c r="D446" s="34" t="s">
        <v>56</v>
      </c>
      <c r="E446" s="26" t="str">
        <f t="shared" si="246"/>
        <v>de.ifc</v>
      </c>
      <c r="F446" s="26" t="str">
        <f t="shared" si="246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44"/>
        <v>Modelado</v>
      </c>
      <c r="P446" s="23" t="str">
        <f t="shared" si="244"/>
        <v>Em.IFC</v>
      </c>
      <c r="Q446" s="35" t="str">
        <f t="shared" si="235"/>
        <v>Propriedade: da.classe.ifc    Domínio: Modelado     Range: Em.IFC</v>
      </c>
      <c r="R446" s="35" t="str">
        <f t="shared" si="236"/>
        <v>Valor:  ifcBridgePart</v>
      </c>
      <c r="S446" s="19" t="s">
        <v>151</v>
      </c>
      <c r="T446" s="55" t="str">
        <f t="shared" si="237"/>
        <v>Refere-se a propriedade     da.classe.ifc     &gt;  ifcBridgePart</v>
      </c>
      <c r="U446" s="55" t="str">
        <f t="shared" si="243"/>
        <v>ifcBridgePart</v>
      </c>
    </row>
    <row r="447" spans="1:21" ht="8.4" customHeight="1" x14ac:dyDescent="0.3">
      <c r="A447" s="32">
        <v>447</v>
      </c>
      <c r="B447" s="18" t="str">
        <f t="shared" si="245"/>
        <v>da.classe.ifc</v>
      </c>
      <c r="C447" s="82" t="s">
        <v>197</v>
      </c>
      <c r="D447" s="34" t="s">
        <v>56</v>
      </c>
      <c r="E447" s="26" t="str">
        <f t="shared" si="246"/>
        <v>de.ifc</v>
      </c>
      <c r="F447" s="26" t="str">
        <f t="shared" si="246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44"/>
        <v>Modelado</v>
      </c>
      <c r="P447" s="23" t="str">
        <f t="shared" si="244"/>
        <v>Em.IFC</v>
      </c>
      <c r="Q447" s="35" t="str">
        <f t="shared" si="235"/>
        <v>Propriedade: da.classe.ifc    Domínio: Modelado     Range: Em.IFC</v>
      </c>
      <c r="R447" s="35" t="str">
        <f t="shared" si="236"/>
        <v>Valor:  ifcCabIeCarrierFitting</v>
      </c>
      <c r="S447" s="19" t="s">
        <v>151</v>
      </c>
      <c r="T447" s="55" t="str">
        <f t="shared" si="237"/>
        <v>Refere-se a propriedade     da.classe.ifc     &gt;  ifcCabIeCarrierFitting</v>
      </c>
      <c r="U447" s="55" t="str">
        <f t="shared" si="243"/>
        <v>ifcCabIeCarrierFitting</v>
      </c>
    </row>
    <row r="448" spans="1:21" ht="8.4" customHeight="1" x14ac:dyDescent="0.3">
      <c r="A448" s="32">
        <v>448</v>
      </c>
      <c r="B448" s="18" t="str">
        <f t="shared" si="245"/>
        <v>da.classe.ifc</v>
      </c>
      <c r="C448" s="82" t="s">
        <v>199</v>
      </c>
      <c r="D448" s="34" t="s">
        <v>56</v>
      </c>
      <c r="E448" s="26" t="str">
        <f t="shared" si="246"/>
        <v>de.ifc</v>
      </c>
      <c r="F448" s="26" t="str">
        <f t="shared" si="246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44"/>
        <v>Modelado</v>
      </c>
      <c r="P448" s="23" t="str">
        <f t="shared" si="244"/>
        <v>Em.IFC</v>
      </c>
      <c r="Q448" s="35" t="str">
        <f t="shared" si="235"/>
        <v>Propriedade: da.classe.ifc    Domínio: Modelado     Range: Em.IFC</v>
      </c>
      <c r="R448" s="35" t="str">
        <f t="shared" si="236"/>
        <v>Valor:  ifcCabIeFitting</v>
      </c>
      <c r="S448" s="19" t="s">
        <v>151</v>
      </c>
      <c r="T448" s="55" t="str">
        <f t="shared" si="237"/>
        <v>Refere-se a propriedade     da.classe.ifc     &gt;  ifcCabIeFitting</v>
      </c>
      <c r="U448" s="55" t="str">
        <f t="shared" si="243"/>
        <v>ifcCabIeFitting</v>
      </c>
    </row>
    <row r="449" spans="1:21" ht="8.4" customHeight="1" x14ac:dyDescent="0.3">
      <c r="A449" s="32">
        <v>449</v>
      </c>
      <c r="B449" s="18" t="str">
        <f t="shared" si="245"/>
        <v>da.classe.ifc</v>
      </c>
      <c r="C449" s="82" t="s">
        <v>212</v>
      </c>
      <c r="D449" s="34" t="s">
        <v>56</v>
      </c>
      <c r="E449" s="26" t="str">
        <f t="shared" si="246"/>
        <v>de.ifc</v>
      </c>
      <c r="F449" s="26" t="str">
        <f t="shared" si="246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44"/>
        <v>Modelado</v>
      </c>
      <c r="P449" s="23" t="str">
        <f t="shared" si="244"/>
        <v>Em.IFC</v>
      </c>
      <c r="Q449" s="35" t="str">
        <f t="shared" si="235"/>
        <v>Propriedade: da.classe.ifc    Domínio: Modelado     Range: Em.IFC</v>
      </c>
      <c r="R449" s="35" t="str">
        <f t="shared" si="236"/>
        <v>Valor:  ifcDuctFitting</v>
      </c>
      <c r="S449" s="19" t="s">
        <v>151</v>
      </c>
      <c r="T449" s="55" t="str">
        <f t="shared" si="237"/>
        <v>Refere-se a propriedade     da.classe.ifc     &gt;  ifcDuctFitting</v>
      </c>
      <c r="U449" s="55" t="str">
        <f t="shared" si="243"/>
        <v>ifcDuctFitting</v>
      </c>
    </row>
    <row r="450" spans="1:21" ht="8.4" customHeight="1" x14ac:dyDescent="0.3">
      <c r="A450" s="32">
        <v>450</v>
      </c>
      <c r="B450" s="18" t="str">
        <f t="shared" si="245"/>
        <v>da.classe.ifc</v>
      </c>
      <c r="C450" s="82" t="s">
        <v>285</v>
      </c>
      <c r="D450" s="34" t="s">
        <v>56</v>
      </c>
      <c r="E450" s="26" t="str">
        <f t="shared" si="246"/>
        <v>de.ifc</v>
      </c>
      <c r="F450" s="26" t="str">
        <f t="shared" si="246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47">O449</f>
        <v>Modelado</v>
      </c>
      <c r="P450" s="23" t="str">
        <f t="shared" si="247"/>
        <v>Em.IFC</v>
      </c>
      <c r="Q450" s="35" t="str">
        <f t="shared" ref="Q450:Q513" si="248">_xlfn.CONCAT("Propriedade: ",  F450, "    Domínio: ", O450, "     Range: ", P450)</f>
        <v>Propriedade: da.classe.ifc    Domínio: Modelado     Range: Em.IFC</v>
      </c>
      <c r="R450" s="35" t="str">
        <f t="shared" ref="R450:R513" si="249">_xlfn.CONCAT("Valor:  ", C450)</f>
        <v>Valor:  ifcJunctionBox</v>
      </c>
      <c r="S450" s="19" t="s">
        <v>151</v>
      </c>
      <c r="T450" s="55" t="str">
        <f t="shared" ref="T450:T513" si="250">_xlfn.CONCAT("Refere-se a propriedade     ",F450, "     &gt;  ",U450)</f>
        <v>Refere-se a propriedade     da.classe.ifc     &gt;  ifcJunctionBox</v>
      </c>
      <c r="U450" s="55" t="str">
        <f t="shared" si="243"/>
        <v>ifcJunctionBox</v>
      </c>
    </row>
    <row r="451" spans="1:21" ht="8.4" customHeight="1" x14ac:dyDescent="0.3">
      <c r="A451" s="32">
        <v>451</v>
      </c>
      <c r="B451" s="18" t="str">
        <f t="shared" si="245"/>
        <v>da.classe.ifc</v>
      </c>
      <c r="C451" s="82" t="s">
        <v>242</v>
      </c>
      <c r="D451" s="34" t="s">
        <v>56</v>
      </c>
      <c r="E451" s="26" t="str">
        <f t="shared" ref="E451:F466" si="251">E450</f>
        <v>de.ifc</v>
      </c>
      <c r="F451" s="26" t="str">
        <f t="shared" si="251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47"/>
        <v>Modelado</v>
      </c>
      <c r="P451" s="23" t="str">
        <f t="shared" si="247"/>
        <v>Em.IFC</v>
      </c>
      <c r="Q451" s="35" t="str">
        <f t="shared" si="248"/>
        <v>Propriedade: da.classe.ifc    Domínio: Modelado     Range: Em.IFC</v>
      </c>
      <c r="R451" s="35" t="str">
        <f t="shared" si="249"/>
        <v>Valor:  ifcPipeFitting</v>
      </c>
      <c r="S451" s="19" t="s">
        <v>151</v>
      </c>
      <c r="T451" s="55" t="str">
        <f t="shared" si="250"/>
        <v>Refere-se a propriedade     da.classe.ifc     &gt;  ifcPipeFitting</v>
      </c>
      <c r="U451" s="55" t="str">
        <f t="shared" si="243"/>
        <v>ifcPipeFitting</v>
      </c>
    </row>
    <row r="452" spans="1:21" ht="8.4" customHeight="1" x14ac:dyDescent="0.3">
      <c r="A452" s="32">
        <v>452</v>
      </c>
      <c r="B452" s="18" t="str">
        <f t="shared" si="245"/>
        <v>da.classe.ifc</v>
      </c>
      <c r="C452" s="82" t="s">
        <v>198</v>
      </c>
      <c r="D452" s="34" t="s">
        <v>56</v>
      </c>
      <c r="E452" s="26" t="str">
        <f t="shared" si="251"/>
        <v>de.ifc</v>
      </c>
      <c r="F452" s="26" t="str">
        <f t="shared" si="251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47"/>
        <v>Modelado</v>
      </c>
      <c r="P452" s="23" t="str">
        <f t="shared" si="247"/>
        <v>Em.IFC</v>
      </c>
      <c r="Q452" s="35" t="str">
        <f t="shared" si="248"/>
        <v>Propriedade: da.classe.ifc    Domínio: Modelado     Range: Em.IFC</v>
      </c>
      <c r="R452" s="35" t="str">
        <f t="shared" si="249"/>
        <v>Valor:  ifcCabIeCarrierSegment</v>
      </c>
      <c r="S452" s="19" t="s">
        <v>151</v>
      </c>
      <c r="T452" s="55" t="str">
        <f t="shared" si="250"/>
        <v>Refere-se a propriedade     da.classe.ifc     &gt;  ifcCabIeCarrierSegment</v>
      </c>
      <c r="U452" s="55" t="str">
        <f t="shared" si="243"/>
        <v>ifcCabIeCarrierSegment</v>
      </c>
    </row>
    <row r="453" spans="1:21" ht="8.4" customHeight="1" x14ac:dyDescent="0.3">
      <c r="A453" s="32">
        <v>453</v>
      </c>
      <c r="B453" s="18" t="str">
        <f t="shared" si="245"/>
        <v>da.classe.ifc</v>
      </c>
      <c r="C453" s="82" t="s">
        <v>298</v>
      </c>
      <c r="D453" s="34" t="s">
        <v>56</v>
      </c>
      <c r="E453" s="26" t="str">
        <f t="shared" si="251"/>
        <v>de.ifc</v>
      </c>
      <c r="F453" s="26" t="str">
        <f t="shared" si="251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47"/>
        <v>Modelado</v>
      </c>
      <c r="P453" s="23" t="str">
        <f t="shared" si="247"/>
        <v>Em.IFC</v>
      </c>
      <c r="Q453" s="35" t="str">
        <f t="shared" si="248"/>
        <v>Propriedade: da.classe.ifc    Domínio: Modelado     Range: Em.IFC</v>
      </c>
      <c r="R453" s="35" t="str">
        <f t="shared" si="249"/>
        <v>Valor:  ifcCabIeSegment</v>
      </c>
      <c r="S453" s="19" t="s">
        <v>151</v>
      </c>
      <c r="T453" s="55" t="str">
        <f t="shared" si="250"/>
        <v>Refere-se a propriedade     da.classe.ifc     &gt;  ifcCabIeSegment</v>
      </c>
      <c r="U453" s="55" t="str">
        <f t="shared" si="243"/>
        <v>ifcCabIeSegment</v>
      </c>
    </row>
    <row r="454" spans="1:21" ht="8.4" customHeight="1" x14ac:dyDescent="0.3">
      <c r="A454" s="32">
        <v>454</v>
      </c>
      <c r="B454" s="18" t="str">
        <f t="shared" si="245"/>
        <v>da.classe.ifc</v>
      </c>
      <c r="C454" s="82" t="s">
        <v>213</v>
      </c>
      <c r="D454" s="34" t="s">
        <v>56</v>
      </c>
      <c r="E454" s="26" t="str">
        <f t="shared" si="251"/>
        <v>de.ifc</v>
      </c>
      <c r="F454" s="26" t="str">
        <f t="shared" si="251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47"/>
        <v>Modelado</v>
      </c>
      <c r="P454" s="23" t="str">
        <f t="shared" si="247"/>
        <v>Em.IFC</v>
      </c>
      <c r="Q454" s="35" t="str">
        <f t="shared" si="248"/>
        <v>Propriedade: da.classe.ifc    Domínio: Modelado     Range: Em.IFC</v>
      </c>
      <c r="R454" s="35" t="str">
        <f t="shared" si="249"/>
        <v>Valor:  ifcDuctSegment</v>
      </c>
      <c r="S454" s="19" t="s">
        <v>151</v>
      </c>
      <c r="T454" s="55" t="str">
        <f t="shared" si="250"/>
        <v>Refere-se a propriedade     da.classe.ifc     &gt;  ifcDuctSegment</v>
      </c>
      <c r="U454" s="55" t="str">
        <f t="shared" si="243"/>
        <v>ifcDuctSegment</v>
      </c>
    </row>
    <row r="455" spans="1:21" ht="8.4" customHeight="1" x14ac:dyDescent="0.3">
      <c r="A455" s="32">
        <v>455</v>
      </c>
      <c r="B455" s="18" t="str">
        <f t="shared" si="245"/>
        <v>da.classe.ifc</v>
      </c>
      <c r="C455" s="82" t="s">
        <v>243</v>
      </c>
      <c r="D455" s="34" t="s">
        <v>56</v>
      </c>
      <c r="E455" s="26" t="str">
        <f t="shared" si="251"/>
        <v>de.ifc</v>
      </c>
      <c r="F455" s="26" t="str">
        <f t="shared" si="251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47"/>
        <v>Modelado</v>
      </c>
      <c r="P455" s="23" t="str">
        <f t="shared" si="247"/>
        <v>Em.IFC</v>
      </c>
      <c r="Q455" s="35" t="str">
        <f t="shared" si="248"/>
        <v>Propriedade: da.classe.ifc    Domínio: Modelado     Range: Em.IFC</v>
      </c>
      <c r="R455" s="35" t="str">
        <f t="shared" si="249"/>
        <v>Valor:  ifcPipeSegment</v>
      </c>
      <c r="S455" s="19" t="s">
        <v>151</v>
      </c>
      <c r="T455" s="55" t="str">
        <f t="shared" si="250"/>
        <v>Refere-se a propriedade     da.classe.ifc     &gt;  ifcPipeSegment</v>
      </c>
      <c r="U455" s="55" t="str">
        <f t="shared" si="243"/>
        <v>ifcPipeSegment</v>
      </c>
    </row>
    <row r="456" spans="1:21" ht="8.4" customHeight="1" x14ac:dyDescent="0.3">
      <c r="A456" s="32">
        <v>456</v>
      </c>
      <c r="B456" s="18" t="str">
        <f t="shared" si="245"/>
        <v>da.classe.ifc</v>
      </c>
      <c r="C456" s="82" t="s">
        <v>189</v>
      </c>
      <c r="D456" s="34" t="s">
        <v>56</v>
      </c>
      <c r="E456" s="26" t="str">
        <f t="shared" si="251"/>
        <v>de.ifc</v>
      </c>
      <c r="F456" s="26" t="str">
        <f t="shared" si="251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47"/>
        <v>Modelado</v>
      </c>
      <c r="P456" s="23" t="str">
        <f t="shared" si="247"/>
        <v>Em.IFC</v>
      </c>
      <c r="Q456" s="35" t="str">
        <f t="shared" si="248"/>
        <v>Propriedade: da.classe.ifc    Domínio: Modelado     Range: Em.IFC</v>
      </c>
      <c r="R456" s="35" t="str">
        <f t="shared" si="249"/>
        <v>Valor:  ifcAirTerminaI</v>
      </c>
      <c r="S456" s="19" t="s">
        <v>151</v>
      </c>
      <c r="T456" s="55" t="str">
        <f t="shared" si="250"/>
        <v>Refere-se a propriedade     da.classe.ifc     &gt;  ifcAirTerminaI</v>
      </c>
      <c r="U456" s="55" t="str">
        <f t="shared" si="243"/>
        <v>ifcAirTerminaI</v>
      </c>
    </row>
    <row r="457" spans="1:21" ht="8.4" customHeight="1" x14ac:dyDescent="0.3">
      <c r="A457" s="32">
        <v>457</v>
      </c>
      <c r="B457" s="18" t="str">
        <f t="shared" si="245"/>
        <v>da.classe.ifc</v>
      </c>
      <c r="C457" s="82" t="s">
        <v>192</v>
      </c>
      <c r="D457" s="34" t="s">
        <v>56</v>
      </c>
      <c r="E457" s="26" t="str">
        <f t="shared" si="251"/>
        <v>de.ifc</v>
      </c>
      <c r="F457" s="26" t="str">
        <f t="shared" si="251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47"/>
        <v>Modelado</v>
      </c>
      <c r="P457" s="23" t="str">
        <f t="shared" si="247"/>
        <v>Em.IFC</v>
      </c>
      <c r="Q457" s="35" t="str">
        <f t="shared" si="248"/>
        <v>Propriedade: da.classe.ifc    Domínio: Modelado     Range: Em.IFC</v>
      </c>
      <c r="R457" s="35" t="str">
        <f t="shared" si="249"/>
        <v>Valor:  ifcAudioVisuaIAppIiance</v>
      </c>
      <c r="S457" s="19" t="s">
        <v>151</v>
      </c>
      <c r="T457" s="55" t="str">
        <f t="shared" si="250"/>
        <v>Refere-se a propriedade     da.classe.ifc     &gt;  ifcAudioVisuaIAppIiance</v>
      </c>
      <c r="U457" s="55" t="str">
        <f t="shared" si="243"/>
        <v>ifcAudioVisuaIAppIiance</v>
      </c>
    </row>
    <row r="458" spans="1:21" ht="8.4" customHeight="1" x14ac:dyDescent="0.3">
      <c r="A458" s="32">
        <v>458</v>
      </c>
      <c r="B458" s="18" t="str">
        <f t="shared" si="245"/>
        <v>da.classe.ifc</v>
      </c>
      <c r="C458" s="82" t="s">
        <v>299</v>
      </c>
      <c r="D458" s="34" t="s">
        <v>56</v>
      </c>
      <c r="E458" s="26" t="str">
        <f t="shared" si="251"/>
        <v>de.ifc</v>
      </c>
      <c r="F458" s="26" t="str">
        <f t="shared" si="251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47"/>
        <v>Modelado</v>
      </c>
      <c r="P458" s="23" t="str">
        <f t="shared" si="247"/>
        <v>Em.IFC</v>
      </c>
      <c r="Q458" s="35" t="str">
        <f t="shared" si="248"/>
        <v>Propriedade: da.classe.ifc    Domínio: Modelado     Range: Em.IFC</v>
      </c>
      <c r="R458" s="35" t="str">
        <f t="shared" si="249"/>
        <v>Valor:  ifcCommunicationsAppliance</v>
      </c>
      <c r="S458" s="19" t="s">
        <v>151</v>
      </c>
      <c r="T458" s="55" t="str">
        <f t="shared" si="250"/>
        <v>Refere-se a propriedade     da.classe.ifc     &gt;  ifcCommunicationsAppliance</v>
      </c>
      <c r="U458" s="55" t="str">
        <f t="shared" si="243"/>
        <v>ifcCommunicationsAppliance</v>
      </c>
    </row>
    <row r="459" spans="1:21" ht="8.4" customHeight="1" x14ac:dyDescent="0.3">
      <c r="A459" s="32">
        <v>459</v>
      </c>
      <c r="B459" s="18" t="str">
        <f t="shared" si="245"/>
        <v>da.classe.ifc</v>
      </c>
      <c r="C459" s="18" t="s">
        <v>280</v>
      </c>
      <c r="D459" s="34" t="s">
        <v>56</v>
      </c>
      <c r="E459" s="26" t="str">
        <f t="shared" si="251"/>
        <v>de.ifc</v>
      </c>
      <c r="F459" s="26" t="str">
        <f t="shared" si="251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47"/>
        <v>Modelado</v>
      </c>
      <c r="P459" s="23" t="str">
        <f t="shared" si="247"/>
        <v>Em.IFC</v>
      </c>
      <c r="Q459" s="35" t="str">
        <f t="shared" si="248"/>
        <v>Propriedade: da.classe.ifc    Domínio: Modelado     Range: Em.IFC</v>
      </c>
      <c r="R459" s="35" t="str">
        <f t="shared" si="249"/>
        <v>Valor:  ifcElectricAppliance</v>
      </c>
      <c r="S459" s="19" t="s">
        <v>151</v>
      </c>
      <c r="T459" s="55" t="str">
        <f t="shared" si="250"/>
        <v>Refere-se a propriedade     da.classe.ifc     &gt;  ifcElectricAppliance</v>
      </c>
      <c r="U459" s="55" t="str">
        <f t="shared" si="243"/>
        <v>ifcElectricAppliance</v>
      </c>
    </row>
    <row r="460" spans="1:21" ht="8.4" customHeight="1" x14ac:dyDescent="0.3">
      <c r="A460" s="32">
        <v>460</v>
      </c>
      <c r="B460" s="18" t="str">
        <f t="shared" si="245"/>
        <v>da.classe.ifc</v>
      </c>
      <c r="C460" s="82" t="s">
        <v>226</v>
      </c>
      <c r="D460" s="34" t="s">
        <v>56</v>
      </c>
      <c r="E460" s="26" t="str">
        <f t="shared" si="251"/>
        <v>de.ifc</v>
      </c>
      <c r="F460" s="26" t="str">
        <f t="shared" si="251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47"/>
        <v>Modelado</v>
      </c>
      <c r="P460" s="23" t="str">
        <f t="shared" si="247"/>
        <v>Em.IFC</v>
      </c>
      <c r="Q460" s="35" t="str">
        <f t="shared" si="248"/>
        <v>Propriedade: da.classe.ifc    Domínio: Modelado     Range: Em.IFC</v>
      </c>
      <c r="R460" s="35" t="str">
        <f t="shared" si="249"/>
        <v>Valor:  ifcFireSuppressionTerminaI</v>
      </c>
      <c r="S460" s="19" t="s">
        <v>151</v>
      </c>
      <c r="T460" s="55" t="str">
        <f t="shared" si="250"/>
        <v>Refere-se a propriedade     da.classe.ifc     &gt;  ifcFireSuppressionTerminaI</v>
      </c>
      <c r="U460" s="55" t="str">
        <f t="shared" si="243"/>
        <v>ifcFireSuppressionTerminaI</v>
      </c>
    </row>
    <row r="461" spans="1:21" ht="8.4" customHeight="1" x14ac:dyDescent="0.3">
      <c r="A461" s="32">
        <v>461</v>
      </c>
      <c r="B461" s="18" t="str">
        <f t="shared" si="245"/>
        <v>da.classe.ifc</v>
      </c>
      <c r="C461" s="82" t="s">
        <v>286</v>
      </c>
      <c r="D461" s="34" t="s">
        <v>56</v>
      </c>
      <c r="E461" s="26" t="str">
        <f t="shared" si="251"/>
        <v>de.ifc</v>
      </c>
      <c r="F461" s="26" t="str">
        <f t="shared" si="251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47"/>
        <v>Modelado</v>
      </c>
      <c r="P461" s="23" t="str">
        <f t="shared" si="247"/>
        <v>Em.IFC</v>
      </c>
      <c r="Q461" s="35" t="str">
        <f t="shared" si="248"/>
        <v>Propriedade: da.classe.ifc    Domínio: Modelado     Range: Em.IFC</v>
      </c>
      <c r="R461" s="35" t="str">
        <f t="shared" si="249"/>
        <v>Valor:  ifcLamp</v>
      </c>
      <c r="S461" s="19" t="s">
        <v>151</v>
      </c>
      <c r="T461" s="55" t="str">
        <f t="shared" si="250"/>
        <v>Refere-se a propriedade     da.classe.ifc     &gt;  ifcLamp</v>
      </c>
      <c r="U461" s="55" t="str">
        <f t="shared" si="243"/>
        <v>ifcLamp</v>
      </c>
    </row>
    <row r="462" spans="1:21" ht="8.4" customHeight="1" x14ac:dyDescent="0.3">
      <c r="A462" s="32">
        <v>462</v>
      </c>
      <c r="B462" s="18" t="str">
        <f t="shared" si="245"/>
        <v>da.classe.ifc</v>
      </c>
      <c r="C462" s="82" t="s">
        <v>235</v>
      </c>
      <c r="D462" s="34" t="s">
        <v>56</v>
      </c>
      <c r="E462" s="26" t="str">
        <f t="shared" si="251"/>
        <v>de.ifc</v>
      </c>
      <c r="F462" s="26" t="str">
        <f t="shared" si="251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47"/>
        <v>Modelado</v>
      </c>
      <c r="P462" s="23" t="str">
        <f t="shared" si="247"/>
        <v>Em.IFC</v>
      </c>
      <c r="Q462" s="35" t="str">
        <f t="shared" si="248"/>
        <v>Propriedade: da.classe.ifc    Domínio: Modelado     Range: Em.IFC</v>
      </c>
      <c r="R462" s="35" t="str">
        <f t="shared" si="249"/>
        <v>Valor:  ifcLightFixture</v>
      </c>
      <c r="S462" s="19" t="s">
        <v>151</v>
      </c>
      <c r="T462" s="55" t="str">
        <f t="shared" si="250"/>
        <v>Refere-se a propriedade     da.classe.ifc     &gt;  ifcLightFixture</v>
      </c>
      <c r="U462" s="55" t="str">
        <f t="shared" si="243"/>
        <v>ifcLightFixture</v>
      </c>
    </row>
    <row r="463" spans="1:21" ht="8.4" customHeight="1" x14ac:dyDescent="0.3">
      <c r="A463" s="32">
        <v>463</v>
      </c>
      <c r="B463" s="18" t="str">
        <f t="shared" si="245"/>
        <v>da.classe.ifc</v>
      </c>
      <c r="C463" s="82" t="s">
        <v>237</v>
      </c>
      <c r="D463" s="34" t="s">
        <v>56</v>
      </c>
      <c r="E463" s="26" t="str">
        <f t="shared" si="251"/>
        <v>de.ifc</v>
      </c>
      <c r="F463" s="26" t="str">
        <f t="shared" si="251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47"/>
        <v>Modelado</v>
      </c>
      <c r="P463" s="23" t="str">
        <f t="shared" si="247"/>
        <v>Em.IFC</v>
      </c>
      <c r="Q463" s="35" t="str">
        <f t="shared" si="248"/>
        <v>Propriedade: da.classe.ifc    Domínio: Modelado     Range: Em.IFC</v>
      </c>
      <c r="R463" s="35" t="str">
        <f t="shared" si="249"/>
        <v>Valor:  ifcMedicaIDevice</v>
      </c>
      <c r="S463" s="19" t="s">
        <v>151</v>
      </c>
      <c r="T463" s="55" t="str">
        <f t="shared" si="250"/>
        <v>Refere-se a propriedade     da.classe.ifc     &gt;  ifcMedicaIDevice</v>
      </c>
      <c r="U463" s="55" t="str">
        <f t="shared" si="243"/>
        <v>ifcMedicaIDevice</v>
      </c>
    </row>
    <row r="464" spans="1:21" ht="8.4" customHeight="1" x14ac:dyDescent="0.3">
      <c r="A464" s="32">
        <v>464</v>
      </c>
      <c r="B464" s="18" t="str">
        <f t="shared" si="245"/>
        <v>da.classe.ifc</v>
      </c>
      <c r="C464" s="82" t="s">
        <v>239</v>
      </c>
      <c r="D464" s="34" t="s">
        <v>56</v>
      </c>
      <c r="E464" s="26" t="str">
        <f t="shared" si="251"/>
        <v>de.ifc</v>
      </c>
      <c r="F464" s="26" t="str">
        <f t="shared" si="251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47"/>
        <v>Modelado</v>
      </c>
      <c r="P464" s="23" t="str">
        <f t="shared" si="247"/>
        <v>Em.IFC</v>
      </c>
      <c r="Q464" s="35" t="str">
        <f t="shared" si="248"/>
        <v>Propriedade: da.classe.ifc    Domínio: Modelado     Range: Em.IFC</v>
      </c>
      <c r="R464" s="35" t="str">
        <f t="shared" si="249"/>
        <v>Valor:  ifcOutlet</v>
      </c>
      <c r="S464" s="19" t="s">
        <v>151</v>
      </c>
      <c r="T464" s="55" t="str">
        <f t="shared" si="250"/>
        <v>Refere-se a propriedade     da.classe.ifc     &gt;  ifcOutlet</v>
      </c>
      <c r="U464" s="55" t="str">
        <f t="shared" si="243"/>
        <v>ifcOutlet</v>
      </c>
    </row>
    <row r="465" spans="1:21" ht="8.4" customHeight="1" x14ac:dyDescent="0.3">
      <c r="A465" s="32">
        <v>465</v>
      </c>
      <c r="B465" s="18" t="str">
        <f t="shared" si="245"/>
        <v>da.classe.ifc</v>
      </c>
      <c r="C465" s="82" t="s">
        <v>251</v>
      </c>
      <c r="D465" s="34" t="s">
        <v>56</v>
      </c>
      <c r="E465" s="26" t="str">
        <f t="shared" si="251"/>
        <v>de.ifc</v>
      </c>
      <c r="F465" s="26" t="str">
        <f t="shared" si="251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47"/>
        <v>Modelado</v>
      </c>
      <c r="P465" s="23" t="str">
        <f t="shared" si="247"/>
        <v>Em.IFC</v>
      </c>
      <c r="Q465" s="35" t="str">
        <f t="shared" si="248"/>
        <v>Propriedade: da.classe.ifc    Domínio: Modelado     Range: Em.IFC</v>
      </c>
      <c r="R465" s="35" t="str">
        <f t="shared" si="249"/>
        <v>Valor:  ifcSanitaryTerminaI</v>
      </c>
      <c r="S465" s="19" t="s">
        <v>151</v>
      </c>
      <c r="T465" s="55" t="str">
        <f t="shared" si="250"/>
        <v>Refere-se a propriedade     da.classe.ifc     &gt;  ifcSanitaryTerminaI</v>
      </c>
      <c r="U465" s="55" t="str">
        <f t="shared" si="243"/>
        <v>ifcSanitaryTerminaI</v>
      </c>
    </row>
    <row r="466" spans="1:21" ht="8.4" customHeight="1" x14ac:dyDescent="0.3">
      <c r="A466" s="32">
        <v>466</v>
      </c>
      <c r="B466" s="18" t="str">
        <f t="shared" si="245"/>
        <v>da.classe.ifc</v>
      </c>
      <c r="C466" s="82" t="s">
        <v>288</v>
      </c>
      <c r="D466" s="34" t="s">
        <v>56</v>
      </c>
      <c r="E466" s="26" t="str">
        <f t="shared" si="251"/>
        <v>de.ifc</v>
      </c>
      <c r="F466" s="26" t="str">
        <f t="shared" si="251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52">O465</f>
        <v>Modelado</v>
      </c>
      <c r="P466" s="23" t="str">
        <f t="shared" si="252"/>
        <v>Em.IFC</v>
      </c>
      <c r="Q466" s="35" t="str">
        <f t="shared" si="248"/>
        <v>Propriedade: da.classe.ifc    Domínio: Modelado     Range: Em.IFC</v>
      </c>
      <c r="R466" s="35" t="str">
        <f t="shared" si="249"/>
        <v>Valor:  ifcSpaceHeater</v>
      </c>
      <c r="S466" s="19" t="s">
        <v>151</v>
      </c>
      <c r="T466" s="55" t="str">
        <f t="shared" si="250"/>
        <v>Refere-se a propriedade     da.classe.ifc     &gt;  ifcSpaceHeater</v>
      </c>
      <c r="U466" s="55" t="str">
        <f t="shared" si="243"/>
        <v>ifcSpaceHeater</v>
      </c>
    </row>
    <row r="467" spans="1:21" ht="8.4" customHeight="1" x14ac:dyDescent="0.3">
      <c r="A467" s="32">
        <v>467</v>
      </c>
      <c r="B467" s="18" t="str">
        <f t="shared" si="245"/>
        <v>da.classe.ifc</v>
      </c>
      <c r="C467" s="82" t="s">
        <v>290</v>
      </c>
      <c r="D467" s="34" t="s">
        <v>56</v>
      </c>
      <c r="E467" s="26" t="str">
        <f t="shared" ref="E467:F482" si="253">E466</f>
        <v>de.ifc</v>
      </c>
      <c r="F467" s="26" t="str">
        <f t="shared" si="253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52"/>
        <v>Modelado</v>
      </c>
      <c r="P467" s="23" t="str">
        <f t="shared" si="252"/>
        <v>Em.IFC</v>
      </c>
      <c r="Q467" s="35" t="str">
        <f t="shared" si="248"/>
        <v>Propriedade: da.classe.ifc    Domínio: Modelado     Range: Em.IFC</v>
      </c>
      <c r="R467" s="35" t="str">
        <f t="shared" si="249"/>
        <v>Valor:  ifcStackTerminal</v>
      </c>
      <c r="S467" s="19" t="s">
        <v>151</v>
      </c>
      <c r="T467" s="55" t="str">
        <f t="shared" si="250"/>
        <v>Refere-se a propriedade     da.classe.ifc     &gt;  ifcStackTerminal</v>
      </c>
      <c r="U467" s="55" t="str">
        <f t="shared" si="243"/>
        <v>ifcStackTerminal</v>
      </c>
    </row>
    <row r="468" spans="1:21" ht="8.4" customHeight="1" x14ac:dyDescent="0.3">
      <c r="A468" s="32">
        <v>468</v>
      </c>
      <c r="B468" s="18" t="str">
        <f t="shared" si="245"/>
        <v>da.classe.ifc</v>
      </c>
      <c r="C468" s="82" t="s">
        <v>296</v>
      </c>
      <c r="D468" s="34" t="s">
        <v>56</v>
      </c>
      <c r="E468" s="26" t="str">
        <f t="shared" si="253"/>
        <v>de.ifc</v>
      </c>
      <c r="F468" s="26" t="str">
        <f t="shared" si="253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52"/>
        <v>Modelado</v>
      </c>
      <c r="P468" s="23" t="str">
        <f t="shared" si="252"/>
        <v>Em.IFC</v>
      </c>
      <c r="Q468" s="35" t="str">
        <f t="shared" si="248"/>
        <v>Propriedade: da.classe.ifc    Domínio: Modelado     Range: Em.IFC</v>
      </c>
      <c r="R468" s="35" t="str">
        <f t="shared" si="249"/>
        <v>Valor:  ifcWasteTerminal</v>
      </c>
      <c r="S468" s="19" t="s">
        <v>151</v>
      </c>
      <c r="T468" s="55" t="str">
        <f t="shared" si="250"/>
        <v>Refere-se a propriedade     da.classe.ifc     &gt;  ifcWasteTerminal</v>
      </c>
      <c r="U468" s="55" t="str">
        <f t="shared" si="243"/>
        <v>ifcWasteTerminal</v>
      </c>
    </row>
    <row r="469" spans="1:21" ht="8.4" customHeight="1" x14ac:dyDescent="0.3">
      <c r="A469" s="32">
        <v>469</v>
      </c>
      <c r="B469" s="18" t="str">
        <f t="shared" si="245"/>
        <v>da.classe.ifc</v>
      </c>
      <c r="C469" s="82" t="s">
        <v>204</v>
      </c>
      <c r="D469" s="34" t="s">
        <v>56</v>
      </c>
      <c r="E469" s="26" t="str">
        <f t="shared" si="253"/>
        <v>de.ifc</v>
      </c>
      <c r="F469" s="26" t="str">
        <f t="shared" si="253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52"/>
        <v>Modelado</v>
      </c>
      <c r="P469" s="23" t="str">
        <f t="shared" si="252"/>
        <v>Em.IFC</v>
      </c>
      <c r="Q469" s="35" t="str">
        <f t="shared" si="248"/>
        <v>Propriedade: da.classe.ifc    Domínio: Modelado     Range: Em.IFC</v>
      </c>
      <c r="R469" s="35" t="str">
        <f t="shared" si="249"/>
        <v>Valor:  ifcCompressor</v>
      </c>
      <c r="S469" s="19" t="s">
        <v>151</v>
      </c>
      <c r="T469" s="55" t="str">
        <f t="shared" si="250"/>
        <v>Refere-se a propriedade     da.classe.ifc     &gt;  ifcCompressor</v>
      </c>
      <c r="U469" s="55" t="str">
        <f t="shared" si="243"/>
        <v>ifcCompressor</v>
      </c>
    </row>
    <row r="470" spans="1:21" ht="8.4" customHeight="1" x14ac:dyDescent="0.3">
      <c r="A470" s="32">
        <v>470</v>
      </c>
      <c r="B470" s="18" t="str">
        <f t="shared" si="245"/>
        <v>da.classe.ifc</v>
      </c>
      <c r="C470" s="82" t="s">
        <v>223</v>
      </c>
      <c r="D470" s="34" t="s">
        <v>56</v>
      </c>
      <c r="E470" s="26" t="str">
        <f t="shared" si="253"/>
        <v>de.ifc</v>
      </c>
      <c r="F470" s="26" t="str">
        <f t="shared" si="253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52"/>
        <v>Modelado</v>
      </c>
      <c r="P470" s="23" t="str">
        <f t="shared" si="252"/>
        <v>Em.IFC</v>
      </c>
      <c r="Q470" s="35" t="str">
        <f t="shared" si="248"/>
        <v>Propriedade: da.classe.ifc    Domínio: Modelado     Range: Em.IFC</v>
      </c>
      <c r="R470" s="35" t="str">
        <f t="shared" si="249"/>
        <v>Valor:  ifcFan</v>
      </c>
      <c r="S470" s="19" t="s">
        <v>151</v>
      </c>
      <c r="T470" s="55" t="str">
        <f t="shared" si="250"/>
        <v>Refere-se a propriedade     da.classe.ifc     &gt;  ifcFan</v>
      </c>
      <c r="U470" s="55" t="str">
        <f t="shared" si="243"/>
        <v>ifcFan</v>
      </c>
    </row>
    <row r="471" spans="1:21" ht="8.4" customHeight="1" x14ac:dyDescent="0.3">
      <c r="A471" s="32">
        <v>471</v>
      </c>
      <c r="B471" s="18" t="str">
        <f t="shared" si="245"/>
        <v>da.classe.ifc</v>
      </c>
      <c r="C471" s="82" t="s">
        <v>245</v>
      </c>
      <c r="D471" s="34" t="s">
        <v>56</v>
      </c>
      <c r="E471" s="26" t="str">
        <f t="shared" si="253"/>
        <v>de.ifc</v>
      </c>
      <c r="F471" s="26" t="str">
        <f t="shared" si="253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52"/>
        <v>Modelado</v>
      </c>
      <c r="P471" s="23" t="str">
        <f t="shared" si="252"/>
        <v>Em.IFC</v>
      </c>
      <c r="Q471" s="35" t="str">
        <f t="shared" si="248"/>
        <v>Propriedade: da.classe.ifc    Domínio: Modelado     Range: Em.IFC</v>
      </c>
      <c r="R471" s="35" t="str">
        <f t="shared" si="249"/>
        <v>Valor:  ifcPump</v>
      </c>
      <c r="S471" s="19" t="s">
        <v>151</v>
      </c>
      <c r="T471" s="55" t="str">
        <f t="shared" si="250"/>
        <v>Refere-se a propriedade     da.classe.ifc     &gt;  ifcPump</v>
      </c>
      <c r="U471" s="55" t="str">
        <f t="shared" si="243"/>
        <v>ifcPump</v>
      </c>
    </row>
    <row r="472" spans="1:21" ht="8.4" customHeight="1" x14ac:dyDescent="0.3">
      <c r="A472" s="32">
        <v>472</v>
      </c>
      <c r="B472" s="18" t="str">
        <f t="shared" si="245"/>
        <v>da.classe.ifc</v>
      </c>
      <c r="C472" s="82" t="s">
        <v>216</v>
      </c>
      <c r="D472" s="34" t="s">
        <v>56</v>
      </c>
      <c r="E472" s="26" t="str">
        <f t="shared" si="253"/>
        <v>de.ifc</v>
      </c>
      <c r="F472" s="26" t="str">
        <f t="shared" si="253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52"/>
        <v>Modelado</v>
      </c>
      <c r="P472" s="23" t="str">
        <f t="shared" si="252"/>
        <v>Em.IFC</v>
      </c>
      <c r="Q472" s="35" t="str">
        <f t="shared" si="248"/>
        <v>Propriedade: da.classe.ifc    Domínio: Modelado     Range: Em.IFC</v>
      </c>
      <c r="R472" s="35" t="str">
        <f t="shared" si="249"/>
        <v>Valor:  ifcEIectricFIowStorageDevice</v>
      </c>
      <c r="S472" s="19" t="s">
        <v>151</v>
      </c>
      <c r="T472" s="55" t="str">
        <f t="shared" si="250"/>
        <v>Refere-se a propriedade     da.classe.ifc     &gt;  ifcEIectricFIowStorageDevice</v>
      </c>
      <c r="U472" s="55" t="str">
        <f t="shared" si="243"/>
        <v>ifcEIectricFIowStorageDevice</v>
      </c>
    </row>
    <row r="473" spans="1:21" ht="8.4" customHeight="1" x14ac:dyDescent="0.3">
      <c r="A473" s="32">
        <v>473</v>
      </c>
      <c r="B473" s="18" t="str">
        <f t="shared" si="245"/>
        <v>da.classe.ifc</v>
      </c>
      <c r="C473" s="82" t="s">
        <v>260</v>
      </c>
      <c r="D473" s="34" t="s">
        <v>56</v>
      </c>
      <c r="E473" s="26" t="str">
        <f t="shared" si="253"/>
        <v>de.ifc</v>
      </c>
      <c r="F473" s="26" t="str">
        <f t="shared" si="253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52"/>
        <v>Modelado</v>
      </c>
      <c r="P473" s="23" t="str">
        <f t="shared" si="252"/>
        <v>Em.IFC</v>
      </c>
      <c r="Q473" s="35" t="str">
        <f t="shared" si="248"/>
        <v>Propriedade: da.classe.ifc    Domínio: Modelado     Range: Em.IFC</v>
      </c>
      <c r="R473" s="35" t="str">
        <f t="shared" si="249"/>
        <v>Valor:  ifcTank</v>
      </c>
      <c r="S473" s="19" t="s">
        <v>151</v>
      </c>
      <c r="T473" s="55" t="str">
        <f t="shared" si="250"/>
        <v>Refere-se a propriedade     da.classe.ifc     &gt;  ifcTank</v>
      </c>
      <c r="U473" s="55" t="str">
        <f t="shared" si="243"/>
        <v>ifcTank</v>
      </c>
    </row>
    <row r="474" spans="1:21" ht="8.4" customHeight="1" x14ac:dyDescent="0.3">
      <c r="A474" s="32">
        <v>474</v>
      </c>
      <c r="B474" s="18" t="str">
        <f t="shared" si="245"/>
        <v>da.classe.ifc</v>
      </c>
      <c r="C474" s="82" t="s">
        <v>302</v>
      </c>
      <c r="D474" s="34" t="s">
        <v>56</v>
      </c>
      <c r="E474" s="26" t="str">
        <f t="shared" si="253"/>
        <v>de.ifc</v>
      </c>
      <c r="F474" s="26" t="str">
        <f t="shared" si="253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52"/>
        <v>Modelado</v>
      </c>
      <c r="P474" s="23" t="str">
        <f t="shared" si="252"/>
        <v>Em.IFC</v>
      </c>
      <c r="Q474" s="35" t="str">
        <f t="shared" si="248"/>
        <v>Propriedade: da.classe.ifc    Domínio: Modelado     Range: Em.IFC</v>
      </c>
      <c r="R474" s="35" t="str">
        <f t="shared" si="249"/>
        <v>Valor:  ifcMaterial</v>
      </c>
      <c r="S474" s="19" t="s">
        <v>151</v>
      </c>
      <c r="T474" s="55" t="str">
        <f t="shared" si="250"/>
        <v>Refere-se a propriedade     da.classe.ifc     &gt;  ifcMaterial</v>
      </c>
      <c r="U474" s="55" t="str">
        <f t="shared" si="243"/>
        <v>ifcMaterial</v>
      </c>
    </row>
    <row r="475" spans="1:21" ht="8.4" customHeight="1" x14ac:dyDescent="0.3">
      <c r="A475" s="32">
        <v>475</v>
      </c>
      <c r="B475" s="18" t="str">
        <f t="shared" si="245"/>
        <v>da.classe.ifc</v>
      </c>
      <c r="C475" s="82" t="s">
        <v>498</v>
      </c>
      <c r="D475" s="34" t="s">
        <v>56</v>
      </c>
      <c r="E475" s="26" t="str">
        <f t="shared" si="253"/>
        <v>de.ifc</v>
      </c>
      <c r="F475" s="26" t="str">
        <f t="shared" si="253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52"/>
        <v>Modelado</v>
      </c>
      <c r="P475" s="23" t="str">
        <f t="shared" si="252"/>
        <v>Em.IFC</v>
      </c>
      <c r="Q475" s="35" t="str">
        <f t="shared" si="248"/>
        <v>Propriedade: da.classe.ifc    Domínio: Modelado     Range: Em.IFC</v>
      </c>
      <c r="R475" s="35" t="str">
        <f t="shared" si="249"/>
        <v>Valor:  ifcMaterialConstituent</v>
      </c>
      <c r="S475" s="19" t="s">
        <v>151</v>
      </c>
      <c r="T475" s="55" t="str">
        <f t="shared" si="250"/>
        <v>Refere-se a propriedade     da.classe.ifc     &gt;  ifcMaterialConstituent</v>
      </c>
      <c r="U475" s="55" t="str">
        <f t="shared" si="243"/>
        <v>ifcMaterialConstituent</v>
      </c>
    </row>
    <row r="476" spans="1:21" ht="8.4" customHeight="1" x14ac:dyDescent="0.3">
      <c r="A476" s="32">
        <v>476</v>
      </c>
      <c r="B476" s="18" t="str">
        <f t="shared" si="245"/>
        <v>da.classe.ifc</v>
      </c>
      <c r="C476" s="82" t="s">
        <v>499</v>
      </c>
      <c r="D476" s="34" t="s">
        <v>56</v>
      </c>
      <c r="E476" s="26" t="str">
        <f t="shared" si="253"/>
        <v>de.ifc</v>
      </c>
      <c r="F476" s="26" t="str">
        <f t="shared" si="253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52"/>
        <v>Modelado</v>
      </c>
      <c r="P476" s="23" t="str">
        <f t="shared" si="252"/>
        <v>Em.IFC</v>
      </c>
      <c r="Q476" s="35" t="str">
        <f t="shared" si="248"/>
        <v>Propriedade: da.classe.ifc    Domínio: Modelado     Range: Em.IFC</v>
      </c>
      <c r="R476" s="35" t="str">
        <f t="shared" si="249"/>
        <v>Valor:  ifcMaterialConstituentSet</v>
      </c>
      <c r="S476" s="19" t="s">
        <v>151</v>
      </c>
      <c r="T476" s="55" t="str">
        <f t="shared" si="250"/>
        <v>Refere-se a propriedade     da.classe.ifc     &gt;  ifcMaterialConstituentSet</v>
      </c>
      <c r="U476" s="55" t="str">
        <f t="shared" si="243"/>
        <v>ifcMaterialConstituentSet</v>
      </c>
    </row>
    <row r="477" spans="1:21" ht="8.4" customHeight="1" x14ac:dyDescent="0.3">
      <c r="A477" s="32">
        <v>477</v>
      </c>
      <c r="B477" s="18" t="str">
        <f t="shared" si="245"/>
        <v>da.classe.ifc</v>
      </c>
      <c r="C477" s="82" t="s">
        <v>500</v>
      </c>
      <c r="D477" s="34" t="s">
        <v>56</v>
      </c>
      <c r="E477" s="26" t="str">
        <f t="shared" si="253"/>
        <v>de.ifc</v>
      </c>
      <c r="F477" s="26" t="str">
        <f t="shared" si="253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52"/>
        <v>Modelado</v>
      </c>
      <c r="P477" s="23" t="str">
        <f t="shared" si="252"/>
        <v>Em.IFC</v>
      </c>
      <c r="Q477" s="35" t="str">
        <f t="shared" si="248"/>
        <v>Propriedade: da.classe.ifc    Domínio: Modelado     Range: Em.IFC</v>
      </c>
      <c r="R477" s="35" t="str">
        <f t="shared" si="249"/>
        <v>Valor:  ifcMaterialLayer</v>
      </c>
      <c r="S477" s="19" t="s">
        <v>151</v>
      </c>
      <c r="T477" s="55" t="str">
        <f t="shared" si="250"/>
        <v>Refere-se a propriedade     da.classe.ifc     &gt;  ifcMaterialLayer</v>
      </c>
      <c r="U477" s="55" t="str">
        <f t="shared" si="243"/>
        <v>ifcMaterialLayer</v>
      </c>
    </row>
    <row r="478" spans="1:21" ht="8.4" customHeight="1" x14ac:dyDescent="0.3">
      <c r="A478" s="32">
        <v>478</v>
      </c>
      <c r="B478" s="18" t="str">
        <f t="shared" si="245"/>
        <v>da.classe.ifc</v>
      </c>
      <c r="C478" s="82" t="s">
        <v>501</v>
      </c>
      <c r="D478" s="34" t="s">
        <v>56</v>
      </c>
      <c r="E478" s="26" t="str">
        <f t="shared" si="253"/>
        <v>de.ifc</v>
      </c>
      <c r="F478" s="26" t="str">
        <f t="shared" si="253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52"/>
        <v>Modelado</v>
      </c>
      <c r="P478" s="23" t="str">
        <f t="shared" si="252"/>
        <v>Em.IFC</v>
      </c>
      <c r="Q478" s="35" t="str">
        <f t="shared" si="248"/>
        <v>Propriedade: da.classe.ifc    Domínio: Modelado     Range: Em.IFC</v>
      </c>
      <c r="R478" s="35" t="str">
        <f t="shared" si="249"/>
        <v>Valor:  ifcMaterialLayerSet</v>
      </c>
      <c r="S478" s="19" t="s">
        <v>151</v>
      </c>
      <c r="T478" s="55" t="str">
        <f t="shared" si="250"/>
        <v>Refere-se a propriedade     da.classe.ifc     &gt;  ifcMaterialLayerSet</v>
      </c>
      <c r="U478" s="55" t="str">
        <f t="shared" si="243"/>
        <v>ifcMaterialLayerSet</v>
      </c>
    </row>
    <row r="479" spans="1:21" ht="8.4" customHeight="1" x14ac:dyDescent="0.3">
      <c r="A479" s="32">
        <v>479</v>
      </c>
      <c r="B479" s="18" t="str">
        <f t="shared" si="245"/>
        <v>da.classe.ifc</v>
      </c>
      <c r="C479" s="82" t="s">
        <v>502</v>
      </c>
      <c r="D479" s="34" t="s">
        <v>56</v>
      </c>
      <c r="E479" s="26" t="str">
        <f t="shared" si="253"/>
        <v>de.ifc</v>
      </c>
      <c r="F479" s="26" t="str">
        <f t="shared" si="253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52"/>
        <v>Modelado</v>
      </c>
      <c r="P479" s="23" t="str">
        <f t="shared" si="252"/>
        <v>Em.IFC</v>
      </c>
      <c r="Q479" s="35" t="str">
        <f t="shared" si="248"/>
        <v>Propriedade: da.classe.ifc    Domínio: Modelado     Range: Em.IFC</v>
      </c>
      <c r="R479" s="35" t="str">
        <f t="shared" si="249"/>
        <v>Valor:  ifcMaterialProfile</v>
      </c>
      <c r="S479" s="19" t="s">
        <v>151</v>
      </c>
      <c r="T479" s="55" t="str">
        <f t="shared" si="250"/>
        <v>Refere-se a propriedade     da.classe.ifc     &gt;  ifcMaterialProfile</v>
      </c>
      <c r="U479" s="55" t="str">
        <f t="shared" si="243"/>
        <v>ifcMaterialProfile</v>
      </c>
    </row>
    <row r="480" spans="1:21" ht="8.4" customHeight="1" x14ac:dyDescent="0.3">
      <c r="A480" s="32">
        <v>480</v>
      </c>
      <c r="B480" s="18" t="str">
        <f t="shared" si="245"/>
        <v>da.classe.ifc</v>
      </c>
      <c r="C480" s="82" t="s">
        <v>503</v>
      </c>
      <c r="D480" s="34" t="s">
        <v>56</v>
      </c>
      <c r="E480" s="26" t="str">
        <f t="shared" si="253"/>
        <v>de.ifc</v>
      </c>
      <c r="F480" s="26" t="str">
        <f t="shared" si="253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52"/>
        <v>Modelado</v>
      </c>
      <c r="P480" s="23" t="str">
        <f t="shared" si="252"/>
        <v>Em.IFC</v>
      </c>
      <c r="Q480" s="35" t="str">
        <f t="shared" si="248"/>
        <v>Propriedade: da.classe.ifc    Domínio: Modelado     Range: Em.IFC</v>
      </c>
      <c r="R480" s="35" t="str">
        <f t="shared" si="249"/>
        <v>Valor:  ifcMaterialProfileSet</v>
      </c>
      <c r="S480" s="19" t="s">
        <v>151</v>
      </c>
      <c r="T480" s="55" t="str">
        <f t="shared" si="250"/>
        <v>Refere-se a propriedade     da.classe.ifc     &gt;  ifcMaterialProfileSet</v>
      </c>
      <c r="U480" s="55" t="str">
        <f t="shared" si="243"/>
        <v>ifcMaterialProfileSet</v>
      </c>
    </row>
    <row r="481" spans="1:21" ht="8.4" customHeight="1" x14ac:dyDescent="0.3">
      <c r="A481" s="32">
        <v>481</v>
      </c>
      <c r="B481" s="18" t="str">
        <f t="shared" si="245"/>
        <v>da.classe.ifc</v>
      </c>
      <c r="C481" s="82" t="s">
        <v>496</v>
      </c>
      <c r="D481" s="34" t="s">
        <v>56</v>
      </c>
      <c r="E481" s="26" t="str">
        <f t="shared" si="253"/>
        <v>de.ifc</v>
      </c>
      <c r="F481" s="26" t="str">
        <f t="shared" si="253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52"/>
        <v>Modelado</v>
      </c>
      <c r="P481" s="23" t="str">
        <f t="shared" si="252"/>
        <v>Em.IFC</v>
      </c>
      <c r="Q481" s="35" t="str">
        <f t="shared" si="248"/>
        <v>Propriedade: da.classe.ifc    Domínio: Modelado     Range: Em.IFC</v>
      </c>
      <c r="R481" s="35" t="str">
        <f t="shared" si="249"/>
        <v>Valor:  ifcPolyline</v>
      </c>
      <c r="S481" s="19" t="s">
        <v>151</v>
      </c>
      <c r="T481" s="55" t="str">
        <f t="shared" si="250"/>
        <v>Refere-se a propriedade     da.classe.ifc     &gt;  ifcPolyline</v>
      </c>
      <c r="U481" s="55" t="str">
        <f t="shared" si="243"/>
        <v>ifcPolyline</v>
      </c>
    </row>
    <row r="482" spans="1:21" ht="8.4" customHeight="1" x14ac:dyDescent="0.3">
      <c r="A482" s="32">
        <v>482</v>
      </c>
      <c r="B482" s="18" t="str">
        <f t="shared" si="245"/>
        <v>da.classe.ifc</v>
      </c>
      <c r="C482" s="87" t="s">
        <v>325</v>
      </c>
      <c r="D482" s="34" t="s">
        <v>56</v>
      </c>
      <c r="E482" s="26" t="str">
        <f t="shared" si="253"/>
        <v>de.ifc</v>
      </c>
      <c r="F482" s="26" t="str">
        <f t="shared" si="253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54">O481</f>
        <v>Modelado</v>
      </c>
      <c r="P482" s="23" t="str">
        <f t="shared" si="254"/>
        <v>Em.IFC</v>
      </c>
      <c r="Q482" s="35" t="str">
        <f t="shared" si="248"/>
        <v>Propriedade: da.classe.ifc    Domínio: Modelado     Range: Em.IFC</v>
      </c>
      <c r="R482" s="35" t="str">
        <f t="shared" si="249"/>
        <v>Valor:  ifcProjectionElement</v>
      </c>
      <c r="S482" s="19" t="s">
        <v>151</v>
      </c>
      <c r="T482" s="55" t="str">
        <f t="shared" si="250"/>
        <v>Refere-se a propriedade     da.classe.ifc     &gt;  ifcProjectionElement</v>
      </c>
      <c r="U482" s="55" t="str">
        <f t="shared" si="243"/>
        <v>ifcProjectionElement</v>
      </c>
    </row>
    <row r="483" spans="1:21" ht="8.4" customHeight="1" x14ac:dyDescent="0.3">
      <c r="A483" s="32">
        <v>483</v>
      </c>
      <c r="B483" s="18" t="str">
        <f t="shared" si="245"/>
        <v>da.classe.ifc</v>
      </c>
      <c r="C483" s="82" t="s">
        <v>305</v>
      </c>
      <c r="D483" s="34" t="s">
        <v>56</v>
      </c>
      <c r="E483" s="26" t="str">
        <f t="shared" ref="E483:F498" si="255">E482</f>
        <v>de.ifc</v>
      </c>
      <c r="F483" s="26" t="str">
        <f t="shared" si="255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54"/>
        <v>Modelado</v>
      </c>
      <c r="P483" s="23" t="str">
        <f t="shared" si="254"/>
        <v>Em.IFC</v>
      </c>
      <c r="Q483" s="35" t="str">
        <f t="shared" si="248"/>
        <v>Propriedade: da.classe.ifc    Domínio: Modelado     Range: Em.IFC</v>
      </c>
      <c r="R483" s="35" t="str">
        <f t="shared" si="249"/>
        <v>Valor:  ifcOpeningElement</v>
      </c>
      <c r="S483" s="19" t="s">
        <v>151</v>
      </c>
      <c r="T483" s="55" t="str">
        <f t="shared" si="250"/>
        <v>Refere-se a propriedade     da.classe.ifc     &gt;  ifcOpeningElement</v>
      </c>
      <c r="U483" s="55" t="str">
        <f t="shared" si="243"/>
        <v>ifcOpeningElement</v>
      </c>
    </row>
    <row r="484" spans="1:21" ht="8.4" customHeight="1" x14ac:dyDescent="0.3">
      <c r="A484" s="32">
        <v>484</v>
      </c>
      <c r="B484" s="18" t="str">
        <f t="shared" si="245"/>
        <v>da.classe.ifc</v>
      </c>
      <c r="C484" s="82" t="s">
        <v>330</v>
      </c>
      <c r="D484" s="34" t="s">
        <v>56</v>
      </c>
      <c r="E484" s="26" t="str">
        <f t="shared" si="255"/>
        <v>de.ifc</v>
      </c>
      <c r="F484" s="26" t="str">
        <f t="shared" si="255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54"/>
        <v>Modelado</v>
      </c>
      <c r="P484" s="23" t="str">
        <f t="shared" si="254"/>
        <v>Em.IFC</v>
      </c>
      <c r="Q484" s="35" t="str">
        <f t="shared" si="248"/>
        <v>Propriedade: da.classe.ifc    Domínio: Modelado     Range: Em.IFC</v>
      </c>
      <c r="R484" s="35" t="str">
        <f t="shared" si="249"/>
        <v>Valor:  ifcSurfaceFeature</v>
      </c>
      <c r="S484" s="19" t="s">
        <v>151</v>
      </c>
      <c r="T484" s="55" t="str">
        <f t="shared" si="250"/>
        <v>Refere-se a propriedade     da.classe.ifc     &gt;  ifcSurfaceFeature</v>
      </c>
      <c r="U484" s="55" t="str">
        <f t="shared" si="243"/>
        <v>ifcSurfaceFeature</v>
      </c>
    </row>
    <row r="485" spans="1:21" ht="8.4" customHeight="1" x14ac:dyDescent="0.3">
      <c r="A485" s="32">
        <v>485</v>
      </c>
      <c r="B485" s="18" t="str">
        <f t="shared" si="245"/>
        <v>da.classe.ifc</v>
      </c>
      <c r="C485" s="82" t="s">
        <v>295</v>
      </c>
      <c r="D485" s="34" t="s">
        <v>56</v>
      </c>
      <c r="E485" s="26" t="str">
        <f t="shared" si="255"/>
        <v>de.ifc</v>
      </c>
      <c r="F485" s="26" t="str">
        <f t="shared" si="255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54"/>
        <v>Modelado</v>
      </c>
      <c r="P485" s="23" t="str">
        <f t="shared" si="254"/>
        <v>Em.IFC</v>
      </c>
      <c r="Q485" s="35" t="str">
        <f t="shared" si="248"/>
        <v>Propriedade: da.classe.ifc    Domínio: Modelado     Range: Em.IFC</v>
      </c>
      <c r="R485" s="35" t="str">
        <f t="shared" si="249"/>
        <v>Valor:  ifcVoidingFeature</v>
      </c>
      <c r="S485" s="19" t="s">
        <v>151</v>
      </c>
      <c r="T485" s="55" t="str">
        <f t="shared" si="250"/>
        <v>Refere-se a propriedade     da.classe.ifc     &gt;  ifcVoidingFeature</v>
      </c>
      <c r="U485" s="55" t="str">
        <f t="shared" si="243"/>
        <v>ifcVoidingFeature</v>
      </c>
    </row>
    <row r="486" spans="1:21" ht="8.4" customHeight="1" x14ac:dyDescent="0.3">
      <c r="A486" s="32">
        <v>486</v>
      </c>
      <c r="B486" s="18" t="str">
        <f t="shared" si="245"/>
        <v>da.classe.ifc</v>
      </c>
      <c r="C486" s="82" t="s">
        <v>297</v>
      </c>
      <c r="D486" s="34" t="s">
        <v>56</v>
      </c>
      <c r="E486" s="26" t="str">
        <f t="shared" si="255"/>
        <v>de.ifc</v>
      </c>
      <c r="F486" s="26" t="str">
        <f t="shared" si="255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54"/>
        <v>Modelado</v>
      </c>
      <c r="P486" s="23" t="str">
        <f t="shared" si="254"/>
        <v>Em.IFC</v>
      </c>
      <c r="Q486" s="35" t="str">
        <f t="shared" si="248"/>
        <v>Propriedade: da.classe.ifc    Domínio: Modelado     Range: Em.IFC</v>
      </c>
      <c r="R486" s="35" t="str">
        <f t="shared" si="249"/>
        <v>Valor:  ifcBuiIdingEIementPart</v>
      </c>
      <c r="S486" s="19" t="s">
        <v>151</v>
      </c>
      <c r="T486" s="55" t="str">
        <f t="shared" si="250"/>
        <v>Refere-se a propriedade     da.classe.ifc     &gt;  ifcBuiIdingEIementPart</v>
      </c>
      <c r="U486" s="55" t="str">
        <f t="shared" si="243"/>
        <v>ifcBuiIdingEIementPart</v>
      </c>
    </row>
    <row r="487" spans="1:21" ht="8.4" customHeight="1" x14ac:dyDescent="0.3">
      <c r="A487" s="32">
        <v>487</v>
      </c>
      <c r="B487" s="18" t="str">
        <f t="shared" si="245"/>
        <v>da.classe.ifc</v>
      </c>
      <c r="C487" s="82" t="s">
        <v>210</v>
      </c>
      <c r="D487" s="34" t="s">
        <v>56</v>
      </c>
      <c r="E487" s="26" t="str">
        <f t="shared" si="255"/>
        <v>de.ifc</v>
      </c>
      <c r="F487" s="26" t="str">
        <f t="shared" si="255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54"/>
        <v>Modelado</v>
      </c>
      <c r="P487" s="23" t="str">
        <f t="shared" si="254"/>
        <v>Em.IFC</v>
      </c>
      <c r="Q487" s="35" t="str">
        <f t="shared" si="248"/>
        <v>Propriedade: da.classe.ifc    Domínio: Modelado     Range: Em.IFC</v>
      </c>
      <c r="R487" s="35" t="str">
        <f t="shared" si="249"/>
        <v>Valor:  ifcDiscreteAccessory</v>
      </c>
      <c r="S487" s="19" t="s">
        <v>151</v>
      </c>
      <c r="T487" s="55" t="str">
        <f t="shared" si="250"/>
        <v>Refere-se a propriedade     da.classe.ifc     &gt;  ifcDiscreteAccessory</v>
      </c>
      <c r="U487" s="55" t="str">
        <f t="shared" si="243"/>
        <v>ifcDiscreteAccessory</v>
      </c>
    </row>
    <row r="488" spans="1:21" ht="8.4" customHeight="1" x14ac:dyDescent="0.3">
      <c r="A488" s="32">
        <v>488</v>
      </c>
      <c r="B488" s="18" t="str">
        <f t="shared" si="245"/>
        <v>da.classe.ifc</v>
      </c>
      <c r="C488" s="82" t="s">
        <v>283</v>
      </c>
      <c r="D488" s="34" t="s">
        <v>56</v>
      </c>
      <c r="E488" s="26" t="str">
        <f t="shared" si="255"/>
        <v>de.ifc</v>
      </c>
      <c r="F488" s="26" t="str">
        <f t="shared" si="255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54"/>
        <v>Modelado</v>
      </c>
      <c r="P488" s="23" t="str">
        <f t="shared" si="254"/>
        <v>Em.IFC</v>
      </c>
      <c r="Q488" s="35" t="str">
        <f t="shared" si="248"/>
        <v>Propriedade: da.classe.ifc    Domínio: Modelado     Range: Em.IFC</v>
      </c>
      <c r="R488" s="35" t="str">
        <f t="shared" si="249"/>
        <v>Valor:  ifcFastener</v>
      </c>
      <c r="S488" s="19" t="s">
        <v>151</v>
      </c>
      <c r="T488" s="55" t="str">
        <f t="shared" si="250"/>
        <v>Refere-se a propriedade     da.classe.ifc     &gt;  ifcFastener</v>
      </c>
      <c r="U488" s="55" t="str">
        <f t="shared" si="243"/>
        <v>ifcFastener</v>
      </c>
    </row>
    <row r="489" spans="1:21" ht="8.4" customHeight="1" x14ac:dyDescent="0.3">
      <c r="A489" s="32">
        <v>489</v>
      </c>
      <c r="B489" s="18" t="str">
        <f t="shared" si="245"/>
        <v>da.classe.ifc</v>
      </c>
      <c r="C489" s="82" t="s">
        <v>236</v>
      </c>
      <c r="D489" s="34" t="s">
        <v>56</v>
      </c>
      <c r="E489" s="26" t="str">
        <f t="shared" si="255"/>
        <v>de.ifc</v>
      </c>
      <c r="F489" s="26" t="str">
        <f t="shared" si="255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54"/>
        <v>Modelado</v>
      </c>
      <c r="P489" s="23" t="str">
        <f t="shared" si="254"/>
        <v>Em.IFC</v>
      </c>
      <c r="Q489" s="35" t="str">
        <f t="shared" si="248"/>
        <v>Propriedade: da.classe.ifc    Domínio: Modelado     Range: Em.IFC</v>
      </c>
      <c r="R489" s="35" t="str">
        <f t="shared" si="249"/>
        <v>Valor:  ifcMechanicaIFastener</v>
      </c>
      <c r="S489" s="19" t="s">
        <v>151</v>
      </c>
      <c r="T489" s="55" t="str">
        <f t="shared" si="250"/>
        <v>Refere-se a propriedade     da.classe.ifc     &gt;  ifcMechanicaIFastener</v>
      </c>
      <c r="U489" s="55" t="str">
        <f t="shared" si="243"/>
        <v>ifcMechanicaIFastener</v>
      </c>
    </row>
    <row r="490" spans="1:21" ht="8.4" customHeight="1" x14ac:dyDescent="0.3">
      <c r="A490" s="32">
        <v>490</v>
      </c>
      <c r="B490" s="18" t="str">
        <f t="shared" si="245"/>
        <v>da.classe.ifc</v>
      </c>
      <c r="C490" s="82" t="s">
        <v>248</v>
      </c>
      <c r="D490" s="34" t="s">
        <v>56</v>
      </c>
      <c r="E490" s="26" t="str">
        <f t="shared" si="255"/>
        <v>de.ifc</v>
      </c>
      <c r="F490" s="26" t="str">
        <f t="shared" si="255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54"/>
        <v>Modelado</v>
      </c>
      <c r="P490" s="23" t="str">
        <f t="shared" si="254"/>
        <v>Em.IFC</v>
      </c>
      <c r="Q490" s="35" t="str">
        <f t="shared" si="248"/>
        <v>Propriedade: da.classe.ifc    Domínio: Modelado     Range: Em.IFC</v>
      </c>
      <c r="R490" s="35" t="str">
        <f t="shared" si="249"/>
        <v>Valor:  ifcReinforcingBar</v>
      </c>
      <c r="S490" s="19" t="s">
        <v>151</v>
      </c>
      <c r="T490" s="55" t="str">
        <f t="shared" si="250"/>
        <v>Refere-se a propriedade     da.classe.ifc     &gt;  ifcReinforcingBar</v>
      </c>
      <c r="U490" s="55" t="str">
        <f t="shared" si="243"/>
        <v>ifcReinforcingBar</v>
      </c>
    </row>
    <row r="491" spans="1:21" ht="8.4" customHeight="1" x14ac:dyDescent="0.3">
      <c r="A491" s="32">
        <v>491</v>
      </c>
      <c r="B491" s="18" t="str">
        <f t="shared" si="245"/>
        <v>da.classe.ifc</v>
      </c>
      <c r="C491" s="82" t="s">
        <v>249</v>
      </c>
      <c r="D491" s="34" t="s">
        <v>56</v>
      </c>
      <c r="E491" s="26" t="str">
        <f t="shared" si="255"/>
        <v>de.ifc</v>
      </c>
      <c r="F491" s="26" t="str">
        <f t="shared" si="255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54"/>
        <v>Modelado</v>
      </c>
      <c r="P491" s="23" t="str">
        <f t="shared" si="254"/>
        <v>Em.IFC</v>
      </c>
      <c r="Q491" s="35" t="str">
        <f t="shared" si="248"/>
        <v>Propriedade: da.classe.ifc    Domínio: Modelado     Range: Em.IFC</v>
      </c>
      <c r="R491" s="35" t="str">
        <f t="shared" si="249"/>
        <v>Valor:  ifcReinforcingMesh</v>
      </c>
      <c r="S491" s="19" t="s">
        <v>151</v>
      </c>
      <c r="T491" s="55" t="str">
        <f t="shared" si="250"/>
        <v>Refere-se a propriedade     da.classe.ifc     &gt;  ifcReinforcingMesh</v>
      </c>
      <c r="U491" s="55" t="str">
        <f t="shared" si="243"/>
        <v>ifcReinforcingMesh</v>
      </c>
    </row>
    <row r="492" spans="1:21" ht="8.4" customHeight="1" x14ac:dyDescent="0.3">
      <c r="A492" s="32">
        <v>492</v>
      </c>
      <c r="B492" s="18" t="str">
        <f t="shared" si="245"/>
        <v>da.classe.ifc</v>
      </c>
      <c r="C492" s="82" t="s">
        <v>261</v>
      </c>
      <c r="D492" s="34" t="s">
        <v>56</v>
      </c>
      <c r="E492" s="26" t="str">
        <f t="shared" si="255"/>
        <v>de.ifc</v>
      </c>
      <c r="F492" s="26" t="str">
        <f t="shared" si="255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54"/>
        <v>Modelado</v>
      </c>
      <c r="P492" s="23" t="str">
        <f t="shared" si="254"/>
        <v>Em.IFC</v>
      </c>
      <c r="Q492" s="35" t="str">
        <f t="shared" si="248"/>
        <v>Propriedade: da.classe.ifc    Domínio: Modelado     Range: Em.IFC</v>
      </c>
      <c r="R492" s="35" t="str">
        <f t="shared" si="249"/>
        <v>Valor:  ifcTendon</v>
      </c>
      <c r="S492" s="19" t="s">
        <v>151</v>
      </c>
      <c r="T492" s="55" t="str">
        <f t="shared" si="250"/>
        <v>Refere-se a propriedade     da.classe.ifc     &gt;  ifcTendon</v>
      </c>
      <c r="U492" s="55" t="str">
        <f t="shared" si="243"/>
        <v>ifcTendon</v>
      </c>
    </row>
    <row r="493" spans="1:21" ht="8.4" customHeight="1" x14ac:dyDescent="0.3">
      <c r="A493" s="32">
        <v>493</v>
      </c>
      <c r="B493" s="18" t="str">
        <f t="shared" si="245"/>
        <v>da.classe.ifc</v>
      </c>
      <c r="C493" s="82" t="s">
        <v>262</v>
      </c>
      <c r="D493" s="34" t="s">
        <v>56</v>
      </c>
      <c r="E493" s="26" t="str">
        <f t="shared" si="255"/>
        <v>de.ifc</v>
      </c>
      <c r="F493" s="26" t="str">
        <f t="shared" si="255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54"/>
        <v>Modelado</v>
      </c>
      <c r="P493" s="23" t="str">
        <f t="shared" si="254"/>
        <v>Em.IFC</v>
      </c>
      <c r="Q493" s="35" t="str">
        <f t="shared" si="248"/>
        <v>Propriedade: da.classe.ifc    Domínio: Modelado     Range: Em.IFC</v>
      </c>
      <c r="R493" s="35" t="str">
        <f t="shared" si="249"/>
        <v>Valor:  ifcTendonAnchor</v>
      </c>
      <c r="S493" s="19" t="s">
        <v>151</v>
      </c>
      <c r="T493" s="55" t="str">
        <f t="shared" si="250"/>
        <v>Refere-se a propriedade     da.classe.ifc     &gt;  ifcTendonAnchor</v>
      </c>
      <c r="U493" s="55" t="str">
        <f t="shared" si="243"/>
        <v>ifcTendonAnchor</v>
      </c>
    </row>
    <row r="494" spans="1:21" ht="8.4" customHeight="1" x14ac:dyDescent="0.3">
      <c r="A494" s="32">
        <v>494</v>
      </c>
      <c r="B494" s="18" t="str">
        <f t="shared" si="245"/>
        <v>da.classe.ifc</v>
      </c>
      <c r="C494" s="82" t="s">
        <v>265</v>
      </c>
      <c r="D494" s="34" t="s">
        <v>56</v>
      </c>
      <c r="E494" s="26" t="str">
        <f t="shared" si="255"/>
        <v>de.ifc</v>
      </c>
      <c r="F494" s="26" t="str">
        <f t="shared" si="255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54"/>
        <v>Modelado</v>
      </c>
      <c r="P494" s="23" t="str">
        <f t="shared" si="254"/>
        <v>Em.IFC</v>
      </c>
      <c r="Q494" s="35" t="str">
        <f t="shared" si="248"/>
        <v>Propriedade: da.classe.ifc    Domínio: Modelado     Range: Em.IFC</v>
      </c>
      <c r="R494" s="35" t="str">
        <f t="shared" si="249"/>
        <v>Valor:  ifcVibrationIsoIator</v>
      </c>
      <c r="S494" s="19" t="s">
        <v>151</v>
      </c>
      <c r="T494" s="55" t="str">
        <f t="shared" si="250"/>
        <v>Refere-se a propriedade     da.classe.ifc     &gt;  ifcVibrationIsoIator</v>
      </c>
      <c r="U494" s="55" t="str">
        <f t="shared" si="243"/>
        <v>ifcVibrationIsoIator</v>
      </c>
    </row>
    <row r="495" spans="1:21" ht="8.4" customHeight="1" x14ac:dyDescent="0.3">
      <c r="A495" s="32">
        <v>495</v>
      </c>
      <c r="B495" s="18" t="str">
        <f t="shared" si="245"/>
        <v>da.classe.ifc</v>
      </c>
      <c r="C495" s="82" t="s">
        <v>230</v>
      </c>
      <c r="D495" s="34" t="s">
        <v>56</v>
      </c>
      <c r="E495" s="26" t="str">
        <f t="shared" si="255"/>
        <v>de.ifc</v>
      </c>
      <c r="F495" s="26" t="str">
        <f t="shared" si="255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54"/>
        <v>Modelado</v>
      </c>
      <c r="P495" s="23" t="str">
        <f t="shared" si="254"/>
        <v>Em.IFC</v>
      </c>
      <c r="Q495" s="35" t="str">
        <f t="shared" si="248"/>
        <v>Propriedade: da.classe.ifc    Domínio: Modelado     Range: Em.IFC</v>
      </c>
      <c r="R495" s="35" t="str">
        <f t="shared" si="249"/>
        <v>Valor:  ifcFurniture</v>
      </c>
      <c r="S495" s="19" t="s">
        <v>151</v>
      </c>
      <c r="T495" s="55" t="str">
        <f t="shared" si="250"/>
        <v>Refere-se a propriedade     da.classe.ifc     &gt;  ifcFurniture</v>
      </c>
      <c r="U495" s="55" t="str">
        <f t="shared" si="243"/>
        <v>ifcFurniture</v>
      </c>
    </row>
    <row r="496" spans="1:21" ht="8.4" customHeight="1" x14ac:dyDescent="0.3">
      <c r="A496" s="32">
        <v>496</v>
      </c>
      <c r="B496" s="18" t="str">
        <f t="shared" si="245"/>
        <v>da.classe.ifc</v>
      </c>
      <c r="C496" s="82" t="s">
        <v>291</v>
      </c>
      <c r="D496" s="34" t="s">
        <v>56</v>
      </c>
      <c r="E496" s="26" t="str">
        <f t="shared" si="255"/>
        <v>de.ifc</v>
      </c>
      <c r="F496" s="26" t="str">
        <f t="shared" si="255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54"/>
        <v>Modelado</v>
      </c>
      <c r="P496" s="23" t="str">
        <f t="shared" si="254"/>
        <v>Em.IFC</v>
      </c>
      <c r="Q496" s="35" t="str">
        <f t="shared" si="248"/>
        <v>Propriedade: da.classe.ifc    Domínio: Modelado     Range: Em.IFC</v>
      </c>
      <c r="R496" s="35" t="str">
        <f t="shared" si="249"/>
        <v>Valor:  ifcSystemFurnitureElement</v>
      </c>
      <c r="S496" s="19" t="s">
        <v>151</v>
      </c>
      <c r="T496" s="55" t="str">
        <f t="shared" si="250"/>
        <v>Refere-se a propriedade     da.classe.ifc     &gt;  ifcSystemFurnitureElement</v>
      </c>
      <c r="U496" s="55" t="str">
        <f t="shared" si="243"/>
        <v>ifcSystemFurnitureElement</v>
      </c>
    </row>
    <row r="497" spans="1:21" ht="8.4" customHeight="1" x14ac:dyDescent="0.3">
      <c r="A497" s="32">
        <v>497</v>
      </c>
      <c r="B497" s="18" t="str">
        <f t="shared" si="245"/>
        <v>da.classe.ifc</v>
      </c>
      <c r="C497" s="82" t="s">
        <v>231</v>
      </c>
      <c r="D497" s="34" t="s">
        <v>56</v>
      </c>
      <c r="E497" s="26" t="str">
        <f t="shared" si="255"/>
        <v>de.ifc</v>
      </c>
      <c r="F497" s="26" t="str">
        <f t="shared" si="255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54"/>
        <v>Modelado</v>
      </c>
      <c r="P497" s="23" t="str">
        <f t="shared" si="254"/>
        <v>Em.IFC</v>
      </c>
      <c r="Q497" s="35" t="str">
        <f t="shared" si="248"/>
        <v>Propriedade: da.classe.ifc    Domínio: Modelado     Range: Em.IFC</v>
      </c>
      <c r="R497" s="35" t="str">
        <f t="shared" si="249"/>
        <v>Valor:  ifcGeographicEIement</v>
      </c>
      <c r="S497" s="19" t="s">
        <v>151</v>
      </c>
      <c r="T497" s="55" t="str">
        <f t="shared" si="250"/>
        <v>Refere-se a propriedade     da.classe.ifc     &gt;  ifcGeographicEIement</v>
      </c>
      <c r="U497" s="55" t="str">
        <f t="shared" ref="U497:U560" si="256">C497</f>
        <v>ifcGeographicEIement</v>
      </c>
    </row>
    <row r="498" spans="1:21" ht="8.4" customHeight="1" x14ac:dyDescent="0.3">
      <c r="A498" s="32">
        <v>498</v>
      </c>
      <c r="B498" s="18" t="str">
        <f t="shared" si="245"/>
        <v>da.classe.ifc</v>
      </c>
      <c r="C498" s="87" t="s">
        <v>457</v>
      </c>
      <c r="D498" s="34" t="s">
        <v>56</v>
      </c>
      <c r="E498" s="26" t="str">
        <f t="shared" si="255"/>
        <v>de.ifc</v>
      </c>
      <c r="F498" s="26" t="str">
        <f t="shared" si="255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57">O497</f>
        <v>Modelado</v>
      </c>
      <c r="P498" s="23" t="str">
        <f t="shared" si="257"/>
        <v>Em.IFC</v>
      </c>
      <c r="Q498" s="35" t="str">
        <f t="shared" si="248"/>
        <v>Propriedade: da.classe.ifc    Domínio: Modelado     Range: Em.IFC</v>
      </c>
      <c r="R498" s="35" t="str">
        <f t="shared" si="249"/>
        <v>Valor:  ifcAsset</v>
      </c>
      <c r="S498" s="19" t="s">
        <v>151</v>
      </c>
      <c r="T498" s="55" t="str">
        <f t="shared" si="250"/>
        <v>Refere-se a propriedade     da.classe.ifc     &gt;  ifcAsset</v>
      </c>
      <c r="U498" s="55" t="str">
        <f t="shared" si="256"/>
        <v>ifcAsset</v>
      </c>
    </row>
    <row r="499" spans="1:21" ht="8.4" customHeight="1" x14ac:dyDescent="0.3">
      <c r="A499" s="32">
        <v>499</v>
      </c>
      <c r="B499" s="18" t="str">
        <f t="shared" ref="B499:B552" si="258">F499</f>
        <v>da.classe.ifc</v>
      </c>
      <c r="C499" s="87" t="s">
        <v>487</v>
      </c>
      <c r="D499" s="34" t="s">
        <v>56</v>
      </c>
      <c r="E499" s="26" t="str">
        <f t="shared" ref="E499:F514" si="259">E498</f>
        <v>de.ifc</v>
      </c>
      <c r="F499" s="26" t="str">
        <f t="shared" si="259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57"/>
        <v>Modelado</v>
      </c>
      <c r="P499" s="23" t="str">
        <f t="shared" si="257"/>
        <v>Em.IFC</v>
      </c>
      <c r="Q499" s="35" t="str">
        <f t="shared" si="248"/>
        <v>Propriedade: da.classe.ifc    Domínio: Modelado     Range: Em.IFC</v>
      </c>
      <c r="R499" s="35" t="str">
        <f t="shared" si="249"/>
        <v>Valor:  ifcCondition</v>
      </c>
      <c r="S499" s="19" t="s">
        <v>151</v>
      </c>
      <c r="T499" s="55" t="str">
        <f t="shared" si="250"/>
        <v>Refere-se a propriedade     da.classe.ifc     &gt;  ifcCondition</v>
      </c>
      <c r="U499" s="55" t="str">
        <f t="shared" si="256"/>
        <v>ifcCondition</v>
      </c>
    </row>
    <row r="500" spans="1:21" ht="8.4" customHeight="1" x14ac:dyDescent="0.3">
      <c r="A500" s="32">
        <v>500</v>
      </c>
      <c r="B500" s="18" t="str">
        <f t="shared" si="258"/>
        <v>da.classe.ifc</v>
      </c>
      <c r="C500" s="87" t="s">
        <v>318</v>
      </c>
      <c r="D500" s="34" t="s">
        <v>56</v>
      </c>
      <c r="E500" s="26" t="str">
        <f t="shared" si="259"/>
        <v>de.ifc</v>
      </c>
      <c r="F500" s="26" t="str">
        <f t="shared" si="259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57"/>
        <v>Modelado</v>
      </c>
      <c r="P500" s="23" t="str">
        <f t="shared" si="257"/>
        <v>Em.IFC</v>
      </c>
      <c r="Q500" s="35" t="str">
        <f t="shared" si="248"/>
        <v>Propriedade: da.classe.ifc    Domínio: Modelado     Range: Em.IFC</v>
      </c>
      <c r="R500" s="35" t="str">
        <f t="shared" si="249"/>
        <v>Valor:  ifcInventory</v>
      </c>
      <c r="S500" s="19" t="s">
        <v>151</v>
      </c>
      <c r="T500" s="55" t="str">
        <f t="shared" si="250"/>
        <v>Refere-se a propriedade     da.classe.ifc     &gt;  ifcInventory</v>
      </c>
      <c r="U500" s="55" t="str">
        <f t="shared" si="256"/>
        <v>ifcInventory</v>
      </c>
    </row>
    <row r="501" spans="1:21" ht="8.4" customHeight="1" x14ac:dyDescent="0.3">
      <c r="A501" s="32">
        <v>501</v>
      </c>
      <c r="B501" s="18" t="str">
        <f t="shared" si="258"/>
        <v>da.classe.ifc</v>
      </c>
      <c r="C501" s="82" t="s">
        <v>306</v>
      </c>
      <c r="D501" s="34" t="s">
        <v>56</v>
      </c>
      <c r="E501" s="26" t="str">
        <f t="shared" si="259"/>
        <v>de.ifc</v>
      </c>
      <c r="F501" s="26" t="str">
        <f t="shared" si="259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57"/>
        <v>Modelado</v>
      </c>
      <c r="P501" s="23" t="str">
        <f t="shared" si="257"/>
        <v>Em.IFC</v>
      </c>
      <c r="Q501" s="35" t="str">
        <f t="shared" si="248"/>
        <v>Propriedade: da.classe.ifc    Domínio: Modelado     Range: Em.IFC</v>
      </c>
      <c r="R501" s="35" t="str">
        <f t="shared" si="249"/>
        <v>Valor:  ifcBuildingSystem</v>
      </c>
      <c r="S501" s="19" t="s">
        <v>151</v>
      </c>
      <c r="T501" s="55" t="str">
        <f t="shared" si="250"/>
        <v>Refere-se a propriedade     da.classe.ifc     &gt;  ifcBuildingSystem</v>
      </c>
      <c r="U501" s="55" t="str">
        <f t="shared" si="256"/>
        <v>ifcBuildingSystem</v>
      </c>
    </row>
    <row r="502" spans="1:21" ht="8.4" customHeight="1" x14ac:dyDescent="0.3">
      <c r="A502" s="32">
        <v>502</v>
      </c>
      <c r="B502" s="18" t="str">
        <f t="shared" si="258"/>
        <v>da.classe.ifc</v>
      </c>
      <c r="C502" s="87" t="s">
        <v>307</v>
      </c>
      <c r="D502" s="34" t="s">
        <v>56</v>
      </c>
      <c r="E502" s="26" t="str">
        <f t="shared" si="259"/>
        <v>de.ifc</v>
      </c>
      <c r="F502" s="26" t="str">
        <f t="shared" si="259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57"/>
        <v>Modelado</v>
      </c>
      <c r="P502" s="23" t="str">
        <f t="shared" si="257"/>
        <v>Em.IFC</v>
      </c>
      <c r="Q502" s="35" t="str">
        <f t="shared" si="248"/>
        <v>Propriedade: da.classe.ifc    Domínio: Modelado     Range: Em.IFC</v>
      </c>
      <c r="R502" s="35" t="str">
        <f t="shared" si="249"/>
        <v>Valor:  ifcDistributionSystem</v>
      </c>
      <c r="S502" s="19" t="s">
        <v>151</v>
      </c>
      <c r="T502" s="55" t="str">
        <f t="shared" si="250"/>
        <v>Refere-se a propriedade     da.classe.ifc     &gt;  ifcDistributionSystem</v>
      </c>
      <c r="U502" s="55" t="str">
        <f t="shared" si="256"/>
        <v>ifcDistributionSystem</v>
      </c>
    </row>
    <row r="503" spans="1:21" ht="8.4" customHeight="1" x14ac:dyDescent="0.3">
      <c r="A503" s="32">
        <v>503</v>
      </c>
      <c r="B503" s="18" t="str">
        <f t="shared" si="258"/>
        <v>da.classe.ifc</v>
      </c>
      <c r="C503" s="87" t="s">
        <v>497</v>
      </c>
      <c r="D503" s="34" t="s">
        <v>56</v>
      </c>
      <c r="E503" s="26" t="str">
        <f t="shared" si="259"/>
        <v>de.ifc</v>
      </c>
      <c r="F503" s="26" t="str">
        <f t="shared" si="259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57"/>
        <v>Modelado</v>
      </c>
      <c r="P503" s="23" t="str">
        <f t="shared" si="257"/>
        <v>Em.IFC</v>
      </c>
      <c r="Q503" s="35" t="str">
        <f t="shared" si="248"/>
        <v>Propriedade: da.classe.ifc    Domínio: Modelado     Range: Em.IFC</v>
      </c>
      <c r="R503" s="35" t="str">
        <f t="shared" si="249"/>
        <v>Valor:  ifcStructuralAnalisysModel</v>
      </c>
      <c r="S503" s="19" t="s">
        <v>151</v>
      </c>
      <c r="T503" s="55" t="str">
        <f t="shared" si="250"/>
        <v>Refere-se a propriedade     da.classe.ifc     &gt;  ifcStructuralAnalisysModel</v>
      </c>
      <c r="U503" s="55" t="str">
        <f t="shared" si="256"/>
        <v>ifcStructuralAnalisysModel</v>
      </c>
    </row>
    <row r="504" spans="1:21" ht="8.4" customHeight="1" x14ac:dyDescent="0.3">
      <c r="A504" s="32">
        <v>504</v>
      </c>
      <c r="B504" s="18" t="str">
        <f t="shared" si="258"/>
        <v>da.classe.ifc</v>
      </c>
      <c r="C504" s="87" t="s">
        <v>328</v>
      </c>
      <c r="D504" s="34" t="s">
        <v>56</v>
      </c>
      <c r="E504" s="26" t="str">
        <f t="shared" si="259"/>
        <v>de.ifc</v>
      </c>
      <c r="F504" s="26" t="str">
        <f t="shared" si="259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57"/>
        <v>Modelado</v>
      </c>
      <c r="P504" s="23" t="str">
        <f t="shared" si="257"/>
        <v>Em.IFC</v>
      </c>
      <c r="Q504" s="35" t="str">
        <f t="shared" si="248"/>
        <v>Propriedade: da.classe.ifc    Domínio: Modelado     Range: Em.IFC</v>
      </c>
      <c r="R504" s="35" t="str">
        <f t="shared" si="249"/>
        <v>Valor:  ifcStructuralLoadGroup</v>
      </c>
      <c r="S504" s="19" t="s">
        <v>151</v>
      </c>
      <c r="T504" s="55" t="str">
        <f t="shared" si="250"/>
        <v>Refere-se a propriedade     da.classe.ifc     &gt;  ifcStructuralLoadGroup</v>
      </c>
      <c r="U504" s="55" t="str">
        <f t="shared" si="256"/>
        <v>ifcStructuralLoadGroup</v>
      </c>
    </row>
    <row r="505" spans="1:21" ht="8.4" customHeight="1" x14ac:dyDescent="0.3">
      <c r="A505" s="32">
        <v>505</v>
      </c>
      <c r="B505" s="18" t="str">
        <f t="shared" si="258"/>
        <v>da.classe.ifc</v>
      </c>
      <c r="C505" s="87" t="s">
        <v>458</v>
      </c>
      <c r="D505" s="34" t="s">
        <v>56</v>
      </c>
      <c r="E505" s="26" t="str">
        <f t="shared" si="259"/>
        <v>de.ifc</v>
      </c>
      <c r="F505" s="26" t="str">
        <f t="shared" si="259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57"/>
        <v>Modelado</v>
      </c>
      <c r="P505" s="23" t="str">
        <f t="shared" si="257"/>
        <v>Em.IFC</v>
      </c>
      <c r="Q505" s="35" t="str">
        <f t="shared" si="248"/>
        <v>Propriedade: da.classe.ifc    Domínio: Modelado     Range: Em.IFC</v>
      </c>
      <c r="R505" s="35" t="str">
        <f t="shared" si="249"/>
        <v>Valor:  ifcStructuralResultGroup</v>
      </c>
      <c r="S505" s="19" t="s">
        <v>151</v>
      </c>
      <c r="T505" s="55" t="str">
        <f t="shared" si="250"/>
        <v>Refere-se a propriedade     da.classe.ifc     &gt;  ifcStructuralResultGroup</v>
      </c>
      <c r="U505" s="55" t="str">
        <f t="shared" si="256"/>
        <v>ifcStructuralResultGroup</v>
      </c>
    </row>
    <row r="506" spans="1:21" ht="8.4" customHeight="1" x14ac:dyDescent="0.3">
      <c r="A506" s="32">
        <v>506</v>
      </c>
      <c r="B506" s="18" t="str">
        <f t="shared" si="258"/>
        <v>da.classe.ifc</v>
      </c>
      <c r="C506" s="82" t="s">
        <v>267</v>
      </c>
      <c r="D506" s="34" t="s">
        <v>56</v>
      </c>
      <c r="E506" s="26" t="str">
        <f t="shared" si="259"/>
        <v>de.ifc</v>
      </c>
      <c r="F506" s="26" t="str">
        <f t="shared" si="259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57"/>
        <v>Modelado</v>
      </c>
      <c r="P506" s="23" t="str">
        <f t="shared" si="257"/>
        <v>Em.IFC</v>
      </c>
      <c r="Q506" s="35" t="str">
        <f t="shared" si="248"/>
        <v>Propriedade: da.classe.ifc    Domínio: Modelado     Range: Em.IFC</v>
      </c>
      <c r="R506" s="35" t="str">
        <f t="shared" si="249"/>
        <v>Valor:  ifcZone</v>
      </c>
      <c r="S506" s="19" t="s">
        <v>151</v>
      </c>
      <c r="T506" s="55" t="str">
        <f t="shared" si="250"/>
        <v>Refere-se a propriedade     da.classe.ifc     &gt;  ifcZone</v>
      </c>
      <c r="U506" s="55" t="str">
        <f t="shared" si="256"/>
        <v>ifcZone</v>
      </c>
    </row>
    <row r="507" spans="1:21" ht="8.4" customHeight="1" x14ac:dyDescent="0.3">
      <c r="A507" s="32">
        <v>507</v>
      </c>
      <c r="B507" s="18" t="str">
        <f t="shared" si="258"/>
        <v>da.classe.ifc</v>
      </c>
      <c r="C507" s="87" t="s">
        <v>315</v>
      </c>
      <c r="D507" s="34" t="s">
        <v>56</v>
      </c>
      <c r="E507" s="26" t="str">
        <f t="shared" si="259"/>
        <v>de.ifc</v>
      </c>
      <c r="F507" s="26" t="str">
        <f t="shared" si="259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57"/>
        <v>Modelado</v>
      </c>
      <c r="P507" s="23" t="str">
        <f t="shared" si="257"/>
        <v>Em.IFC</v>
      </c>
      <c r="Q507" s="35" t="str">
        <f t="shared" si="248"/>
        <v>Propriedade: da.classe.ifc    Domínio: Modelado     Range: Em.IFC</v>
      </c>
      <c r="R507" s="35" t="str">
        <f t="shared" si="249"/>
        <v>Valor:  ifcDistributionPort</v>
      </c>
      <c r="S507" s="19" t="s">
        <v>151</v>
      </c>
      <c r="T507" s="55" t="str">
        <f t="shared" si="250"/>
        <v>Refere-se a propriedade     da.classe.ifc     &gt;  ifcDistributionPort</v>
      </c>
      <c r="U507" s="55" t="str">
        <f t="shared" si="256"/>
        <v>ifcDistributionPort</v>
      </c>
    </row>
    <row r="508" spans="1:21" ht="8.4" customHeight="1" x14ac:dyDescent="0.3">
      <c r="A508" s="32">
        <v>508</v>
      </c>
      <c r="B508" s="18" t="str">
        <f t="shared" si="258"/>
        <v>da.classe.ifc</v>
      </c>
      <c r="C508" s="82" t="s">
        <v>232</v>
      </c>
      <c r="D508" s="34" t="s">
        <v>56</v>
      </c>
      <c r="E508" s="26" t="str">
        <f t="shared" si="259"/>
        <v>de.ifc</v>
      </c>
      <c r="F508" s="26" t="str">
        <f t="shared" si="259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57"/>
        <v>Modelado</v>
      </c>
      <c r="P508" s="23" t="str">
        <f t="shared" si="257"/>
        <v>Em.IFC</v>
      </c>
      <c r="Q508" s="35" t="str">
        <f t="shared" si="248"/>
        <v>Propriedade: da.classe.ifc    Domínio: Modelado     Range: Em.IFC</v>
      </c>
      <c r="R508" s="35" t="str">
        <f t="shared" si="249"/>
        <v>Valor:  ifcGrid</v>
      </c>
      <c r="S508" s="19" t="s">
        <v>151</v>
      </c>
      <c r="T508" s="55" t="str">
        <f t="shared" si="250"/>
        <v>Refere-se a propriedade     da.classe.ifc     &gt;  ifcGrid</v>
      </c>
      <c r="U508" s="55" t="str">
        <f t="shared" si="256"/>
        <v>ifcGrid</v>
      </c>
    </row>
    <row r="509" spans="1:21" ht="8.4" customHeight="1" x14ac:dyDescent="0.3">
      <c r="A509" s="32">
        <v>509</v>
      </c>
      <c r="B509" s="18" t="str">
        <f t="shared" si="258"/>
        <v>da.classe.ifc</v>
      </c>
      <c r="C509" s="82" t="s">
        <v>489</v>
      </c>
      <c r="D509" s="34" t="s">
        <v>56</v>
      </c>
      <c r="E509" s="26" t="str">
        <f t="shared" si="259"/>
        <v>de.ifc</v>
      </c>
      <c r="F509" s="26" t="str">
        <f t="shared" si="259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57"/>
        <v>Modelado</v>
      </c>
      <c r="P509" s="23" t="str">
        <f t="shared" si="257"/>
        <v>Em.IFC</v>
      </c>
      <c r="Q509" s="35" t="str">
        <f t="shared" si="248"/>
        <v>Propriedade: da.classe.ifc    Domínio: Modelado     Range: Em.IFC</v>
      </c>
      <c r="R509" s="35" t="str">
        <f t="shared" si="249"/>
        <v>Valor:  ifcReferent</v>
      </c>
      <c r="S509" s="19" t="s">
        <v>151</v>
      </c>
      <c r="T509" s="55" t="str">
        <f t="shared" si="250"/>
        <v>Refere-se a propriedade     da.classe.ifc     &gt;  ifcReferent</v>
      </c>
      <c r="U509" s="55" t="str">
        <f t="shared" si="256"/>
        <v>ifcReferent</v>
      </c>
    </row>
    <row r="510" spans="1:21" ht="8.4" customHeight="1" x14ac:dyDescent="0.3">
      <c r="A510" s="32">
        <v>510</v>
      </c>
      <c r="B510" s="18" t="str">
        <f t="shared" si="258"/>
        <v>da.classe.ifc</v>
      </c>
      <c r="C510" s="87" t="s">
        <v>316</v>
      </c>
      <c r="D510" s="34" t="s">
        <v>56</v>
      </c>
      <c r="E510" s="26" t="str">
        <f t="shared" si="259"/>
        <v>de.ifc</v>
      </c>
      <c r="F510" s="26" t="str">
        <f t="shared" si="259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57"/>
        <v>Modelado</v>
      </c>
      <c r="P510" s="23" t="str">
        <f t="shared" si="257"/>
        <v>Em.IFC</v>
      </c>
      <c r="Q510" s="35" t="str">
        <f t="shared" si="248"/>
        <v>Propriedade: da.classe.ifc    Domínio: Modelado     Range: Em.IFC</v>
      </c>
      <c r="R510" s="35" t="str">
        <f t="shared" si="249"/>
        <v>Valor:  ifcEvent</v>
      </c>
      <c r="S510" s="19" t="s">
        <v>151</v>
      </c>
      <c r="T510" s="55" t="str">
        <f t="shared" si="250"/>
        <v>Refere-se a propriedade     da.classe.ifc     &gt;  ifcEvent</v>
      </c>
      <c r="U510" s="55" t="str">
        <f t="shared" si="256"/>
        <v>ifcEvent</v>
      </c>
    </row>
    <row r="511" spans="1:21" ht="8.4" customHeight="1" x14ac:dyDescent="0.3">
      <c r="A511" s="32">
        <v>511</v>
      </c>
      <c r="B511" s="18" t="str">
        <f t="shared" si="258"/>
        <v>da.classe.ifc</v>
      </c>
      <c r="C511" s="87" t="s">
        <v>324</v>
      </c>
      <c r="D511" s="34" t="s">
        <v>56</v>
      </c>
      <c r="E511" s="26" t="str">
        <f t="shared" si="259"/>
        <v>de.ifc</v>
      </c>
      <c r="F511" s="26" t="str">
        <f t="shared" si="259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57"/>
        <v>Modelado</v>
      </c>
      <c r="P511" s="23" t="str">
        <f t="shared" si="257"/>
        <v>Em.IFC</v>
      </c>
      <c r="Q511" s="35" t="str">
        <f t="shared" si="248"/>
        <v>Propriedade: da.classe.ifc    Domínio: Modelado     Range: Em.IFC</v>
      </c>
      <c r="R511" s="35" t="str">
        <f t="shared" si="249"/>
        <v>Valor:  ifcProcedure</v>
      </c>
      <c r="S511" s="19" t="s">
        <v>151</v>
      </c>
      <c r="T511" s="55" t="str">
        <f t="shared" si="250"/>
        <v>Refere-se a propriedade     da.classe.ifc     &gt;  ifcProcedure</v>
      </c>
      <c r="U511" s="55" t="str">
        <f t="shared" si="256"/>
        <v>ifcProcedure</v>
      </c>
    </row>
    <row r="512" spans="1:21" ht="8.4" customHeight="1" x14ac:dyDescent="0.3">
      <c r="A512" s="32">
        <v>512</v>
      </c>
      <c r="B512" s="18" t="str">
        <f t="shared" si="258"/>
        <v>da.classe.ifc</v>
      </c>
      <c r="C512" s="87" t="s">
        <v>331</v>
      </c>
      <c r="D512" s="34" t="s">
        <v>56</v>
      </c>
      <c r="E512" s="26" t="str">
        <f t="shared" si="259"/>
        <v>de.ifc</v>
      </c>
      <c r="F512" s="26" t="str">
        <f t="shared" si="259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57"/>
        <v>Modelado</v>
      </c>
      <c r="P512" s="23" t="str">
        <f t="shared" si="257"/>
        <v>Em.IFC</v>
      </c>
      <c r="Q512" s="35" t="str">
        <f t="shared" si="248"/>
        <v>Propriedade: da.classe.ifc    Domínio: Modelado     Range: Em.IFC</v>
      </c>
      <c r="R512" s="35" t="str">
        <f t="shared" si="249"/>
        <v>Valor:  ifcTask</v>
      </c>
      <c r="S512" s="19" t="s">
        <v>151</v>
      </c>
      <c r="T512" s="55" t="str">
        <f t="shared" si="250"/>
        <v>Refere-se a propriedade     da.classe.ifc     &gt;  ifcTask</v>
      </c>
      <c r="U512" s="55" t="str">
        <f t="shared" si="256"/>
        <v>ifcTask</v>
      </c>
    </row>
    <row r="513" spans="1:21" ht="8.4" customHeight="1" x14ac:dyDescent="0.3">
      <c r="A513" s="32">
        <v>513</v>
      </c>
      <c r="B513" s="18" t="str">
        <f t="shared" si="258"/>
        <v>da.classe.ifc</v>
      </c>
      <c r="C513" s="87" t="s">
        <v>309</v>
      </c>
      <c r="D513" s="34" t="s">
        <v>56</v>
      </c>
      <c r="E513" s="26" t="str">
        <f t="shared" si="259"/>
        <v>de.ifc</v>
      </c>
      <c r="F513" s="26" t="str">
        <f t="shared" si="259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57"/>
        <v>Modelado</v>
      </c>
      <c r="P513" s="23" t="str">
        <f t="shared" si="257"/>
        <v>Em.IFC</v>
      </c>
      <c r="Q513" s="35" t="str">
        <f t="shared" si="248"/>
        <v>Propriedade: da.classe.ifc    Domínio: Modelado     Range: Em.IFC</v>
      </c>
      <c r="R513" s="35" t="str">
        <f t="shared" si="249"/>
        <v>Valor:  ifcConstructionEquipmentResource</v>
      </c>
      <c r="S513" s="19" t="s">
        <v>151</v>
      </c>
      <c r="T513" s="55" t="str">
        <f t="shared" si="250"/>
        <v>Refere-se a propriedade     da.classe.ifc     &gt;  ifcConstructionEquipmentResource</v>
      </c>
      <c r="U513" s="55" t="str">
        <f t="shared" si="256"/>
        <v>ifcConstructionEquipmentResource</v>
      </c>
    </row>
    <row r="514" spans="1:21" ht="8.4" customHeight="1" x14ac:dyDescent="0.3">
      <c r="A514" s="32">
        <v>514</v>
      </c>
      <c r="B514" s="18" t="str">
        <f t="shared" si="258"/>
        <v>da.classe.ifc</v>
      </c>
      <c r="C514" s="87" t="s">
        <v>310</v>
      </c>
      <c r="D514" s="34" t="s">
        <v>56</v>
      </c>
      <c r="E514" s="26" t="str">
        <f t="shared" si="259"/>
        <v>de.ifc</v>
      </c>
      <c r="F514" s="26" t="str">
        <f t="shared" si="259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60">O513</f>
        <v>Modelado</v>
      </c>
      <c r="P514" s="23" t="str">
        <f t="shared" si="260"/>
        <v>Em.IFC</v>
      </c>
      <c r="Q514" s="35" t="str">
        <f t="shared" ref="Q514:Q561" si="261">_xlfn.CONCAT("Propriedade: ",  F514, "    Domínio: ", O514, "     Range: ", P514)</f>
        <v>Propriedade: da.classe.ifc    Domínio: Modelado     Range: Em.IFC</v>
      </c>
      <c r="R514" s="35" t="str">
        <f t="shared" ref="R514:R561" si="262">_xlfn.CONCAT("Valor:  ", C514)</f>
        <v>Valor:  ifcConstructionMaterialResource</v>
      </c>
      <c r="S514" s="19" t="s">
        <v>151</v>
      </c>
      <c r="T514" s="55" t="str">
        <f t="shared" ref="T514:T561" si="263">_xlfn.CONCAT("Refere-se a propriedade     ",F514, "     &gt;  ",U514)</f>
        <v>Refere-se a propriedade     da.classe.ifc     &gt;  ifcConstructionMaterialResource</v>
      </c>
      <c r="U514" s="55" t="str">
        <f t="shared" si="256"/>
        <v>ifcConstructionMaterialResource</v>
      </c>
    </row>
    <row r="515" spans="1:21" ht="8.4" customHeight="1" x14ac:dyDescent="0.3">
      <c r="A515" s="32">
        <v>515</v>
      </c>
      <c r="B515" s="18" t="str">
        <f t="shared" si="258"/>
        <v>da.classe.ifc</v>
      </c>
      <c r="C515" s="87" t="s">
        <v>311</v>
      </c>
      <c r="D515" s="34" t="s">
        <v>56</v>
      </c>
      <c r="E515" s="26" t="str">
        <f t="shared" ref="E515:F530" si="264">E514</f>
        <v>de.ifc</v>
      </c>
      <c r="F515" s="26" t="str">
        <f t="shared" si="264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60"/>
        <v>Modelado</v>
      </c>
      <c r="P515" s="23" t="str">
        <f t="shared" si="260"/>
        <v>Em.IFC</v>
      </c>
      <c r="Q515" s="35" t="str">
        <f t="shared" si="261"/>
        <v>Propriedade: da.classe.ifc    Domínio: Modelado     Range: Em.IFC</v>
      </c>
      <c r="R515" s="35" t="str">
        <f t="shared" si="262"/>
        <v>Valor:  ifcConstructionProductResource</v>
      </c>
      <c r="S515" s="19" t="s">
        <v>151</v>
      </c>
      <c r="T515" s="55" t="str">
        <f t="shared" si="263"/>
        <v>Refere-se a propriedade     da.classe.ifc     &gt;  ifcConstructionProductResource</v>
      </c>
      <c r="U515" s="55" t="str">
        <f t="shared" si="256"/>
        <v>ifcConstructionProductResource</v>
      </c>
    </row>
    <row r="516" spans="1:21" ht="8.4" customHeight="1" x14ac:dyDescent="0.3">
      <c r="A516" s="32">
        <v>516</v>
      </c>
      <c r="B516" s="18" t="str">
        <f t="shared" si="258"/>
        <v>da.classe.ifc</v>
      </c>
      <c r="C516" s="87" t="s">
        <v>314</v>
      </c>
      <c r="D516" s="34" t="s">
        <v>56</v>
      </c>
      <c r="E516" s="26" t="str">
        <f t="shared" si="264"/>
        <v>de.ifc</v>
      </c>
      <c r="F516" s="26" t="str">
        <f t="shared" si="264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60"/>
        <v>Modelado</v>
      </c>
      <c r="P516" s="23" t="str">
        <f t="shared" si="260"/>
        <v>Em.IFC</v>
      </c>
      <c r="Q516" s="35" t="str">
        <f t="shared" si="261"/>
        <v>Propriedade: da.classe.ifc    Domínio: Modelado     Range: Em.IFC</v>
      </c>
      <c r="R516" s="35" t="str">
        <f t="shared" si="262"/>
        <v>Valor:  ifcCrewResource</v>
      </c>
      <c r="S516" s="19" t="s">
        <v>151</v>
      </c>
      <c r="T516" s="55" t="str">
        <f t="shared" si="263"/>
        <v>Refere-se a propriedade     da.classe.ifc     &gt;  ifcCrewResource</v>
      </c>
      <c r="U516" s="55" t="str">
        <f t="shared" si="256"/>
        <v>ifcCrewResource</v>
      </c>
    </row>
    <row r="517" spans="1:21" ht="8.4" customHeight="1" x14ac:dyDescent="0.3">
      <c r="A517" s="32">
        <v>517</v>
      </c>
      <c r="B517" s="18" t="str">
        <f t="shared" si="258"/>
        <v>da.classe.ifc</v>
      </c>
      <c r="C517" s="87" t="s">
        <v>319</v>
      </c>
      <c r="D517" s="34" t="s">
        <v>56</v>
      </c>
      <c r="E517" s="26" t="str">
        <f t="shared" si="264"/>
        <v>de.ifc</v>
      </c>
      <c r="F517" s="26" t="str">
        <f t="shared" si="264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60"/>
        <v>Modelado</v>
      </c>
      <c r="P517" s="23" t="str">
        <f t="shared" si="260"/>
        <v>Em.IFC</v>
      </c>
      <c r="Q517" s="35" t="str">
        <f t="shared" si="261"/>
        <v>Propriedade: da.classe.ifc    Domínio: Modelado     Range: Em.IFC</v>
      </c>
      <c r="R517" s="35" t="str">
        <f t="shared" si="262"/>
        <v>Valor:  ifcLaborResource</v>
      </c>
      <c r="S517" s="19" t="s">
        <v>151</v>
      </c>
      <c r="T517" s="55" t="str">
        <f t="shared" si="263"/>
        <v>Refere-se a propriedade     da.classe.ifc     &gt;  ifcLaborResource</v>
      </c>
      <c r="U517" s="55" t="str">
        <f t="shared" si="256"/>
        <v>ifcLaborResource</v>
      </c>
    </row>
    <row r="518" spans="1:21" ht="8.4" customHeight="1" x14ac:dyDescent="0.3">
      <c r="A518" s="32">
        <v>518</v>
      </c>
      <c r="B518" s="18" t="str">
        <f t="shared" si="258"/>
        <v>da.classe.ifc</v>
      </c>
      <c r="C518" s="87" t="s">
        <v>329</v>
      </c>
      <c r="D518" s="34" t="s">
        <v>56</v>
      </c>
      <c r="E518" s="26" t="str">
        <f t="shared" si="264"/>
        <v>de.ifc</v>
      </c>
      <c r="F518" s="26" t="str">
        <f t="shared" si="264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60"/>
        <v>Modelado</v>
      </c>
      <c r="P518" s="23" t="str">
        <f t="shared" si="260"/>
        <v>Em.IFC</v>
      </c>
      <c r="Q518" s="35" t="str">
        <f t="shared" si="261"/>
        <v>Propriedade: da.classe.ifc    Domínio: Modelado     Range: Em.IFC</v>
      </c>
      <c r="R518" s="35" t="str">
        <f t="shared" si="262"/>
        <v>Valor:  ifcSubContractResource</v>
      </c>
      <c r="S518" s="19" t="s">
        <v>151</v>
      </c>
      <c r="T518" s="55" t="str">
        <f t="shared" si="263"/>
        <v>Refere-se a propriedade     da.classe.ifc     &gt;  ifcSubContractResource</v>
      </c>
      <c r="U518" s="55" t="str">
        <f t="shared" si="256"/>
        <v>ifcSubContractResource</v>
      </c>
    </row>
    <row r="519" spans="1:21" ht="8.4" customHeight="1" x14ac:dyDescent="0.3">
      <c r="A519" s="32">
        <v>519</v>
      </c>
      <c r="B519" s="18" t="str">
        <f t="shared" si="258"/>
        <v>da.classe.ifc</v>
      </c>
      <c r="C519" s="82" t="s">
        <v>289</v>
      </c>
      <c r="D519" s="34" t="s">
        <v>56</v>
      </c>
      <c r="E519" s="26" t="str">
        <f t="shared" si="264"/>
        <v>de.ifc</v>
      </c>
      <c r="F519" s="26" t="str">
        <f t="shared" si="264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60"/>
        <v>Modelado</v>
      </c>
      <c r="P519" s="23" t="str">
        <f t="shared" si="260"/>
        <v>Em.IFC</v>
      </c>
      <c r="Q519" s="35" t="str">
        <f t="shared" si="261"/>
        <v>Propriedade: da.classe.ifc    Domínio: Modelado     Range: Em.IFC</v>
      </c>
      <c r="R519" s="35" t="str">
        <f t="shared" si="262"/>
        <v>Valor:  ifcSpatialZone</v>
      </c>
      <c r="S519" s="19" t="s">
        <v>151</v>
      </c>
      <c r="T519" s="55" t="str">
        <f t="shared" si="263"/>
        <v>Refere-se a propriedade     da.classe.ifc     &gt;  ifcSpatialZone</v>
      </c>
      <c r="U519" s="55" t="str">
        <f t="shared" si="256"/>
        <v>ifcSpatialZone</v>
      </c>
    </row>
    <row r="520" spans="1:21" ht="8.4" customHeight="1" x14ac:dyDescent="0.3">
      <c r="A520" s="32">
        <v>520</v>
      </c>
      <c r="B520" s="18" t="str">
        <f t="shared" si="258"/>
        <v>da.classe.ifc</v>
      </c>
      <c r="C520" s="82" t="s">
        <v>488</v>
      </c>
      <c r="D520" s="34" t="s">
        <v>56</v>
      </c>
      <c r="E520" s="26" t="str">
        <f t="shared" si="264"/>
        <v>de.ifc</v>
      </c>
      <c r="F520" s="26" t="str">
        <f t="shared" si="264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60"/>
        <v>Modelado</v>
      </c>
      <c r="P520" s="23" t="str">
        <f t="shared" si="260"/>
        <v>Em.IFC</v>
      </c>
      <c r="Q520" s="35" t="str">
        <f t="shared" si="261"/>
        <v>Propriedade: da.classe.ifc    Domínio: Modelado     Range: Em.IFC</v>
      </c>
      <c r="R520" s="35" t="str">
        <f t="shared" si="262"/>
        <v>Valor:  ifcExternalSpatialStructureElement</v>
      </c>
      <c r="S520" s="19" t="s">
        <v>151</v>
      </c>
      <c r="T520" s="55" t="str">
        <f t="shared" si="263"/>
        <v>Refere-se a propriedade     da.classe.ifc     &gt;  ifcExternalSpatialStructureElement</v>
      </c>
      <c r="U520" s="55" t="str">
        <f t="shared" si="256"/>
        <v>ifcExternalSpatialStructureElement</v>
      </c>
    </row>
    <row r="521" spans="1:21" ht="8.4" customHeight="1" x14ac:dyDescent="0.3">
      <c r="A521" s="32">
        <v>521</v>
      </c>
      <c r="B521" s="18" t="str">
        <f t="shared" si="258"/>
        <v>da.classe.ifc</v>
      </c>
      <c r="C521" s="82" t="s">
        <v>254</v>
      </c>
      <c r="D521" s="34" t="s">
        <v>56</v>
      </c>
      <c r="E521" s="26" t="str">
        <f t="shared" si="264"/>
        <v>de.ifc</v>
      </c>
      <c r="F521" s="26" t="str">
        <f t="shared" si="264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60"/>
        <v>Modelado</v>
      </c>
      <c r="P521" s="23" t="str">
        <f t="shared" si="260"/>
        <v>Em.IFC</v>
      </c>
      <c r="Q521" s="35" t="str">
        <f t="shared" si="261"/>
        <v>Propriedade: da.classe.ifc    Domínio: Modelado     Range: Em.IFC</v>
      </c>
      <c r="R521" s="35" t="str">
        <f t="shared" si="262"/>
        <v>Valor:  ifcSite</v>
      </c>
      <c r="S521" s="19" t="s">
        <v>151</v>
      </c>
      <c r="T521" s="55" t="str">
        <f t="shared" si="263"/>
        <v>Refere-se a propriedade     da.classe.ifc     &gt;  ifcSite</v>
      </c>
      <c r="U521" s="55" t="str">
        <f t="shared" si="256"/>
        <v>ifcSite</v>
      </c>
    </row>
    <row r="522" spans="1:21" ht="8.4" customHeight="1" x14ac:dyDescent="0.3">
      <c r="A522" s="32">
        <v>522</v>
      </c>
      <c r="B522" s="18" t="str">
        <f t="shared" si="258"/>
        <v>da.classe.ifc</v>
      </c>
      <c r="C522" s="82" t="s">
        <v>256</v>
      </c>
      <c r="D522" s="34" t="s">
        <v>56</v>
      </c>
      <c r="E522" s="26" t="str">
        <f t="shared" si="264"/>
        <v>de.ifc</v>
      </c>
      <c r="F522" s="26" t="str">
        <f t="shared" si="264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60"/>
        <v>Modelado</v>
      </c>
      <c r="P522" s="23" t="str">
        <f t="shared" si="260"/>
        <v>Em.IFC</v>
      </c>
      <c r="Q522" s="35" t="str">
        <f t="shared" si="261"/>
        <v>Propriedade: da.classe.ifc    Domínio: Modelado     Range: Em.IFC</v>
      </c>
      <c r="R522" s="35" t="str">
        <f t="shared" si="262"/>
        <v>Valor:  ifcSpace</v>
      </c>
      <c r="S522" s="19" t="s">
        <v>151</v>
      </c>
      <c r="T522" s="55" t="str">
        <f t="shared" si="263"/>
        <v>Refere-se a propriedade     da.classe.ifc     &gt;  ifcSpace</v>
      </c>
      <c r="U522" s="55" t="str">
        <f t="shared" si="256"/>
        <v>ifcSpace</v>
      </c>
    </row>
    <row r="523" spans="1:21" ht="8.4" customHeight="1" x14ac:dyDescent="0.3">
      <c r="A523" s="32">
        <v>523</v>
      </c>
      <c r="B523" s="18" t="str">
        <f t="shared" si="258"/>
        <v>da.classe.ifc</v>
      </c>
      <c r="C523" s="82" t="s">
        <v>504</v>
      </c>
      <c r="D523" s="34" t="s">
        <v>56</v>
      </c>
      <c r="E523" s="26" t="str">
        <f t="shared" si="264"/>
        <v>de.ifc</v>
      </c>
      <c r="F523" s="26" t="str">
        <f t="shared" si="264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60"/>
        <v>Modelado</v>
      </c>
      <c r="P523" s="23" t="str">
        <f t="shared" si="260"/>
        <v>Em.IFC</v>
      </c>
      <c r="Q523" s="35" t="str">
        <f t="shared" si="261"/>
        <v>Propriedade: da.classe.ifc    Domínio: Modelado     Range: Em.IFC</v>
      </c>
      <c r="R523" s="35" t="str">
        <f t="shared" si="262"/>
        <v>Valor:  ifcBuilding</v>
      </c>
      <c r="S523" s="19" t="s">
        <v>151</v>
      </c>
      <c r="T523" s="55" t="str">
        <f t="shared" si="263"/>
        <v>Refere-se a propriedade     da.classe.ifc     &gt;  ifcBuilding</v>
      </c>
      <c r="U523" s="55" t="str">
        <f t="shared" si="256"/>
        <v>ifcBuilding</v>
      </c>
    </row>
    <row r="524" spans="1:21" ht="8.4" customHeight="1" x14ac:dyDescent="0.3">
      <c r="A524" s="32">
        <v>524</v>
      </c>
      <c r="B524" s="18" t="str">
        <f t="shared" si="258"/>
        <v>da.classe.ifc</v>
      </c>
      <c r="C524" s="82" t="s">
        <v>495</v>
      </c>
      <c r="D524" s="34" t="s">
        <v>56</v>
      </c>
      <c r="E524" s="26" t="str">
        <f t="shared" si="264"/>
        <v>de.ifc</v>
      </c>
      <c r="F524" s="26" t="str">
        <f t="shared" si="264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60"/>
        <v>Modelado</v>
      </c>
      <c r="P524" s="23" t="str">
        <f t="shared" si="260"/>
        <v>Em.IFC</v>
      </c>
      <c r="Q524" s="35" t="str">
        <f t="shared" si="261"/>
        <v>Propriedade: da.classe.ifc    Domínio: Modelado     Range: Em.IFC</v>
      </c>
      <c r="R524" s="35" t="str">
        <f t="shared" si="262"/>
        <v>Valor:  ifcBuildingStorey</v>
      </c>
      <c r="S524" s="19" t="s">
        <v>151</v>
      </c>
      <c r="T524" s="55" t="str">
        <f t="shared" si="263"/>
        <v>Refere-se a propriedade     da.classe.ifc     &gt;  ifcBuildingStorey</v>
      </c>
      <c r="U524" s="55" t="str">
        <f t="shared" si="256"/>
        <v>ifcBuildingStorey</v>
      </c>
    </row>
    <row r="525" spans="1:21" ht="8.4" customHeight="1" x14ac:dyDescent="0.3">
      <c r="A525" s="32">
        <v>525</v>
      </c>
      <c r="B525" s="18" t="str">
        <f t="shared" si="258"/>
        <v>da.classe.ifc</v>
      </c>
      <c r="C525" s="87" t="s">
        <v>332</v>
      </c>
      <c r="D525" s="34" t="s">
        <v>56</v>
      </c>
      <c r="E525" s="26" t="str">
        <f t="shared" si="264"/>
        <v>de.ifc</v>
      </c>
      <c r="F525" s="26" t="str">
        <f t="shared" si="264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60"/>
        <v>Modelado</v>
      </c>
      <c r="P525" s="23" t="str">
        <f t="shared" si="260"/>
        <v>Em.IFC</v>
      </c>
      <c r="Q525" s="35" t="str">
        <f t="shared" si="261"/>
        <v>Propriedade: da.classe.ifc    Domínio: Modelado     Range: Em.IFC</v>
      </c>
      <c r="R525" s="35" t="str">
        <f t="shared" si="262"/>
        <v>Valor:  ifcTransportElement</v>
      </c>
      <c r="S525" s="19" t="s">
        <v>151</v>
      </c>
      <c r="T525" s="55" t="str">
        <f t="shared" si="263"/>
        <v>Refere-se a propriedade     da.classe.ifc     &gt;  ifcTransportElement</v>
      </c>
      <c r="U525" s="55" t="str">
        <f t="shared" si="256"/>
        <v>ifcTransportElement</v>
      </c>
    </row>
    <row r="526" spans="1:21" ht="8.4" customHeight="1" x14ac:dyDescent="0.3">
      <c r="A526" s="32">
        <v>526</v>
      </c>
      <c r="B526" s="18" t="str">
        <f t="shared" si="258"/>
        <v>da.classe.ifc</v>
      </c>
      <c r="C526" s="87" t="s">
        <v>334</v>
      </c>
      <c r="D526" s="34" t="s">
        <v>56</v>
      </c>
      <c r="E526" s="26" t="str">
        <f t="shared" si="264"/>
        <v>de.ifc</v>
      </c>
      <c r="F526" s="26" t="str">
        <f t="shared" si="264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60"/>
        <v>Modelado</v>
      </c>
      <c r="P526" s="23" t="str">
        <f t="shared" si="260"/>
        <v>Em.IFC</v>
      </c>
      <c r="Q526" s="35" t="str">
        <f t="shared" si="261"/>
        <v>Propriedade: da.classe.ifc    Domínio: Modelado     Range: Em.IFC</v>
      </c>
      <c r="R526" s="35" t="str">
        <f t="shared" si="262"/>
        <v>Valor:  ifcWorkPlan</v>
      </c>
      <c r="S526" s="19" t="s">
        <v>151</v>
      </c>
      <c r="T526" s="55" t="str">
        <f t="shared" si="263"/>
        <v>Refere-se a propriedade     da.classe.ifc     &gt;  ifcWorkPlan</v>
      </c>
      <c r="U526" s="55" t="str">
        <f t="shared" si="256"/>
        <v>ifcWorkPlan</v>
      </c>
    </row>
    <row r="527" spans="1:21" ht="8.4" customHeight="1" x14ac:dyDescent="0.3">
      <c r="A527" s="32">
        <v>527</v>
      </c>
      <c r="B527" s="18" t="str">
        <f t="shared" si="258"/>
        <v>da.classe.ifc</v>
      </c>
      <c r="C527" s="87" t="s">
        <v>335</v>
      </c>
      <c r="D527" s="34" t="s">
        <v>56</v>
      </c>
      <c r="E527" s="26" t="str">
        <f t="shared" si="264"/>
        <v>de.ifc</v>
      </c>
      <c r="F527" s="26" t="str">
        <f t="shared" si="264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60"/>
        <v>Modelado</v>
      </c>
      <c r="P527" s="23" t="str">
        <f t="shared" si="260"/>
        <v>Em.IFC</v>
      </c>
      <c r="Q527" s="35" t="str">
        <f t="shared" si="261"/>
        <v>Propriedade: da.classe.ifc    Domínio: Modelado     Range: Em.IFC</v>
      </c>
      <c r="R527" s="35" t="str">
        <f t="shared" si="262"/>
        <v>Valor:  ifcWorkSchedule</v>
      </c>
      <c r="S527" s="19" t="s">
        <v>151</v>
      </c>
      <c r="T527" s="55" t="str">
        <f t="shared" si="263"/>
        <v>Refere-se a propriedade     da.classe.ifc     &gt;  ifcWorkSchedule</v>
      </c>
      <c r="U527" s="55" t="str">
        <f t="shared" si="256"/>
        <v>ifcWorkSchedule</v>
      </c>
    </row>
    <row r="528" spans="1:21" ht="8.4" customHeight="1" x14ac:dyDescent="0.3">
      <c r="A528" s="32">
        <v>528</v>
      </c>
      <c r="B528" s="18" t="str">
        <f t="shared" si="258"/>
        <v>da.classe.ifc</v>
      </c>
      <c r="C528" s="87" t="s">
        <v>521</v>
      </c>
      <c r="D528" s="34" t="s">
        <v>56</v>
      </c>
      <c r="E528" s="26" t="str">
        <f t="shared" si="264"/>
        <v>de.ifc</v>
      </c>
      <c r="F528" s="26" t="str">
        <f t="shared" si="264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60"/>
        <v>Modelado</v>
      </c>
      <c r="P528" s="23" t="str">
        <f t="shared" si="260"/>
        <v>Em.IFC</v>
      </c>
      <c r="Q528" s="35" t="str">
        <f t="shared" si="261"/>
        <v>Propriedade: da.classe.ifc    Domínio: Modelado     Range: Em.IFC</v>
      </c>
      <c r="R528" s="35" t="str">
        <f t="shared" si="262"/>
        <v>Valor:  ifcRoot</v>
      </c>
      <c r="S528" s="19" t="s">
        <v>151</v>
      </c>
      <c r="T528" s="55" t="str">
        <f t="shared" si="263"/>
        <v>Refere-se a propriedade     da.classe.ifc     &gt;  ifcRoot</v>
      </c>
      <c r="U528" s="55" t="str">
        <f t="shared" si="256"/>
        <v>ifcRoot</v>
      </c>
    </row>
    <row r="529" spans="1:21" ht="8.4" customHeight="1" x14ac:dyDescent="0.3">
      <c r="A529" s="32">
        <v>529</v>
      </c>
      <c r="B529" s="18" t="str">
        <f t="shared" si="258"/>
        <v>da.classe.ifc</v>
      </c>
      <c r="C529" s="87" t="s">
        <v>522</v>
      </c>
      <c r="D529" s="34" t="s">
        <v>56</v>
      </c>
      <c r="E529" s="26" t="str">
        <f t="shared" si="264"/>
        <v>de.ifc</v>
      </c>
      <c r="F529" s="26" t="str">
        <f t="shared" si="264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60"/>
        <v>Modelado</v>
      </c>
      <c r="P529" s="23" t="str">
        <f t="shared" si="260"/>
        <v>Em.IFC</v>
      </c>
      <c r="Q529" s="35" t="str">
        <f t="shared" si="261"/>
        <v>Propriedade: da.classe.ifc    Domínio: Modelado     Range: Em.IFC</v>
      </c>
      <c r="R529" s="35" t="str">
        <f t="shared" si="262"/>
        <v>Valor:  ifcObjectDefinition</v>
      </c>
      <c r="S529" s="19" t="s">
        <v>151</v>
      </c>
      <c r="T529" s="55" t="str">
        <f t="shared" si="263"/>
        <v>Refere-se a propriedade     da.classe.ifc     &gt;  ifcObjectDefinition</v>
      </c>
      <c r="U529" s="55" t="str">
        <f t="shared" si="256"/>
        <v>ifcObjectDefinition</v>
      </c>
    </row>
    <row r="530" spans="1:21" ht="8.4" customHeight="1" x14ac:dyDescent="0.3">
      <c r="A530" s="32">
        <v>530</v>
      </c>
      <c r="B530" s="18" t="str">
        <f t="shared" si="258"/>
        <v>da.classe.ifc</v>
      </c>
      <c r="C530" s="87" t="s">
        <v>523</v>
      </c>
      <c r="D530" s="34" t="s">
        <v>56</v>
      </c>
      <c r="E530" s="26" t="str">
        <f t="shared" si="264"/>
        <v>de.ifc</v>
      </c>
      <c r="F530" s="26" t="str">
        <f t="shared" si="264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65">O529</f>
        <v>Modelado</v>
      </c>
      <c r="P530" s="23" t="str">
        <f t="shared" si="265"/>
        <v>Em.IFC</v>
      </c>
      <c r="Q530" s="35" t="str">
        <f t="shared" si="261"/>
        <v>Propriedade: da.classe.ifc    Domínio: Modelado     Range: Em.IFC</v>
      </c>
      <c r="R530" s="35" t="str">
        <f t="shared" si="262"/>
        <v>Valor:  ifcPropertyDefinition</v>
      </c>
      <c r="S530" s="19" t="s">
        <v>151</v>
      </c>
      <c r="T530" s="55" t="str">
        <f t="shared" si="263"/>
        <v>Refere-se a propriedade     da.classe.ifc     &gt;  ifcPropertyDefinition</v>
      </c>
      <c r="U530" s="55" t="str">
        <f t="shared" si="256"/>
        <v>ifcPropertyDefinition</v>
      </c>
    </row>
    <row r="531" spans="1:21" ht="8.4" customHeight="1" x14ac:dyDescent="0.3">
      <c r="A531" s="32">
        <v>531</v>
      </c>
      <c r="B531" s="18" t="str">
        <f t="shared" si="258"/>
        <v>da.classe.ifc</v>
      </c>
      <c r="C531" s="87" t="s">
        <v>524</v>
      </c>
      <c r="D531" s="34" t="s">
        <v>56</v>
      </c>
      <c r="E531" s="26" t="str">
        <f t="shared" ref="E531:F546" si="266">E530</f>
        <v>de.ifc</v>
      </c>
      <c r="F531" s="26" t="str">
        <f t="shared" si="266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65"/>
        <v>Modelado</v>
      </c>
      <c r="P531" s="23" t="str">
        <f t="shared" si="265"/>
        <v>Em.IFC</v>
      </c>
      <c r="Q531" s="35" t="str">
        <f t="shared" si="261"/>
        <v>Propriedade: da.classe.ifc    Domínio: Modelado     Range: Em.IFC</v>
      </c>
      <c r="R531" s="35" t="str">
        <f t="shared" si="262"/>
        <v>Valor:  ifcRelationship</v>
      </c>
      <c r="S531" s="19" t="s">
        <v>151</v>
      </c>
      <c r="T531" s="55" t="str">
        <f t="shared" si="263"/>
        <v>Refere-se a propriedade     da.classe.ifc     &gt;  ifcRelationship</v>
      </c>
      <c r="U531" s="55" t="str">
        <f t="shared" si="256"/>
        <v>ifcRelationship</v>
      </c>
    </row>
    <row r="532" spans="1:21" ht="8.4" customHeight="1" x14ac:dyDescent="0.3">
      <c r="A532" s="32">
        <v>532</v>
      </c>
      <c r="B532" s="18" t="str">
        <f t="shared" si="258"/>
        <v>da.classe.ifc</v>
      </c>
      <c r="C532" s="87" t="s">
        <v>507</v>
      </c>
      <c r="D532" s="34" t="s">
        <v>56</v>
      </c>
      <c r="E532" s="26" t="str">
        <f t="shared" si="266"/>
        <v>de.ifc</v>
      </c>
      <c r="F532" s="26" t="str">
        <f t="shared" si="266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65"/>
        <v>Modelado</v>
      </c>
      <c r="P532" s="23" t="str">
        <f t="shared" si="265"/>
        <v>Em.IFC</v>
      </c>
      <c r="Q532" s="35" t="str">
        <f t="shared" si="261"/>
        <v>Propriedade: da.classe.ifc    Domínio: Modelado     Range: Em.IFC</v>
      </c>
      <c r="R532" s="35" t="str">
        <f t="shared" si="262"/>
        <v>Valor:  ifcProject</v>
      </c>
      <c r="S532" s="19" t="s">
        <v>151</v>
      </c>
      <c r="T532" s="55" t="str">
        <f t="shared" si="263"/>
        <v>Refere-se a propriedade     da.classe.ifc     &gt;  ifcProject</v>
      </c>
      <c r="U532" s="55" t="str">
        <f t="shared" si="256"/>
        <v>ifcProject</v>
      </c>
    </row>
    <row r="533" spans="1:21" ht="8.4" customHeight="1" x14ac:dyDescent="0.3">
      <c r="A533" s="32">
        <v>533</v>
      </c>
      <c r="B533" s="18" t="str">
        <f t="shared" si="258"/>
        <v>da.classe.ifc</v>
      </c>
      <c r="C533" s="87" t="s">
        <v>508</v>
      </c>
      <c r="D533" s="34" t="s">
        <v>56</v>
      </c>
      <c r="E533" s="26" t="str">
        <f t="shared" si="266"/>
        <v>de.ifc</v>
      </c>
      <c r="F533" s="26" t="str">
        <f t="shared" si="266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65"/>
        <v>Modelado</v>
      </c>
      <c r="P533" s="23" t="str">
        <f t="shared" si="265"/>
        <v>Em.IFC</v>
      </c>
      <c r="Q533" s="35" t="str">
        <f t="shared" si="261"/>
        <v>Propriedade: da.classe.ifc    Domínio: Modelado     Range: Em.IFC</v>
      </c>
      <c r="R533" s="35" t="str">
        <f t="shared" si="262"/>
        <v>Valor:  ifcProjectLibrary</v>
      </c>
      <c r="S533" s="19" t="s">
        <v>151</v>
      </c>
      <c r="T533" s="55" t="str">
        <f t="shared" si="263"/>
        <v>Refere-se a propriedade     da.classe.ifc     &gt;  ifcProjectLibrary</v>
      </c>
      <c r="U533" s="55" t="str">
        <f t="shared" si="256"/>
        <v>ifcProjectLibrary</v>
      </c>
    </row>
    <row r="534" spans="1:21" ht="8.4" customHeight="1" x14ac:dyDescent="0.3">
      <c r="A534" s="32">
        <v>534</v>
      </c>
      <c r="B534" s="18" t="str">
        <f t="shared" si="258"/>
        <v>da.classe.ifc</v>
      </c>
      <c r="C534" s="87" t="s">
        <v>517</v>
      </c>
      <c r="D534" s="34" t="s">
        <v>56</v>
      </c>
      <c r="E534" s="26" t="str">
        <f t="shared" si="266"/>
        <v>de.ifc</v>
      </c>
      <c r="F534" s="26" t="str">
        <f t="shared" si="266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65"/>
        <v>Modelado</v>
      </c>
      <c r="P534" s="23" t="str">
        <f t="shared" si="265"/>
        <v>Em.IFC</v>
      </c>
      <c r="Q534" s="35" t="str">
        <f t="shared" si="261"/>
        <v>Propriedade: da.classe.ifc    Domínio: Modelado     Range: Em.IFC</v>
      </c>
      <c r="R534" s="35" t="str">
        <f t="shared" si="262"/>
        <v>Valor:  ifcContext</v>
      </c>
      <c r="S534" s="19" t="s">
        <v>151</v>
      </c>
      <c r="T534" s="55" t="str">
        <f t="shared" si="263"/>
        <v>Refere-se a propriedade     da.classe.ifc     &gt;  ifcContext</v>
      </c>
      <c r="U534" s="55" t="str">
        <f t="shared" si="256"/>
        <v>ifcContext</v>
      </c>
    </row>
    <row r="535" spans="1:21" ht="8.4" customHeight="1" x14ac:dyDescent="0.3">
      <c r="A535" s="32">
        <v>535</v>
      </c>
      <c r="B535" s="18" t="str">
        <f t="shared" si="258"/>
        <v>da.classe.ifc</v>
      </c>
      <c r="C535" s="87" t="s">
        <v>512</v>
      </c>
      <c r="D535" s="34" t="s">
        <v>56</v>
      </c>
      <c r="E535" s="26" t="str">
        <f t="shared" si="266"/>
        <v>de.ifc</v>
      </c>
      <c r="F535" s="26" t="str">
        <f t="shared" si="266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65"/>
        <v>Modelado</v>
      </c>
      <c r="P535" s="23" t="str">
        <f t="shared" si="265"/>
        <v>Em.IFC</v>
      </c>
      <c r="Q535" s="35" t="str">
        <f t="shared" si="261"/>
        <v>Propriedade: da.classe.ifc    Domínio: Modelado     Range: Em.IFC</v>
      </c>
      <c r="R535" s="35" t="str">
        <f t="shared" si="262"/>
        <v>Valor:  ifcObject</v>
      </c>
      <c r="S535" s="19" t="s">
        <v>151</v>
      </c>
      <c r="T535" s="55" t="str">
        <f t="shared" si="263"/>
        <v>Refere-se a propriedade     da.classe.ifc     &gt;  ifcObject</v>
      </c>
      <c r="U535" s="55" t="str">
        <f t="shared" si="256"/>
        <v>ifcObject</v>
      </c>
    </row>
    <row r="536" spans="1:21" ht="8.4" customHeight="1" x14ac:dyDescent="0.3">
      <c r="A536" s="32">
        <v>536</v>
      </c>
      <c r="B536" s="18" t="str">
        <f t="shared" si="258"/>
        <v>da.classe.ifc</v>
      </c>
      <c r="C536" s="87" t="s">
        <v>518</v>
      </c>
      <c r="D536" s="34" t="s">
        <v>56</v>
      </c>
      <c r="E536" s="26" t="str">
        <f t="shared" si="266"/>
        <v>de.ifc</v>
      </c>
      <c r="F536" s="26" t="str">
        <f t="shared" si="266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65"/>
        <v>Modelado</v>
      </c>
      <c r="P536" s="23" t="str">
        <f t="shared" si="265"/>
        <v>Em.IFC</v>
      </c>
      <c r="Q536" s="35" t="str">
        <f t="shared" si="261"/>
        <v>Propriedade: da.classe.ifc    Domínio: Modelado     Range: Em.IFC</v>
      </c>
      <c r="R536" s="35" t="str">
        <f t="shared" si="262"/>
        <v>Valor:  ifcTypeObject</v>
      </c>
      <c r="S536" s="19" t="s">
        <v>151</v>
      </c>
      <c r="T536" s="55" t="str">
        <f t="shared" si="263"/>
        <v>Refere-se a propriedade     da.classe.ifc     &gt;  ifcTypeObject</v>
      </c>
      <c r="U536" s="55" t="str">
        <f t="shared" si="256"/>
        <v>ifcTypeObject</v>
      </c>
    </row>
    <row r="537" spans="1:21" ht="8.4" customHeight="1" x14ac:dyDescent="0.3">
      <c r="A537" s="32">
        <v>537</v>
      </c>
      <c r="B537" s="18" t="str">
        <f t="shared" si="258"/>
        <v>da.classe.ifc</v>
      </c>
      <c r="C537" s="87" t="s">
        <v>513</v>
      </c>
      <c r="D537" s="34" t="s">
        <v>56</v>
      </c>
      <c r="E537" s="26" t="str">
        <f t="shared" si="266"/>
        <v>de.ifc</v>
      </c>
      <c r="F537" s="26" t="str">
        <f t="shared" si="266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65"/>
        <v>Modelado</v>
      </c>
      <c r="P537" s="23" t="str">
        <f t="shared" si="265"/>
        <v>Em.IFC</v>
      </c>
      <c r="Q537" s="35" t="str">
        <f t="shared" si="261"/>
        <v>Propriedade: da.classe.ifc    Domínio: Modelado     Range: Em.IFC</v>
      </c>
      <c r="R537" s="35" t="str">
        <f t="shared" si="262"/>
        <v>Valor:  ifcActor</v>
      </c>
      <c r="S537" s="19" t="s">
        <v>151</v>
      </c>
      <c r="T537" s="55" t="str">
        <f t="shared" si="263"/>
        <v>Refere-se a propriedade     da.classe.ifc     &gt;  ifcActor</v>
      </c>
      <c r="U537" s="55" t="str">
        <f t="shared" si="256"/>
        <v>ifcActor</v>
      </c>
    </row>
    <row r="538" spans="1:21" ht="8.4" customHeight="1" x14ac:dyDescent="0.3">
      <c r="A538" s="32">
        <v>538</v>
      </c>
      <c r="B538" s="18" t="str">
        <f t="shared" si="258"/>
        <v>da.classe.ifc</v>
      </c>
      <c r="C538" s="87" t="s">
        <v>514</v>
      </c>
      <c r="D538" s="34" t="s">
        <v>56</v>
      </c>
      <c r="E538" s="26" t="str">
        <f t="shared" si="266"/>
        <v>de.ifc</v>
      </c>
      <c r="F538" s="26" t="str">
        <f t="shared" si="266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65"/>
        <v>Modelado</v>
      </c>
      <c r="P538" s="23" t="str">
        <f t="shared" si="265"/>
        <v>Em.IFC</v>
      </c>
      <c r="Q538" s="35" t="str">
        <f t="shared" si="261"/>
        <v>Propriedade: da.classe.ifc    Domínio: Modelado     Range: Em.IFC</v>
      </c>
      <c r="R538" s="35" t="str">
        <f t="shared" si="262"/>
        <v>Valor:  ifcControl</v>
      </c>
      <c r="S538" s="19" t="s">
        <v>151</v>
      </c>
      <c r="T538" s="55" t="str">
        <f t="shared" si="263"/>
        <v>Refere-se a propriedade     da.classe.ifc     &gt;  ifcControl</v>
      </c>
      <c r="U538" s="55" t="str">
        <f t="shared" si="256"/>
        <v>ifcControl</v>
      </c>
    </row>
    <row r="539" spans="1:21" ht="8.4" customHeight="1" x14ac:dyDescent="0.3">
      <c r="A539" s="32">
        <v>539</v>
      </c>
      <c r="B539" s="18" t="str">
        <f t="shared" si="258"/>
        <v>da.classe.ifc</v>
      </c>
      <c r="C539" s="87" t="s">
        <v>515</v>
      </c>
      <c r="D539" s="34" t="s">
        <v>56</v>
      </c>
      <c r="E539" s="26" t="str">
        <f t="shared" si="266"/>
        <v>de.ifc</v>
      </c>
      <c r="F539" s="26" t="str">
        <f t="shared" si="266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65"/>
        <v>Modelado</v>
      </c>
      <c r="P539" s="23" t="str">
        <f t="shared" si="265"/>
        <v>Em.IFC</v>
      </c>
      <c r="Q539" s="35" t="str">
        <f t="shared" si="261"/>
        <v>Propriedade: da.classe.ifc    Domínio: Modelado     Range: Em.IFC</v>
      </c>
      <c r="R539" s="35" t="str">
        <f t="shared" si="262"/>
        <v>Valor:  ifcGroup</v>
      </c>
      <c r="S539" s="19" t="s">
        <v>151</v>
      </c>
      <c r="T539" s="55" t="str">
        <f t="shared" si="263"/>
        <v>Refere-se a propriedade     da.classe.ifc     &gt;  ifcGroup</v>
      </c>
      <c r="U539" s="55" t="str">
        <f t="shared" si="256"/>
        <v>ifcGroup</v>
      </c>
    </row>
    <row r="540" spans="1:21" ht="8.4" customHeight="1" x14ac:dyDescent="0.3">
      <c r="A540" s="32">
        <v>540</v>
      </c>
      <c r="B540" s="18" t="str">
        <f t="shared" si="258"/>
        <v>da.classe.ifc</v>
      </c>
      <c r="C540" s="87" t="s">
        <v>519</v>
      </c>
      <c r="D540" s="34" t="s">
        <v>56</v>
      </c>
      <c r="E540" s="26" t="str">
        <f t="shared" si="266"/>
        <v>de.ifc</v>
      </c>
      <c r="F540" s="26" t="str">
        <f t="shared" si="266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65"/>
        <v>Modelado</v>
      </c>
      <c r="P540" s="23" t="str">
        <f t="shared" si="265"/>
        <v>Em.IFC</v>
      </c>
      <c r="Q540" s="35" t="str">
        <f t="shared" si="261"/>
        <v>Propriedade: da.classe.ifc    Domínio: Modelado     Range: Em.IFC</v>
      </c>
      <c r="R540" s="35" t="str">
        <f t="shared" si="262"/>
        <v>Valor:  ifcProcess</v>
      </c>
      <c r="S540" s="19" t="s">
        <v>151</v>
      </c>
      <c r="T540" s="55" t="str">
        <f t="shared" si="263"/>
        <v>Refere-se a propriedade     da.classe.ifc     &gt;  ifcProcess</v>
      </c>
      <c r="U540" s="55" t="str">
        <f t="shared" si="256"/>
        <v>ifcProcess</v>
      </c>
    </row>
    <row r="541" spans="1:21" ht="8.4" customHeight="1" x14ac:dyDescent="0.3">
      <c r="A541" s="32">
        <v>541</v>
      </c>
      <c r="B541" s="18" t="str">
        <f t="shared" si="258"/>
        <v>da.classe.ifc</v>
      </c>
      <c r="C541" s="87" t="s">
        <v>516</v>
      </c>
      <c r="D541" s="34" t="s">
        <v>56</v>
      </c>
      <c r="E541" s="26" t="str">
        <f t="shared" si="266"/>
        <v>de.ifc</v>
      </c>
      <c r="F541" s="26" t="str">
        <f t="shared" si="266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65"/>
        <v>Modelado</v>
      </c>
      <c r="P541" s="23" t="str">
        <f t="shared" si="265"/>
        <v>Em.IFC</v>
      </c>
      <c r="Q541" s="35" t="str">
        <f t="shared" si="261"/>
        <v>Propriedade: da.classe.ifc    Domínio: Modelado     Range: Em.IFC</v>
      </c>
      <c r="R541" s="35" t="str">
        <f t="shared" si="262"/>
        <v>Valor:  ifcProduct</v>
      </c>
      <c r="S541" s="19" t="s">
        <v>151</v>
      </c>
      <c r="T541" s="55" t="str">
        <f t="shared" si="263"/>
        <v>Refere-se a propriedade     da.classe.ifc     &gt;  ifcProduct</v>
      </c>
      <c r="U541" s="55" t="str">
        <f t="shared" si="256"/>
        <v>ifcProduct</v>
      </c>
    </row>
    <row r="542" spans="1:21" ht="8.4" customHeight="1" x14ac:dyDescent="0.3">
      <c r="A542" s="32">
        <v>542</v>
      </c>
      <c r="B542" s="18" t="str">
        <f t="shared" si="258"/>
        <v>da.classe.ifc</v>
      </c>
      <c r="C542" s="87" t="s">
        <v>520</v>
      </c>
      <c r="D542" s="34" t="s">
        <v>56</v>
      </c>
      <c r="E542" s="26" t="str">
        <f t="shared" si="266"/>
        <v>de.ifc</v>
      </c>
      <c r="F542" s="26" t="str">
        <f t="shared" si="266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65"/>
        <v>Modelado</v>
      </c>
      <c r="P542" s="23" t="str">
        <f t="shared" si="265"/>
        <v>Em.IFC</v>
      </c>
      <c r="Q542" s="35" t="str">
        <f t="shared" si="261"/>
        <v>Propriedade: da.classe.ifc    Domínio: Modelado     Range: Em.IFC</v>
      </c>
      <c r="R542" s="35" t="str">
        <f t="shared" si="262"/>
        <v>Valor:  ifcResource</v>
      </c>
      <c r="S542" s="19" t="s">
        <v>151</v>
      </c>
      <c r="T542" s="55" t="str">
        <f t="shared" si="263"/>
        <v>Refere-se a propriedade     da.classe.ifc     &gt;  ifcResource</v>
      </c>
      <c r="U542" s="55" t="str">
        <f t="shared" si="256"/>
        <v>ifcResource</v>
      </c>
    </row>
    <row r="543" spans="1:21" ht="8.4" customHeight="1" x14ac:dyDescent="0.3">
      <c r="A543" s="32">
        <v>543</v>
      </c>
      <c r="B543" s="18" t="str">
        <f t="shared" si="258"/>
        <v>da.classe.ifc</v>
      </c>
      <c r="C543" s="87" t="s">
        <v>509</v>
      </c>
      <c r="D543" s="34" t="s">
        <v>56</v>
      </c>
      <c r="E543" s="26" t="str">
        <f t="shared" si="266"/>
        <v>de.ifc</v>
      </c>
      <c r="F543" s="26" t="str">
        <f t="shared" si="266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65"/>
        <v>Modelado</v>
      </c>
      <c r="P543" s="23" t="str">
        <f t="shared" si="265"/>
        <v>Em.IFC</v>
      </c>
      <c r="Q543" s="35" t="str">
        <f t="shared" si="261"/>
        <v>Propriedade: da.classe.ifc    Domínio: Modelado     Range: Em.IFC</v>
      </c>
      <c r="R543" s="35" t="str">
        <f t="shared" si="262"/>
        <v>Valor:  ifcTypeProduct</v>
      </c>
      <c r="S543" s="19" t="s">
        <v>151</v>
      </c>
      <c r="T543" s="55" t="str">
        <f t="shared" si="263"/>
        <v>Refere-se a propriedade     da.classe.ifc     &gt;  ifcTypeProduct</v>
      </c>
      <c r="U543" s="55" t="str">
        <f t="shared" si="256"/>
        <v>ifcTypeProduct</v>
      </c>
    </row>
    <row r="544" spans="1:21" ht="8.4" customHeight="1" x14ac:dyDescent="0.3">
      <c r="A544" s="32">
        <v>544</v>
      </c>
      <c r="B544" s="18" t="str">
        <f t="shared" si="258"/>
        <v>da.classe.ifc</v>
      </c>
      <c r="C544" s="87" t="s">
        <v>510</v>
      </c>
      <c r="D544" s="34" t="s">
        <v>56</v>
      </c>
      <c r="E544" s="26" t="str">
        <f t="shared" si="266"/>
        <v>de.ifc</v>
      </c>
      <c r="F544" s="26" t="str">
        <f t="shared" si="266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65"/>
        <v>Modelado</v>
      </c>
      <c r="P544" s="23" t="str">
        <f t="shared" si="265"/>
        <v>Em.IFC</v>
      </c>
      <c r="Q544" s="35" t="str">
        <f t="shared" si="261"/>
        <v>Propriedade: da.classe.ifc    Domínio: Modelado     Range: Em.IFC</v>
      </c>
      <c r="R544" s="35" t="str">
        <f t="shared" si="262"/>
        <v>Valor:  ifcTypeProcess</v>
      </c>
      <c r="S544" s="19" t="s">
        <v>151</v>
      </c>
      <c r="T544" s="55" t="str">
        <f t="shared" si="263"/>
        <v>Refere-se a propriedade     da.classe.ifc     &gt;  ifcTypeProcess</v>
      </c>
      <c r="U544" s="55" t="str">
        <f t="shared" si="256"/>
        <v>ifcTypeProcess</v>
      </c>
    </row>
    <row r="545" spans="1:21" ht="8.4" customHeight="1" x14ac:dyDescent="0.3">
      <c r="A545" s="32">
        <v>545</v>
      </c>
      <c r="B545" s="18" t="str">
        <f t="shared" si="258"/>
        <v>da.classe.ifc</v>
      </c>
      <c r="C545" s="87" t="s">
        <v>511</v>
      </c>
      <c r="D545" s="34" t="s">
        <v>56</v>
      </c>
      <c r="E545" s="26" t="str">
        <f t="shared" si="266"/>
        <v>de.ifc</v>
      </c>
      <c r="F545" s="26" t="str">
        <f t="shared" si="266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65"/>
        <v>Modelado</v>
      </c>
      <c r="P545" s="23" t="str">
        <f t="shared" si="265"/>
        <v>Em.IFC</v>
      </c>
      <c r="Q545" s="35" t="str">
        <f t="shared" si="261"/>
        <v>Propriedade: da.classe.ifc    Domínio: Modelado     Range: Em.IFC</v>
      </c>
      <c r="R545" s="35" t="str">
        <f t="shared" si="262"/>
        <v>Valor:  ifcTypeResource</v>
      </c>
      <c r="S545" s="19" t="s">
        <v>151</v>
      </c>
      <c r="T545" s="55" t="str">
        <f t="shared" si="263"/>
        <v>Refere-se a propriedade     da.classe.ifc     &gt;  ifcTypeResource</v>
      </c>
      <c r="U545" s="55" t="str">
        <f t="shared" si="256"/>
        <v>ifcTypeResource</v>
      </c>
    </row>
    <row r="546" spans="1:21" ht="8.4" customHeight="1" x14ac:dyDescent="0.3">
      <c r="A546" s="32">
        <v>546</v>
      </c>
      <c r="B546" s="18" t="str">
        <f t="shared" si="258"/>
        <v>da.classe.ifc</v>
      </c>
      <c r="C546" s="87" t="s">
        <v>525</v>
      </c>
      <c r="D546" s="34" t="s">
        <v>56</v>
      </c>
      <c r="E546" s="26" t="str">
        <f t="shared" si="266"/>
        <v>de.ifc</v>
      </c>
      <c r="F546" s="26" t="str">
        <f t="shared" si="266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67">O545</f>
        <v>Modelado</v>
      </c>
      <c r="P546" s="23" t="str">
        <f t="shared" si="267"/>
        <v>Em.IFC</v>
      </c>
      <c r="Q546" s="35" t="str">
        <f t="shared" si="261"/>
        <v>Propriedade: da.classe.ifc    Domínio: Modelado     Range: Em.IFC</v>
      </c>
      <c r="R546" s="35" t="str">
        <f t="shared" si="262"/>
        <v>Valor:  ifcPropertyBoundedValue</v>
      </c>
      <c r="S546" s="19" t="s">
        <v>151</v>
      </c>
      <c r="T546" s="55" t="str">
        <f t="shared" si="263"/>
        <v>Refere-se a propriedade     da.classe.ifc     &gt;  ifcPropertyBoundedValue</v>
      </c>
      <c r="U546" s="55" t="str">
        <f t="shared" si="256"/>
        <v>ifcPropertyBoundedValue</v>
      </c>
    </row>
    <row r="547" spans="1:21" ht="8.4" customHeight="1" x14ac:dyDescent="0.3">
      <c r="A547" s="32">
        <v>547</v>
      </c>
      <c r="B547" s="18" t="str">
        <f t="shared" si="258"/>
        <v>da.classe.ifc</v>
      </c>
      <c r="C547" s="87" t="s">
        <v>526</v>
      </c>
      <c r="D547" s="34" t="s">
        <v>56</v>
      </c>
      <c r="E547" s="26" t="str">
        <f t="shared" ref="E547:F552" si="268">E546</f>
        <v>de.ifc</v>
      </c>
      <c r="F547" s="26" t="str">
        <f t="shared" si="268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67"/>
        <v>Modelado</v>
      </c>
      <c r="P547" s="23" t="str">
        <f t="shared" si="267"/>
        <v>Em.IFC</v>
      </c>
      <c r="Q547" s="35" t="str">
        <f t="shared" si="261"/>
        <v>Propriedade: da.classe.ifc    Domínio: Modelado     Range: Em.IFC</v>
      </c>
      <c r="R547" s="35" t="str">
        <f t="shared" si="262"/>
        <v>Valor:  ifcPropertyEnumeratedValue</v>
      </c>
      <c r="S547" s="19" t="s">
        <v>151</v>
      </c>
      <c r="T547" s="55" t="str">
        <f t="shared" si="263"/>
        <v>Refere-se a propriedade     da.classe.ifc     &gt;  ifcPropertyEnumeratedValue</v>
      </c>
      <c r="U547" s="55" t="str">
        <f t="shared" si="256"/>
        <v>ifcPropertyEnumeratedValue</v>
      </c>
    </row>
    <row r="548" spans="1:21" ht="8.4" customHeight="1" x14ac:dyDescent="0.3">
      <c r="A548" s="32">
        <v>548</v>
      </c>
      <c r="B548" s="18" t="str">
        <f t="shared" si="258"/>
        <v>da.classe.ifc</v>
      </c>
      <c r="C548" s="87" t="s">
        <v>527</v>
      </c>
      <c r="D548" s="34" t="s">
        <v>56</v>
      </c>
      <c r="E548" s="26" t="str">
        <f t="shared" si="268"/>
        <v>de.ifc</v>
      </c>
      <c r="F548" s="26" t="str">
        <f t="shared" si="268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67"/>
        <v>Modelado</v>
      </c>
      <c r="P548" s="23" t="str">
        <f t="shared" si="267"/>
        <v>Em.IFC</v>
      </c>
      <c r="Q548" s="35" t="str">
        <f t="shared" si="261"/>
        <v>Propriedade: da.classe.ifc    Domínio: Modelado     Range: Em.IFC</v>
      </c>
      <c r="R548" s="35" t="str">
        <f t="shared" si="262"/>
        <v>Valor:  ifcPropertyListValue</v>
      </c>
      <c r="S548" s="19" t="s">
        <v>151</v>
      </c>
      <c r="T548" s="55" t="str">
        <f t="shared" si="263"/>
        <v>Refere-se a propriedade     da.classe.ifc     &gt;  ifcPropertyListValue</v>
      </c>
      <c r="U548" s="55" t="str">
        <f t="shared" si="256"/>
        <v>ifcPropertyListValue</v>
      </c>
    </row>
    <row r="549" spans="1:21" ht="8.4" customHeight="1" x14ac:dyDescent="0.3">
      <c r="A549" s="32">
        <v>549</v>
      </c>
      <c r="B549" s="18" t="str">
        <f t="shared" si="258"/>
        <v>da.classe.ifc</v>
      </c>
      <c r="C549" s="87" t="s">
        <v>530</v>
      </c>
      <c r="D549" s="34" t="s">
        <v>56</v>
      </c>
      <c r="E549" s="26" t="str">
        <f t="shared" si="268"/>
        <v>de.ifc</v>
      </c>
      <c r="F549" s="26" t="str">
        <f t="shared" si="268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67"/>
        <v>Modelado</v>
      </c>
      <c r="P549" s="23" t="str">
        <f t="shared" si="267"/>
        <v>Em.IFC</v>
      </c>
      <c r="Q549" s="35" t="str">
        <f t="shared" si="261"/>
        <v>Propriedade: da.classe.ifc    Domínio: Modelado     Range: Em.IFC</v>
      </c>
      <c r="R549" s="35" t="str">
        <f t="shared" si="262"/>
        <v>Valor:  ifcPropertyReferenceValue</v>
      </c>
      <c r="S549" s="19" t="s">
        <v>151</v>
      </c>
      <c r="T549" s="55" t="str">
        <f t="shared" si="263"/>
        <v>Refere-se a propriedade     da.classe.ifc     &gt;  ifcPropertyReferenceValue</v>
      </c>
      <c r="U549" s="55" t="str">
        <f t="shared" si="256"/>
        <v>ifcPropertyReferenceValue</v>
      </c>
    </row>
    <row r="550" spans="1:21" ht="8.4" customHeight="1" x14ac:dyDescent="0.3">
      <c r="A550" s="32">
        <v>550</v>
      </c>
      <c r="B550" s="18" t="str">
        <f t="shared" si="258"/>
        <v>da.classe.ifc</v>
      </c>
      <c r="C550" s="87" t="s">
        <v>528</v>
      </c>
      <c r="D550" s="34" t="s">
        <v>56</v>
      </c>
      <c r="E550" s="26" t="str">
        <f t="shared" si="268"/>
        <v>de.ifc</v>
      </c>
      <c r="F550" s="26" t="str">
        <f t="shared" si="268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67"/>
        <v>Modelado</v>
      </c>
      <c r="P550" s="23" t="str">
        <f t="shared" si="267"/>
        <v>Em.IFC</v>
      </c>
      <c r="Q550" s="35" t="str">
        <f t="shared" si="261"/>
        <v>Propriedade: da.classe.ifc    Domínio: Modelado     Range: Em.IFC</v>
      </c>
      <c r="R550" s="35" t="str">
        <f t="shared" si="262"/>
        <v>Valor:  ifcPropertySingleValue</v>
      </c>
      <c r="S550" s="19" t="s">
        <v>151</v>
      </c>
      <c r="T550" s="55" t="str">
        <f t="shared" si="263"/>
        <v>Refere-se a propriedade     da.classe.ifc     &gt;  ifcPropertySingleValue</v>
      </c>
      <c r="U550" s="55" t="str">
        <f t="shared" si="256"/>
        <v>ifcPropertySingleValue</v>
      </c>
    </row>
    <row r="551" spans="1:21" ht="8.4" customHeight="1" x14ac:dyDescent="0.3">
      <c r="A551" s="32">
        <v>551</v>
      </c>
      <c r="B551" s="18" t="str">
        <f t="shared" si="258"/>
        <v>da.classe.ifc</v>
      </c>
      <c r="C551" s="87" t="s">
        <v>529</v>
      </c>
      <c r="D551" s="34" t="s">
        <v>56</v>
      </c>
      <c r="E551" s="26" t="str">
        <f t="shared" si="268"/>
        <v>de.ifc</v>
      </c>
      <c r="F551" s="26" t="str">
        <f t="shared" si="268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67"/>
        <v>Modelado</v>
      </c>
      <c r="P551" s="23" t="str">
        <f t="shared" si="267"/>
        <v>Em.IFC</v>
      </c>
      <c r="Q551" s="35" t="str">
        <f t="shared" si="261"/>
        <v>Propriedade: da.classe.ifc    Domínio: Modelado     Range: Em.IFC</v>
      </c>
      <c r="R551" s="35" t="str">
        <f t="shared" si="262"/>
        <v>Valor:  ifcPropertyTableValue</v>
      </c>
      <c r="S551" s="19" t="s">
        <v>151</v>
      </c>
      <c r="T551" s="55" t="str">
        <f t="shared" si="263"/>
        <v>Refere-se a propriedade     da.classe.ifc     &gt;  ifcPropertyTableValue</v>
      </c>
      <c r="U551" s="55" t="str">
        <f t="shared" si="256"/>
        <v>ifcPropertyTableValue</v>
      </c>
    </row>
    <row r="552" spans="1:21" ht="8.4" customHeight="1" x14ac:dyDescent="0.3">
      <c r="A552" s="32">
        <v>552</v>
      </c>
      <c r="B552" s="18" t="str">
        <f t="shared" si="258"/>
        <v>da.classe.ifc</v>
      </c>
      <c r="C552" s="87" t="s">
        <v>531</v>
      </c>
      <c r="D552" s="34" t="s">
        <v>56</v>
      </c>
      <c r="E552" s="26" t="str">
        <f t="shared" si="268"/>
        <v>de.ifc</v>
      </c>
      <c r="F552" s="26" t="str">
        <f t="shared" si="268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67"/>
        <v>Modelado</v>
      </c>
      <c r="P552" s="23" t="str">
        <f t="shared" si="267"/>
        <v>Em.IFC</v>
      </c>
      <c r="Q552" s="35" t="str">
        <f t="shared" si="261"/>
        <v>Propriedade: da.classe.ifc    Domínio: Modelado     Range: Em.IFC</v>
      </c>
      <c r="R552" s="35" t="str">
        <f t="shared" si="262"/>
        <v>Valor:  ifcComplexProperty</v>
      </c>
      <c r="S552" s="19" t="s">
        <v>151</v>
      </c>
      <c r="T552" s="55" t="str">
        <f t="shared" si="263"/>
        <v>Refere-se a propriedade     da.classe.ifc     &gt;  ifcComplexProperty</v>
      </c>
      <c r="U552" s="55" t="str">
        <f t="shared" si="256"/>
        <v>ifcComplexProperty</v>
      </c>
    </row>
    <row r="553" spans="1:21" ht="8.4" customHeight="1" x14ac:dyDescent="0.3">
      <c r="A553" s="32">
        <v>553</v>
      </c>
      <c r="B553" s="112" t="str">
        <f>ProjInfo!B6</f>
        <v>NBR.Data</v>
      </c>
      <c r="C553" s="112" t="str">
        <f>F553</f>
        <v>espacial</v>
      </c>
      <c r="D553" s="113" t="s">
        <v>56</v>
      </c>
      <c r="E553" s="41" t="str">
        <f>ProjInfo!B5</f>
        <v>NBR.Prop</v>
      </c>
      <c r="F553" s="41" t="s">
        <v>1499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1441</v>
      </c>
      <c r="P553" s="40" t="s">
        <v>1474</v>
      </c>
      <c r="Q553" s="35" t="str">
        <f t="shared" si="261"/>
        <v>Propriedade: espacial    Domínio: Modelado     Range: Em.Revit</v>
      </c>
      <c r="R553" s="35" t="str">
        <f t="shared" si="262"/>
        <v>Valor:  espacial</v>
      </c>
      <c r="S553" s="19" t="s">
        <v>151</v>
      </c>
      <c r="T553" s="55" t="str">
        <f t="shared" si="263"/>
        <v>Refere-se a propriedade     espacial     &gt;  espacial</v>
      </c>
      <c r="U553" s="55" t="str">
        <f t="shared" si="256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1442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61"/>
        <v>Propriedade: de.ambiente    Domínio: Modelado     Range: Em.Revit</v>
      </c>
      <c r="R554" s="35" t="str">
        <f t="shared" si="262"/>
        <v>Valor:  de.ambiente</v>
      </c>
      <c r="S554" s="19" t="s">
        <v>151</v>
      </c>
      <c r="T554" s="55" t="str">
        <f t="shared" si="263"/>
        <v>Refere-se a propriedade     de.ambiente     &gt;  de.ambiente</v>
      </c>
      <c r="U554" s="55" t="str">
        <f t="shared" si="256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1495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69">O554</f>
        <v>Modelado</v>
      </c>
      <c r="P555" s="23" t="str">
        <f t="shared" ref="P555:P562" si="270">P554</f>
        <v>Em.Revit</v>
      </c>
      <c r="Q555" s="35" t="str">
        <f t="shared" si="261"/>
        <v>Propriedade: de.ambiente    Domínio: Modelado     Range: Em.Revit</v>
      </c>
      <c r="R555" s="35" t="str">
        <f t="shared" si="262"/>
        <v>Valor:  ambiente.A</v>
      </c>
      <c r="S555" s="19" t="s">
        <v>151</v>
      </c>
      <c r="T555" s="55" t="str">
        <f t="shared" si="263"/>
        <v>Refere-se a propriedade     de.ambiente     &gt;  ambiente.A</v>
      </c>
      <c r="U555" s="55" t="str">
        <f t="shared" si="256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1496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69"/>
        <v>Modelado</v>
      </c>
      <c r="P556" s="23" t="str">
        <f t="shared" si="270"/>
        <v>Em.Revit</v>
      </c>
      <c r="Q556" s="35" t="str">
        <f t="shared" ref="Q556" si="271">_xlfn.CONCAT("Propriedade: ",  F556, "    Domínio: ", O556, "     Range: ", P556)</f>
        <v>Propriedade: de.ambiente    Domínio: Modelado     Range: Em.Revit</v>
      </c>
      <c r="R556" s="35" t="str">
        <f t="shared" ref="R556" si="272">_xlfn.CONCAT("Valor:  ", C556)</f>
        <v>Valor:  ambiente.B</v>
      </c>
      <c r="S556" s="19" t="s">
        <v>151</v>
      </c>
      <c r="T556" s="55" t="str">
        <f t="shared" ref="T556" si="273">_xlfn.CONCAT("Refere-se a propriedade     ",F556, "     &gt;  ",U556)</f>
        <v>Refere-se a propriedade     de.ambiente     &gt;  ambiente.B</v>
      </c>
      <c r="U556" s="55" t="str">
        <f t="shared" ref="U556" si="274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75">F557</f>
        <v>de.divisão</v>
      </c>
      <c r="D557" s="106" t="s">
        <v>56</v>
      </c>
      <c r="E557" s="65" t="str">
        <f t="shared" ref="E557" si="276">E556</f>
        <v>espacial</v>
      </c>
      <c r="F557" s="65" t="s">
        <v>1501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69"/>
        <v>Modelado</v>
      </c>
      <c r="P557" s="23" t="str">
        <f t="shared" si="270"/>
        <v>Em.Revit</v>
      </c>
      <c r="Q557" s="35" t="str">
        <f t="shared" si="261"/>
        <v>Propriedade: de.divisão    Domínio: Modelado     Range: Em.Revit</v>
      </c>
      <c r="R557" s="35" t="str">
        <f t="shared" si="262"/>
        <v>Valor:  de.divisão</v>
      </c>
      <c r="S557" s="19" t="s">
        <v>151</v>
      </c>
      <c r="T557" s="55" t="str">
        <f t="shared" si="263"/>
        <v>Refere-se a propriedade     de.divisão     &gt;  de.divisão</v>
      </c>
      <c r="U557" s="55" t="str">
        <f t="shared" si="256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1502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69"/>
        <v>Modelado</v>
      </c>
      <c r="P558" s="23" t="str">
        <f t="shared" si="270"/>
        <v>Em.Revit</v>
      </c>
      <c r="Q558" s="35" t="str">
        <f t="shared" ref="Q558" si="277">_xlfn.CONCAT("Propriedade: ",  F558, "    Domínio: ", O558, "     Range: ", P558)</f>
        <v>Propriedade: de.divisão    Domínio: Modelado     Range: Em.Revit</v>
      </c>
      <c r="R558" s="35" t="str">
        <f t="shared" ref="R558" si="278">_xlfn.CONCAT("Valor:  ", C558)</f>
        <v>Valor:  divisão.A</v>
      </c>
      <c r="S558" s="19" t="s">
        <v>151</v>
      </c>
      <c r="T558" s="55" t="str">
        <f t="shared" ref="T558" si="279">_xlfn.CONCAT("Refere-se a propriedade     ",F558, "     &gt;  ",U558)</f>
        <v>Refere-se a propriedade     de.divisão     &gt;  divisão.A</v>
      </c>
      <c r="U558" s="55" t="str">
        <f t="shared" ref="U558" si="280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1503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69"/>
        <v>Modelado</v>
      </c>
      <c r="P559" s="23" t="str">
        <f t="shared" si="270"/>
        <v>Em.Revit</v>
      </c>
      <c r="Q559" s="35" t="str">
        <f t="shared" si="261"/>
        <v>Propriedade: de.divisão    Domínio: Modelado     Range: Em.Revit</v>
      </c>
      <c r="R559" s="35" t="str">
        <f t="shared" si="262"/>
        <v>Valor:  divisão.B</v>
      </c>
      <c r="S559" s="19" t="s">
        <v>151</v>
      </c>
      <c r="T559" s="55" t="str">
        <f t="shared" si="263"/>
        <v>Refere-se a propriedade     de.divisão     &gt;  divisão.B</v>
      </c>
      <c r="U559" s="55" t="str">
        <f t="shared" si="256"/>
        <v>divisão.B</v>
      </c>
    </row>
    <row r="560" spans="1:21" ht="8.4" customHeight="1" x14ac:dyDescent="0.3">
      <c r="A560" s="32">
        <v>560</v>
      </c>
      <c r="B560" s="63" t="str">
        <f t="shared" ref="B560" si="281">E560</f>
        <v>espacial</v>
      </c>
      <c r="C560" s="96" t="str">
        <f t="shared" si="275"/>
        <v>de.zona</v>
      </c>
      <c r="D560" s="106" t="s">
        <v>56</v>
      </c>
      <c r="E560" s="65" t="str">
        <f>E557</f>
        <v>espacial</v>
      </c>
      <c r="F560" s="65" t="s">
        <v>1443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69"/>
        <v>Modelado</v>
      </c>
      <c r="P560" s="23" t="str">
        <f t="shared" si="270"/>
        <v>Em.Revit</v>
      </c>
      <c r="Q560" s="35" t="str">
        <f t="shared" si="261"/>
        <v>Propriedade: de.zona    Domínio: Modelado     Range: Em.Revit</v>
      </c>
      <c r="R560" s="35" t="str">
        <f t="shared" si="262"/>
        <v>Valor:  de.zona</v>
      </c>
      <c r="S560" s="19" t="s">
        <v>151</v>
      </c>
      <c r="T560" s="55" t="str">
        <f t="shared" si="263"/>
        <v>Refere-se a propriedade     de.zona     &gt;  de.zona</v>
      </c>
      <c r="U560" s="55" t="str">
        <f t="shared" si="256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1497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69"/>
        <v>Modelado</v>
      </c>
      <c r="P561" s="23" t="str">
        <f t="shared" si="270"/>
        <v>Em.Revit</v>
      </c>
      <c r="Q561" s="35" t="str">
        <f t="shared" si="261"/>
        <v>Propriedade: de.zona    Domínio: Modelado     Range: Em.Revit</v>
      </c>
      <c r="R561" s="35" t="str">
        <f t="shared" si="262"/>
        <v>Valor:  zona.A</v>
      </c>
      <c r="S561" s="19" t="s">
        <v>151</v>
      </c>
      <c r="T561" s="55" t="str">
        <f t="shared" si="263"/>
        <v>Refere-se a propriedade     de.zona     &gt;  zona.A</v>
      </c>
      <c r="U561" s="55" t="str">
        <f t="shared" ref="U561:U562" si="282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1498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69"/>
        <v>Modelado</v>
      </c>
      <c r="P562" s="23" t="str">
        <f t="shared" si="270"/>
        <v>Em.Revit</v>
      </c>
      <c r="Q562" s="35" t="str">
        <f t="shared" ref="Q562" si="283">_xlfn.CONCAT("Propriedade: ",  F562, "    Domínio: ", O562, "     Range: ", P562)</f>
        <v>Propriedade: de.zona    Domínio: Modelado     Range: Em.Revit</v>
      </c>
      <c r="R562" s="35" t="str">
        <f t="shared" ref="R562" si="284">_xlfn.CONCAT("Valor:  ", C562)</f>
        <v>Valor:  zona.B</v>
      </c>
      <c r="S562" s="19" t="s">
        <v>151</v>
      </c>
      <c r="T562" s="55" t="str">
        <f t="shared" ref="T562" si="285">_xlfn.CONCAT("Refere-se a propriedade     ",F562, "     &gt;  ",U562)</f>
        <v>Refere-se a propriedade     de.zona     &gt;  zona.B</v>
      </c>
      <c r="U562" s="55" t="str">
        <f t="shared" si="282"/>
        <v>zona.B</v>
      </c>
    </row>
    <row r="563" spans="1:21" ht="8.4" customHeight="1" x14ac:dyDescent="0.3">
      <c r="A563" s="32">
        <v>563</v>
      </c>
      <c r="B563" s="112" t="str">
        <f>ProjInfo!B6</f>
        <v>NBR.Data</v>
      </c>
      <c r="C563" s="112" t="str">
        <f>F563</f>
        <v>posição</v>
      </c>
      <c r="D563" s="113" t="s">
        <v>56</v>
      </c>
      <c r="E563" s="41" t="str">
        <f>ProjInfo!B5</f>
        <v>NBR.Prop</v>
      </c>
      <c r="F563" s="41" t="s">
        <v>1444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1441</v>
      </c>
      <c r="P563" s="40" t="s">
        <v>1474</v>
      </c>
      <c r="Q563" s="35" t="str">
        <f t="shared" ref="Q563:Q599" si="286">_xlfn.CONCAT("Propriedade: ",  F563, "    Domínio: ", O563, "     Range: ", P563)</f>
        <v>Propriedade: posição    Domínio: Modelado     Range: Em.Revit</v>
      </c>
      <c r="R563" s="35" t="str">
        <f t="shared" ref="R563:R599" si="287">_xlfn.CONCAT("Valor:  ", C563)</f>
        <v>Valor:  posição</v>
      </c>
      <c r="S563" s="19" t="s">
        <v>151</v>
      </c>
      <c r="T563" s="55" t="str">
        <f t="shared" ref="T563:T599" si="288">_xlfn.CONCAT("Refere-se a propriedade     ",F563, "     &gt;  ",U563)</f>
        <v>Refere-se a propriedade     posição     &gt;  posição</v>
      </c>
      <c r="U563" s="55" t="str">
        <f t="shared" ref="U563:U578" si="289">C563</f>
        <v>posição</v>
      </c>
    </row>
    <row r="564" spans="1:21" ht="8.4" customHeight="1" x14ac:dyDescent="0.3">
      <c r="A564" s="32">
        <v>564</v>
      </c>
      <c r="B564" s="101" t="str">
        <f t="shared" ref="B564:B574" si="290">E564</f>
        <v>posição</v>
      </c>
      <c r="C564" s="105" t="s">
        <v>1478</v>
      </c>
      <c r="D564" s="34" t="s">
        <v>56</v>
      </c>
      <c r="E564" s="65" t="str">
        <f>F563</f>
        <v>posição</v>
      </c>
      <c r="F564" s="65" t="s">
        <v>1172</v>
      </c>
      <c r="G564" s="44" t="s">
        <v>151</v>
      </c>
      <c r="H564" s="44" t="s">
        <v>151</v>
      </c>
      <c r="I564" s="44" t="s">
        <v>944</v>
      </c>
      <c r="J564" s="44" t="s">
        <v>151</v>
      </c>
      <c r="K564" s="44" t="s">
        <v>946</v>
      </c>
      <c r="L564" s="44" t="s">
        <v>151</v>
      </c>
      <c r="M564" s="44" t="s">
        <v>151</v>
      </c>
      <c r="N564" s="44" t="s">
        <v>1010</v>
      </c>
      <c r="O564" s="23" t="s">
        <v>1441</v>
      </c>
      <c r="P564" s="23" t="str">
        <f>P563</f>
        <v>Em.Revit</v>
      </c>
      <c r="Q564" s="35" t="str">
        <f t="shared" si="286"/>
        <v>Propriedade: fora.de    Domínio: Modelado     Range: Em.Revit</v>
      </c>
      <c r="R564" s="35" t="str">
        <f t="shared" si="287"/>
        <v>Valor:  exterior</v>
      </c>
      <c r="S564" s="19" t="s">
        <v>151</v>
      </c>
      <c r="T564" s="55" t="str">
        <f t="shared" si="288"/>
        <v>Refere-se a propriedade     fora.de     &gt;  exterior</v>
      </c>
      <c r="U564" s="55" t="str">
        <f t="shared" si="289"/>
        <v>exterior</v>
      </c>
    </row>
    <row r="565" spans="1:21" ht="8.4" customHeight="1" x14ac:dyDescent="0.3">
      <c r="A565" s="32">
        <v>565</v>
      </c>
      <c r="B565" s="101" t="str">
        <f t="shared" si="290"/>
        <v>posição</v>
      </c>
      <c r="C565" s="105" t="s">
        <v>1479</v>
      </c>
      <c r="D565" s="34" t="s">
        <v>56</v>
      </c>
      <c r="E565" s="65" t="str">
        <f>F563</f>
        <v>posição</v>
      </c>
      <c r="F565" s="65" t="s">
        <v>1010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151</v>
      </c>
      <c r="O565" s="23" t="str">
        <f t="shared" ref="O565:P577" si="291">O564</f>
        <v>Modelado</v>
      </c>
      <c r="P565" s="23" t="str">
        <f t="shared" si="291"/>
        <v>Em.Revit</v>
      </c>
      <c r="Q565" s="35" t="str">
        <f t="shared" si="286"/>
        <v>Propriedade: dentro.de    Domínio: Modelado     Range: Em.Revit</v>
      </c>
      <c r="R565" s="35" t="str">
        <f t="shared" si="287"/>
        <v>Valor:  interior</v>
      </c>
      <c r="S565" s="19" t="s">
        <v>151</v>
      </c>
      <c r="T565" s="55" t="str">
        <f t="shared" si="288"/>
        <v>Refere-se a propriedade     dentro.de     &gt;  interior</v>
      </c>
      <c r="U565" s="55" t="str">
        <f t="shared" si="289"/>
        <v>interior</v>
      </c>
    </row>
    <row r="566" spans="1:21" ht="8.4" customHeight="1" x14ac:dyDescent="0.3">
      <c r="A566" s="32">
        <v>566</v>
      </c>
      <c r="B566" s="101" t="str">
        <f t="shared" si="290"/>
        <v>posição</v>
      </c>
      <c r="C566" s="105" t="s">
        <v>1480</v>
      </c>
      <c r="D566" s="34" t="s">
        <v>56</v>
      </c>
      <c r="E566" s="65" t="str">
        <f t="shared" ref="E566:E574" si="292">E565</f>
        <v>posição</v>
      </c>
      <c r="F566" s="65" t="s">
        <v>1011</v>
      </c>
      <c r="G566" s="44" t="s">
        <v>151</v>
      </c>
      <c r="H566" s="44" t="s">
        <v>151</v>
      </c>
      <c r="I566" s="44" t="s">
        <v>151</v>
      </c>
      <c r="J566" s="44" t="s">
        <v>945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91"/>
        <v>Modelado</v>
      </c>
      <c r="P566" s="23" t="str">
        <f t="shared" si="291"/>
        <v>Em.Revit</v>
      </c>
      <c r="Q566" s="35" t="str">
        <f t="shared" si="286"/>
        <v>Propriedade: adjacente.a    Domínio: Modelado     Range: Em.Revit</v>
      </c>
      <c r="R566" s="35" t="str">
        <f t="shared" si="287"/>
        <v>Valor:  adjacente</v>
      </c>
      <c r="S566" s="19" t="s">
        <v>151</v>
      </c>
      <c r="T566" s="55" t="str">
        <f t="shared" si="288"/>
        <v>Refere-se a propriedade     adjacente.a     &gt;  adjacente</v>
      </c>
      <c r="U566" s="55" t="str">
        <f t="shared" si="289"/>
        <v>adjacente</v>
      </c>
    </row>
    <row r="567" spans="1:21" ht="8.4" customHeight="1" x14ac:dyDescent="0.3">
      <c r="A567" s="32">
        <v>567</v>
      </c>
      <c r="B567" s="101" t="str">
        <f t="shared" si="290"/>
        <v>posição</v>
      </c>
      <c r="C567" s="105" t="s">
        <v>1481</v>
      </c>
      <c r="D567" s="34" t="s">
        <v>56</v>
      </c>
      <c r="E567" s="65" t="str">
        <f t="shared" si="292"/>
        <v>posição</v>
      </c>
      <c r="F567" s="65" t="s">
        <v>1171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93">O566</f>
        <v>Modelado</v>
      </c>
      <c r="P567" s="23" t="str">
        <f t="shared" si="291"/>
        <v>Em.Revit</v>
      </c>
      <c r="Q567" s="35" t="str">
        <f t="shared" si="286"/>
        <v>Propriedade: frente.a    Domínio: Modelado     Range: Em.Revit</v>
      </c>
      <c r="R567" s="35" t="str">
        <f t="shared" si="287"/>
        <v>Valor:  emfrente</v>
      </c>
      <c r="S567" s="19" t="s">
        <v>151</v>
      </c>
      <c r="T567" s="55" t="str">
        <f t="shared" si="288"/>
        <v>Refere-se a propriedade     frente.a     &gt;  emfrente</v>
      </c>
      <c r="U567" s="55" t="str">
        <f t="shared" si="289"/>
        <v>emfrente</v>
      </c>
    </row>
    <row r="568" spans="1:21" ht="8.4" customHeight="1" x14ac:dyDescent="0.3">
      <c r="A568" s="32">
        <v>568</v>
      </c>
      <c r="B568" s="101" t="str">
        <f t="shared" ref="B568:B570" si="294">E568</f>
        <v>posição</v>
      </c>
      <c r="C568" s="105" t="s">
        <v>1482</v>
      </c>
      <c r="D568" s="34" t="s">
        <v>56</v>
      </c>
      <c r="E568" s="65" t="str">
        <f t="shared" si="292"/>
        <v>posição</v>
      </c>
      <c r="F568" s="65" t="s">
        <v>1168</v>
      </c>
      <c r="G568" s="44" t="s">
        <v>151</v>
      </c>
      <c r="H568" s="44" t="s">
        <v>151</v>
      </c>
      <c r="I568" s="44" t="s">
        <v>944</v>
      </c>
      <c r="J568" s="44" t="s">
        <v>151</v>
      </c>
      <c r="K568" s="44" t="s">
        <v>946</v>
      </c>
      <c r="L568" s="44" t="s">
        <v>151</v>
      </c>
      <c r="M568" s="44" t="s">
        <v>151</v>
      </c>
      <c r="N568" s="44" t="s">
        <v>151</v>
      </c>
      <c r="O568" s="23" t="str">
        <f t="shared" si="293"/>
        <v>Modelado</v>
      </c>
      <c r="P568" s="23" t="str">
        <f t="shared" si="293"/>
        <v>Em.Revit</v>
      </c>
      <c r="Q568" s="35" t="str">
        <f t="shared" ref="Q568:Q570" si="295">_xlfn.CONCAT("Propriedade: ",  F568, "    Domínio: ", O568, "     Range: ", P568)</f>
        <v>Propriedade: central.a    Domínio: Modelado     Range: Em.Revit</v>
      </c>
      <c r="R568" s="35" t="str">
        <f t="shared" ref="R568:R570" si="296">_xlfn.CONCAT("Valor:  ", C568)</f>
        <v>Valor:  centralizada</v>
      </c>
      <c r="S568" s="19" t="s">
        <v>151</v>
      </c>
      <c r="T568" s="55" t="str">
        <f t="shared" ref="T568:T570" si="297">_xlfn.CONCAT("Refere-se a propriedade     ",F568, "     &gt;  ",U568)</f>
        <v>Refere-se a propriedade     central.a     &gt;  centralizada</v>
      </c>
      <c r="U568" s="55" t="str">
        <f t="shared" ref="U568:U570" si="298">C568</f>
        <v>centralizada</v>
      </c>
    </row>
    <row r="569" spans="1:21" ht="8.4" customHeight="1" x14ac:dyDescent="0.3">
      <c r="A569" s="32">
        <v>569</v>
      </c>
      <c r="B569" s="101" t="str">
        <f t="shared" si="294"/>
        <v>posição</v>
      </c>
      <c r="C569" s="105" t="s">
        <v>1483</v>
      </c>
      <c r="D569" s="34" t="s">
        <v>56</v>
      </c>
      <c r="E569" s="65" t="str">
        <f t="shared" si="292"/>
        <v>posição</v>
      </c>
      <c r="F569" s="65" t="s">
        <v>1169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93"/>
        <v>Modelado</v>
      </c>
      <c r="P569" s="23" t="str">
        <f t="shared" si="293"/>
        <v>Em.Revit</v>
      </c>
      <c r="Q569" s="35" t="str">
        <f t="shared" si="295"/>
        <v>Propriedade: perimetral.a    Domínio: Modelado     Range: Em.Revit</v>
      </c>
      <c r="R569" s="35" t="str">
        <f t="shared" si="296"/>
        <v>Valor:  perimetral</v>
      </c>
      <c r="S569" s="19" t="s">
        <v>151</v>
      </c>
      <c r="T569" s="55" t="str">
        <f t="shared" si="297"/>
        <v>Refere-se a propriedade     perimetral.a     &gt;  perimetral</v>
      </c>
      <c r="U569" s="55" t="str">
        <f t="shared" si="298"/>
        <v>perimetral</v>
      </c>
    </row>
    <row r="570" spans="1:21" ht="8.4" customHeight="1" x14ac:dyDescent="0.3">
      <c r="A570" s="32">
        <v>570</v>
      </c>
      <c r="B570" s="101" t="str">
        <f t="shared" si="294"/>
        <v>posição</v>
      </c>
      <c r="C570" s="105" t="s">
        <v>1484</v>
      </c>
      <c r="D570" s="34" t="s">
        <v>56</v>
      </c>
      <c r="E570" s="65" t="str">
        <f t="shared" si="292"/>
        <v>posição</v>
      </c>
      <c r="F570" s="65" t="s">
        <v>1170</v>
      </c>
      <c r="G570" s="44" t="s">
        <v>151</v>
      </c>
      <c r="H570" s="44" t="s">
        <v>151</v>
      </c>
      <c r="I570" s="44" t="s">
        <v>944</v>
      </c>
      <c r="J570" s="44" t="s">
        <v>945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93"/>
        <v>Modelado</v>
      </c>
      <c r="P570" s="23" t="str">
        <f t="shared" si="293"/>
        <v>Em.Revit</v>
      </c>
      <c r="Q570" s="35" t="str">
        <f t="shared" si="295"/>
        <v>Propriedade: agrupado.com    Domínio: Modelado     Range: Em.Revit</v>
      </c>
      <c r="R570" s="35" t="str">
        <f t="shared" si="296"/>
        <v>Valor:  agrupada</v>
      </c>
      <c r="S570" s="19" t="s">
        <v>151</v>
      </c>
      <c r="T570" s="55" t="str">
        <f t="shared" si="297"/>
        <v>Refere-se a propriedade     agrupado.com     &gt;  agrupada</v>
      </c>
      <c r="U570" s="55" t="str">
        <f t="shared" si="298"/>
        <v>agrupada</v>
      </c>
    </row>
    <row r="571" spans="1:21" ht="8.4" customHeight="1" x14ac:dyDescent="0.3">
      <c r="A571" s="32">
        <v>571</v>
      </c>
      <c r="B571" s="101" t="str">
        <f t="shared" si="290"/>
        <v>posição</v>
      </c>
      <c r="C571" s="105" t="s">
        <v>1485</v>
      </c>
      <c r="D571" s="34" t="s">
        <v>56</v>
      </c>
      <c r="E571" s="65" t="str">
        <f t="shared" si="292"/>
        <v>posição</v>
      </c>
      <c r="F571" s="65" t="s">
        <v>1164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946</v>
      </c>
      <c r="L571" s="44" t="s">
        <v>151</v>
      </c>
      <c r="M571" s="44" t="s">
        <v>151</v>
      </c>
      <c r="N571" s="44" t="s">
        <v>1165</v>
      </c>
      <c r="O571" s="23" t="str">
        <f t="shared" si="293"/>
        <v>Modelado</v>
      </c>
      <c r="P571" s="23" t="str">
        <f t="shared" si="293"/>
        <v>Em.Revit</v>
      </c>
      <c r="Q571" s="35" t="str">
        <f t="shared" si="286"/>
        <v>Propriedade: acima.de    Domínio: Modelado     Range: Em.Revit</v>
      </c>
      <c r="R571" s="35" t="str">
        <f t="shared" si="287"/>
        <v>Valor:  acima</v>
      </c>
      <c r="S571" s="19" t="s">
        <v>151</v>
      </c>
      <c r="T571" s="55" t="str">
        <f t="shared" si="288"/>
        <v>Refere-se a propriedade     acima.de     &gt;  acima</v>
      </c>
      <c r="U571" s="55" t="str">
        <f t="shared" si="289"/>
        <v>acima</v>
      </c>
    </row>
    <row r="572" spans="1:21" ht="8.4" customHeight="1" x14ac:dyDescent="0.3">
      <c r="A572" s="32">
        <v>572</v>
      </c>
      <c r="B572" s="101" t="str">
        <f t="shared" si="290"/>
        <v>posição</v>
      </c>
      <c r="C572" s="105" t="s">
        <v>1486</v>
      </c>
      <c r="D572" s="34" t="s">
        <v>56</v>
      </c>
      <c r="E572" s="65" t="str">
        <f t="shared" si="292"/>
        <v>posição</v>
      </c>
      <c r="F572" s="65" t="s">
        <v>1165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151</v>
      </c>
      <c r="O572" s="23" t="str">
        <f t="shared" si="293"/>
        <v>Modelado</v>
      </c>
      <c r="P572" s="23" t="str">
        <f t="shared" si="293"/>
        <v>Em.Revit</v>
      </c>
      <c r="Q572" s="35" t="str">
        <f t="shared" si="286"/>
        <v>Propriedade: embaixo.de    Domínio: Modelado     Range: Em.Revit</v>
      </c>
      <c r="R572" s="35" t="str">
        <f t="shared" si="287"/>
        <v>Valor:  embaixo</v>
      </c>
      <c r="S572" s="19" t="s">
        <v>151</v>
      </c>
      <c r="T572" s="55" t="str">
        <f t="shared" si="288"/>
        <v>Refere-se a propriedade     embaixo.de     &gt;  embaixo</v>
      </c>
      <c r="U572" s="55" t="str">
        <f t="shared" si="289"/>
        <v>embaixo</v>
      </c>
    </row>
    <row r="573" spans="1:21" ht="8.4" customHeight="1" x14ac:dyDescent="0.3">
      <c r="A573" s="32">
        <v>573</v>
      </c>
      <c r="B573" s="101" t="str">
        <f t="shared" si="290"/>
        <v>posição</v>
      </c>
      <c r="C573" s="105" t="s">
        <v>1487</v>
      </c>
      <c r="D573" s="34" t="s">
        <v>56</v>
      </c>
      <c r="E573" s="65" t="str">
        <f t="shared" si="292"/>
        <v>posição</v>
      </c>
      <c r="F573" s="65" t="s">
        <v>1166</v>
      </c>
      <c r="G573" s="44" t="s">
        <v>151</v>
      </c>
      <c r="H573" s="44" t="s">
        <v>151</v>
      </c>
      <c r="I573" s="44" t="s">
        <v>944</v>
      </c>
      <c r="J573" s="44" t="s">
        <v>945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99">O572</f>
        <v>Modelado</v>
      </c>
      <c r="P573" s="23" t="str">
        <f t="shared" si="299"/>
        <v>Em.Revit</v>
      </c>
      <c r="Q573" s="35" t="str">
        <f t="shared" si="286"/>
        <v>Propriedade: paralelo.a    Domínio: Modelado     Range: Em.Revit</v>
      </c>
      <c r="R573" s="35" t="str">
        <f t="shared" si="287"/>
        <v>Valor:  parelela</v>
      </c>
      <c r="S573" s="19" t="s">
        <v>151</v>
      </c>
      <c r="T573" s="55" t="str">
        <f t="shared" si="288"/>
        <v>Refere-se a propriedade     paralelo.a     &gt;  parelela</v>
      </c>
      <c r="U573" s="55" t="str">
        <f t="shared" si="289"/>
        <v>parelela</v>
      </c>
    </row>
    <row r="574" spans="1:21" ht="8.4" customHeight="1" x14ac:dyDescent="0.3">
      <c r="A574" s="32">
        <v>574</v>
      </c>
      <c r="B574" s="101" t="str">
        <f t="shared" si="290"/>
        <v>posição</v>
      </c>
      <c r="C574" s="105" t="s">
        <v>1488</v>
      </c>
      <c r="D574" s="34" t="s">
        <v>56</v>
      </c>
      <c r="E574" s="65" t="str">
        <f t="shared" si="292"/>
        <v>posição</v>
      </c>
      <c r="F574" s="65" t="s">
        <v>1167</v>
      </c>
      <c r="G574" s="44" t="s">
        <v>151</v>
      </c>
      <c r="H574" s="44" t="s">
        <v>151</v>
      </c>
      <c r="I574" s="44" t="s">
        <v>151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300">O573</f>
        <v>Modelado</v>
      </c>
      <c r="P574" s="23" t="str">
        <f t="shared" si="300"/>
        <v>Em.Revit</v>
      </c>
      <c r="Q574" s="35" t="str">
        <f t="shared" si="286"/>
        <v>Propriedade: perpendicular.a    Domínio: Modelado     Range: Em.Revit</v>
      </c>
      <c r="R574" s="35" t="str">
        <f t="shared" si="287"/>
        <v>Valor:  perpendicular</v>
      </c>
      <c r="S574" s="19" t="s">
        <v>151</v>
      </c>
      <c r="T574" s="55" t="str">
        <f t="shared" si="288"/>
        <v>Refere-se a propriedade     perpendicular.a     &gt;  perpendicular</v>
      </c>
      <c r="U574" s="55" t="str">
        <f t="shared" si="289"/>
        <v>perpendicular</v>
      </c>
    </row>
    <row r="575" spans="1:21" ht="8.4" customHeight="1" x14ac:dyDescent="0.3">
      <c r="A575" s="32">
        <v>575</v>
      </c>
      <c r="B575" s="112" t="str">
        <f>ProjInfo!B6</f>
        <v>NBR.Data</v>
      </c>
      <c r="C575" s="112" t="str">
        <f>F575</f>
        <v>usos</v>
      </c>
      <c r="D575" s="113" t="s">
        <v>56</v>
      </c>
      <c r="E575" s="41" t="str">
        <f>ProjInfo!B5</f>
        <v>NBR.Prop</v>
      </c>
      <c r="F575" s="41" t="s">
        <v>1419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1441</v>
      </c>
      <c r="P575" s="40" t="s">
        <v>1474</v>
      </c>
      <c r="Q575" s="35" t="str">
        <f t="shared" si="286"/>
        <v>Propriedade: usos    Domínio: Modelado     Range: Em.Revit</v>
      </c>
      <c r="R575" s="35" t="str">
        <f t="shared" si="287"/>
        <v>Valor:  usos</v>
      </c>
      <c r="S575" s="19" t="s">
        <v>151</v>
      </c>
      <c r="T575" s="55" t="str">
        <f t="shared" si="288"/>
        <v>Refere-se a propriedade     usos     &gt;  usos</v>
      </c>
      <c r="U575" s="55" t="str">
        <f t="shared" si="289"/>
        <v>usos</v>
      </c>
    </row>
    <row r="576" spans="1:21" ht="8.4" customHeight="1" x14ac:dyDescent="0.3">
      <c r="A576" s="32">
        <v>576</v>
      </c>
      <c r="B576" s="101" t="str">
        <f t="shared" ref="B576:B578" si="301">E576</f>
        <v>usos</v>
      </c>
      <c r="C576" s="105" t="s">
        <v>1178</v>
      </c>
      <c r="D576" s="100" t="s">
        <v>56</v>
      </c>
      <c r="E576" s="65" t="str">
        <f>F575</f>
        <v>usos</v>
      </c>
      <c r="F576" s="65" t="s">
        <v>1177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91"/>
        <v>Modelado</v>
      </c>
      <c r="P576" s="23" t="str">
        <f t="shared" si="291"/>
        <v>Em.Revit</v>
      </c>
      <c r="Q576" s="35" t="str">
        <f t="shared" si="286"/>
        <v>Propriedade: fundamental.em    Domínio: Modelado     Range: Em.Revit</v>
      </c>
      <c r="R576" s="35" t="str">
        <f t="shared" si="287"/>
        <v>Valor:  Fundamental</v>
      </c>
      <c r="S576" s="19" t="s">
        <v>151</v>
      </c>
      <c r="T576" s="55" t="str">
        <f t="shared" si="288"/>
        <v>Refere-se a propriedade     fundamental.em     &gt;  Fundamental</v>
      </c>
      <c r="U576" s="55" t="str">
        <f t="shared" si="289"/>
        <v>Fundamental</v>
      </c>
    </row>
    <row r="577" spans="1:21" ht="8.4" customHeight="1" x14ac:dyDescent="0.3">
      <c r="A577" s="32">
        <v>577</v>
      </c>
      <c r="B577" s="101" t="str">
        <f t="shared" si="301"/>
        <v>usos</v>
      </c>
      <c r="C577" s="105" t="s">
        <v>1175</v>
      </c>
      <c r="D577" s="100" t="s">
        <v>56</v>
      </c>
      <c r="E577" s="65" t="str">
        <f>F575</f>
        <v>usos</v>
      </c>
      <c r="F577" s="65" t="s">
        <v>1173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91"/>
        <v>Modelado</v>
      </c>
      <c r="P577" s="23" t="str">
        <f t="shared" si="291"/>
        <v>Em.Revit</v>
      </c>
      <c r="Q577" s="35" t="str">
        <f t="shared" si="286"/>
        <v>Propriedade: obrigatório.para    Domínio: Modelado     Range: Em.Revit</v>
      </c>
      <c r="R577" s="35" t="str">
        <f t="shared" si="287"/>
        <v>Valor:  Obrigatório</v>
      </c>
      <c r="S577" s="19" t="s">
        <v>151</v>
      </c>
      <c r="T577" s="55" t="str">
        <f t="shared" si="288"/>
        <v>Refere-se a propriedade     obrigatório.para     &gt;  Obrigatório</v>
      </c>
      <c r="U577" s="55" t="str">
        <f t="shared" si="289"/>
        <v>Obrigatório</v>
      </c>
    </row>
    <row r="578" spans="1:21" ht="8.4" customHeight="1" x14ac:dyDescent="0.3">
      <c r="A578" s="32">
        <v>578</v>
      </c>
      <c r="B578" s="101" t="str">
        <f t="shared" si="301"/>
        <v>usos</v>
      </c>
      <c r="C578" s="105" t="s">
        <v>1176</v>
      </c>
      <c r="D578" s="100" t="s">
        <v>56</v>
      </c>
      <c r="E578" s="65" t="str">
        <f t="shared" ref="E578" si="302">E577</f>
        <v>usos</v>
      </c>
      <c r="F578" s="65" t="s">
        <v>1174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303">O577</f>
        <v>Modelado</v>
      </c>
      <c r="P578" s="23" t="str">
        <f t="shared" si="303"/>
        <v>Em.Revit</v>
      </c>
      <c r="Q578" s="35" t="str">
        <f t="shared" si="286"/>
        <v>Propriedade: opcional.para    Domínio: Modelado     Range: Em.Revit</v>
      </c>
      <c r="R578" s="35" t="str">
        <f t="shared" si="287"/>
        <v>Valor:  Opcional</v>
      </c>
      <c r="S578" s="19" t="s">
        <v>151</v>
      </c>
      <c r="T578" s="55" t="str">
        <f t="shared" si="288"/>
        <v>Refere-se a propriedade     opcional.para     &gt;  Opcional</v>
      </c>
      <c r="U578" s="55" t="str">
        <f t="shared" si="289"/>
        <v>Opcional</v>
      </c>
    </row>
    <row r="579" spans="1:21" ht="8.4" customHeight="1" x14ac:dyDescent="0.3">
      <c r="A579" s="32">
        <v>579</v>
      </c>
      <c r="B579" s="112" t="str">
        <f>ProjInfo!B6</f>
        <v>NBR.Data</v>
      </c>
      <c r="C579" s="112" t="str">
        <f>F579</f>
        <v>urbana</v>
      </c>
      <c r="D579" s="113" t="s">
        <v>56</v>
      </c>
      <c r="E579" s="64" t="str">
        <f>ProjInfo!B5</f>
        <v>NBR.Prop</v>
      </c>
      <c r="F579" s="64" t="s">
        <v>1776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1252</v>
      </c>
      <c r="P579" s="40" t="s">
        <v>1423</v>
      </c>
      <c r="Q579" s="35" t="str">
        <f t="shared" si="286"/>
        <v>Propriedade: urbana    Domínio: Geográfico     Range: Limite</v>
      </c>
      <c r="R579" s="35" t="str">
        <f t="shared" si="287"/>
        <v>Valor:  urbana</v>
      </c>
      <c r="S579" s="19" t="s">
        <v>151</v>
      </c>
      <c r="T579" s="55" t="str">
        <f t="shared" si="288"/>
        <v>Refere-se a propriedade     urbana   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304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1741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305">O579</f>
        <v>Geográfico</v>
      </c>
      <c r="P580" s="25" t="str">
        <f>P579</f>
        <v>Limite</v>
      </c>
      <c r="Q580" s="35" t="str">
        <f t="shared" si="286"/>
        <v>Propriedade: tem.país    Domínio: Geográfico     Range: Limite</v>
      </c>
      <c r="R580" s="35" t="str">
        <f t="shared" si="287"/>
        <v>Valor:  tem.país</v>
      </c>
      <c r="S580" s="19" t="s">
        <v>151</v>
      </c>
      <c r="T580" s="55" t="str">
        <f t="shared" si="288"/>
        <v>Refere-se a propriedade     tem.país     &gt;  tem.país</v>
      </c>
      <c r="U580" s="55" t="str">
        <f t="shared" ref="U580:U599" si="306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1546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305"/>
        <v>Geográfico</v>
      </c>
      <c r="P581" s="25" t="str">
        <f t="shared" si="305"/>
        <v>Limite</v>
      </c>
      <c r="Q581" s="35" t="str">
        <f t="shared" si="286"/>
        <v>Propriedade: tem.país    Domínio: Geográfico     Range: Limite</v>
      </c>
      <c r="R581" s="35" t="str">
        <f t="shared" si="287"/>
        <v>Valor:  Argentina</v>
      </c>
      <c r="S581" s="19" t="s">
        <v>151</v>
      </c>
      <c r="T581" s="55" t="str">
        <f t="shared" si="288"/>
        <v>Refere-se a propriedade     tem.país     &gt;  Argentina</v>
      </c>
      <c r="U581" s="55" t="str">
        <f t="shared" si="306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1417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305"/>
        <v>Geográfico</v>
      </c>
      <c r="P582" s="25" t="str">
        <f t="shared" si="305"/>
        <v>Limite</v>
      </c>
      <c r="Q582" s="35" t="str">
        <f t="shared" ref="Q582" si="307">_xlfn.CONCAT("Propriedade: ",  F582, "    Domínio: ", O582, "     Range: ", P582)</f>
        <v>Propriedade: tem.país    Domínio: Geográfico     Range: Limite</v>
      </c>
      <c r="R582" s="35" t="str">
        <f t="shared" ref="R582" si="308">_xlfn.CONCAT("Valor:  ", C582)</f>
        <v>Valor:  Brasil</v>
      </c>
      <c r="S582" s="19" t="s">
        <v>151</v>
      </c>
      <c r="T582" s="55" t="str">
        <f t="shared" ref="T582" si="309">_xlfn.CONCAT("Refere-se a propriedade     ",F582, "     &gt;  ",U582)</f>
        <v>Refere-se a propriedade     tem.país     &gt;  Brasil</v>
      </c>
      <c r="U582" s="55" t="str">
        <f t="shared" ref="U582" si="310">C582</f>
        <v>Brasil</v>
      </c>
    </row>
    <row r="583" spans="1:21" ht="8.4" customHeight="1" x14ac:dyDescent="0.3">
      <c r="A583" s="32">
        <v>583</v>
      </c>
      <c r="B583" s="63" t="str">
        <f t="shared" si="304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1740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305"/>
        <v>Geográfico</v>
      </c>
      <c r="P583" s="25" t="str">
        <f t="shared" si="305"/>
        <v>Limite</v>
      </c>
      <c r="Q583" s="35" t="str">
        <f t="shared" si="286"/>
        <v>Propriedade: tem.estado    Domínio: Geográfico     Range: Limite</v>
      </c>
      <c r="R583" s="35" t="str">
        <f t="shared" si="287"/>
        <v>Valor:  tem.estado</v>
      </c>
      <c r="S583" s="19" t="s">
        <v>151</v>
      </c>
      <c r="T583" s="55" t="str">
        <f t="shared" si="288"/>
        <v>Refere-se a propriedade     tem.estado     &gt;  tem.estado</v>
      </c>
      <c r="U583" s="55" t="str">
        <f t="shared" si="306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1545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305"/>
        <v>Geográfico</v>
      </c>
      <c r="P584" s="25" t="str">
        <f t="shared" si="305"/>
        <v>Limite</v>
      </c>
      <c r="Q584" s="35" t="str">
        <f t="shared" si="286"/>
        <v>Propriedade: tem.estado    Domínio: Geográfico     Range: Limite</v>
      </c>
      <c r="R584" s="35" t="str">
        <f t="shared" si="287"/>
        <v>Valor:  São.Paulo.SP</v>
      </c>
      <c r="S584" s="19" t="s">
        <v>151</v>
      </c>
      <c r="T584" s="55" t="str">
        <f t="shared" si="288"/>
        <v>Refere-se a propriedade     tem.estado     &gt;  São.Paulo.SP</v>
      </c>
      <c r="U584" s="55" t="str">
        <f t="shared" si="306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1418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305"/>
        <v>Geográfico</v>
      </c>
      <c r="P585" s="25" t="str">
        <f t="shared" si="305"/>
        <v>Limite</v>
      </c>
      <c r="Q585" s="35" t="str">
        <f t="shared" ref="Q585" si="311">_xlfn.CONCAT("Propriedade: ",  F585, "    Domínio: ", O585, "     Range: ", P585)</f>
        <v>Propriedade: tem.estado    Domínio: Geográfico     Range: Limite</v>
      </c>
      <c r="R585" s="35" t="str">
        <f t="shared" ref="R585" si="312">_xlfn.CONCAT("Valor:  ", C585)</f>
        <v>Valor:  Rio.de.Janeiro.RJ</v>
      </c>
      <c r="S585" s="19" t="s">
        <v>151</v>
      </c>
      <c r="T585" s="55" t="str">
        <f t="shared" ref="T585" si="313">_xlfn.CONCAT("Refere-se a propriedade     ",F585, "     &gt;  ",U585)</f>
        <v>Refere-se a propriedade     tem.estado     &gt;  Rio.de.Janeiro.RJ</v>
      </c>
      <c r="U585" s="55" t="str">
        <f t="shared" ref="U585" si="314">C585</f>
        <v>Rio.de.Janeiro.RJ</v>
      </c>
    </row>
    <row r="586" spans="1:21" ht="8.4" customHeight="1" x14ac:dyDescent="0.3">
      <c r="A586" s="32">
        <v>586</v>
      </c>
      <c r="B586" s="63" t="str">
        <f t="shared" si="304"/>
        <v>urbana</v>
      </c>
      <c r="C586" s="63" t="str">
        <f t="shared" ref="C586:C593" si="315">F586</f>
        <v>tem.município</v>
      </c>
      <c r="D586" s="67" t="s">
        <v>56</v>
      </c>
      <c r="E586" s="65" t="str">
        <f>E583</f>
        <v>urbana</v>
      </c>
      <c r="F586" s="65" t="s">
        <v>1739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305"/>
        <v>Geográfico</v>
      </c>
      <c r="P586" s="25" t="str">
        <f t="shared" si="305"/>
        <v>Limite</v>
      </c>
      <c r="Q586" s="35" t="str">
        <f t="shared" si="286"/>
        <v>Propriedade: tem.município    Domínio: Geográfico     Range: Limite</v>
      </c>
      <c r="R586" s="35" t="str">
        <f t="shared" si="287"/>
        <v>Valor:  tem.município</v>
      </c>
      <c r="S586" s="19" t="s">
        <v>151</v>
      </c>
      <c r="T586" s="55" t="str">
        <f t="shared" si="288"/>
        <v>Refere-se a propriedade     tem.município     &gt;  tem.município</v>
      </c>
      <c r="U586" s="55" t="str">
        <f t="shared" si="306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1544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305"/>
        <v>Geográfico</v>
      </c>
      <c r="P587" s="25" t="str">
        <f t="shared" si="305"/>
        <v>Limite</v>
      </c>
      <c r="Q587" s="35" t="str">
        <f t="shared" si="286"/>
        <v>Propriedade: tem.município    Domínio: Geográfico     Range: Limite</v>
      </c>
      <c r="R587" s="35" t="str">
        <f t="shared" si="287"/>
        <v>Valor:  São.Paulo</v>
      </c>
      <c r="S587" s="19" t="s">
        <v>151</v>
      </c>
      <c r="T587" s="55" t="str">
        <f t="shared" si="288"/>
        <v>Refere-se a propriedade     tem.município     &gt;  São.Paulo</v>
      </c>
      <c r="U587" s="55" t="str">
        <f t="shared" si="306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1415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305"/>
        <v>Geográfico</v>
      </c>
      <c r="P588" s="25" t="str">
        <f t="shared" si="305"/>
        <v>Limite</v>
      </c>
      <c r="Q588" s="35" t="str">
        <f t="shared" ref="Q588" si="316">_xlfn.CONCAT("Propriedade: ",  F588, "    Domínio: ", O588, "     Range: ", P588)</f>
        <v>Propriedade: tem.município    Domínio: Geográfico     Range: Limite</v>
      </c>
      <c r="R588" s="35" t="str">
        <f t="shared" ref="R588" si="317">_xlfn.CONCAT("Valor:  ", C588)</f>
        <v>Valor:  Rio.de.Janeiro</v>
      </c>
      <c r="S588" s="19" t="s">
        <v>151</v>
      </c>
      <c r="T588" s="55" t="str">
        <f t="shared" ref="T588" si="318">_xlfn.CONCAT("Refere-se a propriedade     ",F588, "     &gt;  ",U588)</f>
        <v>Refere-se a propriedade     tem.município     &gt;  Rio.de.Janeiro</v>
      </c>
      <c r="U588" s="55" t="str">
        <f t="shared" ref="U588" si="319">C588</f>
        <v>Rio.de.Janeiro</v>
      </c>
    </row>
    <row r="589" spans="1:21" ht="8.4" customHeight="1" x14ac:dyDescent="0.3">
      <c r="A589" s="32">
        <v>589</v>
      </c>
      <c r="B589" s="63" t="str">
        <f t="shared" si="304"/>
        <v>urbana</v>
      </c>
      <c r="C589" s="63" t="str">
        <f t="shared" si="315"/>
        <v>tem.bairro</v>
      </c>
      <c r="D589" s="67" t="s">
        <v>56</v>
      </c>
      <c r="E589" s="65" t="str">
        <f>E586</f>
        <v>urbana</v>
      </c>
      <c r="F589" s="65" t="s">
        <v>1738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305"/>
        <v>Geográfico</v>
      </c>
      <c r="P589" s="25" t="str">
        <f t="shared" si="305"/>
        <v>Limite</v>
      </c>
      <c r="Q589" s="35" t="str">
        <f t="shared" si="286"/>
        <v>Propriedade: tem.bairro    Domínio: Geográfico     Range: Limite</v>
      </c>
      <c r="R589" s="35" t="str">
        <f t="shared" si="287"/>
        <v>Valor:  tem.bairro</v>
      </c>
      <c r="S589" s="19" t="s">
        <v>151</v>
      </c>
      <c r="T589" s="55" t="str">
        <f t="shared" si="288"/>
        <v>Refere-se a propriedade     tem.bairro     &gt;  tem.bairro</v>
      </c>
      <c r="U589" s="55" t="str">
        <f t="shared" si="306"/>
        <v>tem.bairro</v>
      </c>
    </row>
    <row r="590" spans="1:21" ht="8.4" customHeight="1" x14ac:dyDescent="0.3">
      <c r="A590" s="32">
        <v>590</v>
      </c>
      <c r="B590" s="18" t="str">
        <f t="shared" ref="B590" si="320">F590</f>
        <v>tem.bairro</v>
      </c>
      <c r="C590" s="18" t="s">
        <v>1543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305"/>
        <v>Geográfico</v>
      </c>
      <c r="P590" s="25" t="str">
        <f t="shared" si="305"/>
        <v>Limite</v>
      </c>
      <c r="Q590" s="35" t="str">
        <f t="shared" ref="Q590" si="321">_xlfn.CONCAT("Propriedade: ",  F590, "    Domínio: ", O590, "     Range: ", P590)</f>
        <v>Propriedade: tem.bairro    Domínio: Geográfico     Range: Limite</v>
      </c>
      <c r="R590" s="35" t="str">
        <f t="shared" ref="R590" si="322">_xlfn.CONCAT("Valor:  ", C590)</f>
        <v>Valor:  Leblon</v>
      </c>
      <c r="S590" s="19" t="s">
        <v>151</v>
      </c>
      <c r="T590" s="55" t="str">
        <f t="shared" ref="T590" si="323">_xlfn.CONCAT("Refere-se a propriedade     ",F590, "     &gt;  ",U590)</f>
        <v>Refere-se a propriedade     tem.bairro     &gt;  Leblon</v>
      </c>
      <c r="U590" s="55" t="str">
        <f t="shared" ref="U590" si="324">C590</f>
        <v>Leblon</v>
      </c>
    </row>
    <row r="591" spans="1:21" ht="8.4" customHeight="1" x14ac:dyDescent="0.3">
      <c r="A591" s="32">
        <v>591</v>
      </c>
      <c r="B591" s="18" t="str">
        <f t="shared" ref="B591" si="325">F591</f>
        <v>tem.bairro</v>
      </c>
      <c r="C591" s="18" t="s">
        <v>1542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305"/>
        <v>Geográfico</v>
      </c>
      <c r="P591" s="25" t="str">
        <f t="shared" si="305"/>
        <v>Limite</v>
      </c>
      <c r="Q591" s="35" t="str">
        <f t="shared" si="286"/>
        <v>Propriedade: tem.bairro    Domínio: Geográfico     Range: Limite</v>
      </c>
      <c r="R591" s="35" t="str">
        <f t="shared" si="287"/>
        <v>Valor:  Ipanema</v>
      </c>
      <c r="S591" s="19" t="s">
        <v>151</v>
      </c>
      <c r="T591" s="55" t="str">
        <f t="shared" si="288"/>
        <v>Refere-se a propriedade     tem.bairro     &gt;  Ipanema</v>
      </c>
      <c r="U591" s="55" t="str">
        <f t="shared" si="306"/>
        <v>Ipanema</v>
      </c>
    </row>
    <row r="592" spans="1:21" ht="8.4" customHeight="1" x14ac:dyDescent="0.3">
      <c r="A592" s="32">
        <v>592</v>
      </c>
      <c r="B592" s="18" t="str">
        <f t="shared" ref="B592" si="326">F592</f>
        <v>tem.bairro</v>
      </c>
      <c r="C592" s="18" t="s">
        <v>1243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305"/>
        <v>Geográfico</v>
      </c>
      <c r="P592" s="25" t="str">
        <f t="shared" si="305"/>
        <v>Limite</v>
      </c>
      <c r="Q592" s="35" t="str">
        <f t="shared" ref="Q592" si="327">_xlfn.CONCAT("Propriedade: ",  F592, "    Domínio: ", O592, "     Range: ", P592)</f>
        <v>Propriedade: tem.bairro    Domínio: Geográfico     Range: Limite</v>
      </c>
      <c r="R592" s="35" t="str">
        <f t="shared" ref="R592" si="328">_xlfn.CONCAT("Valor:  ", C592)</f>
        <v>Valor:  Copacabana</v>
      </c>
      <c r="S592" s="19" t="s">
        <v>151</v>
      </c>
      <c r="T592" s="55" t="str">
        <f t="shared" ref="T592" si="329">_xlfn.CONCAT("Refere-se a propriedade     ",F592, "     &gt;  ",U592)</f>
        <v>Refere-se a propriedade     tem.bairro     &gt;  Copacabana</v>
      </c>
      <c r="U592" s="55" t="str">
        <f t="shared" ref="U592" si="330">C592</f>
        <v>Copacabana</v>
      </c>
    </row>
    <row r="593" spans="1:21" ht="8.4" customHeight="1" x14ac:dyDescent="0.3">
      <c r="A593" s="32">
        <v>593</v>
      </c>
      <c r="B593" s="63" t="str">
        <f t="shared" si="304"/>
        <v>urbana</v>
      </c>
      <c r="C593" s="63" t="str">
        <f t="shared" si="315"/>
        <v>tem.codigo.ra</v>
      </c>
      <c r="D593" s="67" t="s">
        <v>56</v>
      </c>
      <c r="E593" s="65" t="str">
        <f>E586</f>
        <v>urbana</v>
      </c>
      <c r="F593" s="65" t="s">
        <v>1736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305"/>
        <v>Geográfico</v>
      </c>
      <c r="P593" s="25" t="str">
        <f t="shared" si="305"/>
        <v>Limite</v>
      </c>
      <c r="Q593" s="35" t="str">
        <f t="shared" si="286"/>
        <v>Propriedade: tem.codigo.ra    Domínio: Geográfico     Range: Limite</v>
      </c>
      <c r="R593" s="35" t="str">
        <f t="shared" si="287"/>
        <v>Valor:  tem.codigo.ra</v>
      </c>
      <c r="S593" s="19" t="s">
        <v>151</v>
      </c>
      <c r="T593" s="55" t="str">
        <f t="shared" si="288"/>
        <v>Refere-se a propriedade     tem.codigo.ra     &gt;  tem.codigo.ra</v>
      </c>
      <c r="U593" s="55" t="str">
        <f t="shared" si="306"/>
        <v>tem.codigo.ra</v>
      </c>
    </row>
    <row r="594" spans="1:21" ht="8.4" customHeight="1" x14ac:dyDescent="0.3">
      <c r="A594" s="32">
        <v>594</v>
      </c>
      <c r="B594" s="18" t="str">
        <f t="shared" ref="B594:B595" si="331">F594</f>
        <v>tem.codigo.ra</v>
      </c>
      <c r="C594" s="18" t="s">
        <v>1528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305"/>
        <v>Geográfico</v>
      </c>
      <c r="P594" s="25" t="str">
        <f t="shared" si="305"/>
        <v>Limite</v>
      </c>
      <c r="Q594" s="35" t="str">
        <f t="shared" si="286"/>
        <v>Propriedade: tem.codigo.ra    Domínio: Geográfico     Range: Limite</v>
      </c>
      <c r="R594" s="35" t="str">
        <f t="shared" si="287"/>
        <v xml:space="preserve">Valor:  I.Portuária </v>
      </c>
      <c r="S594" s="19" t="s">
        <v>151</v>
      </c>
      <c r="T594" s="55" t="str">
        <f t="shared" si="288"/>
        <v xml:space="preserve">Refere-se a propriedade     tem.codigo.ra     &gt;  I.Portuária </v>
      </c>
      <c r="U594" s="55" t="str">
        <f t="shared" si="306"/>
        <v xml:space="preserve">I.Portuária </v>
      </c>
    </row>
    <row r="595" spans="1:21" ht="8.4" customHeight="1" x14ac:dyDescent="0.3">
      <c r="A595" s="32">
        <v>595</v>
      </c>
      <c r="B595" s="18" t="str">
        <f t="shared" si="331"/>
        <v>tem.codigo.ra</v>
      </c>
      <c r="C595" s="18" t="s">
        <v>1529</v>
      </c>
      <c r="D595" s="34" t="s">
        <v>56</v>
      </c>
      <c r="E595" s="26" t="str">
        <f>E589</f>
        <v>urbana</v>
      </c>
      <c r="F595" s="26" t="str">
        <f t="shared" ref="F595:F596" si="332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305"/>
        <v>Geográfico</v>
      </c>
      <c r="P595" s="25" t="str">
        <f t="shared" si="305"/>
        <v>Limite</v>
      </c>
      <c r="Q595" s="35" t="str">
        <f t="shared" ref="Q595" si="333">_xlfn.CONCAT("Propriedade: ",  F595, "    Domínio: ", O595, "     Range: ", P595)</f>
        <v>Propriedade: tem.codigo.ra    Domínio: Geográfico     Range: Limite</v>
      </c>
      <c r="R595" s="35" t="str">
        <f t="shared" ref="R595" si="334">_xlfn.CONCAT("Valor:  ", C595)</f>
        <v xml:space="preserve">Valor:  II.Centro </v>
      </c>
      <c r="S595" s="19" t="s">
        <v>151</v>
      </c>
      <c r="T595" s="55" t="str">
        <f t="shared" ref="T595" si="335">_xlfn.CONCAT("Refere-se a propriedade     ",F595, "     &gt;  ",U595)</f>
        <v xml:space="preserve">Refere-se a propriedade     tem.codigo.ra     &gt;  II.Centro </v>
      </c>
      <c r="U595" s="55" t="str">
        <f t="shared" ref="U595" si="336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37">F596</f>
        <v>tem.codigo.ra</v>
      </c>
      <c r="C596" s="18" t="s">
        <v>1530</v>
      </c>
      <c r="D596" s="34" t="s">
        <v>56</v>
      </c>
      <c r="E596" s="26" t="str">
        <f>E592</f>
        <v>urbana</v>
      </c>
      <c r="F596" s="26" t="str">
        <f t="shared" si="332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38">O595</f>
        <v>Geográfico</v>
      </c>
      <c r="P596" s="25" t="str">
        <f t="shared" si="338"/>
        <v>Limite</v>
      </c>
      <c r="Q596" s="35" t="str">
        <f t="shared" ref="Q596:Q598" si="339">_xlfn.CONCAT("Propriedade: ",  F596, "    Domínio: ", O596, "     Range: ", P596)</f>
        <v>Propriedade: tem.codigo.ra    Domínio: Geográfico     Range: Limite</v>
      </c>
      <c r="R596" s="35" t="str">
        <f t="shared" ref="R596:R598" si="340">_xlfn.CONCAT("Valor:  ", C596)</f>
        <v xml:space="preserve">Valor:  III.Rio.Comprido </v>
      </c>
      <c r="S596" s="19" t="s">
        <v>151</v>
      </c>
      <c r="T596" s="55" t="str">
        <f t="shared" ref="T596:T598" si="341">_xlfn.CONCAT("Refere-se a propriedade     ",F596, "     &gt;  ",U596)</f>
        <v xml:space="preserve">Refere-se a propriedade     tem.codigo.ra     &gt;  III.Rio.Comprido </v>
      </c>
      <c r="U596" s="55" t="str">
        <f t="shared" ref="U596:U598" si="342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37"/>
        <v>tem.codigo.ra</v>
      </c>
      <c r="C597" s="18" t="s">
        <v>1531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38"/>
        <v>Geográfico</v>
      </c>
      <c r="P597" s="25" t="str">
        <f t="shared" si="338"/>
        <v>Limite</v>
      </c>
      <c r="Q597" s="35" t="str">
        <f t="shared" si="339"/>
        <v>Propriedade: tem.codigo.ra    Domínio: Geográfico     Range: Limite</v>
      </c>
      <c r="R597" s="35" t="str">
        <f t="shared" si="340"/>
        <v xml:space="preserve">Valor:  IV.Botafogo </v>
      </c>
      <c r="S597" s="19" t="s">
        <v>151</v>
      </c>
      <c r="T597" s="55" t="str">
        <f t="shared" si="341"/>
        <v xml:space="preserve">Refere-se a propriedade     tem.codigo.ra     &gt;  IV.Botafogo </v>
      </c>
      <c r="U597" s="55" t="str">
        <f t="shared" si="342"/>
        <v xml:space="preserve">IV.Botafogo </v>
      </c>
    </row>
    <row r="598" spans="1:21" ht="8.4" customHeight="1" x14ac:dyDescent="0.3">
      <c r="A598" s="32">
        <v>598</v>
      </c>
      <c r="B598" s="18" t="str">
        <f t="shared" si="337"/>
        <v>tem.codigo.ra</v>
      </c>
      <c r="C598" s="18" t="s">
        <v>1532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38"/>
        <v>Geográfico</v>
      </c>
      <c r="P598" s="25" t="str">
        <f t="shared" si="338"/>
        <v>Limite</v>
      </c>
      <c r="Q598" s="35" t="str">
        <f t="shared" si="339"/>
        <v>Propriedade: tem.codigo.ra    Domínio: Geográfico     Range: Limite</v>
      </c>
      <c r="R598" s="35" t="str">
        <f t="shared" si="340"/>
        <v xml:space="preserve">Valor:  V.Copacabana </v>
      </c>
      <c r="S598" s="19" t="s">
        <v>151</v>
      </c>
      <c r="T598" s="55" t="str">
        <f t="shared" si="341"/>
        <v xml:space="preserve">Refere-se a propriedade     tem.codigo.ra     &gt;  V.Copacabana </v>
      </c>
      <c r="U598" s="55" t="str">
        <f t="shared" si="342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43">F599</f>
        <v>tem.codigo.ra</v>
      </c>
      <c r="C599" s="18" t="s">
        <v>1533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38"/>
        <v>Geográfico</v>
      </c>
      <c r="P599" s="25" t="str">
        <f t="shared" si="338"/>
        <v>Limite</v>
      </c>
      <c r="Q599" s="35" t="str">
        <f t="shared" si="286"/>
        <v>Propriedade: tem.codigo.ra    Domínio: Geográfico     Range: Limite</v>
      </c>
      <c r="R599" s="35" t="str">
        <f t="shared" si="287"/>
        <v xml:space="preserve">Valor:  VI.Lagoa </v>
      </c>
      <c r="S599" s="19" t="s">
        <v>151</v>
      </c>
      <c r="T599" s="55" t="str">
        <f t="shared" si="288"/>
        <v xml:space="preserve">Refere-se a propriedade     tem.codigo.ra     &gt;  VI.Lagoa </v>
      </c>
      <c r="U599" s="55" t="str">
        <f t="shared" si="306"/>
        <v xml:space="preserve">VI.Lagoa </v>
      </c>
    </row>
    <row r="600" spans="1:21" ht="8.4" customHeight="1" x14ac:dyDescent="0.3">
      <c r="A600" s="32">
        <v>600</v>
      </c>
      <c r="B600" s="18" t="str">
        <f t="shared" si="343"/>
        <v>tem.codigo.ra</v>
      </c>
      <c r="C600" s="18" t="s">
        <v>1534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38"/>
        <v>Geográfico</v>
      </c>
      <c r="P600" s="25" t="str">
        <f t="shared" si="338"/>
        <v>Limite</v>
      </c>
      <c r="Q600" s="35" t="str">
        <f t="shared" ref="Q600:Q606" si="344">_xlfn.CONCAT("Propriedade: ",  F600, "    Domínio: ", O600, "     Range: ", P600)</f>
        <v>Propriedade: tem.codigo.ra    Domínio: Geográfico     Range: Limite</v>
      </c>
      <c r="R600" s="35" t="str">
        <f t="shared" ref="R600:R606" si="345">_xlfn.CONCAT("Valor:  ", C600)</f>
        <v xml:space="preserve">Valor:  VII.São.Cristóvão </v>
      </c>
      <c r="S600" s="19" t="s">
        <v>151</v>
      </c>
      <c r="T600" s="55" t="str">
        <f t="shared" ref="T600:T606" si="346">_xlfn.CONCAT("Refere-se a propriedade     ",F600, "     &gt;  ",U600)</f>
        <v xml:space="preserve">Refere-se a propriedade     tem.codigo.ra     &gt;  VII.São.Cristóvão </v>
      </c>
      <c r="U600" s="55" t="str">
        <f t="shared" ref="U600:U606" si="347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43"/>
        <v>tem.codigo.ra</v>
      </c>
      <c r="C601" s="18" t="s">
        <v>1535</v>
      </c>
      <c r="D601" s="34" t="s">
        <v>56</v>
      </c>
      <c r="E601" s="26" t="str">
        <f>E597</f>
        <v>urbana</v>
      </c>
      <c r="F601" s="26" t="str">
        <f t="shared" ref="F601:F602" si="348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38"/>
        <v>Geográfico</v>
      </c>
      <c r="P601" s="25" t="str">
        <f t="shared" si="338"/>
        <v>Limite</v>
      </c>
      <c r="Q601" s="35" t="str">
        <f t="shared" si="344"/>
        <v>Propriedade: tem.codigo.ra    Domínio: Geográfico     Range: Limite</v>
      </c>
      <c r="R601" s="35" t="str">
        <f t="shared" si="345"/>
        <v xml:space="preserve">Valor:  VIII.Tijuca </v>
      </c>
      <c r="S601" s="19" t="s">
        <v>151</v>
      </c>
      <c r="T601" s="55" t="str">
        <f t="shared" si="346"/>
        <v xml:space="preserve">Refere-se a propriedade     tem.codigo.ra     &gt;  VIII.Tijuca </v>
      </c>
      <c r="U601" s="55" t="str">
        <f t="shared" si="347"/>
        <v xml:space="preserve">VIII.Tijuca </v>
      </c>
    </row>
    <row r="602" spans="1:21" ht="8.4" customHeight="1" x14ac:dyDescent="0.3">
      <c r="A602" s="32">
        <v>602</v>
      </c>
      <c r="B602" s="18" t="str">
        <f t="shared" si="343"/>
        <v>tem.codigo.ra</v>
      </c>
      <c r="C602" s="18" t="s">
        <v>1536</v>
      </c>
      <c r="D602" s="34" t="s">
        <v>56</v>
      </c>
      <c r="E602" s="26" t="str">
        <f>E598</f>
        <v>urbana</v>
      </c>
      <c r="F602" s="26" t="str">
        <f t="shared" si="348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38"/>
        <v>Geográfico</v>
      </c>
      <c r="P602" s="25" t="str">
        <f t="shared" si="338"/>
        <v>Limite</v>
      </c>
      <c r="Q602" s="35" t="str">
        <f t="shared" si="344"/>
        <v>Propriedade: tem.codigo.ra    Domínio: Geográfico     Range: Limite</v>
      </c>
      <c r="R602" s="35" t="str">
        <f t="shared" si="345"/>
        <v xml:space="preserve">Valor:  IX.Vila.Isabel </v>
      </c>
      <c r="S602" s="19" t="s">
        <v>151</v>
      </c>
      <c r="T602" s="55" t="str">
        <f t="shared" si="346"/>
        <v xml:space="preserve">Refere-se a propriedade     tem.codigo.ra     &gt;  IX.Vila.Isabel </v>
      </c>
      <c r="U602" s="55" t="str">
        <f t="shared" si="347"/>
        <v xml:space="preserve">IX.Vila.Isabel </v>
      </c>
    </row>
    <row r="603" spans="1:21" ht="8.4" customHeight="1" x14ac:dyDescent="0.3">
      <c r="A603" s="32">
        <v>603</v>
      </c>
      <c r="B603" s="18" t="str">
        <f t="shared" si="343"/>
        <v>tem.codigo.ra</v>
      </c>
      <c r="C603" s="18" t="s">
        <v>1537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38"/>
        <v>Geográfico</v>
      </c>
      <c r="P603" s="25" t="str">
        <f t="shared" si="338"/>
        <v>Limite</v>
      </c>
      <c r="Q603" s="35" t="str">
        <f t="shared" si="344"/>
        <v>Propriedade: tem.codigo.ra    Domínio: Geográfico     Range: Limite</v>
      </c>
      <c r="R603" s="35" t="str">
        <f t="shared" si="345"/>
        <v xml:space="preserve">Valor:  X.Ramos </v>
      </c>
      <c r="S603" s="19" t="s">
        <v>151</v>
      </c>
      <c r="T603" s="55" t="str">
        <f t="shared" si="346"/>
        <v xml:space="preserve">Refere-se a propriedade     tem.codigo.ra     &gt;  X.Ramos </v>
      </c>
      <c r="U603" s="55" t="str">
        <f t="shared" si="347"/>
        <v xml:space="preserve">X.Ramos </v>
      </c>
    </row>
    <row r="604" spans="1:21" ht="8.4" customHeight="1" x14ac:dyDescent="0.3">
      <c r="A604" s="32">
        <v>604</v>
      </c>
      <c r="B604" s="18" t="str">
        <f t="shared" si="343"/>
        <v>tem.codigo.ra</v>
      </c>
      <c r="C604" s="18" t="s">
        <v>1538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38"/>
        <v>Geográfico</v>
      </c>
      <c r="P604" s="25" t="str">
        <f t="shared" si="338"/>
        <v>Limite</v>
      </c>
      <c r="Q604" s="35" t="str">
        <f t="shared" si="344"/>
        <v>Propriedade: tem.codigo.ra    Domínio: Geográfico     Range: Limite</v>
      </c>
      <c r="R604" s="35" t="str">
        <f t="shared" si="345"/>
        <v xml:space="preserve">Valor:  XI.Penha </v>
      </c>
      <c r="S604" s="19" t="s">
        <v>151</v>
      </c>
      <c r="T604" s="55" t="str">
        <f t="shared" si="346"/>
        <v xml:space="preserve">Refere-se a propriedade     tem.codigo.ra     &gt;  XI.Penha </v>
      </c>
      <c r="U604" s="55" t="str">
        <f t="shared" si="347"/>
        <v xml:space="preserve">XI.Penha </v>
      </c>
    </row>
    <row r="605" spans="1:21" ht="8.4" customHeight="1" x14ac:dyDescent="0.3">
      <c r="A605" s="32">
        <v>605</v>
      </c>
      <c r="B605" s="18" t="str">
        <f t="shared" si="343"/>
        <v>tem.codigo.ra</v>
      </c>
      <c r="C605" s="18" t="s">
        <v>1539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38"/>
        <v>Geográfico</v>
      </c>
      <c r="P605" s="25" t="str">
        <f t="shared" si="338"/>
        <v>Limite</v>
      </c>
      <c r="Q605" s="35" t="str">
        <f t="shared" ref="Q605" si="349">_xlfn.CONCAT("Propriedade: ",  F605, "    Domínio: ", O605, "     Range: ", P605)</f>
        <v>Propriedade: tem.codigo.ra    Domínio: Geográfico     Range: Limite</v>
      </c>
      <c r="R605" s="35" t="str">
        <f t="shared" ref="R605" si="350">_xlfn.CONCAT("Valor:  ", C605)</f>
        <v xml:space="preserve">Valor:  XII.Inhauma </v>
      </c>
      <c r="S605" s="19" t="s">
        <v>151</v>
      </c>
      <c r="T605" s="55" t="str">
        <f t="shared" ref="T605" si="351">_xlfn.CONCAT("Refere-se a propriedade     ",F605, "     &gt;  ",U605)</f>
        <v xml:space="preserve">Refere-se a propriedade     tem.codigo.ra     &gt;  XII.Inhauma </v>
      </c>
      <c r="U605" s="55" t="str">
        <f t="shared" ref="U605" si="352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53">F606</f>
        <v>tem.codigo.ra</v>
      </c>
      <c r="C606" s="18" t="s">
        <v>1540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38"/>
        <v>Geográfico</v>
      </c>
      <c r="P606" s="25" t="str">
        <f t="shared" si="338"/>
        <v>Limite</v>
      </c>
      <c r="Q606" s="35" t="str">
        <f t="shared" si="344"/>
        <v>Propriedade: tem.codigo.ra    Domínio: Geográfico     Range: Limite</v>
      </c>
      <c r="R606" s="35" t="str">
        <f t="shared" si="345"/>
        <v xml:space="preserve">Valor:  XIII.Meier </v>
      </c>
      <c r="S606" s="19" t="s">
        <v>151</v>
      </c>
      <c r="T606" s="55" t="str">
        <f t="shared" si="346"/>
        <v xml:space="preserve">Refere-se a propriedade     tem.codigo.ra     &gt;  XIII.Meier </v>
      </c>
      <c r="U606" s="55" t="str">
        <f t="shared" si="347"/>
        <v xml:space="preserve">XIII.Meier </v>
      </c>
    </row>
    <row r="607" spans="1:21" ht="8.4" customHeight="1" x14ac:dyDescent="0.3">
      <c r="A607" s="32">
        <v>607</v>
      </c>
      <c r="B607" s="18" t="str">
        <f t="shared" si="353"/>
        <v>tem.codigo.ra</v>
      </c>
      <c r="C607" s="18" t="s">
        <v>1541</v>
      </c>
      <c r="D607" s="34" t="s">
        <v>56</v>
      </c>
      <c r="E607" s="26" t="str">
        <f>E603</f>
        <v>urbana</v>
      </c>
      <c r="F607" s="26" t="str">
        <f t="shared" ref="F607" si="354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38"/>
        <v>Geográfico</v>
      </c>
      <c r="P607" s="25" t="str">
        <f t="shared" si="338"/>
        <v>Limite</v>
      </c>
      <c r="Q607" s="35" t="str">
        <f t="shared" ref="Q607:Q616" si="355">_xlfn.CONCAT("Propriedade: ",  F607, "    Domínio: ", O607, "     Range: ", P607)</f>
        <v>Propriedade: tem.codigo.ra    Domínio: Geográfico     Range: Limite</v>
      </c>
      <c r="R607" s="35" t="str">
        <f t="shared" ref="R607:R616" si="356">_xlfn.CONCAT("Valor:  ", C607)</f>
        <v>Valor:  XIV.Irajá</v>
      </c>
      <c r="S607" s="19" t="s">
        <v>151</v>
      </c>
      <c r="T607" s="55" t="str">
        <f t="shared" ref="T607:T616" si="357">_xlfn.CONCAT("Refere-se a propriedade     ",F607, "     &gt;  ",U607)</f>
        <v>Refere-se a propriedade     tem.codigo.ra     &gt;  XIV.Irajá</v>
      </c>
      <c r="U607" s="55" t="str">
        <f t="shared" ref="U607:U616" si="358">C607</f>
        <v>XIV.Irajá</v>
      </c>
    </row>
    <row r="608" spans="1:21" ht="8.4" customHeight="1" x14ac:dyDescent="0.3">
      <c r="A608" s="32">
        <v>608</v>
      </c>
      <c r="B608" s="18" t="str">
        <f t="shared" si="353"/>
        <v>tem.codigo.ra</v>
      </c>
      <c r="C608" s="18" t="s">
        <v>1515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38"/>
        <v>Geográfico</v>
      </c>
      <c r="P608" s="25" t="str">
        <f t="shared" si="338"/>
        <v>Limite</v>
      </c>
      <c r="Q608" s="35" t="str">
        <f t="shared" si="355"/>
        <v>Propriedade: tem.codigo.ra    Domínio: Geográfico     Range: Limite</v>
      </c>
      <c r="R608" s="35" t="str">
        <f t="shared" si="356"/>
        <v>Valor:  XV.Madureira</v>
      </c>
      <c r="S608" s="19" t="s">
        <v>151</v>
      </c>
      <c r="T608" s="55" t="str">
        <f t="shared" si="357"/>
        <v>Refere-se a propriedade     tem.codigo.ra     &gt;  XV.Madureira</v>
      </c>
      <c r="U608" s="55" t="str">
        <f t="shared" si="358"/>
        <v>XV.Madureira</v>
      </c>
    </row>
    <row r="609" spans="1:21" ht="8.4" customHeight="1" x14ac:dyDescent="0.3">
      <c r="A609" s="32">
        <v>609</v>
      </c>
      <c r="B609" s="18" t="str">
        <f t="shared" si="353"/>
        <v>tem.codigo.ra</v>
      </c>
      <c r="C609" s="18" t="s">
        <v>1514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38"/>
        <v>Geográfico</v>
      </c>
      <c r="P609" s="25" t="str">
        <f t="shared" si="338"/>
        <v>Limite</v>
      </c>
      <c r="Q609" s="35" t="str">
        <f t="shared" si="355"/>
        <v>Propriedade: tem.codigo.ra    Domínio: Geográfico     Range: Limite</v>
      </c>
      <c r="R609" s="35" t="str">
        <f t="shared" si="356"/>
        <v>Valor:  XVI.Jacarepaguá</v>
      </c>
      <c r="S609" s="19" t="s">
        <v>151</v>
      </c>
      <c r="T609" s="55" t="str">
        <f t="shared" si="357"/>
        <v>Refere-se a propriedade     tem.codigo.ra     &gt;  XVI.Jacarepaguá</v>
      </c>
      <c r="U609" s="55" t="str">
        <f t="shared" si="358"/>
        <v>XVI.Jacarepaguá</v>
      </c>
    </row>
    <row r="610" spans="1:21" ht="8.4" customHeight="1" x14ac:dyDescent="0.3">
      <c r="A610" s="32">
        <v>610</v>
      </c>
      <c r="B610" s="18" t="str">
        <f t="shared" ref="B610:B611" si="359">F610</f>
        <v>tem.codigo.ra</v>
      </c>
      <c r="C610" s="18" t="s">
        <v>1513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38"/>
        <v>Geográfico</v>
      </c>
      <c r="P610" s="25" t="str">
        <f t="shared" si="338"/>
        <v>Limite</v>
      </c>
      <c r="Q610" s="35" t="str">
        <f t="shared" ref="Q610:Q611" si="360">_xlfn.CONCAT("Propriedade: ",  F610, "    Domínio: ", O610, "     Range: ", P610)</f>
        <v>Propriedade: tem.codigo.ra    Domínio: Geográfico     Range: Limite</v>
      </c>
      <c r="R610" s="35" t="str">
        <f t="shared" ref="R610:R611" si="361">_xlfn.CONCAT("Valor:  ", C610)</f>
        <v>Valor:  XVII.Bangú</v>
      </c>
      <c r="S610" s="19" t="s">
        <v>151</v>
      </c>
      <c r="T610" s="55" t="str">
        <f t="shared" ref="T610:T611" si="362">_xlfn.CONCAT("Refere-se a propriedade     ",F610, "     &gt;  ",U610)</f>
        <v>Refere-se a propriedade     tem.codigo.ra     &gt;  XVII.Bangú</v>
      </c>
      <c r="U610" s="55" t="str">
        <f t="shared" ref="U610:U611" si="363">C610</f>
        <v>XVII.Bangú</v>
      </c>
    </row>
    <row r="611" spans="1:21" ht="8.4" customHeight="1" x14ac:dyDescent="0.3">
      <c r="A611" s="32">
        <v>611</v>
      </c>
      <c r="B611" s="18" t="str">
        <f t="shared" si="359"/>
        <v>tem.codigo.ra</v>
      </c>
      <c r="C611" s="18" t="s">
        <v>1512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38"/>
        <v>Geográfico</v>
      </c>
      <c r="P611" s="25" t="str">
        <f t="shared" si="338"/>
        <v>Limite</v>
      </c>
      <c r="Q611" s="35" t="str">
        <f t="shared" si="360"/>
        <v>Propriedade: tem.codigo.ra    Domínio: Geográfico     Range: Limite</v>
      </c>
      <c r="R611" s="35" t="str">
        <f t="shared" si="361"/>
        <v>Valor:  XVIII.Campo.Grande</v>
      </c>
      <c r="S611" s="19" t="s">
        <v>151</v>
      </c>
      <c r="T611" s="55" t="str">
        <f t="shared" si="362"/>
        <v>Refere-se a propriedade     tem.codigo.ra     &gt;  XVIII.Campo.Grande</v>
      </c>
      <c r="U611" s="55" t="str">
        <f t="shared" si="363"/>
        <v>XVIII.Campo.Grande</v>
      </c>
    </row>
    <row r="612" spans="1:21" ht="8.4" customHeight="1" x14ac:dyDescent="0.3">
      <c r="A612" s="32">
        <v>612</v>
      </c>
      <c r="B612" s="18" t="str">
        <f t="shared" si="353"/>
        <v>tem.codigo.ra</v>
      </c>
      <c r="C612" s="18" t="s">
        <v>1511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64">O611</f>
        <v>Geográfico</v>
      </c>
      <c r="P612" s="25" t="str">
        <f t="shared" si="364"/>
        <v>Limite</v>
      </c>
      <c r="Q612" s="35" t="str">
        <f t="shared" si="355"/>
        <v>Propriedade: tem.codigo.ra    Domínio: Geográfico     Range: Limite</v>
      </c>
      <c r="R612" s="35" t="str">
        <f t="shared" si="356"/>
        <v>Valor:  XIX.Santa.Cruz</v>
      </c>
      <c r="S612" s="19" t="s">
        <v>151</v>
      </c>
      <c r="T612" s="55" t="str">
        <f t="shared" si="357"/>
        <v>Refere-se a propriedade     tem.codigo.ra     &gt;  XIX.Santa.Cruz</v>
      </c>
      <c r="U612" s="55" t="str">
        <f t="shared" si="358"/>
        <v>XIX.Santa.Cruz</v>
      </c>
    </row>
    <row r="613" spans="1:21" ht="8.4" customHeight="1" x14ac:dyDescent="0.3">
      <c r="A613" s="32">
        <v>613</v>
      </c>
      <c r="B613" s="18" t="str">
        <f t="shared" ref="B613:B624" si="365">F613</f>
        <v>tem.codigo.ra</v>
      </c>
      <c r="C613" s="18" t="s">
        <v>1510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64"/>
        <v>Geográfico</v>
      </c>
      <c r="P613" s="25" t="str">
        <f t="shared" si="364"/>
        <v>Limite</v>
      </c>
      <c r="Q613" s="35" t="str">
        <f t="shared" si="355"/>
        <v>Propriedade: tem.codigo.ra    Domínio: Geográfico     Range: Limite</v>
      </c>
      <c r="R613" s="35" t="str">
        <f t="shared" si="356"/>
        <v>Valor:  XX.Ilha.do.Governador</v>
      </c>
      <c r="S613" s="19" t="s">
        <v>151</v>
      </c>
      <c r="T613" s="55" t="str">
        <f t="shared" si="357"/>
        <v>Refere-se a propriedade     tem.codigo.ra     &gt;  XX.Ilha.do.Governador</v>
      </c>
      <c r="U613" s="55" t="str">
        <f t="shared" si="358"/>
        <v>XX.Ilha.do.Governador</v>
      </c>
    </row>
    <row r="614" spans="1:21" ht="8.4" customHeight="1" x14ac:dyDescent="0.3">
      <c r="A614" s="32">
        <v>614</v>
      </c>
      <c r="B614" s="18" t="str">
        <f t="shared" si="365"/>
        <v>tem.codigo.ra</v>
      </c>
      <c r="C614" s="18" t="s">
        <v>1516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64"/>
        <v>Geográfico</v>
      </c>
      <c r="P614" s="25" t="str">
        <f t="shared" si="364"/>
        <v>Limite</v>
      </c>
      <c r="Q614" s="35" t="str">
        <f t="shared" si="355"/>
        <v>Propriedade: tem.codigo.ra    Domínio: Geográfico     Range: Limite</v>
      </c>
      <c r="R614" s="35" t="str">
        <f t="shared" si="356"/>
        <v>Valor:  XXI.Paquetá</v>
      </c>
      <c r="S614" s="19" t="s">
        <v>151</v>
      </c>
      <c r="T614" s="55" t="str">
        <f t="shared" si="357"/>
        <v>Refere-se a propriedade     tem.codigo.ra     &gt;  XXI.Paquetá</v>
      </c>
      <c r="U614" s="55" t="str">
        <f t="shared" si="358"/>
        <v>XXI.Paquetá</v>
      </c>
    </row>
    <row r="615" spans="1:21" ht="8.4" customHeight="1" x14ac:dyDescent="0.3">
      <c r="A615" s="32">
        <v>615</v>
      </c>
      <c r="B615" s="18" t="str">
        <f t="shared" si="365"/>
        <v>tem.codigo.ra</v>
      </c>
      <c r="C615" s="18" t="s">
        <v>1517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64"/>
        <v>Geográfico</v>
      </c>
      <c r="P615" s="25" t="str">
        <f t="shared" si="364"/>
        <v>Limite</v>
      </c>
      <c r="Q615" s="35" t="str">
        <f t="shared" si="355"/>
        <v>Propriedade: tem.codigo.ra    Domínio: Geográfico     Range: Limite</v>
      </c>
      <c r="R615" s="35" t="str">
        <f t="shared" si="356"/>
        <v>Valor:  XXII.Anchieta</v>
      </c>
      <c r="S615" s="19" t="s">
        <v>151</v>
      </c>
      <c r="T615" s="55" t="str">
        <f t="shared" si="357"/>
        <v>Refere-se a propriedade     tem.codigo.ra     &gt;  XXII.Anchieta</v>
      </c>
      <c r="U615" s="55" t="str">
        <f t="shared" si="358"/>
        <v>XXII.Anchieta</v>
      </c>
    </row>
    <row r="616" spans="1:21" ht="8.4" customHeight="1" x14ac:dyDescent="0.3">
      <c r="A616" s="32">
        <v>616</v>
      </c>
      <c r="B616" s="18" t="str">
        <f t="shared" si="365"/>
        <v>tem.codigo.ra</v>
      </c>
      <c r="C616" s="18" t="s">
        <v>1518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64"/>
        <v>Geográfico</v>
      </c>
      <c r="P616" s="25" t="str">
        <f t="shared" si="364"/>
        <v>Limite</v>
      </c>
      <c r="Q616" s="35" t="str">
        <f t="shared" si="355"/>
        <v>Propriedade: tem.codigo.ra    Domínio: Geográfico     Range: Limite</v>
      </c>
      <c r="R616" s="35" t="str">
        <f t="shared" si="356"/>
        <v>Valor:  XXIII.Santa.Teresa</v>
      </c>
      <c r="S616" s="19" t="s">
        <v>151</v>
      </c>
      <c r="T616" s="55" t="str">
        <f t="shared" si="357"/>
        <v>Refere-se a propriedade     tem.codigo.ra     &gt;  XXIII.Santa.Teresa</v>
      </c>
      <c r="U616" s="55" t="str">
        <f t="shared" si="358"/>
        <v>XXIII.Santa.Teresa</v>
      </c>
    </row>
    <row r="617" spans="1:21" ht="8.4" customHeight="1" x14ac:dyDescent="0.3">
      <c r="A617" s="32">
        <v>617</v>
      </c>
      <c r="B617" s="18" t="str">
        <f t="shared" si="365"/>
        <v>tem.codigo.ra</v>
      </c>
      <c r="C617" s="18" t="s">
        <v>1519</v>
      </c>
      <c r="D617" s="34" t="s">
        <v>56</v>
      </c>
      <c r="E617" s="26" t="str">
        <f>E613</f>
        <v>urbana</v>
      </c>
      <c r="F617" s="26" t="str">
        <f t="shared" ref="F617" si="366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64"/>
        <v>Geográfico</v>
      </c>
      <c r="P617" s="25" t="str">
        <f t="shared" si="364"/>
        <v>Limite</v>
      </c>
      <c r="Q617" s="35" t="str">
        <f t="shared" ref="Q617:Q626" si="367">_xlfn.CONCAT("Propriedade: ",  F617, "    Domínio: ", O617, "     Range: ", P617)</f>
        <v>Propriedade: tem.codigo.ra    Domínio: Geográfico     Range: Limite</v>
      </c>
      <c r="R617" s="35" t="str">
        <f t="shared" ref="R617:R626" si="368">_xlfn.CONCAT("Valor:  ", C617)</f>
        <v>Valor:  XXIV.Barra.de.Tijuca</v>
      </c>
      <c r="S617" s="19" t="s">
        <v>151</v>
      </c>
      <c r="T617" s="55" t="str">
        <f t="shared" ref="T617:T626" si="369">_xlfn.CONCAT("Refere-se a propriedade     ",F617, "     &gt;  ",U617)</f>
        <v>Refere-se a propriedade     tem.codigo.ra     &gt;  XXIV.Barra.de.Tijuca</v>
      </c>
      <c r="U617" s="55" t="str">
        <f t="shared" ref="U617:U626" si="370">C617</f>
        <v>XXIV.Barra.de.Tijuca</v>
      </c>
    </row>
    <row r="618" spans="1:21" ht="8.4" customHeight="1" x14ac:dyDescent="0.3">
      <c r="A618" s="32">
        <v>618</v>
      </c>
      <c r="B618" s="18" t="str">
        <f t="shared" si="365"/>
        <v>tem.codigo.ra</v>
      </c>
      <c r="C618" s="18" t="s">
        <v>1520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64"/>
        <v>Geográfico</v>
      </c>
      <c r="P618" s="25" t="str">
        <f t="shared" si="364"/>
        <v>Limite</v>
      </c>
      <c r="Q618" s="35" t="str">
        <f t="shared" si="367"/>
        <v>Propriedade: tem.codigo.ra    Domínio: Geográfico     Range: Limite</v>
      </c>
      <c r="R618" s="35" t="str">
        <f t="shared" si="368"/>
        <v>Valor:  XXV.Pavuna</v>
      </c>
      <c r="S618" s="19" t="s">
        <v>151</v>
      </c>
      <c r="T618" s="55" t="str">
        <f t="shared" si="369"/>
        <v>Refere-se a propriedade     tem.codigo.ra     &gt;  XXV.Pavuna</v>
      </c>
      <c r="U618" s="55" t="str">
        <f t="shared" si="370"/>
        <v>XXV.Pavuna</v>
      </c>
    </row>
    <row r="619" spans="1:21" ht="8.4" customHeight="1" x14ac:dyDescent="0.3">
      <c r="A619" s="32">
        <v>619</v>
      </c>
      <c r="B619" s="18" t="str">
        <f t="shared" si="365"/>
        <v>tem.codigo.ra</v>
      </c>
      <c r="C619" s="18" t="s">
        <v>1521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64"/>
        <v>Geográfico</v>
      </c>
      <c r="P619" s="25" t="str">
        <f t="shared" si="364"/>
        <v>Limite</v>
      </c>
      <c r="Q619" s="35" t="str">
        <f t="shared" si="367"/>
        <v>Propriedade: tem.codigo.ra    Domínio: Geográfico     Range: Limite</v>
      </c>
      <c r="R619" s="35" t="str">
        <f t="shared" si="368"/>
        <v>Valor:  XXVI.Guarativa</v>
      </c>
      <c r="S619" s="19" t="s">
        <v>151</v>
      </c>
      <c r="T619" s="55" t="str">
        <f t="shared" si="369"/>
        <v>Refere-se a propriedade     tem.codigo.ra     &gt;  XXVI.Guarativa</v>
      </c>
      <c r="U619" s="55" t="str">
        <f t="shared" si="370"/>
        <v>XXVI.Guarativa</v>
      </c>
    </row>
    <row r="620" spans="1:21" ht="8.4" customHeight="1" x14ac:dyDescent="0.3">
      <c r="A620" s="32">
        <v>620</v>
      </c>
      <c r="B620" s="18" t="str">
        <f t="shared" si="365"/>
        <v>tem.codigo.ra</v>
      </c>
      <c r="C620" s="18" t="s">
        <v>1522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64"/>
        <v>Geográfico</v>
      </c>
      <c r="P620" s="25" t="str">
        <f t="shared" si="364"/>
        <v>Limite</v>
      </c>
      <c r="Q620" s="35" t="str">
        <f t="shared" si="367"/>
        <v>Propriedade: tem.codigo.ra    Domínio: Geográfico     Range: Limite</v>
      </c>
      <c r="R620" s="35" t="str">
        <f t="shared" si="368"/>
        <v>Valor:  XXVII.Rocinha</v>
      </c>
      <c r="S620" s="19" t="s">
        <v>151</v>
      </c>
      <c r="T620" s="55" t="str">
        <f t="shared" si="369"/>
        <v>Refere-se a propriedade     tem.codigo.ra     &gt;  XXVII.Rocinha</v>
      </c>
      <c r="U620" s="55" t="str">
        <f t="shared" si="370"/>
        <v>XXVII.Rocinha</v>
      </c>
    </row>
    <row r="621" spans="1:21" ht="8.4" customHeight="1" x14ac:dyDescent="0.3">
      <c r="A621" s="32">
        <v>621</v>
      </c>
      <c r="B621" s="18" t="str">
        <f t="shared" si="365"/>
        <v>tem.codigo.ra</v>
      </c>
      <c r="C621" s="18" t="s">
        <v>1523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64"/>
        <v>Geográfico</v>
      </c>
      <c r="P621" s="25" t="str">
        <f t="shared" si="364"/>
        <v>Limite</v>
      </c>
      <c r="Q621" s="35" t="str">
        <f t="shared" si="367"/>
        <v>Propriedade: tem.codigo.ra    Domínio: Geográfico     Range: Limite</v>
      </c>
      <c r="R621" s="35" t="str">
        <f t="shared" si="368"/>
        <v>Valor:  XXVIII.Jacarezinho</v>
      </c>
      <c r="S621" s="19" t="s">
        <v>151</v>
      </c>
      <c r="T621" s="55" t="str">
        <f t="shared" si="369"/>
        <v>Refere-se a propriedade     tem.codigo.ra     &gt;  XXVIII.Jacarezinho</v>
      </c>
      <c r="U621" s="55" t="str">
        <f t="shared" si="370"/>
        <v>XXVIII.Jacarezinho</v>
      </c>
    </row>
    <row r="622" spans="1:21" ht="8.4" customHeight="1" x14ac:dyDescent="0.3">
      <c r="A622" s="32">
        <v>622</v>
      </c>
      <c r="B622" s="18" t="str">
        <f t="shared" si="365"/>
        <v>tem.codigo.ra</v>
      </c>
      <c r="C622" s="18" t="s">
        <v>1524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64"/>
        <v>Geográfico</v>
      </c>
      <c r="P622" s="25" t="str">
        <f t="shared" si="364"/>
        <v>Limite</v>
      </c>
      <c r="Q622" s="35" t="str">
        <f t="shared" si="367"/>
        <v>Propriedade: tem.codigo.ra    Domínio: Geográfico     Range: Limite</v>
      </c>
      <c r="R622" s="35" t="str">
        <f t="shared" si="368"/>
        <v>Valor:  XXIX.Complexo.do.Alemão</v>
      </c>
      <c r="S622" s="19" t="s">
        <v>151</v>
      </c>
      <c r="T622" s="55" t="str">
        <f t="shared" si="369"/>
        <v>Refere-se a propriedade     tem.codigo.ra     &gt;  XXIX.Complexo.do.Alemão</v>
      </c>
      <c r="U622" s="55" t="str">
        <f t="shared" si="370"/>
        <v>XXIX.Complexo.do.Alemão</v>
      </c>
    </row>
    <row r="623" spans="1:21" ht="8.4" customHeight="1" x14ac:dyDescent="0.3">
      <c r="A623" s="32">
        <v>623</v>
      </c>
      <c r="B623" s="18" t="str">
        <f t="shared" si="365"/>
        <v>tem.codigo.ra</v>
      </c>
      <c r="C623" s="18" t="s">
        <v>1525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64"/>
        <v>Geográfico</v>
      </c>
      <c r="P623" s="25" t="str">
        <f t="shared" si="364"/>
        <v>Limite</v>
      </c>
      <c r="Q623" s="35" t="str">
        <f t="shared" ref="Q623:Q624" si="371">_xlfn.CONCAT("Propriedade: ",  F623, "    Domínio: ", O623, "     Range: ", P623)</f>
        <v>Propriedade: tem.codigo.ra    Domínio: Geográfico     Range: Limite</v>
      </c>
      <c r="R623" s="35" t="str">
        <f t="shared" ref="R623:R624" si="372">_xlfn.CONCAT("Valor:  ", C623)</f>
        <v>Valor:  XXX.Complexo.da.Maré</v>
      </c>
      <c r="S623" s="19" t="s">
        <v>151</v>
      </c>
      <c r="T623" s="55" t="str">
        <f t="shared" ref="T623:T624" si="373">_xlfn.CONCAT("Refere-se a propriedade     ",F623, "     &gt;  ",U623)</f>
        <v>Refere-se a propriedade     tem.codigo.ra     &gt;  XXX.Complexo.da.Maré</v>
      </c>
      <c r="U623" s="55" t="str">
        <f t="shared" ref="U623:U624" si="374">C623</f>
        <v>XXX.Complexo.da.Maré</v>
      </c>
    </row>
    <row r="624" spans="1:21" ht="8.4" customHeight="1" x14ac:dyDescent="0.3">
      <c r="A624" s="32">
        <v>624</v>
      </c>
      <c r="B624" s="18" t="str">
        <f t="shared" si="365"/>
        <v>tem.codigo.ra</v>
      </c>
      <c r="C624" s="18" t="s">
        <v>1526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64"/>
        <v>Geográfico</v>
      </c>
      <c r="P624" s="25" t="str">
        <f t="shared" si="364"/>
        <v>Limite</v>
      </c>
      <c r="Q624" s="35" t="str">
        <f t="shared" si="371"/>
        <v>Propriedade: tem.codigo.ra    Domínio: Geográfico     Range: Limite</v>
      </c>
      <c r="R624" s="35" t="str">
        <f t="shared" si="372"/>
        <v>Valor:  XXXI.Vigário.Geral</v>
      </c>
      <c r="S624" s="19" t="s">
        <v>151</v>
      </c>
      <c r="T624" s="55" t="str">
        <f t="shared" si="373"/>
        <v>Refere-se a propriedade     tem.codigo.ra     &gt;  XXXI.Vigário.Geral</v>
      </c>
      <c r="U624" s="55" t="str">
        <f t="shared" si="374"/>
        <v>XXXI.Vigário.Geral</v>
      </c>
    </row>
    <row r="625" spans="1:21" ht="8.4" customHeight="1" x14ac:dyDescent="0.3">
      <c r="A625" s="32">
        <v>625</v>
      </c>
      <c r="B625" s="18" t="str">
        <f t="shared" ref="B625:B626" si="375">F625</f>
        <v>tem.codigo.ra</v>
      </c>
      <c r="C625" s="18" t="s">
        <v>1527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64"/>
        <v>Geográfico</v>
      </c>
      <c r="P625" s="25" t="str">
        <f t="shared" si="364"/>
        <v>Limite</v>
      </c>
      <c r="Q625" s="35" t="str">
        <f t="shared" si="367"/>
        <v>Propriedade: tem.codigo.ra    Domínio: Geográfico     Range: Limite</v>
      </c>
      <c r="R625" s="35" t="str">
        <f t="shared" si="368"/>
        <v>Valor:  XXXII.Realengo</v>
      </c>
      <c r="S625" s="19" t="s">
        <v>151</v>
      </c>
      <c r="T625" s="55" t="str">
        <f t="shared" si="369"/>
        <v>Refere-se a propriedade     tem.codigo.ra     &gt;  XXXII.Realengo</v>
      </c>
      <c r="U625" s="55" t="str">
        <f t="shared" si="370"/>
        <v>XXXII.Realengo</v>
      </c>
    </row>
    <row r="626" spans="1:21" ht="8.4" customHeight="1" x14ac:dyDescent="0.3">
      <c r="A626" s="32">
        <v>626</v>
      </c>
      <c r="B626" s="18" t="str">
        <f t="shared" si="375"/>
        <v>tem.codigo.ra</v>
      </c>
      <c r="C626" s="18" t="s">
        <v>1547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64"/>
        <v>Geográfico</v>
      </c>
      <c r="P626" s="25" t="str">
        <f t="shared" si="364"/>
        <v>Limite</v>
      </c>
      <c r="Q626" s="35" t="str">
        <f t="shared" si="367"/>
        <v>Propriedade: tem.codigo.ra    Domínio: Geográfico     Range: Limite</v>
      </c>
      <c r="R626" s="35" t="str">
        <f t="shared" si="368"/>
        <v>Valor:  XXXIII.Cidade.de.Deus</v>
      </c>
      <c r="S626" s="19" t="s">
        <v>151</v>
      </c>
      <c r="T626" s="55" t="str">
        <f t="shared" si="369"/>
        <v>Refere-se a propriedade     tem.codigo.ra     &gt;  XXXIII.Cidade.de.Deus</v>
      </c>
      <c r="U626" s="55" t="str">
        <f t="shared" si="370"/>
        <v>XXXIII.Cidade.de.Deus</v>
      </c>
    </row>
    <row r="627" spans="1:21" ht="8.4" customHeight="1" x14ac:dyDescent="0.3">
      <c r="A627" s="32">
        <v>627</v>
      </c>
      <c r="B627" s="63" t="str">
        <f t="shared" si="304"/>
        <v>urbana</v>
      </c>
      <c r="C627" s="63" t="str">
        <f t="shared" ref="C627" si="376">F627</f>
        <v>tem.codigo.ap</v>
      </c>
      <c r="D627" s="67" t="s">
        <v>56</v>
      </c>
      <c r="E627" s="65" t="str">
        <f>E589</f>
        <v>urbana</v>
      </c>
      <c r="F627" s="65" t="s">
        <v>1737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64"/>
        <v>Geográfico</v>
      </c>
      <c r="P627" s="25" t="str">
        <f t="shared" si="364"/>
        <v>Limite</v>
      </c>
      <c r="Q627" s="35" t="str">
        <f t="shared" ref="Q627:Q630" si="377">_xlfn.CONCAT("Propriedade: ",  F627, "    Domínio: ", O627, "     Range: ", P627)</f>
        <v>Propriedade: tem.codigo.ap    Domínio: Geográfico     Range: Limite</v>
      </c>
      <c r="R627" s="35" t="str">
        <f t="shared" ref="R627:R630" si="378">_xlfn.CONCAT("Valor:  ", C627)</f>
        <v>Valor:  tem.codigo.ap</v>
      </c>
      <c r="S627" s="19" t="s">
        <v>151</v>
      </c>
      <c r="T627" s="55" t="str">
        <f t="shared" ref="T627:T630" si="379">_xlfn.CONCAT("Refere-se a propriedade     ",F627, "     &gt;  ",U627)</f>
        <v>Refere-se a propriedade     tem.codigo.ap     &gt;  tem.codigo.ap</v>
      </c>
      <c r="U627" s="55" t="str">
        <f t="shared" ref="U627:U630" si="380">C627</f>
        <v>tem.codigo.ap</v>
      </c>
    </row>
    <row r="628" spans="1:21" ht="8.4" customHeight="1" x14ac:dyDescent="0.3">
      <c r="A628" s="32">
        <v>628</v>
      </c>
      <c r="B628" s="18" t="str">
        <f t="shared" ref="B628" si="381">F628</f>
        <v>tem.codigo.ap</v>
      </c>
      <c r="C628" s="18" t="s">
        <v>1548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82">O627</f>
        <v>Geográfico</v>
      </c>
      <c r="P628" s="25" t="str">
        <f t="shared" si="382"/>
        <v>Limite</v>
      </c>
      <c r="Q628" s="35" t="str">
        <f t="shared" ref="Q628" si="383">_xlfn.CONCAT("Propriedade: ",  F628, "    Domínio: ", O628, "     Range: ", P628)</f>
        <v>Propriedade: tem.codigo.ap    Domínio: Geográfico     Range: Limite</v>
      </c>
      <c r="R628" s="35" t="str">
        <f t="shared" ref="R628" si="384">_xlfn.CONCAT("Valor:  ", C628)</f>
        <v>Valor:  AP.1</v>
      </c>
      <c r="S628" s="19" t="s">
        <v>151</v>
      </c>
      <c r="T628" s="55" t="str">
        <f t="shared" ref="T628" si="385">_xlfn.CONCAT("Refere-se a propriedade     ",F628, "     &gt;  ",U628)</f>
        <v>Refere-se a propriedade     tem.codigo.ap     &gt;  AP.1</v>
      </c>
      <c r="U628" s="55" t="str">
        <f t="shared" ref="U628" si="386">C628</f>
        <v>AP.1</v>
      </c>
    </row>
    <row r="629" spans="1:21" ht="8.4" customHeight="1" x14ac:dyDescent="0.3">
      <c r="A629" s="32">
        <v>629</v>
      </c>
      <c r="B629" s="18" t="str">
        <f t="shared" ref="B629:B630" si="387">F629</f>
        <v>tem.codigo.ap</v>
      </c>
      <c r="C629" s="18" t="s">
        <v>1549</v>
      </c>
      <c r="D629" s="34" t="s">
        <v>56</v>
      </c>
      <c r="E629" s="26" t="str">
        <f t="shared" ref="E629:E631" si="388">E625</f>
        <v>urbana</v>
      </c>
      <c r="F629" s="26" t="str">
        <f t="shared" ref="F629:F632" si="389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82"/>
        <v>Geográfico</v>
      </c>
      <c r="P629" s="25" t="str">
        <f t="shared" si="382"/>
        <v>Limite</v>
      </c>
      <c r="Q629" s="35" t="str">
        <f t="shared" si="377"/>
        <v>Propriedade: tem.codigo.ap    Domínio: Geográfico     Range: Limite</v>
      </c>
      <c r="R629" s="35" t="str">
        <f t="shared" si="378"/>
        <v>Valor:  AP.2</v>
      </c>
      <c r="S629" s="19" t="s">
        <v>151</v>
      </c>
      <c r="T629" s="55" t="str">
        <f t="shared" si="379"/>
        <v>Refere-se a propriedade     tem.codigo.ap     &gt;  AP.2</v>
      </c>
      <c r="U629" s="55" t="str">
        <f t="shared" si="380"/>
        <v>AP.2</v>
      </c>
    </row>
    <row r="630" spans="1:21" ht="8.4" customHeight="1" x14ac:dyDescent="0.3">
      <c r="A630" s="32">
        <v>630</v>
      </c>
      <c r="B630" s="18" t="str">
        <f t="shared" si="387"/>
        <v>tem.codigo.ap</v>
      </c>
      <c r="C630" s="18" t="s">
        <v>1550</v>
      </c>
      <c r="D630" s="34" t="s">
        <v>56</v>
      </c>
      <c r="E630" s="26" t="str">
        <f t="shared" si="388"/>
        <v>urbana</v>
      </c>
      <c r="F630" s="26" t="str">
        <f t="shared" si="389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82"/>
        <v>Geográfico</v>
      </c>
      <c r="P630" s="25" t="str">
        <f t="shared" si="382"/>
        <v>Limite</v>
      </c>
      <c r="Q630" s="35" t="str">
        <f t="shared" si="377"/>
        <v>Propriedade: tem.codigo.ap    Domínio: Geográfico     Range: Limite</v>
      </c>
      <c r="R630" s="35" t="str">
        <f t="shared" si="378"/>
        <v>Valor:  AP.3</v>
      </c>
      <c r="S630" s="19" t="s">
        <v>151</v>
      </c>
      <c r="T630" s="55" t="str">
        <f t="shared" si="379"/>
        <v>Refere-se a propriedade     tem.codigo.ap     &gt;  AP.3</v>
      </c>
      <c r="U630" s="55" t="str">
        <f t="shared" si="380"/>
        <v>AP.3</v>
      </c>
    </row>
    <row r="631" spans="1:21" ht="8.4" customHeight="1" x14ac:dyDescent="0.3">
      <c r="A631" s="32">
        <v>631</v>
      </c>
      <c r="B631" s="18" t="str">
        <f t="shared" ref="B631:B632" si="390">F631</f>
        <v>tem.codigo.ap</v>
      </c>
      <c r="C631" s="18" t="s">
        <v>1551</v>
      </c>
      <c r="D631" s="34" t="s">
        <v>56</v>
      </c>
      <c r="E631" s="26" t="str">
        <f t="shared" si="388"/>
        <v>urbana</v>
      </c>
      <c r="F631" s="26" t="str">
        <f t="shared" si="389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82"/>
        <v>Geográfico</v>
      </c>
      <c r="P631" s="25" t="str">
        <f t="shared" si="382"/>
        <v>Limite</v>
      </c>
      <c r="Q631" s="35" t="str">
        <f t="shared" ref="Q631:Q634" si="391">_xlfn.CONCAT("Propriedade: ",  F631, "    Domínio: ", O631, "     Range: ", P631)</f>
        <v>Propriedade: tem.codigo.ap    Domínio: Geográfico     Range: Limite</v>
      </c>
      <c r="R631" s="35" t="str">
        <f t="shared" ref="R631:R634" si="392">_xlfn.CONCAT("Valor:  ", C631)</f>
        <v>Valor:  AP.4</v>
      </c>
      <c r="S631" s="19" t="s">
        <v>151</v>
      </c>
      <c r="T631" s="55" t="str">
        <f t="shared" ref="T631:T634" si="393">_xlfn.CONCAT("Refere-se a propriedade     ",F631, "     &gt;  ",U631)</f>
        <v>Refere-se a propriedade     tem.codigo.ap     &gt;  AP.4</v>
      </c>
      <c r="U631" s="55" t="str">
        <f t="shared" ref="U631:U634" si="394">C631</f>
        <v>AP.4</v>
      </c>
    </row>
    <row r="632" spans="1:21" ht="8.4" customHeight="1" x14ac:dyDescent="0.3">
      <c r="A632" s="32">
        <v>632</v>
      </c>
      <c r="B632" s="18" t="str">
        <f t="shared" si="390"/>
        <v>tem.codigo.ap</v>
      </c>
      <c r="C632" s="18" t="s">
        <v>1552</v>
      </c>
      <c r="D632" s="34" t="s">
        <v>56</v>
      </c>
      <c r="E632" s="26" t="str">
        <f t="shared" ref="E632" si="395">E631</f>
        <v>urbana</v>
      </c>
      <c r="F632" s="26" t="str">
        <f t="shared" si="389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82"/>
        <v>Geográfico</v>
      </c>
      <c r="P632" s="25" t="str">
        <f t="shared" si="382"/>
        <v>Limite</v>
      </c>
      <c r="Q632" s="35" t="str">
        <f t="shared" si="391"/>
        <v>Propriedade: tem.codigo.ap    Domínio: Geográfico     Range: Limite</v>
      </c>
      <c r="R632" s="35" t="str">
        <f t="shared" si="392"/>
        <v>Valor:  AP.5</v>
      </c>
      <c r="S632" s="19" t="s">
        <v>151</v>
      </c>
      <c r="T632" s="55" t="str">
        <f t="shared" si="393"/>
        <v>Refere-se a propriedade     tem.codigo.ap     &gt;  AP.5</v>
      </c>
      <c r="U632" s="55" t="str">
        <f t="shared" si="394"/>
        <v>AP.5</v>
      </c>
    </row>
    <row r="633" spans="1:21" ht="8.4" customHeight="1" x14ac:dyDescent="0.3">
      <c r="A633" s="32">
        <v>633</v>
      </c>
      <c r="B633" s="112" t="str">
        <f>ProjInfo!B6</f>
        <v>NBR.Data</v>
      </c>
      <c r="C633" s="112" t="str">
        <f t="shared" ref="C633:C645" si="396">F633</f>
        <v>dimensional</v>
      </c>
      <c r="D633" s="113" t="s">
        <v>46</v>
      </c>
      <c r="E633" s="41" t="str">
        <f>ProjInfo!B5</f>
        <v>NBR.Prop</v>
      </c>
      <c r="F633" s="41" t="s">
        <v>1489</v>
      </c>
      <c r="G633" s="43" t="s">
        <v>151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1441</v>
      </c>
      <c r="P633" s="40" t="s">
        <v>1474</v>
      </c>
      <c r="Q633" s="35" t="str">
        <f t="shared" si="391"/>
        <v>Propriedade: dimensional    Domínio: Modelado     Range: Em.Revit</v>
      </c>
      <c r="R633" s="35" t="str">
        <f t="shared" si="392"/>
        <v>Valor:  dimensional</v>
      </c>
      <c r="S633" s="19" t="s">
        <v>151</v>
      </c>
      <c r="T633" s="55" t="str">
        <f t="shared" si="393"/>
        <v>Refere-se a propriedade     dimensional     &gt;  dimensional</v>
      </c>
      <c r="U633" s="55" t="str">
        <f t="shared" si="394"/>
        <v>dimensional</v>
      </c>
    </row>
    <row r="634" spans="1:21" ht="8.4" customHeight="1" x14ac:dyDescent="0.3">
      <c r="A634" s="32">
        <v>634</v>
      </c>
      <c r="B634" s="63" t="str">
        <f t="shared" ref="B634:B639" si="397">E634</f>
        <v>dimensional</v>
      </c>
      <c r="C634" s="96" t="str">
        <f t="shared" si="396"/>
        <v>tem.area</v>
      </c>
      <c r="D634" s="106" t="str">
        <f t="shared" ref="D634:D637" si="398">D633</f>
        <v>xsd:decimal</v>
      </c>
      <c r="E634" s="65" t="str">
        <f>F633</f>
        <v>dimensional</v>
      </c>
      <c r="F634" s="65" t="s">
        <v>1787</v>
      </c>
      <c r="G634" s="44" t="s">
        <v>151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91"/>
        <v>Propriedade: tem.area    Domínio: Modelado     Range: Em.Revit</v>
      </c>
      <c r="R634" s="35" t="str">
        <f t="shared" si="392"/>
        <v>Valor:  tem.area</v>
      </c>
      <c r="S634" s="19" t="s">
        <v>151</v>
      </c>
      <c r="T634" s="55" t="str">
        <f t="shared" si="393"/>
        <v>Refere-se a propriedade     tem.area     &gt;  tem.area</v>
      </c>
      <c r="U634" s="55" t="str">
        <f t="shared" si="394"/>
        <v>tem.area</v>
      </c>
    </row>
    <row r="635" spans="1:21" ht="8.4" customHeight="1" x14ac:dyDescent="0.3">
      <c r="A635" s="32">
        <v>635</v>
      </c>
      <c r="B635" s="18" t="str">
        <f t="shared" si="397"/>
        <v>tem.area</v>
      </c>
      <c r="C635" s="135" t="str">
        <f t="shared" si="396"/>
        <v>tem.area.max</v>
      </c>
      <c r="D635" s="34" t="str">
        <f t="shared" si="398"/>
        <v>xsd:decimal</v>
      </c>
      <c r="E635" s="26" t="str">
        <f>F634</f>
        <v>tem.area</v>
      </c>
      <c r="F635" s="26" t="s">
        <v>1777</v>
      </c>
      <c r="G635" s="44" t="s">
        <v>151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45" si="399">O634</f>
        <v>Modelado</v>
      </c>
      <c r="P635" s="23" t="str">
        <f t="shared" ref="P635:P645" si="400">P634</f>
        <v>Em.Revit</v>
      </c>
      <c r="Q635" s="35" t="str">
        <f t="shared" ref="Q635" si="401">_xlfn.CONCAT("Propriedade: ",  F635, "    Domínio: ", O635, "     Range: ", P635)</f>
        <v>Propriedade: tem.area.max    Domínio: Modelado     Range: Em.Revit</v>
      </c>
      <c r="R635" s="35" t="str">
        <f t="shared" ref="R635" si="402">_xlfn.CONCAT("Valor:  ", C635)</f>
        <v>Valor:  tem.area.max</v>
      </c>
      <c r="S635" s="19" t="s">
        <v>151</v>
      </c>
      <c r="T635" s="55" t="str">
        <f t="shared" ref="T635" si="403">_xlfn.CONCAT("Refere-se a propriedade     ",F635, "     &gt;  ",U635)</f>
        <v>Refere-se a propriedade     tem.area.max     &gt;  tem.area.max</v>
      </c>
      <c r="U635" s="55" t="str">
        <f t="shared" ref="U635" si="404">C635</f>
        <v>tem.area.max</v>
      </c>
    </row>
    <row r="636" spans="1:21" ht="8.4" customHeight="1" x14ac:dyDescent="0.3">
      <c r="A636" s="32">
        <v>636</v>
      </c>
      <c r="B636" s="18" t="str">
        <f t="shared" si="397"/>
        <v>tem.area</v>
      </c>
      <c r="C636" s="135" t="str">
        <f t="shared" si="396"/>
        <v>tem.area.min</v>
      </c>
      <c r="D636" s="34" t="str">
        <f t="shared" si="398"/>
        <v>xsd:decimal</v>
      </c>
      <c r="E636" s="26" t="str">
        <f>E635</f>
        <v>tem.area</v>
      </c>
      <c r="F636" s="26" t="s">
        <v>1778</v>
      </c>
      <c r="G636" s="44" t="s">
        <v>151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99"/>
        <v>Modelado</v>
      </c>
      <c r="P636" s="23" t="str">
        <f t="shared" si="400"/>
        <v>Em.Revit</v>
      </c>
      <c r="Q636" s="35" t="str">
        <f t="shared" ref="Q636" si="405">_xlfn.CONCAT("Propriedade: ",  F636, "    Domínio: ", O636, "     Range: ", P636)</f>
        <v>Propriedade: tem.area.min    Domínio: Modelado     Range: Em.Revit</v>
      </c>
      <c r="R636" s="35" t="str">
        <f t="shared" ref="R636" si="406">_xlfn.CONCAT("Valor:  ", C636)</f>
        <v>Valor:  tem.area.min</v>
      </c>
      <c r="S636" s="19" t="s">
        <v>151</v>
      </c>
      <c r="T636" s="55" t="str">
        <f t="shared" ref="T636" si="407">_xlfn.CONCAT("Refere-se a propriedade     ",F636, "     &gt;  ",U636)</f>
        <v>Refere-se a propriedade     tem.area.min     &gt;  tem.area.min</v>
      </c>
      <c r="U636" s="55" t="str">
        <f t="shared" ref="U636" si="408">C636</f>
        <v>tem.area.min</v>
      </c>
    </row>
    <row r="637" spans="1:21" ht="8.4" customHeight="1" x14ac:dyDescent="0.3">
      <c r="A637" s="32">
        <v>637</v>
      </c>
      <c r="B637" s="18" t="str">
        <f t="shared" si="397"/>
        <v>tem.area</v>
      </c>
      <c r="C637" s="135" t="str">
        <f t="shared" si="396"/>
        <v>tem.area.proj</v>
      </c>
      <c r="D637" s="34" t="str">
        <f t="shared" si="398"/>
        <v>xsd:decimal</v>
      </c>
      <c r="E637" s="26" t="str">
        <f>E636</f>
        <v>tem.area</v>
      </c>
      <c r="F637" s="26" t="s">
        <v>1779</v>
      </c>
      <c r="G637" s="44" t="s">
        <v>151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99"/>
        <v>Modelado</v>
      </c>
      <c r="P637" s="23" t="str">
        <f t="shared" si="400"/>
        <v>Em.Revit</v>
      </c>
      <c r="Q637" s="35" t="str">
        <f t="shared" ref="Q637" si="409">_xlfn.CONCAT("Propriedade: ",  F637, "    Domínio: ", O637, "     Range: ", P637)</f>
        <v>Propriedade: tem.area.proj    Domínio: Modelado     Range: Em.Revit</v>
      </c>
      <c r="R637" s="35" t="str">
        <f t="shared" ref="R637" si="410">_xlfn.CONCAT("Valor:  ", C637)</f>
        <v>Valor:  tem.area.proj</v>
      </c>
      <c r="S637" s="19" t="s">
        <v>151</v>
      </c>
      <c r="T637" s="55" t="str">
        <f t="shared" ref="T637" si="411">_xlfn.CONCAT("Refere-se a propriedade     ",F637, "     &gt;  ",U637)</f>
        <v>Refere-se a propriedade     tem.area.proj     &gt;  tem.area.proj</v>
      </c>
      <c r="U637" s="55" t="str">
        <f t="shared" ref="U637" si="412">C637</f>
        <v>tem.area.proj</v>
      </c>
    </row>
    <row r="638" spans="1:21" ht="8.4" customHeight="1" x14ac:dyDescent="0.3">
      <c r="A638" s="32">
        <v>638</v>
      </c>
      <c r="B638" s="63" t="str">
        <f t="shared" si="397"/>
        <v>dimensional</v>
      </c>
      <c r="C638" s="96" t="str">
        <f t="shared" si="396"/>
        <v>tem.comprimento</v>
      </c>
      <c r="D638" s="106" t="str">
        <f>D637</f>
        <v>xsd:decimal</v>
      </c>
      <c r="E638" s="65" t="str">
        <f>E634</f>
        <v>dimensional</v>
      </c>
      <c r="F638" s="65" t="s">
        <v>1788</v>
      </c>
      <c r="G638" s="44" t="s">
        <v>151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99"/>
        <v>Modelado</v>
      </c>
      <c r="P638" s="23" t="str">
        <f t="shared" si="400"/>
        <v>Em.Revit</v>
      </c>
      <c r="Q638" s="35" t="str">
        <f t="shared" ref="Q638:Q641" si="413">_xlfn.CONCAT("Propriedade: ",  F638, "    Domínio: ", O638, "     Range: ", P638)</f>
        <v>Propriedade: tem.comprimento    Domínio: Modelado     Range: Em.Revit</v>
      </c>
      <c r="R638" s="35" t="str">
        <f t="shared" ref="R638:R641" si="414">_xlfn.CONCAT("Valor:  ", C638)</f>
        <v>Valor:  tem.comprimento</v>
      </c>
      <c r="S638" s="19" t="s">
        <v>151</v>
      </c>
      <c r="T638" s="55" t="str">
        <f t="shared" ref="T638:T641" si="415">_xlfn.CONCAT("Refere-se a propriedade     ",F638, "     &gt;  ",U638)</f>
        <v>Refere-se a propriedade     tem.comprimento     &gt;  tem.comprimento</v>
      </c>
      <c r="U638" s="55" t="str">
        <f t="shared" ref="U638:U641" si="416">C638</f>
        <v>tem.comprimento</v>
      </c>
    </row>
    <row r="639" spans="1:21" ht="8.4" customHeight="1" x14ac:dyDescent="0.3">
      <c r="A639" s="32">
        <v>639</v>
      </c>
      <c r="B639" s="18" t="str">
        <f t="shared" si="397"/>
        <v>tem.comprimento</v>
      </c>
      <c r="C639" s="135" t="str">
        <f t="shared" si="396"/>
        <v>tem.largura.max</v>
      </c>
      <c r="D639" s="34" t="str">
        <f t="shared" ref="D639:D641" si="417">D638</f>
        <v>xsd:decimal</v>
      </c>
      <c r="E639" s="26" t="str">
        <f>F638</f>
        <v>tem.comprimento</v>
      </c>
      <c r="F639" s="26" t="s">
        <v>1780</v>
      </c>
      <c r="G639" s="44" t="s">
        <v>151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99"/>
        <v>Modelado</v>
      </c>
      <c r="P639" s="23" t="str">
        <f t="shared" si="400"/>
        <v>Em.Revit</v>
      </c>
      <c r="Q639" s="35" t="str">
        <f t="shared" si="413"/>
        <v>Propriedade: tem.largura.max    Domínio: Modelado     Range: Em.Revit</v>
      </c>
      <c r="R639" s="35" t="str">
        <f t="shared" si="414"/>
        <v>Valor:  tem.largura.max</v>
      </c>
      <c r="S639" s="19" t="s">
        <v>151</v>
      </c>
      <c r="T639" s="55" t="str">
        <f t="shared" si="415"/>
        <v>Refere-se a propriedade     tem.largura.max     &gt;  tem.largura.max</v>
      </c>
      <c r="U639" s="55" t="str">
        <f t="shared" si="416"/>
        <v>tem.largura.max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5" t="str">
        <f t="shared" si="396"/>
        <v>tem.largura.min</v>
      </c>
      <c r="D640" s="34" t="str">
        <f t="shared" si="417"/>
        <v>xsd:decimal</v>
      </c>
      <c r="E640" s="26" t="str">
        <f>E639</f>
        <v>tem.comprimento</v>
      </c>
      <c r="F640" s="26" t="s">
        <v>1781</v>
      </c>
      <c r="G640" s="44" t="s">
        <v>151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99"/>
        <v>Modelado</v>
      </c>
      <c r="P640" s="23" t="str">
        <f t="shared" si="400"/>
        <v>Em.Revit</v>
      </c>
      <c r="Q640" s="35" t="str">
        <f t="shared" si="413"/>
        <v>Propriedade: tem.largura.min    Domínio: Modelado     Range: Em.Revit</v>
      </c>
      <c r="R640" s="35" t="str">
        <f t="shared" si="414"/>
        <v>Valor:  tem.largura.min</v>
      </c>
      <c r="S640" s="19" t="s">
        <v>151</v>
      </c>
      <c r="T640" s="55" t="str">
        <f t="shared" si="415"/>
        <v>Refere-se a propriedade     tem.largura.min     &gt;  tem.largura.min</v>
      </c>
      <c r="U640" s="55" t="str">
        <f t="shared" si="416"/>
        <v>tem.largura.min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5" t="str">
        <f t="shared" si="396"/>
        <v>tem.largura.proj</v>
      </c>
      <c r="D641" s="34" t="str">
        <f t="shared" si="417"/>
        <v>xsd:decimal</v>
      </c>
      <c r="E641" s="26" t="str">
        <f>E640</f>
        <v>tem.comprimento</v>
      </c>
      <c r="F641" s="26" t="s">
        <v>1782</v>
      </c>
      <c r="G641" s="44" t="s">
        <v>151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99"/>
        <v>Modelado</v>
      </c>
      <c r="P641" s="23" t="str">
        <f t="shared" si="400"/>
        <v>Em.Revit</v>
      </c>
      <c r="Q641" s="35" t="str">
        <f t="shared" si="413"/>
        <v>Propriedade: tem.largura.proj    Domínio: Modelado     Range: Em.Revit</v>
      </c>
      <c r="R641" s="35" t="str">
        <f t="shared" si="414"/>
        <v>Valor:  tem.largura.proj</v>
      </c>
      <c r="S641" s="19" t="s">
        <v>151</v>
      </c>
      <c r="T641" s="55" t="str">
        <f t="shared" si="415"/>
        <v>Refere-se a propriedade     tem.largura.proj     &gt;  tem.largura.proj</v>
      </c>
      <c r="U641" s="55" t="str">
        <f t="shared" si="416"/>
        <v>tem.largura.proj</v>
      </c>
    </row>
    <row r="642" spans="1:21" ht="8.4" customHeight="1" x14ac:dyDescent="0.3">
      <c r="A642" s="32">
        <v>642</v>
      </c>
      <c r="B642" s="63" t="str">
        <f>E642</f>
        <v>dimensional</v>
      </c>
      <c r="C642" s="96" t="str">
        <f t="shared" si="396"/>
        <v>tem.pédireito</v>
      </c>
      <c r="D642" s="106" t="str">
        <f>D641</f>
        <v>xsd:decimal</v>
      </c>
      <c r="E642" s="65" t="str">
        <f>E638</f>
        <v>dimensional</v>
      </c>
      <c r="F642" s="65" t="s">
        <v>1789</v>
      </c>
      <c r="G642" s="44" t="s">
        <v>151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99"/>
        <v>Modelado</v>
      </c>
      <c r="P642" s="23" t="str">
        <f t="shared" si="400"/>
        <v>Em.Revit</v>
      </c>
      <c r="Q642" s="35" t="str">
        <f t="shared" ref="Q642:Q645" si="418">_xlfn.CONCAT("Propriedade: ",  F642, "    Domínio: ", O642, "     Range: ", P642)</f>
        <v>Propriedade: tem.pédireito    Domínio: Modelado     Range: Em.Revit</v>
      </c>
      <c r="R642" s="35" t="str">
        <f t="shared" ref="R642:R645" si="419">_xlfn.CONCAT("Valor:  ", C642)</f>
        <v>Valor:  tem.pédireito</v>
      </c>
      <c r="S642" s="19" t="s">
        <v>151</v>
      </c>
      <c r="T642" s="55" t="str">
        <f t="shared" ref="T642:T645" si="420">_xlfn.CONCAT("Refere-se a propriedade     ",F642, "     &gt;  ",U642)</f>
        <v>Refere-se a propriedade     tem.pédireito     &gt;  tem.pédireito</v>
      </c>
      <c r="U642" s="55" t="str">
        <f t="shared" ref="U642:U645" si="421">C642</f>
        <v>tem.pédireito</v>
      </c>
    </row>
    <row r="643" spans="1:21" ht="8.4" customHeight="1" x14ac:dyDescent="0.3">
      <c r="A643" s="32">
        <v>643</v>
      </c>
      <c r="B643" s="18" t="str">
        <f>E643</f>
        <v>tem.pédireito</v>
      </c>
      <c r="C643" s="135" t="str">
        <f t="shared" si="396"/>
        <v>tem.pédireito.max</v>
      </c>
      <c r="D643" s="34" t="str">
        <f t="shared" ref="D643:D645" si="422">D642</f>
        <v>xsd:decimal</v>
      </c>
      <c r="E643" s="26" t="str">
        <f>F642</f>
        <v>tem.pédireito</v>
      </c>
      <c r="F643" s="26" t="s">
        <v>1783</v>
      </c>
      <c r="G643" s="44" t="s">
        <v>151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99"/>
        <v>Modelado</v>
      </c>
      <c r="P643" s="23" t="str">
        <f t="shared" si="400"/>
        <v>Em.Revit</v>
      </c>
      <c r="Q643" s="35" t="str">
        <f t="shared" si="418"/>
        <v>Propriedade: tem.pédireito.max    Domínio: Modelado     Range: Em.Revit</v>
      </c>
      <c r="R643" s="35" t="str">
        <f t="shared" si="419"/>
        <v>Valor:  tem.pédireito.max</v>
      </c>
      <c r="S643" s="19" t="s">
        <v>151</v>
      </c>
      <c r="T643" s="55" t="str">
        <f t="shared" si="420"/>
        <v>Refere-se a propriedade     tem.pédireito.max     &gt;  tem.pédireito.max</v>
      </c>
      <c r="U643" s="55" t="str">
        <f t="shared" si="421"/>
        <v>tem.pédireito.max</v>
      </c>
    </row>
    <row r="644" spans="1:21" ht="8.4" customHeight="1" x14ac:dyDescent="0.3">
      <c r="A644" s="32">
        <v>644</v>
      </c>
      <c r="B644" s="18" t="str">
        <f>E644</f>
        <v>tem.pédireito</v>
      </c>
      <c r="C644" s="135" t="str">
        <f t="shared" si="396"/>
        <v>tem.pédireito.min</v>
      </c>
      <c r="D644" s="34" t="str">
        <f t="shared" si="422"/>
        <v>xsd:decimal</v>
      </c>
      <c r="E644" s="26" t="str">
        <f>E643</f>
        <v>tem.pédireito</v>
      </c>
      <c r="F644" s="26" t="s">
        <v>1784</v>
      </c>
      <c r="G644" s="44" t="s">
        <v>151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99"/>
        <v>Modelado</v>
      </c>
      <c r="P644" s="23" t="str">
        <f t="shared" si="400"/>
        <v>Em.Revit</v>
      </c>
      <c r="Q644" s="35" t="str">
        <f t="shared" si="418"/>
        <v>Propriedade: tem.pédireito.min    Domínio: Modelado     Range: Em.Revit</v>
      </c>
      <c r="R644" s="35" t="str">
        <f t="shared" si="419"/>
        <v>Valor:  tem.pédireito.min</v>
      </c>
      <c r="S644" s="19" t="s">
        <v>151</v>
      </c>
      <c r="T644" s="55" t="str">
        <f t="shared" si="420"/>
        <v>Refere-se a propriedade     tem.pédireito.min     &gt;  tem.pédireito.min</v>
      </c>
      <c r="U644" s="55" t="str">
        <f t="shared" si="421"/>
        <v>tem.pédireito.min</v>
      </c>
    </row>
    <row r="645" spans="1:21" ht="8.4" customHeight="1" x14ac:dyDescent="0.3">
      <c r="A645" s="32">
        <v>645</v>
      </c>
      <c r="B645" s="18" t="str">
        <f>E645</f>
        <v>tem.pédireito</v>
      </c>
      <c r="C645" s="135" t="str">
        <f t="shared" si="396"/>
        <v>tem.pédireito.proj</v>
      </c>
      <c r="D645" s="34" t="str">
        <f t="shared" si="422"/>
        <v>xsd:decimal</v>
      </c>
      <c r="E645" s="26" t="str">
        <f>E644</f>
        <v>tem.pédireito</v>
      </c>
      <c r="F645" s="26" t="s">
        <v>1785</v>
      </c>
      <c r="G645" s="44" t="s">
        <v>151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99"/>
        <v>Modelado</v>
      </c>
      <c r="P645" s="23" t="str">
        <f t="shared" si="400"/>
        <v>Em.Revit</v>
      </c>
      <c r="Q645" s="35" t="str">
        <f t="shared" si="418"/>
        <v>Propriedade: tem.pédireito.proj    Domínio: Modelado     Range: Em.Revit</v>
      </c>
      <c r="R645" s="35" t="str">
        <f t="shared" si="419"/>
        <v>Valor:  tem.pédireito.proj</v>
      </c>
      <c r="S645" s="19" t="s">
        <v>151</v>
      </c>
      <c r="T645" s="55" t="str">
        <f t="shared" si="420"/>
        <v>Refere-se a propriedade     tem.pédireito.proj     &gt;  tem.pédireito.proj</v>
      </c>
      <c r="U645" s="55" t="str">
        <f t="shared" si="421"/>
        <v>tem.pédireito.proj</v>
      </c>
    </row>
    <row r="646" spans="1:21" ht="8.4" customHeight="1" x14ac:dyDescent="0.3">
      <c r="C646" s="116"/>
    </row>
  </sheetData>
  <phoneticPr fontId="1" type="noConversion"/>
  <conditionalFormatting sqref="B39 D39:E39 B66:B81 D66:E81 O67:O158 B83:B158 D83:E158">
    <cfRule type="cellIs" dxfId="55" priority="65" operator="equal">
      <formula>"null"</formula>
    </cfRule>
  </conditionalFormatting>
  <conditionalFormatting sqref="B51 D51:E51">
    <cfRule type="cellIs" dxfId="54" priority="63" operator="equal">
      <formula>"null"</formula>
    </cfRule>
  </conditionalFormatting>
  <conditionalFormatting sqref="C67 B82:E82">
    <cfRule type="cellIs" dxfId="53" priority="38" operator="equal">
      <formula>"null"</formula>
    </cfRule>
  </conditionalFormatting>
  <conditionalFormatting sqref="C91:C94">
    <cfRule type="duplicateValues" dxfId="52" priority="49"/>
    <cfRule type="duplicateValues" dxfId="51" priority="50"/>
    <cfRule type="duplicateValues" dxfId="50" priority="51"/>
    <cfRule type="duplicateValues" dxfId="49" priority="52"/>
    <cfRule type="cellIs" dxfId="48" priority="53" operator="equal">
      <formula>"null"</formula>
    </cfRule>
    <cfRule type="duplicateValues" dxfId="47" priority="54"/>
    <cfRule type="duplicateValues" dxfId="46" priority="56"/>
    <cfRule type="duplicateValues" dxfId="45" priority="57"/>
  </conditionalFormatting>
  <conditionalFormatting sqref="C91:C95">
    <cfRule type="duplicateValues" dxfId="44" priority="55"/>
  </conditionalFormatting>
  <conditionalFormatting sqref="C95">
    <cfRule type="cellIs" dxfId="43" priority="43" operator="equal">
      <formula>"null"</formula>
    </cfRule>
    <cfRule type="duplicateValues" dxfId="42" priority="44"/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D579:D632 B633:B645 D633:E645">
    <cfRule type="cellIs" dxfId="37" priority="1" operator="equal">
      <formula>"null"</formula>
    </cfRule>
  </conditionalFormatting>
  <conditionalFormatting sqref="G1:N1048576">
    <cfRule type="cellIs" dxfId="36" priority="22" operator="equal">
      <formula>"null"</formula>
    </cfRule>
  </conditionalFormatting>
  <conditionalFormatting sqref="O159:O193 B159:B578 D159:E578">
    <cfRule type="cellIs" dxfId="35" priority="25" operator="equal">
      <formula>"null"</formula>
    </cfRule>
  </conditionalFormatting>
  <conditionalFormatting sqref="W104 W107 W109 W111 W113 W115 W117">
    <cfRule type="cellIs" dxfId="34" priority="41" operator="equal">
      <formula>"null"</formula>
    </cfRule>
  </conditionalFormatting>
  <conditionalFormatting sqref="W119">
    <cfRule type="cellIs" dxfId="33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44 B592:B593 E588:E590 B599 E627 E593 B588:B589 B585:B586 B582:B583 E583 B627 B167 B645 B6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1"/>
  <sheetViews>
    <sheetView zoomScale="265" zoomScaleNormal="265" workbookViewId="0">
      <selection activeCell="C12" sqref="C12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1393</v>
      </c>
      <c r="L1" s="37" t="s">
        <v>1394</v>
      </c>
      <c r="M1" s="37" t="s">
        <v>1395</v>
      </c>
      <c r="N1" s="37" t="s">
        <v>1396</v>
      </c>
      <c r="O1" s="37" t="s">
        <v>1397</v>
      </c>
      <c r="P1" s="37" t="s">
        <v>1398</v>
      </c>
      <c r="Q1" s="37" t="s">
        <v>1399</v>
      </c>
      <c r="R1" s="37" t="s">
        <v>1400</v>
      </c>
      <c r="S1" s="37" t="s">
        <v>1401</v>
      </c>
      <c r="T1" s="37" t="s">
        <v>1402</v>
      </c>
      <c r="U1" s="37" t="s">
        <v>1403</v>
      </c>
    </row>
    <row r="2" spans="1:21" ht="7.8" customHeight="1" x14ac:dyDescent="0.3">
      <c r="A2" s="66">
        <v>2</v>
      </c>
      <c r="B2" s="24" t="s">
        <v>1037</v>
      </c>
      <c r="C2" s="24" t="s">
        <v>1038</v>
      </c>
      <c r="D2" s="24" t="s">
        <v>1039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951</v>
      </c>
      <c r="C3" s="24" t="s">
        <v>952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1217</v>
      </c>
      <c r="C4" s="24" t="s">
        <v>1218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1351</v>
      </c>
      <c r="D5" s="45" t="s">
        <v>1349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1265</v>
      </c>
      <c r="C9" s="2" t="s">
        <v>1266</v>
      </c>
      <c r="D9" s="2" t="s">
        <v>1267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C11" s="30"/>
    </row>
  </sheetData>
  <phoneticPr fontId="1" type="noConversion"/>
  <conditionalFormatting sqref="A1:XFD1 A2:A10 L2:XFD10 A11:XFD1048576">
    <cfRule type="cellIs" dxfId="32" priority="88" operator="equal">
      <formula>"null"</formula>
    </cfRule>
  </conditionalFormatting>
  <conditionalFormatting sqref="B2:K4 E5:G5 H5:K6 B6 D7:K8 E9:K9 E10:F10 J10:K10">
    <cfRule type="cellIs" dxfId="31" priority="31" operator="equal">
      <formula>"null"</formula>
    </cfRule>
  </conditionalFormatting>
  <conditionalFormatting sqref="G10"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H10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</conditionalFormatting>
  <conditionalFormatting sqref="I10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4" customWidth="1"/>
    <col min="12" max="12" width="6.44140625" style="79" customWidth="1"/>
    <col min="13" max="13" width="5.109375" style="134" customWidth="1"/>
    <col min="14" max="14" width="6.44140625" style="79" customWidth="1"/>
    <col min="15" max="15" width="5.109375" style="134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1258</v>
      </c>
      <c r="C1" s="76" t="s">
        <v>1257</v>
      </c>
      <c r="D1" s="76" t="s">
        <v>1259</v>
      </c>
      <c r="E1" s="76" t="s">
        <v>1260</v>
      </c>
      <c r="F1" s="76" t="s">
        <v>1790</v>
      </c>
      <c r="G1" s="76" t="s">
        <v>1261</v>
      </c>
      <c r="H1" s="99" t="s">
        <v>1791</v>
      </c>
      <c r="I1" s="76" t="s">
        <v>1262</v>
      </c>
      <c r="J1" s="76" t="s">
        <v>1792</v>
      </c>
      <c r="K1" s="131" t="s">
        <v>1795</v>
      </c>
      <c r="L1" s="76" t="s">
        <v>1793</v>
      </c>
      <c r="M1" s="131" t="s">
        <v>1796</v>
      </c>
      <c r="N1" s="76" t="s">
        <v>1794</v>
      </c>
      <c r="O1" s="131" t="s">
        <v>1797</v>
      </c>
    </row>
    <row r="2" spans="1:15" ht="8.4" customHeight="1" x14ac:dyDescent="0.15">
      <c r="A2" s="73">
        <v>2</v>
      </c>
      <c r="B2" s="6" t="s">
        <v>1417</v>
      </c>
      <c r="C2" s="4" t="s">
        <v>1183</v>
      </c>
      <c r="D2" s="44" t="s">
        <v>151</v>
      </c>
      <c r="E2" s="6" t="s">
        <v>151</v>
      </c>
      <c r="F2" s="80" t="s">
        <v>1476</v>
      </c>
      <c r="G2" s="78" t="s">
        <v>1255</v>
      </c>
      <c r="H2" s="19" t="s">
        <v>1741</v>
      </c>
      <c r="I2" s="78" t="s">
        <v>1416</v>
      </c>
      <c r="J2" s="77" t="s">
        <v>151</v>
      </c>
      <c r="K2" s="132" t="s">
        <v>151</v>
      </c>
      <c r="L2" s="77" t="s">
        <v>151</v>
      </c>
      <c r="M2" s="132" t="s">
        <v>151</v>
      </c>
      <c r="N2" s="77" t="s">
        <v>151</v>
      </c>
      <c r="O2" s="132" t="s">
        <v>151</v>
      </c>
    </row>
    <row r="3" spans="1:15" ht="8.4" customHeight="1" x14ac:dyDescent="0.15">
      <c r="A3" s="73">
        <v>3</v>
      </c>
      <c r="B3" s="6" t="s">
        <v>1418</v>
      </c>
      <c r="C3" s="4" t="s">
        <v>1181</v>
      </c>
      <c r="D3" s="44" t="s">
        <v>1010</v>
      </c>
      <c r="E3" s="6" t="s">
        <v>1417</v>
      </c>
      <c r="F3" s="80" t="s">
        <v>1476</v>
      </c>
      <c r="G3" s="78" t="s">
        <v>1255</v>
      </c>
      <c r="H3" s="19" t="s">
        <v>1740</v>
      </c>
      <c r="I3" s="78" t="s">
        <v>1246</v>
      </c>
      <c r="J3" s="77" t="s">
        <v>151</v>
      </c>
      <c r="K3" s="132" t="s">
        <v>151</v>
      </c>
      <c r="L3" s="77" t="s">
        <v>151</v>
      </c>
      <c r="M3" s="132" t="s">
        <v>151</v>
      </c>
      <c r="N3" s="77" t="s">
        <v>151</v>
      </c>
      <c r="O3" s="132" t="s">
        <v>151</v>
      </c>
    </row>
    <row r="4" spans="1:15" ht="8.4" customHeight="1" x14ac:dyDescent="0.15">
      <c r="A4" s="73">
        <v>4</v>
      </c>
      <c r="B4" s="6" t="s">
        <v>1415</v>
      </c>
      <c r="C4" s="4" t="s">
        <v>1182</v>
      </c>
      <c r="D4" s="44" t="s">
        <v>1010</v>
      </c>
      <c r="E4" s="6" t="s">
        <v>1418</v>
      </c>
      <c r="F4" s="80" t="s">
        <v>1476</v>
      </c>
      <c r="G4" s="78" t="s">
        <v>1255</v>
      </c>
      <c r="H4" s="19" t="s">
        <v>1739</v>
      </c>
      <c r="I4" s="78" t="s">
        <v>1244</v>
      </c>
      <c r="J4" s="77" t="s">
        <v>151</v>
      </c>
      <c r="K4" s="132" t="s">
        <v>151</v>
      </c>
      <c r="L4" s="77" t="s">
        <v>151</v>
      </c>
      <c r="M4" s="132" t="s">
        <v>151</v>
      </c>
      <c r="N4" s="77" t="s">
        <v>151</v>
      </c>
      <c r="O4" s="132" t="s">
        <v>151</v>
      </c>
    </row>
    <row r="5" spans="1:15" ht="8.4" customHeight="1" x14ac:dyDescent="0.15">
      <c r="A5" s="73">
        <v>5</v>
      </c>
      <c r="B5" s="6" t="s">
        <v>1243</v>
      </c>
      <c r="C5" s="4" t="s">
        <v>391</v>
      </c>
      <c r="D5" s="44" t="s">
        <v>1010</v>
      </c>
      <c r="E5" s="6" t="s">
        <v>1415</v>
      </c>
      <c r="F5" s="80" t="s">
        <v>1476</v>
      </c>
      <c r="G5" s="78" t="s">
        <v>1255</v>
      </c>
      <c r="H5" s="19" t="s">
        <v>1738</v>
      </c>
      <c r="I5" s="78" t="s">
        <v>1245</v>
      </c>
      <c r="J5" s="77" t="s">
        <v>151</v>
      </c>
      <c r="K5" s="132" t="s">
        <v>151</v>
      </c>
      <c r="L5" s="77" t="s">
        <v>151</v>
      </c>
      <c r="M5" s="132" t="s">
        <v>151</v>
      </c>
      <c r="N5" s="77" t="s">
        <v>151</v>
      </c>
      <c r="O5" s="132" t="s">
        <v>151</v>
      </c>
    </row>
    <row r="6" spans="1:15" ht="8.4" customHeight="1" x14ac:dyDescent="0.15">
      <c r="A6" s="73">
        <v>6</v>
      </c>
      <c r="B6" s="6" t="s">
        <v>1253</v>
      </c>
      <c r="C6" s="4" t="s">
        <v>667</v>
      </c>
      <c r="D6" s="44" t="s">
        <v>1010</v>
      </c>
      <c r="E6" s="6" t="s">
        <v>1243</v>
      </c>
      <c r="F6" s="80" t="s">
        <v>1476</v>
      </c>
      <c r="G6" s="78" t="s">
        <v>1255</v>
      </c>
      <c r="H6" s="19" t="s">
        <v>1344</v>
      </c>
      <c r="I6" s="78" t="s">
        <v>1414</v>
      </c>
      <c r="J6" s="77" t="s">
        <v>151</v>
      </c>
      <c r="K6" s="132" t="s">
        <v>151</v>
      </c>
      <c r="L6" s="77" t="s">
        <v>151</v>
      </c>
      <c r="M6" s="132" t="s">
        <v>151</v>
      </c>
      <c r="N6" s="77" t="s">
        <v>151</v>
      </c>
      <c r="O6" s="132" t="s">
        <v>151</v>
      </c>
    </row>
    <row r="7" spans="1:15" ht="8.4" customHeight="1" x14ac:dyDescent="0.15">
      <c r="A7" s="73">
        <v>7</v>
      </c>
      <c r="B7" s="6" t="s">
        <v>1247</v>
      </c>
      <c r="C7" s="4" t="s">
        <v>947</v>
      </c>
      <c r="D7" s="44" t="s">
        <v>1010</v>
      </c>
      <c r="E7" s="6" t="s">
        <v>1253</v>
      </c>
      <c r="F7" s="80" t="s">
        <v>1476</v>
      </c>
      <c r="G7" s="78" t="s">
        <v>1256</v>
      </c>
      <c r="H7" s="19" t="s">
        <v>1335</v>
      </c>
      <c r="I7" s="78" t="s">
        <v>1254</v>
      </c>
      <c r="J7" s="77" t="s">
        <v>1778</v>
      </c>
      <c r="K7" s="133">
        <v>3</v>
      </c>
      <c r="L7" s="77" t="s">
        <v>1777</v>
      </c>
      <c r="M7" s="133">
        <v>5</v>
      </c>
      <c r="N7" s="77" t="s">
        <v>1779</v>
      </c>
      <c r="O7" s="133">
        <v>4.55</v>
      </c>
    </row>
    <row r="8" spans="1:15" ht="8.4" customHeight="1" x14ac:dyDescent="0.15">
      <c r="A8" s="73">
        <v>8</v>
      </c>
      <c r="B8" s="6" t="s">
        <v>1248</v>
      </c>
      <c r="C8" s="4" t="s">
        <v>947</v>
      </c>
      <c r="D8" s="44" t="s">
        <v>1010</v>
      </c>
      <c r="E8" s="6" t="s">
        <v>1253</v>
      </c>
      <c r="F8" s="80" t="s">
        <v>1476</v>
      </c>
      <c r="G8" s="78" t="s">
        <v>1256</v>
      </c>
      <c r="H8" s="19" t="s">
        <v>1335</v>
      </c>
      <c r="I8" s="78" t="s">
        <v>1254</v>
      </c>
      <c r="J8" s="77" t="s">
        <v>1778</v>
      </c>
      <c r="K8" s="133">
        <v>3</v>
      </c>
      <c r="L8" s="77" t="s">
        <v>1777</v>
      </c>
      <c r="M8" s="133">
        <v>6</v>
      </c>
      <c r="N8" s="77" t="s">
        <v>1779</v>
      </c>
      <c r="O8" s="133">
        <v>5.33</v>
      </c>
    </row>
    <row r="9" spans="1:15" ht="8.4" customHeight="1" x14ac:dyDescent="0.15">
      <c r="A9" s="73">
        <v>9</v>
      </c>
      <c r="B9" s="6" t="s">
        <v>1249</v>
      </c>
      <c r="C9" s="4" t="s">
        <v>947</v>
      </c>
      <c r="D9" s="44" t="s">
        <v>1010</v>
      </c>
      <c r="E9" s="6" t="s">
        <v>1253</v>
      </c>
      <c r="F9" s="80" t="s">
        <v>1476</v>
      </c>
      <c r="G9" s="78" t="s">
        <v>1256</v>
      </c>
      <c r="H9" s="19" t="s">
        <v>1335</v>
      </c>
      <c r="I9" s="78" t="s">
        <v>1254</v>
      </c>
      <c r="J9" s="77" t="s">
        <v>1778</v>
      </c>
      <c r="K9" s="133">
        <v>3</v>
      </c>
      <c r="L9" s="77" t="s">
        <v>1777</v>
      </c>
      <c r="M9" s="133">
        <v>7</v>
      </c>
      <c r="N9" s="77" t="s">
        <v>1779</v>
      </c>
      <c r="O9" s="133">
        <v>6.44</v>
      </c>
    </row>
    <row r="10" spans="1:15" ht="8.4" customHeight="1" x14ac:dyDescent="0.15">
      <c r="A10" s="73">
        <v>10</v>
      </c>
      <c r="B10" s="6" t="s">
        <v>1250</v>
      </c>
      <c r="C10" s="4" t="s">
        <v>947</v>
      </c>
      <c r="D10" s="44" t="s">
        <v>1010</v>
      </c>
      <c r="E10" s="6" t="s">
        <v>1253</v>
      </c>
      <c r="F10" s="80" t="s">
        <v>1476</v>
      </c>
      <c r="G10" s="78" t="s">
        <v>1256</v>
      </c>
      <c r="H10" s="19" t="s">
        <v>1335</v>
      </c>
      <c r="I10" s="78" t="s">
        <v>1254</v>
      </c>
      <c r="J10" s="77" t="s">
        <v>1778</v>
      </c>
      <c r="K10" s="133">
        <v>3</v>
      </c>
      <c r="L10" s="77" t="s">
        <v>1777</v>
      </c>
      <c r="M10" s="133">
        <v>6</v>
      </c>
      <c r="N10" s="77" t="s">
        <v>1779</v>
      </c>
      <c r="O10" s="133">
        <v>5.95</v>
      </c>
    </row>
    <row r="11" spans="1:15" ht="8.4" customHeight="1" x14ac:dyDescent="0.15">
      <c r="A11" s="73">
        <v>11</v>
      </c>
      <c r="B11" s="6" t="s">
        <v>1251</v>
      </c>
      <c r="C11" s="4" t="s">
        <v>947</v>
      </c>
      <c r="D11" s="44" t="s">
        <v>1010</v>
      </c>
      <c r="E11" s="6" t="s">
        <v>1253</v>
      </c>
      <c r="F11" s="80" t="s">
        <v>1476</v>
      </c>
      <c r="G11" s="78" t="s">
        <v>1256</v>
      </c>
      <c r="H11" s="19" t="s">
        <v>1335</v>
      </c>
      <c r="I11" s="78" t="s">
        <v>1254</v>
      </c>
      <c r="J11" s="77" t="s">
        <v>1778</v>
      </c>
      <c r="K11" s="133">
        <v>3</v>
      </c>
      <c r="L11" s="77" t="s">
        <v>1777</v>
      </c>
      <c r="M11" s="133">
        <v>7</v>
      </c>
      <c r="N11" s="77" t="s">
        <v>1779</v>
      </c>
      <c r="O11" s="133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2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2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3" t="s">
        <v>1729</v>
      </c>
      <c r="B1" s="124" t="str">
        <f>ProjInfo!B5</f>
        <v>NBR.Prop</v>
      </c>
      <c r="C1" s="125" t="str">
        <f>ProjInfo!B6</f>
        <v>NBR.Data</v>
      </c>
      <c r="D1" s="129" t="s">
        <v>1775</v>
      </c>
      <c r="E1" s="124" t="s">
        <v>1732</v>
      </c>
      <c r="F1" s="125" t="s">
        <v>1731</v>
      </c>
      <c r="G1" s="126" t="s">
        <v>1732</v>
      </c>
      <c r="H1" s="127" t="s">
        <v>1731</v>
      </c>
      <c r="I1" s="123" t="s">
        <v>1729</v>
      </c>
      <c r="J1" s="124" t="s">
        <v>1732</v>
      </c>
      <c r="K1" s="125" t="s">
        <v>1731</v>
      </c>
      <c r="L1" s="126" t="s">
        <v>1732</v>
      </c>
      <c r="M1" s="127" t="s">
        <v>1731</v>
      </c>
      <c r="N1" s="128" t="s">
        <v>1729</v>
      </c>
      <c r="O1" s="124" t="s">
        <v>1732</v>
      </c>
      <c r="P1" s="127" t="s">
        <v>1731</v>
      </c>
    </row>
    <row r="2" spans="1:16" s="3" customFormat="1" ht="7.8" x14ac:dyDescent="0.3">
      <c r="A2" s="10" t="s">
        <v>391</v>
      </c>
      <c r="B2" s="117" t="str">
        <f>B1</f>
        <v>NBR.Prop</v>
      </c>
      <c r="C2" s="118" t="str">
        <f>C1</f>
        <v>NBR.Data</v>
      </c>
      <c r="D2" s="130" t="s">
        <v>1776</v>
      </c>
      <c r="E2" s="117" t="s">
        <v>1733</v>
      </c>
      <c r="F2" s="17" t="s">
        <v>1725</v>
      </c>
      <c r="G2" s="119" t="s">
        <v>1734</v>
      </c>
      <c r="H2" s="120">
        <v>70</v>
      </c>
      <c r="I2" s="9" t="s">
        <v>1730</v>
      </c>
      <c r="J2" s="117" t="s">
        <v>1735</v>
      </c>
      <c r="K2" s="17" t="s">
        <v>1573</v>
      </c>
      <c r="L2" s="119" t="s">
        <v>1736</v>
      </c>
      <c r="M2" s="120" t="s">
        <v>1742</v>
      </c>
      <c r="N2" s="42" t="s">
        <v>1270</v>
      </c>
      <c r="O2" s="121" t="s">
        <v>1737</v>
      </c>
      <c r="P2" s="120" t="s">
        <v>1550</v>
      </c>
    </row>
    <row r="3" spans="1:16" s="3" customFormat="1" ht="7.8" x14ac:dyDescent="0.3">
      <c r="A3" s="10" t="s">
        <v>391</v>
      </c>
      <c r="B3" s="117" t="str">
        <f t="shared" ref="B3:B66" si="0">B2</f>
        <v>NBR.Prop</v>
      </c>
      <c r="C3" s="118" t="str">
        <f t="shared" ref="C3:C66" si="1">C2</f>
        <v>NBR.Data</v>
      </c>
      <c r="D3" s="130" t="s">
        <v>1776</v>
      </c>
      <c r="E3" s="117" t="s">
        <v>1733</v>
      </c>
      <c r="F3" s="17" t="s">
        <v>1679</v>
      </c>
      <c r="G3" s="119" t="s">
        <v>1734</v>
      </c>
      <c r="H3" s="120">
        <v>111</v>
      </c>
      <c r="I3" s="9" t="s">
        <v>1730</v>
      </c>
      <c r="J3" s="117" t="s">
        <v>1735</v>
      </c>
      <c r="K3" s="17" t="s">
        <v>1575</v>
      </c>
      <c r="L3" s="119" t="s">
        <v>1736</v>
      </c>
      <c r="M3" s="120" t="s">
        <v>1743</v>
      </c>
      <c r="N3" s="42" t="s">
        <v>1270</v>
      </c>
      <c r="O3" s="121" t="s">
        <v>1737</v>
      </c>
      <c r="P3" s="120" t="s">
        <v>1550</v>
      </c>
    </row>
    <row r="4" spans="1:16" s="3" customFormat="1" ht="7.8" x14ac:dyDescent="0.3">
      <c r="A4" s="10" t="s">
        <v>391</v>
      </c>
      <c r="B4" s="117" t="str">
        <f t="shared" si="0"/>
        <v>NBR.Prop</v>
      </c>
      <c r="C4" s="118" t="str">
        <f t="shared" si="1"/>
        <v>NBR.Data</v>
      </c>
      <c r="D4" s="130" t="s">
        <v>1776</v>
      </c>
      <c r="E4" s="117" t="s">
        <v>1733</v>
      </c>
      <c r="F4" s="17" t="s">
        <v>1603</v>
      </c>
      <c r="G4" s="119" t="s">
        <v>1734</v>
      </c>
      <c r="H4" s="120">
        <v>67</v>
      </c>
      <c r="I4" s="9" t="s">
        <v>1730</v>
      </c>
      <c r="J4" s="117" t="s">
        <v>1735</v>
      </c>
      <c r="K4" s="17" t="s">
        <v>1573</v>
      </c>
      <c r="L4" s="119" t="s">
        <v>1736</v>
      </c>
      <c r="M4" s="120" t="s">
        <v>1742</v>
      </c>
      <c r="N4" s="42" t="s">
        <v>1270</v>
      </c>
      <c r="O4" s="121" t="s">
        <v>1737</v>
      </c>
      <c r="P4" s="120" t="s">
        <v>1550</v>
      </c>
    </row>
    <row r="5" spans="1:16" s="3" customFormat="1" ht="7.8" x14ac:dyDescent="0.3">
      <c r="A5" s="10" t="s">
        <v>391</v>
      </c>
      <c r="B5" s="117" t="str">
        <f t="shared" si="0"/>
        <v>NBR.Prop</v>
      </c>
      <c r="C5" s="118" t="str">
        <f t="shared" si="1"/>
        <v>NBR.Data</v>
      </c>
      <c r="D5" s="130" t="s">
        <v>1776</v>
      </c>
      <c r="E5" s="117" t="s">
        <v>1733</v>
      </c>
      <c r="F5" s="17" t="s">
        <v>1657</v>
      </c>
      <c r="G5" s="119" t="s">
        <v>1734</v>
      </c>
      <c r="H5" s="120">
        <v>34</v>
      </c>
      <c r="I5" s="9" t="s">
        <v>1730</v>
      </c>
      <c r="J5" s="117" t="s">
        <v>1735</v>
      </c>
      <c r="K5" s="17" t="s">
        <v>1584</v>
      </c>
      <c r="L5" s="119" t="s">
        <v>1736</v>
      </c>
      <c r="M5" s="120" t="s">
        <v>1744</v>
      </c>
      <c r="N5" s="42" t="s">
        <v>1270</v>
      </c>
      <c r="O5" s="121" t="s">
        <v>1737</v>
      </c>
      <c r="P5" s="120" t="s">
        <v>1549</v>
      </c>
    </row>
    <row r="6" spans="1:16" s="3" customFormat="1" ht="7.8" x14ac:dyDescent="0.3">
      <c r="A6" s="10" t="s">
        <v>391</v>
      </c>
      <c r="B6" s="117" t="str">
        <f t="shared" si="0"/>
        <v>NBR.Prop</v>
      </c>
      <c r="C6" s="118" t="str">
        <f t="shared" si="1"/>
        <v>NBR.Data</v>
      </c>
      <c r="D6" s="130" t="s">
        <v>1776</v>
      </c>
      <c r="E6" s="117" t="s">
        <v>1733</v>
      </c>
      <c r="F6" s="17" t="s">
        <v>1717</v>
      </c>
      <c r="G6" s="119" t="s">
        <v>1734</v>
      </c>
      <c r="H6" s="120">
        <v>107</v>
      </c>
      <c r="I6" s="9" t="s">
        <v>1730</v>
      </c>
      <c r="J6" s="117" t="s">
        <v>1735</v>
      </c>
      <c r="K6" s="17" t="s">
        <v>1557</v>
      </c>
      <c r="L6" s="119" t="s">
        <v>1736</v>
      </c>
      <c r="M6" s="120" t="s">
        <v>1745</v>
      </c>
      <c r="N6" s="42" t="s">
        <v>1270</v>
      </c>
      <c r="O6" s="121" t="s">
        <v>1737</v>
      </c>
      <c r="P6" s="120" t="s">
        <v>1550</v>
      </c>
    </row>
    <row r="7" spans="1:16" s="3" customFormat="1" ht="7.8" x14ac:dyDescent="0.3">
      <c r="A7" s="10" t="s">
        <v>391</v>
      </c>
      <c r="B7" s="117" t="str">
        <f t="shared" si="0"/>
        <v>NBR.Prop</v>
      </c>
      <c r="C7" s="118" t="str">
        <f t="shared" si="1"/>
        <v>NBR.Data</v>
      </c>
      <c r="D7" s="130" t="s">
        <v>1776</v>
      </c>
      <c r="E7" s="117" t="s">
        <v>1733</v>
      </c>
      <c r="F7" s="17" t="s">
        <v>1716</v>
      </c>
      <c r="G7" s="119" t="s">
        <v>1734</v>
      </c>
      <c r="H7" s="120">
        <v>37</v>
      </c>
      <c r="I7" s="9" t="s">
        <v>1730</v>
      </c>
      <c r="J7" s="117" t="s">
        <v>1735</v>
      </c>
      <c r="K7" s="17" t="s">
        <v>1586</v>
      </c>
      <c r="L7" s="119" t="s">
        <v>1736</v>
      </c>
      <c r="M7" s="120" t="s">
        <v>1746</v>
      </c>
      <c r="N7" s="42" t="s">
        <v>1270</v>
      </c>
      <c r="O7" s="121" t="s">
        <v>1737</v>
      </c>
      <c r="P7" s="120" t="s">
        <v>1549</v>
      </c>
    </row>
    <row r="8" spans="1:16" s="3" customFormat="1" ht="7.8" x14ac:dyDescent="0.3">
      <c r="A8" s="10" t="s">
        <v>391</v>
      </c>
      <c r="B8" s="117" t="str">
        <f t="shared" si="0"/>
        <v>NBR.Prop</v>
      </c>
      <c r="C8" s="118" t="str">
        <f t="shared" si="1"/>
        <v>NBR.Data</v>
      </c>
      <c r="D8" s="130" t="s">
        <v>1776</v>
      </c>
      <c r="E8" s="117" t="s">
        <v>1733</v>
      </c>
      <c r="F8" s="17" t="s">
        <v>1671</v>
      </c>
      <c r="G8" s="119" t="s">
        <v>1734</v>
      </c>
      <c r="H8" s="120">
        <v>116</v>
      </c>
      <c r="I8" s="9" t="s">
        <v>1730</v>
      </c>
      <c r="J8" s="117" t="s">
        <v>1735</v>
      </c>
      <c r="K8" s="17" t="s">
        <v>1569</v>
      </c>
      <c r="L8" s="119" t="s">
        <v>1736</v>
      </c>
      <c r="M8" s="120" t="s">
        <v>1747</v>
      </c>
      <c r="N8" s="42" t="s">
        <v>1270</v>
      </c>
      <c r="O8" s="121" t="s">
        <v>1737</v>
      </c>
      <c r="P8" s="120" t="s">
        <v>1551</v>
      </c>
    </row>
    <row r="9" spans="1:16" s="3" customFormat="1" ht="7.8" x14ac:dyDescent="0.3">
      <c r="A9" s="10" t="s">
        <v>391</v>
      </c>
      <c r="B9" s="117" t="str">
        <f t="shared" si="0"/>
        <v>NBR.Prop</v>
      </c>
      <c r="C9" s="118" t="str">
        <f t="shared" si="1"/>
        <v>NBR.Data</v>
      </c>
      <c r="D9" s="130" t="s">
        <v>1776</v>
      </c>
      <c r="E9" s="117" t="s">
        <v>1733</v>
      </c>
      <c r="F9" s="17" t="s">
        <v>1592</v>
      </c>
      <c r="G9" s="119" t="s">
        <v>1734</v>
      </c>
      <c r="H9" s="120">
        <v>97</v>
      </c>
      <c r="I9" s="9" t="s">
        <v>1730</v>
      </c>
      <c r="J9" s="117" t="s">
        <v>1735</v>
      </c>
      <c r="K9" s="17" t="s">
        <v>1509</v>
      </c>
      <c r="L9" s="119" t="s">
        <v>1736</v>
      </c>
      <c r="M9" s="120" t="s">
        <v>1748</v>
      </c>
      <c r="N9" s="42" t="s">
        <v>1270</v>
      </c>
      <c r="O9" s="121" t="s">
        <v>1737</v>
      </c>
      <c r="P9" s="120" t="s">
        <v>1550</v>
      </c>
    </row>
    <row r="10" spans="1:16" s="3" customFormat="1" ht="7.8" x14ac:dyDescent="0.3">
      <c r="A10" s="10" t="s">
        <v>391</v>
      </c>
      <c r="B10" s="117" t="str">
        <f t="shared" si="0"/>
        <v>NBR.Prop</v>
      </c>
      <c r="C10" s="118" t="str">
        <f t="shared" si="1"/>
        <v>NBR.Data</v>
      </c>
      <c r="D10" s="130" t="s">
        <v>1776</v>
      </c>
      <c r="E10" s="117" t="s">
        <v>1733</v>
      </c>
      <c r="F10" s="17" t="s">
        <v>1553</v>
      </c>
      <c r="G10" s="119" t="s">
        <v>1734</v>
      </c>
      <c r="H10" s="120">
        <v>141</v>
      </c>
      <c r="I10" s="9" t="s">
        <v>1730</v>
      </c>
      <c r="J10" s="117" t="s">
        <v>1735</v>
      </c>
      <c r="K10" s="17" t="s">
        <v>1558</v>
      </c>
      <c r="L10" s="119" t="s">
        <v>1736</v>
      </c>
      <c r="M10" s="120" t="s">
        <v>1749</v>
      </c>
      <c r="N10" s="42" t="s">
        <v>1270</v>
      </c>
      <c r="O10" s="121" t="s">
        <v>1737</v>
      </c>
      <c r="P10" s="120" t="s">
        <v>1552</v>
      </c>
    </row>
    <row r="11" spans="1:16" s="3" customFormat="1" ht="7.8" x14ac:dyDescent="0.3">
      <c r="A11" s="10" t="s">
        <v>391</v>
      </c>
      <c r="B11" s="117" t="str">
        <f t="shared" si="0"/>
        <v>NBR.Prop</v>
      </c>
      <c r="C11" s="118" t="str">
        <f t="shared" si="1"/>
        <v>NBR.Data</v>
      </c>
      <c r="D11" s="130" t="s">
        <v>1776</v>
      </c>
      <c r="E11" s="117" t="s">
        <v>1733</v>
      </c>
      <c r="F11" s="17" t="s">
        <v>1642</v>
      </c>
      <c r="G11" s="119" t="s">
        <v>1734</v>
      </c>
      <c r="H11" s="120">
        <v>128</v>
      </c>
      <c r="I11" s="9" t="s">
        <v>1730</v>
      </c>
      <c r="J11" s="117" t="s">
        <v>1735</v>
      </c>
      <c r="K11" s="17" t="s">
        <v>1559</v>
      </c>
      <c r="L11" s="119" t="s">
        <v>1736</v>
      </c>
      <c r="M11" s="120" t="s">
        <v>1750</v>
      </c>
      <c r="N11" s="42" t="s">
        <v>1270</v>
      </c>
      <c r="O11" s="121" t="s">
        <v>1737</v>
      </c>
      <c r="P11" s="120" t="s">
        <v>1551</v>
      </c>
    </row>
    <row r="12" spans="1:16" s="3" customFormat="1" ht="7.8" x14ac:dyDescent="0.3">
      <c r="A12" s="10" t="s">
        <v>391</v>
      </c>
      <c r="B12" s="117" t="str">
        <f t="shared" si="0"/>
        <v>NBR.Prop</v>
      </c>
      <c r="C12" s="118" t="str">
        <f t="shared" si="1"/>
        <v>NBR.Data</v>
      </c>
      <c r="D12" s="130" t="s">
        <v>1776</v>
      </c>
      <c r="E12" s="117" t="s">
        <v>1733</v>
      </c>
      <c r="F12" s="17" t="s">
        <v>1659</v>
      </c>
      <c r="G12" s="119" t="s">
        <v>1734</v>
      </c>
      <c r="H12" s="120">
        <v>152</v>
      </c>
      <c r="I12" s="9" t="s">
        <v>1730</v>
      </c>
      <c r="J12" s="117" t="s">
        <v>1735</v>
      </c>
      <c r="K12" s="17" t="s">
        <v>1566</v>
      </c>
      <c r="L12" s="119" t="s">
        <v>1736</v>
      </c>
      <c r="M12" s="120" t="s">
        <v>1751</v>
      </c>
      <c r="N12" s="42" t="s">
        <v>1270</v>
      </c>
      <c r="O12" s="121" t="s">
        <v>1737</v>
      </c>
      <c r="P12" s="120" t="s">
        <v>1552</v>
      </c>
    </row>
    <row r="13" spans="1:16" s="3" customFormat="1" ht="7.8" x14ac:dyDescent="0.3">
      <c r="A13" s="10" t="s">
        <v>391</v>
      </c>
      <c r="B13" s="117" t="str">
        <f t="shared" si="0"/>
        <v>NBR.Prop</v>
      </c>
      <c r="C13" s="118" t="str">
        <f t="shared" si="1"/>
        <v>NBR.Data</v>
      </c>
      <c r="D13" s="130" t="s">
        <v>1776</v>
      </c>
      <c r="E13" s="117" t="s">
        <v>1733</v>
      </c>
      <c r="F13" s="17" t="s">
        <v>1621</v>
      </c>
      <c r="G13" s="119" t="s">
        <v>1734</v>
      </c>
      <c r="H13" s="120">
        <v>112</v>
      </c>
      <c r="I13" s="9" t="s">
        <v>1730</v>
      </c>
      <c r="J13" s="117" t="s">
        <v>1735</v>
      </c>
      <c r="K13" s="17" t="s">
        <v>1575</v>
      </c>
      <c r="L13" s="119" t="s">
        <v>1736</v>
      </c>
      <c r="M13" s="120" t="s">
        <v>1743</v>
      </c>
      <c r="N13" s="42" t="s">
        <v>1270</v>
      </c>
      <c r="O13" s="121" t="s">
        <v>1737</v>
      </c>
      <c r="P13" s="120" t="s">
        <v>1550</v>
      </c>
    </row>
    <row r="14" spans="1:16" s="3" customFormat="1" ht="7.8" x14ac:dyDescent="0.3">
      <c r="A14" s="10" t="s">
        <v>391</v>
      </c>
      <c r="B14" s="117" t="str">
        <f t="shared" si="0"/>
        <v>NBR.Prop</v>
      </c>
      <c r="C14" s="118" t="str">
        <f t="shared" si="1"/>
        <v>NBR.Data</v>
      </c>
      <c r="D14" s="130" t="s">
        <v>1776</v>
      </c>
      <c r="E14" s="117" t="s">
        <v>1733</v>
      </c>
      <c r="F14" s="17" t="s">
        <v>1715</v>
      </c>
      <c r="G14" s="119" t="s">
        <v>1734</v>
      </c>
      <c r="H14" s="120">
        <v>12</v>
      </c>
      <c r="I14" s="9" t="s">
        <v>1730</v>
      </c>
      <c r="J14" s="117" t="s">
        <v>1735</v>
      </c>
      <c r="K14" s="17" t="s">
        <v>1583</v>
      </c>
      <c r="L14" s="119" t="s">
        <v>1736</v>
      </c>
      <c r="M14" s="120" t="s">
        <v>1752</v>
      </c>
      <c r="N14" s="42" t="s">
        <v>1270</v>
      </c>
      <c r="O14" s="121" t="s">
        <v>1737</v>
      </c>
      <c r="P14" s="120" t="s">
        <v>1548</v>
      </c>
    </row>
    <row r="15" spans="1:16" s="3" customFormat="1" ht="7.8" x14ac:dyDescent="0.3">
      <c r="A15" s="10" t="s">
        <v>391</v>
      </c>
      <c r="B15" s="117" t="str">
        <f t="shared" si="0"/>
        <v>NBR.Prop</v>
      </c>
      <c r="C15" s="118" t="str">
        <f t="shared" si="1"/>
        <v>NBR.Data</v>
      </c>
      <c r="D15" s="130" t="s">
        <v>1776</v>
      </c>
      <c r="E15" s="117" t="s">
        <v>1733</v>
      </c>
      <c r="F15" s="17" t="s">
        <v>1629</v>
      </c>
      <c r="G15" s="119" t="s">
        <v>1734</v>
      </c>
      <c r="H15" s="120">
        <v>89</v>
      </c>
      <c r="I15" s="9" t="s">
        <v>1730</v>
      </c>
      <c r="J15" s="117" t="s">
        <v>1735</v>
      </c>
      <c r="K15" s="17" t="s">
        <v>1572</v>
      </c>
      <c r="L15" s="119" t="s">
        <v>1736</v>
      </c>
      <c r="M15" s="120" t="s">
        <v>1753</v>
      </c>
      <c r="N15" s="42" t="s">
        <v>1270</v>
      </c>
      <c r="O15" s="121" t="s">
        <v>1737</v>
      </c>
      <c r="P15" s="120" t="s">
        <v>1550</v>
      </c>
    </row>
    <row r="16" spans="1:16" s="3" customFormat="1" ht="7.8" x14ac:dyDescent="0.3">
      <c r="A16" s="10" t="s">
        <v>391</v>
      </c>
      <c r="B16" s="117" t="str">
        <f t="shared" si="0"/>
        <v>NBR.Prop</v>
      </c>
      <c r="C16" s="118" t="str">
        <f t="shared" si="1"/>
        <v>NBR.Data</v>
      </c>
      <c r="D16" s="130" t="s">
        <v>1776</v>
      </c>
      <c r="E16" s="117" t="s">
        <v>1733</v>
      </c>
      <c r="F16" s="17" t="s">
        <v>1604</v>
      </c>
      <c r="G16" s="119" t="s">
        <v>1734</v>
      </c>
      <c r="H16" s="120">
        <v>40</v>
      </c>
      <c r="I16" s="9" t="s">
        <v>1730</v>
      </c>
      <c r="J16" s="117" t="s">
        <v>1735</v>
      </c>
      <c r="K16" s="17" t="s">
        <v>1578</v>
      </c>
      <c r="L16" s="119" t="s">
        <v>1736</v>
      </c>
      <c r="M16" s="120" t="s">
        <v>1754</v>
      </c>
      <c r="N16" s="42" t="s">
        <v>1270</v>
      </c>
      <c r="O16" s="121" t="s">
        <v>1737</v>
      </c>
      <c r="P16" s="120" t="s">
        <v>1550</v>
      </c>
    </row>
    <row r="17" spans="1:16" s="3" customFormat="1" ht="7.8" x14ac:dyDescent="0.3">
      <c r="A17" s="10" t="s">
        <v>391</v>
      </c>
      <c r="B17" s="117" t="str">
        <f t="shared" si="0"/>
        <v>NBR.Prop</v>
      </c>
      <c r="C17" s="118" t="str">
        <f t="shared" si="1"/>
        <v>NBR.Data</v>
      </c>
      <c r="D17" s="130" t="s">
        <v>1776</v>
      </c>
      <c r="E17" s="117" t="s">
        <v>1733</v>
      </c>
      <c r="F17" s="17" t="s">
        <v>1718</v>
      </c>
      <c r="G17" s="119" t="s">
        <v>1734</v>
      </c>
      <c r="H17" s="120">
        <v>20</v>
      </c>
      <c r="I17" s="9" t="s">
        <v>1730</v>
      </c>
      <c r="J17" s="117" t="s">
        <v>1735</v>
      </c>
      <c r="K17" s="17" t="s">
        <v>1560</v>
      </c>
      <c r="L17" s="119" t="s">
        <v>1736</v>
      </c>
      <c r="M17" s="120" t="s">
        <v>1755</v>
      </c>
      <c r="N17" s="42" t="s">
        <v>1270</v>
      </c>
      <c r="O17" s="121" t="s">
        <v>1737</v>
      </c>
      <c r="P17" s="120" t="s">
        <v>1549</v>
      </c>
    </row>
    <row r="18" spans="1:16" s="3" customFormat="1" ht="7.8" x14ac:dyDescent="0.3">
      <c r="A18" s="10" t="s">
        <v>391</v>
      </c>
      <c r="B18" s="117" t="str">
        <f t="shared" si="0"/>
        <v>NBR.Prop</v>
      </c>
      <c r="C18" s="118" t="str">
        <f t="shared" si="1"/>
        <v>NBR.Data</v>
      </c>
      <c r="D18" s="130" t="s">
        <v>1776</v>
      </c>
      <c r="E18" s="117" t="s">
        <v>1733</v>
      </c>
      <c r="F18" s="17" t="s">
        <v>1623</v>
      </c>
      <c r="G18" s="119" t="s">
        <v>1734</v>
      </c>
      <c r="H18" s="120">
        <v>45</v>
      </c>
      <c r="I18" s="9" t="s">
        <v>1730</v>
      </c>
      <c r="J18" s="117" t="s">
        <v>1735</v>
      </c>
      <c r="K18" s="17" t="s">
        <v>1576</v>
      </c>
      <c r="L18" s="119" t="s">
        <v>1736</v>
      </c>
      <c r="M18" s="120" t="s">
        <v>1756</v>
      </c>
      <c r="N18" s="42" t="s">
        <v>1270</v>
      </c>
      <c r="O18" s="121" t="s">
        <v>1737</v>
      </c>
      <c r="P18" s="120" t="s">
        <v>1550</v>
      </c>
    </row>
    <row r="19" spans="1:16" s="3" customFormat="1" ht="7.8" x14ac:dyDescent="0.3">
      <c r="A19" s="10" t="s">
        <v>391</v>
      </c>
      <c r="B19" s="117" t="str">
        <f t="shared" si="0"/>
        <v>NBR.Prop</v>
      </c>
      <c r="C19" s="118" t="str">
        <f t="shared" si="1"/>
        <v>NBR.Data</v>
      </c>
      <c r="D19" s="130" t="s">
        <v>1776</v>
      </c>
      <c r="E19" s="117" t="s">
        <v>1733</v>
      </c>
      <c r="F19" s="17" t="s">
        <v>1723</v>
      </c>
      <c r="G19" s="119" t="s">
        <v>1734</v>
      </c>
      <c r="H19" s="120">
        <v>65</v>
      </c>
      <c r="I19" s="9" t="s">
        <v>1730</v>
      </c>
      <c r="J19" s="117" t="s">
        <v>1735</v>
      </c>
      <c r="K19" s="17" t="s">
        <v>1573</v>
      </c>
      <c r="L19" s="119" t="s">
        <v>1736</v>
      </c>
      <c r="M19" s="120" t="s">
        <v>1742</v>
      </c>
      <c r="N19" s="42" t="s">
        <v>1270</v>
      </c>
      <c r="O19" s="121" t="s">
        <v>1737</v>
      </c>
      <c r="P19" s="120" t="s">
        <v>1550</v>
      </c>
    </row>
    <row r="20" spans="1:16" s="3" customFormat="1" ht="7.8" x14ac:dyDescent="0.3">
      <c r="A20" s="10" t="s">
        <v>391</v>
      </c>
      <c r="B20" s="117" t="str">
        <f t="shared" si="0"/>
        <v>NBR.Prop</v>
      </c>
      <c r="C20" s="118" t="str">
        <f t="shared" si="1"/>
        <v>NBR.Data</v>
      </c>
      <c r="D20" s="130" t="s">
        <v>1776</v>
      </c>
      <c r="E20" s="117" t="s">
        <v>1733</v>
      </c>
      <c r="F20" s="17" t="s">
        <v>1687</v>
      </c>
      <c r="G20" s="119" t="s">
        <v>1734</v>
      </c>
      <c r="H20" s="120">
        <v>93</v>
      </c>
      <c r="I20" s="9" t="s">
        <v>1730</v>
      </c>
      <c r="J20" s="117" t="s">
        <v>1735</v>
      </c>
      <c r="K20" s="17" t="s">
        <v>1509</v>
      </c>
      <c r="L20" s="119" t="s">
        <v>1736</v>
      </c>
      <c r="M20" s="120" t="s">
        <v>1748</v>
      </c>
      <c r="N20" s="42" t="s">
        <v>1270</v>
      </c>
      <c r="O20" s="121" t="s">
        <v>1737</v>
      </c>
      <c r="P20" s="120" t="s">
        <v>1550</v>
      </c>
    </row>
    <row r="21" spans="1:16" s="3" customFormat="1" ht="7.8" x14ac:dyDescent="0.3">
      <c r="A21" s="10" t="s">
        <v>391</v>
      </c>
      <c r="B21" s="117" t="str">
        <f t="shared" si="0"/>
        <v>NBR.Prop</v>
      </c>
      <c r="C21" s="118" t="str">
        <f t="shared" si="1"/>
        <v>NBR.Data</v>
      </c>
      <c r="D21" s="130" t="s">
        <v>1776</v>
      </c>
      <c r="E21" s="117" t="s">
        <v>1733</v>
      </c>
      <c r="F21" s="17" t="s">
        <v>1672</v>
      </c>
      <c r="G21" s="119" t="s">
        <v>1734</v>
      </c>
      <c r="H21" s="120">
        <v>4</v>
      </c>
      <c r="I21" s="9" t="s">
        <v>1730</v>
      </c>
      <c r="J21" s="117" t="s">
        <v>1735</v>
      </c>
      <c r="K21" s="17" t="s">
        <v>1577</v>
      </c>
      <c r="L21" s="119" t="s">
        <v>1736</v>
      </c>
      <c r="M21" s="120" t="s">
        <v>1757</v>
      </c>
      <c r="N21" s="42" t="s">
        <v>1270</v>
      </c>
      <c r="O21" s="121" t="s">
        <v>1737</v>
      </c>
      <c r="P21" s="120" t="s">
        <v>1548</v>
      </c>
    </row>
    <row r="22" spans="1:16" s="3" customFormat="1" ht="7.8" x14ac:dyDescent="0.3">
      <c r="A22" s="10" t="s">
        <v>391</v>
      </c>
      <c r="B22" s="117" t="str">
        <f t="shared" si="0"/>
        <v>NBR.Prop</v>
      </c>
      <c r="C22" s="118" t="str">
        <f t="shared" si="1"/>
        <v>NBR.Data</v>
      </c>
      <c r="D22" s="130" t="s">
        <v>1776</v>
      </c>
      <c r="E22" s="117" t="s">
        <v>1733</v>
      </c>
      <c r="F22" s="17" t="s">
        <v>1698</v>
      </c>
      <c r="G22" s="119" t="s">
        <v>1734</v>
      </c>
      <c r="H22" s="120">
        <v>129</v>
      </c>
      <c r="I22" s="9" t="s">
        <v>1730</v>
      </c>
      <c r="J22" s="117" t="s">
        <v>1735</v>
      </c>
      <c r="K22" s="17" t="s">
        <v>1559</v>
      </c>
      <c r="L22" s="119" t="s">
        <v>1736</v>
      </c>
      <c r="M22" s="120" t="s">
        <v>1750</v>
      </c>
      <c r="N22" s="42" t="s">
        <v>1270</v>
      </c>
      <c r="O22" s="121" t="s">
        <v>1737</v>
      </c>
      <c r="P22" s="120" t="s">
        <v>1551</v>
      </c>
    </row>
    <row r="23" spans="1:16" s="3" customFormat="1" ht="7.8" x14ac:dyDescent="0.3">
      <c r="A23" s="10" t="s">
        <v>391</v>
      </c>
      <c r="B23" s="117" t="str">
        <f t="shared" si="0"/>
        <v>NBR.Prop</v>
      </c>
      <c r="C23" s="118" t="str">
        <f t="shared" si="1"/>
        <v>NBR.Data</v>
      </c>
      <c r="D23" s="130" t="s">
        <v>1776</v>
      </c>
      <c r="E23" s="117" t="s">
        <v>1733</v>
      </c>
      <c r="F23" s="17" t="s">
        <v>1722</v>
      </c>
      <c r="G23" s="119" t="s">
        <v>1734</v>
      </c>
      <c r="H23" s="120">
        <v>78</v>
      </c>
      <c r="I23" s="9" t="s">
        <v>1730</v>
      </c>
      <c r="J23" s="117" t="s">
        <v>1735</v>
      </c>
      <c r="K23" s="17" t="s">
        <v>1572</v>
      </c>
      <c r="L23" s="119" t="s">
        <v>1736</v>
      </c>
      <c r="M23" s="120" t="s">
        <v>1753</v>
      </c>
      <c r="N23" s="42" t="s">
        <v>1270</v>
      </c>
      <c r="O23" s="121" t="s">
        <v>1737</v>
      </c>
      <c r="P23" s="120" t="s">
        <v>1550</v>
      </c>
    </row>
    <row r="24" spans="1:16" s="3" customFormat="1" ht="7.8" x14ac:dyDescent="0.3">
      <c r="A24" s="10" t="s">
        <v>391</v>
      </c>
      <c r="B24" s="117" t="str">
        <f t="shared" si="0"/>
        <v>NBR.Prop</v>
      </c>
      <c r="C24" s="118" t="str">
        <f t="shared" si="1"/>
        <v>NBR.Data</v>
      </c>
      <c r="D24" s="130" t="s">
        <v>1776</v>
      </c>
      <c r="E24" s="117" t="s">
        <v>1733</v>
      </c>
      <c r="F24" s="17" t="s">
        <v>1656</v>
      </c>
      <c r="G24" s="119" t="s">
        <v>1734</v>
      </c>
      <c r="H24" s="120">
        <v>136</v>
      </c>
      <c r="I24" s="9" t="s">
        <v>1730</v>
      </c>
      <c r="J24" s="117" t="s">
        <v>1735</v>
      </c>
      <c r="K24" s="17" t="s">
        <v>1579</v>
      </c>
      <c r="L24" s="119" t="s">
        <v>1736</v>
      </c>
      <c r="M24" s="120" t="s">
        <v>1758</v>
      </c>
      <c r="N24" s="42" t="s">
        <v>1270</v>
      </c>
      <c r="O24" s="121" t="s">
        <v>1737</v>
      </c>
      <c r="P24" s="120" t="s">
        <v>1552</v>
      </c>
    </row>
    <row r="25" spans="1:16" s="3" customFormat="1" ht="7.8" x14ac:dyDescent="0.3">
      <c r="A25" s="10" t="s">
        <v>391</v>
      </c>
      <c r="B25" s="117" t="str">
        <f t="shared" si="0"/>
        <v>NBR.Prop</v>
      </c>
      <c r="C25" s="118" t="str">
        <f t="shared" si="1"/>
        <v>NBR.Data</v>
      </c>
      <c r="D25" s="130" t="s">
        <v>1776</v>
      </c>
      <c r="E25" s="117" t="s">
        <v>1733</v>
      </c>
      <c r="F25" s="17" t="s">
        <v>1507</v>
      </c>
      <c r="G25" s="119" t="s">
        <v>1734</v>
      </c>
      <c r="H25" s="120">
        <v>144</v>
      </c>
      <c r="I25" s="9" t="s">
        <v>1730</v>
      </c>
      <c r="J25" s="117" t="s">
        <v>1735</v>
      </c>
      <c r="K25" s="17" t="s">
        <v>1507</v>
      </c>
      <c r="L25" s="119" t="s">
        <v>1736</v>
      </c>
      <c r="M25" s="120" t="s">
        <v>1759</v>
      </c>
      <c r="N25" s="42" t="s">
        <v>1270</v>
      </c>
      <c r="O25" s="121" t="s">
        <v>1737</v>
      </c>
      <c r="P25" s="120" t="s">
        <v>1552</v>
      </c>
    </row>
    <row r="26" spans="1:16" s="3" customFormat="1" ht="7.8" x14ac:dyDescent="0.3">
      <c r="A26" s="10" t="s">
        <v>391</v>
      </c>
      <c r="B26" s="117" t="str">
        <f t="shared" si="0"/>
        <v>NBR.Prop</v>
      </c>
      <c r="C26" s="118" t="str">
        <f t="shared" si="1"/>
        <v>NBR.Data</v>
      </c>
      <c r="D26" s="130" t="s">
        <v>1776</v>
      </c>
      <c r="E26" s="117" t="s">
        <v>1733</v>
      </c>
      <c r="F26" s="17" t="s">
        <v>1594</v>
      </c>
      <c r="G26" s="119" t="s">
        <v>1734</v>
      </c>
      <c r="H26" s="120">
        <v>82</v>
      </c>
      <c r="I26" s="9" t="s">
        <v>1730</v>
      </c>
      <c r="J26" s="117" t="s">
        <v>1735</v>
      </c>
      <c r="K26" s="17" t="s">
        <v>1572</v>
      </c>
      <c r="L26" s="119" t="s">
        <v>1736</v>
      </c>
      <c r="M26" s="120" t="s">
        <v>1753</v>
      </c>
      <c r="N26" s="42" t="s">
        <v>1270</v>
      </c>
      <c r="O26" s="121" t="s">
        <v>1737</v>
      </c>
      <c r="P26" s="120" t="s">
        <v>1550</v>
      </c>
    </row>
    <row r="27" spans="1:16" s="3" customFormat="1" ht="7.8" x14ac:dyDescent="0.3">
      <c r="A27" s="10" t="s">
        <v>391</v>
      </c>
      <c r="B27" s="117" t="str">
        <f t="shared" si="0"/>
        <v>NBR.Prop</v>
      </c>
      <c r="C27" s="118" t="str">
        <f t="shared" si="1"/>
        <v>NBR.Data</v>
      </c>
      <c r="D27" s="130" t="s">
        <v>1776</v>
      </c>
      <c r="E27" s="117" t="s">
        <v>1733</v>
      </c>
      <c r="F27" s="17" t="s">
        <v>1683</v>
      </c>
      <c r="G27" s="119" t="s">
        <v>1734</v>
      </c>
      <c r="H27" s="120">
        <v>18</v>
      </c>
      <c r="I27" s="9" t="s">
        <v>1730</v>
      </c>
      <c r="J27" s="117" t="s">
        <v>1735</v>
      </c>
      <c r="K27" s="17" t="s">
        <v>1560</v>
      </c>
      <c r="L27" s="119" t="s">
        <v>1736</v>
      </c>
      <c r="M27" s="120" t="s">
        <v>1755</v>
      </c>
      <c r="N27" s="42" t="s">
        <v>1270</v>
      </c>
      <c r="O27" s="121" t="s">
        <v>1737</v>
      </c>
      <c r="P27" s="120" t="s">
        <v>1549</v>
      </c>
    </row>
    <row r="28" spans="1:16" s="3" customFormat="1" ht="7.8" x14ac:dyDescent="0.3">
      <c r="A28" s="10" t="s">
        <v>391</v>
      </c>
      <c r="B28" s="117" t="str">
        <f t="shared" si="0"/>
        <v>NBR.Prop</v>
      </c>
      <c r="C28" s="118" t="str">
        <f t="shared" si="1"/>
        <v>NBR.Data</v>
      </c>
      <c r="D28" s="130" t="s">
        <v>1776</v>
      </c>
      <c r="E28" s="117" t="s">
        <v>1733</v>
      </c>
      <c r="F28" s="17" t="s">
        <v>1713</v>
      </c>
      <c r="G28" s="119" t="s">
        <v>1734</v>
      </c>
      <c r="H28" s="120">
        <v>6</v>
      </c>
      <c r="I28" s="9" t="s">
        <v>1730</v>
      </c>
      <c r="J28" s="117" t="s">
        <v>1735</v>
      </c>
      <c r="K28" s="17" t="s">
        <v>1580</v>
      </c>
      <c r="L28" s="119" t="s">
        <v>1736</v>
      </c>
      <c r="M28" s="120" t="s">
        <v>1760</v>
      </c>
      <c r="N28" s="42" t="s">
        <v>1270</v>
      </c>
      <c r="O28" s="121" t="s">
        <v>1737</v>
      </c>
      <c r="P28" s="120" t="s">
        <v>1548</v>
      </c>
    </row>
    <row r="29" spans="1:16" s="3" customFormat="1" ht="7.8" x14ac:dyDescent="0.3">
      <c r="A29" s="10" t="s">
        <v>391</v>
      </c>
      <c r="B29" s="117" t="str">
        <f t="shared" si="0"/>
        <v>NBR.Prop</v>
      </c>
      <c r="C29" s="118" t="str">
        <f t="shared" si="1"/>
        <v>NBR.Data</v>
      </c>
      <c r="D29" s="130" t="s">
        <v>1776</v>
      </c>
      <c r="E29" s="117" t="s">
        <v>1733</v>
      </c>
      <c r="F29" s="17" t="s">
        <v>1602</v>
      </c>
      <c r="G29" s="119" t="s">
        <v>1734</v>
      </c>
      <c r="H29" s="120">
        <v>80</v>
      </c>
      <c r="I29" s="9" t="s">
        <v>1730</v>
      </c>
      <c r="J29" s="117" t="s">
        <v>1735</v>
      </c>
      <c r="K29" s="17" t="s">
        <v>1572</v>
      </c>
      <c r="L29" s="119" t="s">
        <v>1736</v>
      </c>
      <c r="M29" s="120" t="s">
        <v>1753</v>
      </c>
      <c r="N29" s="42" t="s">
        <v>1270</v>
      </c>
      <c r="O29" s="121" t="s">
        <v>1737</v>
      </c>
      <c r="P29" s="120" t="s">
        <v>1550</v>
      </c>
    </row>
    <row r="30" spans="1:16" s="3" customFormat="1" ht="7.8" x14ac:dyDescent="0.3">
      <c r="A30" s="10" t="s">
        <v>391</v>
      </c>
      <c r="B30" s="117" t="str">
        <f t="shared" si="0"/>
        <v>NBR.Prop</v>
      </c>
      <c r="C30" s="118" t="str">
        <f t="shared" si="1"/>
        <v>NBR.Data</v>
      </c>
      <c r="D30" s="130" t="s">
        <v>1776</v>
      </c>
      <c r="E30" s="117" t="s">
        <v>1733</v>
      </c>
      <c r="F30" s="17" t="s">
        <v>1686</v>
      </c>
      <c r="G30" s="119" t="s">
        <v>1734</v>
      </c>
      <c r="H30" s="120">
        <v>5</v>
      </c>
      <c r="I30" s="9" t="s">
        <v>1730</v>
      </c>
      <c r="J30" s="117" t="s">
        <v>1735</v>
      </c>
      <c r="K30" s="17" t="s">
        <v>1561</v>
      </c>
      <c r="L30" s="119" t="s">
        <v>1736</v>
      </c>
      <c r="M30" s="120" t="s">
        <v>1761</v>
      </c>
      <c r="N30" s="42" t="s">
        <v>1270</v>
      </c>
      <c r="O30" s="121" t="s">
        <v>1737</v>
      </c>
      <c r="P30" s="120" t="s">
        <v>1548</v>
      </c>
    </row>
    <row r="31" spans="1:16" s="3" customFormat="1" ht="7.8" x14ac:dyDescent="0.3">
      <c r="A31" s="10" t="s">
        <v>391</v>
      </c>
      <c r="B31" s="117" t="str">
        <f t="shared" si="0"/>
        <v>NBR.Prop</v>
      </c>
      <c r="C31" s="118" t="str">
        <f t="shared" si="1"/>
        <v>NBR.Data</v>
      </c>
      <c r="D31" s="130" t="s">
        <v>1776</v>
      </c>
      <c r="E31" s="117" t="s">
        <v>1733</v>
      </c>
      <c r="F31" s="17" t="s">
        <v>1562</v>
      </c>
      <c r="G31" s="119" t="s">
        <v>1734</v>
      </c>
      <c r="H31" s="120">
        <v>118</v>
      </c>
      <c r="I31" s="9" t="s">
        <v>1730</v>
      </c>
      <c r="J31" s="117" t="s">
        <v>1735</v>
      </c>
      <c r="K31" s="17" t="s">
        <v>1562</v>
      </c>
      <c r="L31" s="119" t="s">
        <v>1736</v>
      </c>
      <c r="M31" s="120" t="s">
        <v>1762</v>
      </c>
      <c r="N31" s="42" t="s">
        <v>1270</v>
      </c>
      <c r="O31" s="121" t="s">
        <v>1737</v>
      </c>
      <c r="P31" s="120" t="s">
        <v>1551</v>
      </c>
    </row>
    <row r="32" spans="1:16" s="3" customFormat="1" ht="7.8" x14ac:dyDescent="0.3">
      <c r="A32" s="10" t="s">
        <v>391</v>
      </c>
      <c r="B32" s="117" t="str">
        <f t="shared" si="0"/>
        <v>NBR.Prop</v>
      </c>
      <c r="C32" s="118" t="str">
        <f t="shared" si="1"/>
        <v>NBR.Data</v>
      </c>
      <c r="D32" s="130" t="s">
        <v>1776</v>
      </c>
      <c r="E32" s="117" t="s">
        <v>1733</v>
      </c>
      <c r="F32" s="17" t="s">
        <v>1612</v>
      </c>
      <c r="G32" s="119" t="s">
        <v>1734</v>
      </c>
      <c r="H32" s="120">
        <v>8</v>
      </c>
      <c r="I32" s="9" t="s">
        <v>1730</v>
      </c>
      <c r="J32" s="117" t="s">
        <v>1735</v>
      </c>
      <c r="K32" s="17" t="s">
        <v>1580</v>
      </c>
      <c r="L32" s="119" t="s">
        <v>1736</v>
      </c>
      <c r="M32" s="120" t="s">
        <v>1760</v>
      </c>
      <c r="N32" s="42" t="s">
        <v>1270</v>
      </c>
      <c r="O32" s="121" t="s">
        <v>1737</v>
      </c>
      <c r="P32" s="120" t="s">
        <v>1548</v>
      </c>
    </row>
    <row r="33" spans="1:16" s="3" customFormat="1" ht="7.8" x14ac:dyDescent="0.3">
      <c r="A33" s="10" t="s">
        <v>391</v>
      </c>
      <c r="B33" s="117" t="str">
        <f t="shared" si="0"/>
        <v>NBR.Prop</v>
      </c>
      <c r="C33" s="118" t="str">
        <f t="shared" si="1"/>
        <v>NBR.Data</v>
      </c>
      <c r="D33" s="130" t="s">
        <v>1776</v>
      </c>
      <c r="E33" s="117" t="s">
        <v>1733</v>
      </c>
      <c r="F33" s="17" t="s">
        <v>1665</v>
      </c>
      <c r="G33" s="119" t="s">
        <v>1734</v>
      </c>
      <c r="H33" s="120">
        <v>105</v>
      </c>
      <c r="I33" s="9" t="s">
        <v>1730</v>
      </c>
      <c r="J33" s="117" t="s">
        <v>1735</v>
      </c>
      <c r="K33" s="17" t="s">
        <v>1509</v>
      </c>
      <c r="L33" s="119" t="s">
        <v>1736</v>
      </c>
      <c r="M33" s="120" t="s">
        <v>1748</v>
      </c>
      <c r="N33" s="42" t="s">
        <v>1270</v>
      </c>
      <c r="O33" s="121" t="s">
        <v>1737</v>
      </c>
      <c r="P33" s="120" t="s">
        <v>1550</v>
      </c>
    </row>
    <row r="34" spans="1:16" s="3" customFormat="1" ht="7.8" x14ac:dyDescent="0.3">
      <c r="A34" s="10" t="s">
        <v>391</v>
      </c>
      <c r="B34" s="117" t="str">
        <f t="shared" si="0"/>
        <v>NBR.Prop</v>
      </c>
      <c r="C34" s="118" t="str">
        <f t="shared" si="1"/>
        <v>NBR.Data</v>
      </c>
      <c r="D34" s="130" t="s">
        <v>1776</v>
      </c>
      <c r="E34" s="117" t="s">
        <v>1733</v>
      </c>
      <c r="F34" s="17" t="s">
        <v>1688</v>
      </c>
      <c r="G34" s="119" t="s">
        <v>1734</v>
      </c>
      <c r="H34" s="120">
        <v>96</v>
      </c>
      <c r="I34" s="9" t="s">
        <v>1730</v>
      </c>
      <c r="J34" s="117" t="s">
        <v>1735</v>
      </c>
      <c r="K34" s="17" t="s">
        <v>1509</v>
      </c>
      <c r="L34" s="119" t="s">
        <v>1736</v>
      </c>
      <c r="M34" s="120" t="s">
        <v>1748</v>
      </c>
      <c r="N34" s="42" t="s">
        <v>1270</v>
      </c>
      <c r="O34" s="121" t="s">
        <v>1737</v>
      </c>
      <c r="P34" s="120" t="s">
        <v>1550</v>
      </c>
    </row>
    <row r="35" spans="1:16" s="3" customFormat="1" ht="7.8" x14ac:dyDescent="0.3">
      <c r="A35" s="10" t="s">
        <v>391</v>
      </c>
      <c r="B35" s="117" t="str">
        <f t="shared" si="0"/>
        <v>NBR.Prop</v>
      </c>
      <c r="C35" s="118" t="str">
        <f t="shared" si="1"/>
        <v>NBR.Data</v>
      </c>
      <c r="D35" s="130" t="s">
        <v>1776</v>
      </c>
      <c r="E35" s="117" t="s">
        <v>1733</v>
      </c>
      <c r="F35" s="17" t="s">
        <v>1611</v>
      </c>
      <c r="G35" s="119" t="s">
        <v>1734</v>
      </c>
      <c r="H35" s="120">
        <v>110</v>
      </c>
      <c r="I35" s="9" t="s">
        <v>1730</v>
      </c>
      <c r="J35" s="117" t="s">
        <v>1735</v>
      </c>
      <c r="K35" s="17" t="s">
        <v>1575</v>
      </c>
      <c r="L35" s="119" t="s">
        <v>1736</v>
      </c>
      <c r="M35" s="120" t="s">
        <v>1743</v>
      </c>
      <c r="N35" s="42" t="s">
        <v>1270</v>
      </c>
      <c r="O35" s="121" t="s">
        <v>1737</v>
      </c>
      <c r="P35" s="120" t="s">
        <v>1550</v>
      </c>
    </row>
    <row r="36" spans="1:16" s="3" customFormat="1" ht="7.8" x14ac:dyDescent="0.3">
      <c r="A36" s="10" t="s">
        <v>391</v>
      </c>
      <c r="B36" s="117" t="str">
        <f t="shared" si="0"/>
        <v>NBR.Prop</v>
      </c>
      <c r="C36" s="118" t="str">
        <f t="shared" si="1"/>
        <v>NBR.Data</v>
      </c>
      <c r="D36" s="130" t="s">
        <v>1776</v>
      </c>
      <c r="E36" s="117" t="s">
        <v>1733</v>
      </c>
      <c r="F36" s="17" t="s">
        <v>1704</v>
      </c>
      <c r="G36" s="119" t="s">
        <v>1734</v>
      </c>
      <c r="H36" s="120">
        <v>77</v>
      </c>
      <c r="I36" s="9" t="s">
        <v>1730</v>
      </c>
      <c r="J36" s="117" t="s">
        <v>1735</v>
      </c>
      <c r="K36" s="17" t="s">
        <v>1568</v>
      </c>
      <c r="L36" s="119" t="s">
        <v>1736</v>
      </c>
      <c r="M36" s="120" t="s">
        <v>1763</v>
      </c>
      <c r="N36" s="42" t="s">
        <v>1270</v>
      </c>
      <c r="O36" s="121" t="s">
        <v>1737</v>
      </c>
      <c r="P36" s="120" t="s">
        <v>1550</v>
      </c>
    </row>
    <row r="37" spans="1:16" s="3" customFormat="1" ht="7.8" x14ac:dyDescent="0.3">
      <c r="A37" s="10" t="s">
        <v>391</v>
      </c>
      <c r="B37" s="117" t="str">
        <f t="shared" si="0"/>
        <v>NBR.Prop</v>
      </c>
      <c r="C37" s="118" t="str">
        <f t="shared" si="1"/>
        <v>NBR.Data</v>
      </c>
      <c r="D37" s="130" t="s">
        <v>1776</v>
      </c>
      <c r="E37" s="117" t="s">
        <v>1733</v>
      </c>
      <c r="F37" s="17" t="s">
        <v>1564</v>
      </c>
      <c r="G37" s="119" t="s">
        <v>1734</v>
      </c>
      <c r="H37" s="120">
        <v>156</v>
      </c>
      <c r="I37" s="9" t="s">
        <v>1730</v>
      </c>
      <c r="J37" s="117" t="s">
        <v>1735</v>
      </c>
      <c r="K37" s="17" t="s">
        <v>1564</v>
      </c>
      <c r="L37" s="119" t="s">
        <v>1736</v>
      </c>
      <c r="M37" s="120" t="s">
        <v>1764</v>
      </c>
      <c r="N37" s="42" t="s">
        <v>1270</v>
      </c>
      <c r="O37" s="121" t="s">
        <v>1737</v>
      </c>
      <c r="P37" s="120" t="s">
        <v>1550</v>
      </c>
    </row>
    <row r="38" spans="1:16" s="3" customFormat="1" ht="7.8" x14ac:dyDescent="0.3">
      <c r="A38" s="10" t="s">
        <v>391</v>
      </c>
      <c r="B38" s="117" t="str">
        <f t="shared" si="0"/>
        <v>NBR.Prop</v>
      </c>
      <c r="C38" s="118" t="str">
        <f t="shared" si="1"/>
        <v>NBR.Data</v>
      </c>
      <c r="D38" s="130" t="s">
        <v>1776</v>
      </c>
      <c r="E38" s="117" t="s">
        <v>1733</v>
      </c>
      <c r="F38" s="17" t="s">
        <v>1243</v>
      </c>
      <c r="G38" s="119" t="s">
        <v>1734</v>
      </c>
      <c r="H38" s="120">
        <v>24</v>
      </c>
      <c r="I38" s="9" t="s">
        <v>1730</v>
      </c>
      <c r="J38" s="117" t="s">
        <v>1735</v>
      </c>
      <c r="K38" s="17" t="s">
        <v>1565</v>
      </c>
      <c r="L38" s="119" t="s">
        <v>1736</v>
      </c>
      <c r="M38" s="120" t="s">
        <v>1765</v>
      </c>
      <c r="N38" s="42" t="s">
        <v>1270</v>
      </c>
      <c r="O38" s="121" t="s">
        <v>1737</v>
      </c>
      <c r="P38" s="120" t="s">
        <v>1549</v>
      </c>
    </row>
    <row r="39" spans="1:16" s="3" customFormat="1" ht="7.8" x14ac:dyDescent="0.3">
      <c r="A39" s="10" t="s">
        <v>391</v>
      </c>
      <c r="B39" s="117" t="str">
        <f t="shared" si="0"/>
        <v>NBR.Prop</v>
      </c>
      <c r="C39" s="118" t="str">
        <f t="shared" si="1"/>
        <v>NBR.Data</v>
      </c>
      <c r="D39" s="130" t="s">
        <v>1776</v>
      </c>
      <c r="E39" s="117" t="s">
        <v>1733</v>
      </c>
      <c r="F39" s="17" t="s">
        <v>1726</v>
      </c>
      <c r="G39" s="119" t="s">
        <v>1734</v>
      </c>
      <c r="H39" s="120">
        <v>46</v>
      </c>
      <c r="I39" s="9" t="s">
        <v>1730</v>
      </c>
      <c r="J39" s="117" t="s">
        <v>1735</v>
      </c>
      <c r="K39" s="17" t="s">
        <v>1585</v>
      </c>
      <c r="L39" s="119" t="s">
        <v>1736</v>
      </c>
      <c r="M39" s="120" t="s">
        <v>1766</v>
      </c>
      <c r="N39" s="42" t="s">
        <v>1270</v>
      </c>
      <c r="O39" s="121" t="s">
        <v>1737</v>
      </c>
      <c r="P39" s="120" t="s">
        <v>1550</v>
      </c>
    </row>
    <row r="40" spans="1:16" s="3" customFormat="1" ht="7.8" x14ac:dyDescent="0.3">
      <c r="A40" s="10" t="s">
        <v>391</v>
      </c>
      <c r="B40" s="117" t="str">
        <f t="shared" si="0"/>
        <v>NBR.Prop</v>
      </c>
      <c r="C40" s="118" t="str">
        <f t="shared" si="1"/>
        <v>NBR.Data</v>
      </c>
      <c r="D40" s="130" t="s">
        <v>1776</v>
      </c>
      <c r="E40" s="117" t="s">
        <v>1733</v>
      </c>
      <c r="F40" s="17" t="s">
        <v>1606</v>
      </c>
      <c r="G40" s="119" t="s">
        <v>1734</v>
      </c>
      <c r="H40" s="120">
        <v>19</v>
      </c>
      <c r="I40" s="9" t="s">
        <v>1730</v>
      </c>
      <c r="J40" s="117" t="s">
        <v>1735</v>
      </c>
      <c r="K40" s="17" t="s">
        <v>1560</v>
      </c>
      <c r="L40" s="119" t="s">
        <v>1736</v>
      </c>
      <c r="M40" s="120" t="s">
        <v>1755</v>
      </c>
      <c r="N40" s="42" t="s">
        <v>1270</v>
      </c>
      <c r="O40" s="121" t="s">
        <v>1737</v>
      </c>
      <c r="P40" s="120" t="s">
        <v>1549</v>
      </c>
    </row>
    <row r="41" spans="1:16" s="3" customFormat="1" ht="7.8" x14ac:dyDescent="0.3">
      <c r="A41" s="10" t="s">
        <v>391</v>
      </c>
      <c r="B41" s="117" t="str">
        <f t="shared" si="0"/>
        <v>NBR.Prop</v>
      </c>
      <c r="C41" s="118" t="str">
        <f t="shared" si="1"/>
        <v>NBR.Data</v>
      </c>
      <c r="D41" s="130" t="s">
        <v>1776</v>
      </c>
      <c r="E41" s="117" t="s">
        <v>1733</v>
      </c>
      <c r="F41" s="17" t="s">
        <v>1685</v>
      </c>
      <c r="G41" s="119" t="s">
        <v>1734</v>
      </c>
      <c r="H41" s="120">
        <v>147</v>
      </c>
      <c r="I41" s="9" t="s">
        <v>1730</v>
      </c>
      <c r="J41" s="117" t="s">
        <v>1735</v>
      </c>
      <c r="K41" s="17" t="s">
        <v>1507</v>
      </c>
      <c r="L41" s="119" t="s">
        <v>1736</v>
      </c>
      <c r="M41" s="120" t="s">
        <v>1759</v>
      </c>
      <c r="N41" s="42" t="s">
        <v>1270</v>
      </c>
      <c r="O41" s="121" t="s">
        <v>1737</v>
      </c>
      <c r="P41" s="120" t="s">
        <v>1552</v>
      </c>
    </row>
    <row r="42" spans="1:16" s="3" customFormat="1" ht="7.8" x14ac:dyDescent="0.3">
      <c r="A42" s="10" t="s">
        <v>391</v>
      </c>
      <c r="B42" s="117" t="str">
        <f t="shared" si="0"/>
        <v>NBR.Prop</v>
      </c>
      <c r="C42" s="118" t="str">
        <f t="shared" si="1"/>
        <v>NBR.Data</v>
      </c>
      <c r="D42" s="130" t="s">
        <v>1776</v>
      </c>
      <c r="E42" s="117" t="s">
        <v>1733</v>
      </c>
      <c r="F42" s="17" t="s">
        <v>1622</v>
      </c>
      <c r="G42" s="119" t="s">
        <v>1734</v>
      </c>
      <c r="H42" s="120">
        <v>113</v>
      </c>
      <c r="I42" s="9" t="s">
        <v>1730</v>
      </c>
      <c r="J42" s="117" t="s">
        <v>1735</v>
      </c>
      <c r="K42" s="17" t="s">
        <v>1575</v>
      </c>
      <c r="L42" s="119" t="s">
        <v>1736</v>
      </c>
      <c r="M42" s="120" t="s">
        <v>1743</v>
      </c>
      <c r="N42" s="42" t="s">
        <v>1270</v>
      </c>
      <c r="O42" s="121" t="s">
        <v>1737</v>
      </c>
      <c r="P42" s="120" t="s">
        <v>1550</v>
      </c>
    </row>
    <row r="43" spans="1:16" s="3" customFormat="1" ht="7.8" x14ac:dyDescent="0.3">
      <c r="A43" s="10" t="s">
        <v>391</v>
      </c>
      <c r="B43" s="117" t="str">
        <f t="shared" si="0"/>
        <v>NBR.Prop</v>
      </c>
      <c r="C43" s="118" t="str">
        <f t="shared" si="1"/>
        <v>NBR.Data</v>
      </c>
      <c r="D43" s="130" t="s">
        <v>1776</v>
      </c>
      <c r="E43" s="117" t="s">
        <v>1733</v>
      </c>
      <c r="F43" s="17" t="s">
        <v>1721</v>
      </c>
      <c r="G43" s="119" t="s">
        <v>1734</v>
      </c>
      <c r="H43" s="120">
        <v>119</v>
      </c>
      <c r="I43" s="9" t="s">
        <v>1730</v>
      </c>
      <c r="J43" s="117" t="s">
        <v>1735</v>
      </c>
      <c r="K43" s="17" t="s">
        <v>1569</v>
      </c>
      <c r="L43" s="119" t="s">
        <v>1736</v>
      </c>
      <c r="M43" s="120" t="s">
        <v>1747</v>
      </c>
      <c r="N43" s="42" t="s">
        <v>1270</v>
      </c>
      <c r="O43" s="121" t="s">
        <v>1737</v>
      </c>
      <c r="P43" s="120" t="s">
        <v>1551</v>
      </c>
    </row>
    <row r="44" spans="1:16" s="3" customFormat="1" ht="7.8" x14ac:dyDescent="0.3">
      <c r="A44" s="10" t="s">
        <v>391</v>
      </c>
      <c r="B44" s="117" t="str">
        <f t="shared" si="0"/>
        <v>NBR.Prop</v>
      </c>
      <c r="C44" s="118" t="str">
        <f t="shared" si="1"/>
        <v>NBR.Data</v>
      </c>
      <c r="D44" s="130" t="s">
        <v>1776</v>
      </c>
      <c r="E44" s="117" t="s">
        <v>1733</v>
      </c>
      <c r="F44" s="17" t="s">
        <v>1615</v>
      </c>
      <c r="G44" s="119" t="s">
        <v>1734</v>
      </c>
      <c r="H44" s="120">
        <v>53</v>
      </c>
      <c r="I44" s="9" t="s">
        <v>1730</v>
      </c>
      <c r="J44" s="117" t="s">
        <v>1735</v>
      </c>
      <c r="K44" s="17" t="s">
        <v>1567</v>
      </c>
      <c r="L44" s="119" t="s">
        <v>1736</v>
      </c>
      <c r="M44" s="120" t="s">
        <v>1767</v>
      </c>
      <c r="N44" s="42" t="s">
        <v>1270</v>
      </c>
      <c r="O44" s="121" t="s">
        <v>1737</v>
      </c>
      <c r="P44" s="120" t="s">
        <v>1550</v>
      </c>
    </row>
    <row r="45" spans="1:16" s="3" customFormat="1" ht="7.8" x14ac:dyDescent="0.3">
      <c r="A45" s="10" t="s">
        <v>391</v>
      </c>
      <c r="B45" s="117" t="str">
        <f t="shared" si="0"/>
        <v>NBR.Prop</v>
      </c>
      <c r="C45" s="118" t="str">
        <f t="shared" si="1"/>
        <v>NBR.Data</v>
      </c>
      <c r="D45" s="130" t="s">
        <v>1776</v>
      </c>
      <c r="E45" s="117" t="s">
        <v>1733</v>
      </c>
      <c r="F45" s="17" t="s">
        <v>1712</v>
      </c>
      <c r="G45" s="119" t="s">
        <v>1734</v>
      </c>
      <c r="H45" s="120">
        <v>134</v>
      </c>
      <c r="I45" s="9" t="s">
        <v>1730</v>
      </c>
      <c r="J45" s="117" t="s">
        <v>1735</v>
      </c>
      <c r="K45" s="17" t="s">
        <v>1579</v>
      </c>
      <c r="L45" s="119" t="s">
        <v>1736</v>
      </c>
      <c r="M45" s="120" t="s">
        <v>1758</v>
      </c>
      <c r="N45" s="42" t="s">
        <v>1270</v>
      </c>
      <c r="O45" s="121" t="s">
        <v>1737</v>
      </c>
      <c r="P45" s="120" t="s">
        <v>1552</v>
      </c>
    </row>
    <row r="46" spans="1:16" s="3" customFormat="1" ht="7.8" x14ac:dyDescent="0.3">
      <c r="A46" s="10" t="s">
        <v>391</v>
      </c>
      <c r="B46" s="117" t="str">
        <f t="shared" si="0"/>
        <v>NBR.Prop</v>
      </c>
      <c r="C46" s="118" t="str">
        <f t="shared" si="1"/>
        <v>NBR.Data</v>
      </c>
      <c r="D46" s="130" t="s">
        <v>1776</v>
      </c>
      <c r="E46" s="117" t="s">
        <v>1733</v>
      </c>
      <c r="F46" s="17" t="s">
        <v>1595</v>
      </c>
      <c r="G46" s="119" t="s">
        <v>1734</v>
      </c>
      <c r="H46" s="120">
        <v>68</v>
      </c>
      <c r="I46" s="9" t="s">
        <v>1730</v>
      </c>
      <c r="J46" s="117" t="s">
        <v>1735</v>
      </c>
      <c r="K46" s="17" t="s">
        <v>1573</v>
      </c>
      <c r="L46" s="119" t="s">
        <v>1736</v>
      </c>
      <c r="M46" s="120" t="s">
        <v>1742</v>
      </c>
      <c r="N46" s="42" t="s">
        <v>1270</v>
      </c>
      <c r="O46" s="121" t="s">
        <v>1737</v>
      </c>
      <c r="P46" s="120" t="s">
        <v>1550</v>
      </c>
    </row>
    <row r="47" spans="1:16" s="3" customFormat="1" ht="7.8" x14ac:dyDescent="0.3">
      <c r="A47" s="10" t="s">
        <v>391</v>
      </c>
      <c r="B47" s="117" t="str">
        <f t="shared" si="0"/>
        <v>NBR.Prop</v>
      </c>
      <c r="C47" s="118" t="str">
        <f t="shared" si="1"/>
        <v>NBR.Data</v>
      </c>
      <c r="D47" s="130" t="s">
        <v>1776</v>
      </c>
      <c r="E47" s="117" t="s">
        <v>1733</v>
      </c>
      <c r="F47" s="17" t="s">
        <v>1644</v>
      </c>
      <c r="G47" s="119" t="s">
        <v>1734</v>
      </c>
      <c r="H47" s="120">
        <v>81</v>
      </c>
      <c r="I47" s="9" t="s">
        <v>1730</v>
      </c>
      <c r="J47" s="117" t="s">
        <v>1735</v>
      </c>
      <c r="K47" s="17" t="s">
        <v>1572</v>
      </c>
      <c r="L47" s="119" t="s">
        <v>1736</v>
      </c>
      <c r="M47" s="120" t="s">
        <v>1753</v>
      </c>
      <c r="N47" s="42" t="s">
        <v>1270</v>
      </c>
      <c r="O47" s="121" t="s">
        <v>1737</v>
      </c>
      <c r="P47" s="120" t="s">
        <v>1550</v>
      </c>
    </row>
    <row r="48" spans="1:16" s="3" customFormat="1" ht="7.8" x14ac:dyDescent="0.3">
      <c r="A48" s="10" t="s">
        <v>391</v>
      </c>
      <c r="B48" s="117" t="str">
        <f t="shared" si="0"/>
        <v>NBR.Prop</v>
      </c>
      <c r="C48" s="118" t="str">
        <f t="shared" si="1"/>
        <v>NBR.Data</v>
      </c>
      <c r="D48" s="130" t="s">
        <v>1776</v>
      </c>
      <c r="E48" s="117" t="s">
        <v>1733</v>
      </c>
      <c r="F48" s="17" t="s">
        <v>1653</v>
      </c>
      <c r="G48" s="119" t="s">
        <v>1734</v>
      </c>
      <c r="H48" s="120">
        <v>55</v>
      </c>
      <c r="I48" s="9" t="s">
        <v>1730</v>
      </c>
      <c r="J48" s="117" t="s">
        <v>1735</v>
      </c>
      <c r="K48" s="17" t="s">
        <v>1567</v>
      </c>
      <c r="L48" s="119" t="s">
        <v>1736</v>
      </c>
      <c r="M48" s="120" t="s">
        <v>1767</v>
      </c>
      <c r="N48" s="42" t="s">
        <v>1270</v>
      </c>
      <c r="O48" s="121" t="s">
        <v>1737</v>
      </c>
      <c r="P48" s="120" t="s">
        <v>1550</v>
      </c>
    </row>
    <row r="49" spans="1:16" s="3" customFormat="1" ht="7.8" x14ac:dyDescent="0.3">
      <c r="A49" s="10" t="s">
        <v>391</v>
      </c>
      <c r="B49" s="117" t="str">
        <f t="shared" si="0"/>
        <v>NBR.Prop</v>
      </c>
      <c r="C49" s="118" t="str">
        <f t="shared" si="1"/>
        <v>NBR.Data</v>
      </c>
      <c r="D49" s="130" t="s">
        <v>1776</v>
      </c>
      <c r="E49" s="117" t="s">
        <v>1733</v>
      </c>
      <c r="F49" s="17" t="s">
        <v>1655</v>
      </c>
      <c r="G49" s="119" t="s">
        <v>1734</v>
      </c>
      <c r="H49" s="120">
        <v>66</v>
      </c>
      <c r="I49" s="9" t="s">
        <v>1730</v>
      </c>
      <c r="J49" s="117" t="s">
        <v>1735</v>
      </c>
      <c r="K49" s="17" t="s">
        <v>1573</v>
      </c>
      <c r="L49" s="119" t="s">
        <v>1736</v>
      </c>
      <c r="M49" s="120" t="s">
        <v>1742</v>
      </c>
      <c r="N49" s="42" t="s">
        <v>1270</v>
      </c>
      <c r="O49" s="121" t="s">
        <v>1737</v>
      </c>
      <c r="P49" s="120" t="s">
        <v>1550</v>
      </c>
    </row>
    <row r="50" spans="1:16" s="3" customFormat="1" ht="7.8" x14ac:dyDescent="0.3">
      <c r="A50" s="10" t="s">
        <v>391</v>
      </c>
      <c r="B50" s="117" t="str">
        <f t="shared" si="0"/>
        <v>NBR.Prop</v>
      </c>
      <c r="C50" s="118" t="str">
        <f t="shared" si="1"/>
        <v>NBR.Data</v>
      </c>
      <c r="D50" s="130" t="s">
        <v>1776</v>
      </c>
      <c r="E50" s="117" t="s">
        <v>1733</v>
      </c>
      <c r="F50" s="17" t="s">
        <v>1620</v>
      </c>
      <c r="G50" s="119" t="s">
        <v>1734</v>
      </c>
      <c r="H50" s="120">
        <v>61</v>
      </c>
      <c r="I50" s="9" t="s">
        <v>1730</v>
      </c>
      <c r="J50" s="117" t="s">
        <v>1735</v>
      </c>
      <c r="K50" s="17" t="s">
        <v>1573</v>
      </c>
      <c r="L50" s="119" t="s">
        <v>1736</v>
      </c>
      <c r="M50" s="120" t="s">
        <v>1742</v>
      </c>
      <c r="N50" s="42" t="s">
        <v>1270</v>
      </c>
      <c r="O50" s="121" t="s">
        <v>1737</v>
      </c>
      <c r="P50" s="120" t="s">
        <v>1550</v>
      </c>
    </row>
    <row r="51" spans="1:16" s="3" customFormat="1" ht="7.8" x14ac:dyDescent="0.3">
      <c r="A51" s="10" t="s">
        <v>391</v>
      </c>
      <c r="B51" s="117" t="str">
        <f t="shared" si="0"/>
        <v>NBR.Prop</v>
      </c>
      <c r="C51" s="118" t="str">
        <f t="shared" si="1"/>
        <v>NBR.Data</v>
      </c>
      <c r="D51" s="130" t="s">
        <v>1776</v>
      </c>
      <c r="E51" s="117" t="s">
        <v>1733</v>
      </c>
      <c r="F51" s="17" t="s">
        <v>1714</v>
      </c>
      <c r="G51" s="119" t="s">
        <v>1734</v>
      </c>
      <c r="H51" s="120">
        <v>9</v>
      </c>
      <c r="I51" s="9" t="s">
        <v>1730</v>
      </c>
      <c r="J51" s="117" t="s">
        <v>1735</v>
      </c>
      <c r="K51" s="17" t="s">
        <v>1580</v>
      </c>
      <c r="L51" s="119" t="s">
        <v>1736</v>
      </c>
      <c r="M51" s="120" t="s">
        <v>1760</v>
      </c>
      <c r="N51" s="42" t="s">
        <v>1270</v>
      </c>
      <c r="O51" s="121" t="s">
        <v>1737</v>
      </c>
      <c r="P51" s="120" t="s">
        <v>1548</v>
      </c>
    </row>
    <row r="52" spans="1:16" s="3" customFormat="1" ht="7.8" x14ac:dyDescent="0.3">
      <c r="A52" s="10" t="s">
        <v>391</v>
      </c>
      <c r="B52" s="117" t="str">
        <f t="shared" si="0"/>
        <v>NBR.Prop</v>
      </c>
      <c r="C52" s="118" t="str">
        <f t="shared" si="1"/>
        <v>NBR.Data</v>
      </c>
      <c r="D52" s="130" t="s">
        <v>1776</v>
      </c>
      <c r="E52" s="117" t="s">
        <v>1733</v>
      </c>
      <c r="F52" s="17" t="s">
        <v>1719</v>
      </c>
      <c r="G52" s="119" t="s">
        <v>1734</v>
      </c>
      <c r="H52" s="120">
        <v>15</v>
      </c>
      <c r="I52" s="9" t="s">
        <v>1730</v>
      </c>
      <c r="J52" s="117" t="s">
        <v>1735</v>
      </c>
      <c r="K52" s="17" t="s">
        <v>1560</v>
      </c>
      <c r="L52" s="119" t="s">
        <v>1736</v>
      </c>
      <c r="M52" s="120" t="s">
        <v>1755</v>
      </c>
      <c r="N52" s="42" t="s">
        <v>1270</v>
      </c>
      <c r="O52" s="121" t="s">
        <v>1737</v>
      </c>
      <c r="P52" s="120" t="s">
        <v>1549</v>
      </c>
    </row>
    <row r="53" spans="1:16" s="3" customFormat="1" ht="7.8" x14ac:dyDescent="0.3">
      <c r="A53" s="10" t="s">
        <v>391</v>
      </c>
      <c r="B53" s="117" t="str">
        <f t="shared" si="0"/>
        <v>NBR.Prop</v>
      </c>
      <c r="C53" s="118" t="str">
        <f t="shared" si="1"/>
        <v>NBR.Data</v>
      </c>
      <c r="D53" s="130" t="s">
        <v>1776</v>
      </c>
      <c r="E53" s="117" t="s">
        <v>1733</v>
      </c>
      <c r="F53" s="17" t="s">
        <v>1649</v>
      </c>
      <c r="G53" s="119" t="s">
        <v>1734</v>
      </c>
      <c r="H53" s="120">
        <v>98</v>
      </c>
      <c r="I53" s="9" t="s">
        <v>1730</v>
      </c>
      <c r="J53" s="117" t="s">
        <v>1735</v>
      </c>
      <c r="K53" s="17" t="s">
        <v>1509</v>
      </c>
      <c r="L53" s="119" t="s">
        <v>1736</v>
      </c>
      <c r="M53" s="120" t="s">
        <v>1748</v>
      </c>
      <c r="N53" s="42" t="s">
        <v>1270</v>
      </c>
      <c r="O53" s="121" t="s">
        <v>1737</v>
      </c>
      <c r="P53" s="120" t="s">
        <v>1550</v>
      </c>
    </row>
    <row r="54" spans="1:16" s="3" customFormat="1" ht="7.8" x14ac:dyDescent="0.3">
      <c r="A54" s="10" t="s">
        <v>391</v>
      </c>
      <c r="B54" s="117" t="str">
        <f t="shared" si="0"/>
        <v>NBR.Prop</v>
      </c>
      <c r="C54" s="118" t="str">
        <f t="shared" si="1"/>
        <v>NBR.Data</v>
      </c>
      <c r="D54" s="130" t="s">
        <v>1776</v>
      </c>
      <c r="E54" s="117" t="s">
        <v>1733</v>
      </c>
      <c r="F54" s="17" t="s">
        <v>1691</v>
      </c>
      <c r="G54" s="119" t="s">
        <v>1734</v>
      </c>
      <c r="H54" s="120">
        <v>120</v>
      </c>
      <c r="I54" s="9" t="s">
        <v>1730</v>
      </c>
      <c r="J54" s="117" t="s">
        <v>1735</v>
      </c>
      <c r="K54" s="17" t="s">
        <v>1569</v>
      </c>
      <c r="L54" s="119" t="s">
        <v>1736</v>
      </c>
      <c r="M54" s="120" t="s">
        <v>1747</v>
      </c>
      <c r="N54" s="42" t="s">
        <v>1270</v>
      </c>
      <c r="O54" s="121" t="s">
        <v>1737</v>
      </c>
      <c r="P54" s="120" t="s">
        <v>1551</v>
      </c>
    </row>
    <row r="55" spans="1:16" s="3" customFormat="1" ht="7.8" x14ac:dyDescent="0.3">
      <c r="A55" s="10" t="s">
        <v>391</v>
      </c>
      <c r="B55" s="117" t="str">
        <f t="shared" si="0"/>
        <v>NBR.Prop</v>
      </c>
      <c r="C55" s="118" t="str">
        <f t="shared" si="1"/>
        <v>NBR.Data</v>
      </c>
      <c r="D55" s="130" t="s">
        <v>1776</v>
      </c>
      <c r="E55" s="117" t="s">
        <v>1733</v>
      </c>
      <c r="F55" s="17" t="s">
        <v>1689</v>
      </c>
      <c r="G55" s="119" t="s">
        <v>1734</v>
      </c>
      <c r="H55" s="120">
        <v>104</v>
      </c>
      <c r="I55" s="9" t="s">
        <v>1730</v>
      </c>
      <c r="J55" s="117" t="s">
        <v>1735</v>
      </c>
      <c r="K55" s="17" t="s">
        <v>1509</v>
      </c>
      <c r="L55" s="119" t="s">
        <v>1736</v>
      </c>
      <c r="M55" s="120" t="s">
        <v>1748</v>
      </c>
      <c r="N55" s="42" t="s">
        <v>1270</v>
      </c>
      <c r="O55" s="121" t="s">
        <v>1737</v>
      </c>
      <c r="P55" s="120" t="s">
        <v>1550</v>
      </c>
    </row>
    <row r="56" spans="1:16" s="3" customFormat="1" ht="7.8" x14ac:dyDescent="0.3">
      <c r="A56" s="10" t="s">
        <v>391</v>
      </c>
      <c r="B56" s="117" t="str">
        <f t="shared" si="0"/>
        <v>NBR.Prop</v>
      </c>
      <c r="C56" s="118" t="str">
        <f t="shared" si="1"/>
        <v>NBR.Data</v>
      </c>
      <c r="D56" s="130" t="s">
        <v>1776</v>
      </c>
      <c r="E56" s="117" t="s">
        <v>1733</v>
      </c>
      <c r="F56" s="17" t="s">
        <v>1694</v>
      </c>
      <c r="G56" s="119" t="s">
        <v>1734</v>
      </c>
      <c r="H56" s="120">
        <v>2</v>
      </c>
      <c r="I56" s="9" t="s">
        <v>1730</v>
      </c>
      <c r="J56" s="117" t="s">
        <v>1735</v>
      </c>
      <c r="K56" s="17" t="s">
        <v>1577</v>
      </c>
      <c r="L56" s="119" t="s">
        <v>1736</v>
      </c>
      <c r="M56" s="120" t="s">
        <v>1757</v>
      </c>
      <c r="N56" s="42" t="s">
        <v>1270</v>
      </c>
      <c r="O56" s="121" t="s">
        <v>1737</v>
      </c>
      <c r="P56" s="120" t="s">
        <v>1548</v>
      </c>
    </row>
    <row r="57" spans="1:16" s="3" customFormat="1" ht="7.8" x14ac:dyDescent="0.3">
      <c r="A57" s="10" t="s">
        <v>391</v>
      </c>
      <c r="B57" s="117" t="str">
        <f t="shared" si="0"/>
        <v>NBR.Prop</v>
      </c>
      <c r="C57" s="118" t="str">
        <f t="shared" si="1"/>
        <v>NBR.Data</v>
      </c>
      <c r="D57" s="130" t="s">
        <v>1776</v>
      </c>
      <c r="E57" s="117" t="s">
        <v>1733</v>
      </c>
      <c r="F57" s="17" t="s">
        <v>1628</v>
      </c>
      <c r="G57" s="119" t="s">
        <v>1734</v>
      </c>
      <c r="H57" s="120">
        <v>117</v>
      </c>
      <c r="I57" s="9" t="s">
        <v>1730</v>
      </c>
      <c r="J57" s="117" t="s">
        <v>1735</v>
      </c>
      <c r="K57" s="17" t="s">
        <v>1569</v>
      </c>
      <c r="L57" s="119" t="s">
        <v>1736</v>
      </c>
      <c r="M57" s="120" t="s">
        <v>1747</v>
      </c>
      <c r="N57" s="42" t="s">
        <v>1270</v>
      </c>
      <c r="O57" s="121" t="s">
        <v>1737</v>
      </c>
      <c r="P57" s="120" t="s">
        <v>1551</v>
      </c>
    </row>
    <row r="58" spans="1:16" s="3" customFormat="1" ht="7.8" x14ac:dyDescent="0.3">
      <c r="A58" s="10" t="s">
        <v>391</v>
      </c>
      <c r="B58" s="117" t="str">
        <f t="shared" si="0"/>
        <v>NBR.Prop</v>
      </c>
      <c r="C58" s="118" t="str">
        <f t="shared" si="1"/>
        <v>NBR.Data</v>
      </c>
      <c r="D58" s="130" t="s">
        <v>1776</v>
      </c>
      <c r="E58" s="117" t="s">
        <v>1733</v>
      </c>
      <c r="F58" s="17" t="s">
        <v>1675</v>
      </c>
      <c r="G58" s="119" t="s">
        <v>1734</v>
      </c>
      <c r="H58" s="120">
        <v>29</v>
      </c>
      <c r="I58" s="9" t="s">
        <v>1730</v>
      </c>
      <c r="J58" s="117" t="s">
        <v>1735</v>
      </c>
      <c r="K58" s="17" t="s">
        <v>1571</v>
      </c>
      <c r="L58" s="119" t="s">
        <v>1736</v>
      </c>
      <c r="M58" s="120" t="s">
        <v>1768</v>
      </c>
      <c r="N58" s="42" t="s">
        <v>1270</v>
      </c>
      <c r="O58" s="121" t="s">
        <v>1737</v>
      </c>
      <c r="P58" s="120" t="s">
        <v>1549</v>
      </c>
    </row>
    <row r="59" spans="1:16" s="3" customFormat="1" ht="7.8" x14ac:dyDescent="0.3">
      <c r="A59" s="10" t="s">
        <v>391</v>
      </c>
      <c r="B59" s="117" t="str">
        <f t="shared" si="0"/>
        <v>NBR.Prop</v>
      </c>
      <c r="C59" s="118" t="str">
        <f t="shared" si="1"/>
        <v>NBR.Data</v>
      </c>
      <c r="D59" s="130" t="s">
        <v>1776</v>
      </c>
      <c r="E59" s="117" t="s">
        <v>1733</v>
      </c>
      <c r="F59" s="17" t="s">
        <v>1554</v>
      </c>
      <c r="G59" s="119" t="s">
        <v>1734</v>
      </c>
      <c r="H59" s="120">
        <v>160</v>
      </c>
      <c r="I59" s="9" t="s">
        <v>1730</v>
      </c>
      <c r="J59" s="117" t="s">
        <v>1735</v>
      </c>
      <c r="K59" s="17" t="s">
        <v>1558</v>
      </c>
      <c r="L59" s="119" t="s">
        <v>1736</v>
      </c>
      <c r="M59" s="120" t="s">
        <v>1749</v>
      </c>
      <c r="N59" s="42" t="s">
        <v>1270</v>
      </c>
      <c r="O59" s="121" t="s">
        <v>1737</v>
      </c>
      <c r="P59" s="120" t="s">
        <v>1552</v>
      </c>
    </row>
    <row r="60" spans="1:16" s="3" customFormat="1" ht="7.8" x14ac:dyDescent="0.3">
      <c r="A60" s="10" t="s">
        <v>391</v>
      </c>
      <c r="B60" s="117" t="str">
        <f t="shared" si="0"/>
        <v>NBR.Prop</v>
      </c>
      <c r="C60" s="118" t="str">
        <f t="shared" si="1"/>
        <v>NBR.Data</v>
      </c>
      <c r="D60" s="130" t="s">
        <v>1776</v>
      </c>
      <c r="E60" s="117" t="s">
        <v>1733</v>
      </c>
      <c r="F60" s="17" t="s">
        <v>1684</v>
      </c>
      <c r="G60" s="119" t="s">
        <v>1734</v>
      </c>
      <c r="H60" s="120">
        <v>16</v>
      </c>
      <c r="I60" s="9" t="s">
        <v>1730</v>
      </c>
      <c r="J60" s="117" t="s">
        <v>1735</v>
      </c>
      <c r="K60" s="17" t="s">
        <v>1560</v>
      </c>
      <c r="L60" s="119" t="s">
        <v>1736</v>
      </c>
      <c r="M60" s="120" t="s">
        <v>1755</v>
      </c>
      <c r="N60" s="42" t="s">
        <v>1270</v>
      </c>
      <c r="O60" s="121" t="s">
        <v>1737</v>
      </c>
      <c r="P60" s="120" t="s">
        <v>1549</v>
      </c>
    </row>
    <row r="61" spans="1:16" s="3" customFormat="1" ht="7.8" x14ac:dyDescent="0.3">
      <c r="A61" s="10" t="s">
        <v>391</v>
      </c>
      <c r="B61" s="117" t="str">
        <f t="shared" si="0"/>
        <v>NBR.Prop</v>
      </c>
      <c r="C61" s="118" t="str">
        <f t="shared" si="1"/>
        <v>NBR.Data</v>
      </c>
      <c r="D61" s="130" t="s">
        <v>1776</v>
      </c>
      <c r="E61" s="117" t="s">
        <v>1733</v>
      </c>
      <c r="F61" s="17" t="s">
        <v>1697</v>
      </c>
      <c r="G61" s="119" t="s">
        <v>1734</v>
      </c>
      <c r="H61" s="120">
        <v>38</v>
      </c>
      <c r="I61" s="9" t="s">
        <v>1730</v>
      </c>
      <c r="J61" s="117" t="s">
        <v>1735</v>
      </c>
      <c r="K61" s="17" t="s">
        <v>1586</v>
      </c>
      <c r="L61" s="119" t="s">
        <v>1736</v>
      </c>
      <c r="M61" s="120" t="s">
        <v>1746</v>
      </c>
      <c r="N61" s="42" t="s">
        <v>1270</v>
      </c>
      <c r="O61" s="121" t="s">
        <v>1737</v>
      </c>
      <c r="P61" s="120" t="s">
        <v>1549</v>
      </c>
    </row>
    <row r="62" spans="1:16" s="3" customFormat="1" ht="7.8" x14ac:dyDescent="0.3">
      <c r="A62" s="10" t="s">
        <v>391</v>
      </c>
      <c r="B62" s="117" t="str">
        <f t="shared" si="0"/>
        <v>NBR.Prop</v>
      </c>
      <c r="C62" s="118" t="str">
        <f t="shared" si="1"/>
        <v>NBR.Data</v>
      </c>
      <c r="D62" s="130" t="s">
        <v>1776</v>
      </c>
      <c r="E62" s="117" t="s">
        <v>1733</v>
      </c>
      <c r="F62" s="17" t="s">
        <v>1699</v>
      </c>
      <c r="G62" s="119" t="s">
        <v>1734</v>
      </c>
      <c r="H62" s="120">
        <v>133</v>
      </c>
      <c r="I62" s="9" t="s">
        <v>1730</v>
      </c>
      <c r="J62" s="117" t="s">
        <v>1735</v>
      </c>
      <c r="K62" s="17" t="s">
        <v>1559</v>
      </c>
      <c r="L62" s="119" t="s">
        <v>1736</v>
      </c>
      <c r="M62" s="120" t="s">
        <v>1750</v>
      </c>
      <c r="N62" s="42" t="s">
        <v>1270</v>
      </c>
      <c r="O62" s="121" t="s">
        <v>1737</v>
      </c>
      <c r="P62" s="120" t="s">
        <v>1551</v>
      </c>
    </row>
    <row r="63" spans="1:16" s="3" customFormat="1" ht="7.8" x14ac:dyDescent="0.3">
      <c r="A63" s="10" t="s">
        <v>391</v>
      </c>
      <c r="B63" s="117" t="str">
        <f t="shared" si="0"/>
        <v>NBR.Prop</v>
      </c>
      <c r="C63" s="118" t="str">
        <f t="shared" si="1"/>
        <v>NBR.Data</v>
      </c>
      <c r="D63" s="130" t="s">
        <v>1776</v>
      </c>
      <c r="E63" s="117" t="s">
        <v>1733</v>
      </c>
      <c r="F63" s="17" t="s">
        <v>1589</v>
      </c>
      <c r="G63" s="119" t="s">
        <v>1734</v>
      </c>
      <c r="H63" s="120">
        <v>106</v>
      </c>
      <c r="I63" s="9" t="s">
        <v>1730</v>
      </c>
      <c r="J63" s="117" t="s">
        <v>1735</v>
      </c>
      <c r="K63" s="17" t="s">
        <v>1557</v>
      </c>
      <c r="L63" s="119" t="s">
        <v>1736</v>
      </c>
      <c r="M63" s="120" t="s">
        <v>1745</v>
      </c>
      <c r="N63" s="42" t="s">
        <v>1270</v>
      </c>
      <c r="O63" s="121" t="s">
        <v>1737</v>
      </c>
      <c r="P63" s="120" t="s">
        <v>1550</v>
      </c>
    </row>
    <row r="64" spans="1:16" s="3" customFormat="1" ht="7.8" x14ac:dyDescent="0.3">
      <c r="A64" s="10" t="s">
        <v>391</v>
      </c>
      <c r="B64" s="117" t="str">
        <f t="shared" si="0"/>
        <v>NBR.Prop</v>
      </c>
      <c r="C64" s="118" t="str">
        <f t="shared" si="1"/>
        <v>NBR.Data</v>
      </c>
      <c r="D64" s="130" t="s">
        <v>1776</v>
      </c>
      <c r="E64" s="117" t="s">
        <v>1733</v>
      </c>
      <c r="F64" s="17" t="s">
        <v>1591</v>
      </c>
      <c r="G64" s="119" t="s">
        <v>1734</v>
      </c>
      <c r="H64" s="120">
        <v>151</v>
      </c>
      <c r="I64" s="9" t="s">
        <v>1730</v>
      </c>
      <c r="J64" s="117" t="s">
        <v>1735</v>
      </c>
      <c r="K64" s="17" t="s">
        <v>1566</v>
      </c>
      <c r="L64" s="119" t="s">
        <v>1736</v>
      </c>
      <c r="M64" s="120" t="s">
        <v>1751</v>
      </c>
      <c r="N64" s="42" t="s">
        <v>1270</v>
      </c>
      <c r="O64" s="121" t="s">
        <v>1737</v>
      </c>
      <c r="P64" s="120" t="s">
        <v>1552</v>
      </c>
    </row>
    <row r="65" spans="1:16" s="3" customFormat="1" ht="7.8" x14ac:dyDescent="0.3">
      <c r="A65" s="10" t="s">
        <v>391</v>
      </c>
      <c r="B65" s="117" t="str">
        <f t="shared" si="0"/>
        <v>NBR.Prop</v>
      </c>
      <c r="C65" s="118" t="str">
        <f t="shared" si="1"/>
        <v>NBR.Data</v>
      </c>
      <c r="D65" s="130" t="s">
        <v>1776</v>
      </c>
      <c r="E65" s="117" t="s">
        <v>1733</v>
      </c>
      <c r="F65" s="17" t="s">
        <v>1616</v>
      </c>
      <c r="G65" s="119" t="s">
        <v>1734</v>
      </c>
      <c r="H65" s="120">
        <v>50</v>
      </c>
      <c r="I65" s="9" t="s">
        <v>1730</v>
      </c>
      <c r="J65" s="117" t="s">
        <v>1735</v>
      </c>
      <c r="K65" s="17" t="s">
        <v>1567</v>
      </c>
      <c r="L65" s="119" t="s">
        <v>1736</v>
      </c>
      <c r="M65" s="120" t="s">
        <v>1767</v>
      </c>
      <c r="N65" s="42" t="s">
        <v>1270</v>
      </c>
      <c r="O65" s="121" t="s">
        <v>1737</v>
      </c>
      <c r="P65" s="120" t="s">
        <v>1550</v>
      </c>
    </row>
    <row r="66" spans="1:16" s="3" customFormat="1" ht="7.8" x14ac:dyDescent="0.3">
      <c r="A66" s="10" t="s">
        <v>391</v>
      </c>
      <c r="B66" s="117" t="str">
        <f t="shared" si="0"/>
        <v>NBR.Prop</v>
      </c>
      <c r="C66" s="118" t="str">
        <f t="shared" si="1"/>
        <v>NBR.Data</v>
      </c>
      <c r="D66" s="130" t="s">
        <v>1776</v>
      </c>
      <c r="E66" s="117" t="s">
        <v>1733</v>
      </c>
      <c r="F66" s="17" t="s">
        <v>1637</v>
      </c>
      <c r="G66" s="119" t="s">
        <v>1734</v>
      </c>
      <c r="H66" s="120">
        <v>87</v>
      </c>
      <c r="I66" s="9" t="s">
        <v>1730</v>
      </c>
      <c r="J66" s="117" t="s">
        <v>1735</v>
      </c>
      <c r="K66" s="17" t="s">
        <v>1572</v>
      </c>
      <c r="L66" s="119" t="s">
        <v>1736</v>
      </c>
      <c r="M66" s="120" t="s">
        <v>1753</v>
      </c>
      <c r="N66" s="42" t="s">
        <v>1270</v>
      </c>
      <c r="O66" s="121" t="s">
        <v>1737</v>
      </c>
      <c r="P66" s="120" t="s">
        <v>1550</v>
      </c>
    </row>
    <row r="67" spans="1:16" s="3" customFormat="1" ht="7.8" x14ac:dyDescent="0.3">
      <c r="A67" s="10" t="s">
        <v>391</v>
      </c>
      <c r="B67" s="117" t="str">
        <f t="shared" ref="B67:B130" si="2">B66</f>
        <v>NBR.Prop</v>
      </c>
      <c r="C67" s="118" t="str">
        <f t="shared" ref="C67:C130" si="3">C66</f>
        <v>NBR.Data</v>
      </c>
      <c r="D67" s="130" t="s">
        <v>1776</v>
      </c>
      <c r="E67" s="117" t="s">
        <v>1733</v>
      </c>
      <c r="F67" s="17" t="s">
        <v>1701</v>
      </c>
      <c r="G67" s="119" t="s">
        <v>1734</v>
      </c>
      <c r="H67" s="120">
        <v>21</v>
      </c>
      <c r="I67" s="9" t="s">
        <v>1730</v>
      </c>
      <c r="J67" s="117" t="s">
        <v>1735</v>
      </c>
      <c r="K67" s="17" t="s">
        <v>1560</v>
      </c>
      <c r="L67" s="119" t="s">
        <v>1736</v>
      </c>
      <c r="M67" s="120" t="s">
        <v>1755</v>
      </c>
      <c r="N67" s="42" t="s">
        <v>1270</v>
      </c>
      <c r="O67" s="121" t="s">
        <v>1737</v>
      </c>
      <c r="P67" s="120" t="s">
        <v>1549</v>
      </c>
    </row>
    <row r="68" spans="1:16" s="3" customFormat="1" ht="7.8" x14ac:dyDescent="0.3">
      <c r="A68" s="10" t="s">
        <v>391</v>
      </c>
      <c r="B68" s="117" t="str">
        <f t="shared" si="2"/>
        <v>NBR.Prop</v>
      </c>
      <c r="C68" s="118" t="str">
        <f t="shared" si="3"/>
        <v>NBR.Data</v>
      </c>
      <c r="D68" s="130" t="s">
        <v>1776</v>
      </c>
      <c r="E68" s="117" t="s">
        <v>1733</v>
      </c>
      <c r="F68" s="17" t="s">
        <v>1588</v>
      </c>
      <c r="G68" s="119" t="s">
        <v>1734</v>
      </c>
      <c r="H68" s="120">
        <v>164</v>
      </c>
      <c r="I68" s="9" t="s">
        <v>1730</v>
      </c>
      <c r="J68" s="117" t="s">
        <v>1735</v>
      </c>
      <c r="K68" s="17" t="s">
        <v>1566</v>
      </c>
      <c r="L68" s="119" t="s">
        <v>1736</v>
      </c>
      <c r="M68" s="120" t="s">
        <v>1751</v>
      </c>
      <c r="N68" s="42" t="s">
        <v>1270</v>
      </c>
      <c r="O68" s="121" t="s">
        <v>1737</v>
      </c>
      <c r="P68" s="120" t="s">
        <v>1552</v>
      </c>
    </row>
    <row r="69" spans="1:16" s="3" customFormat="1" ht="7.8" x14ac:dyDescent="0.3">
      <c r="A69" s="10" t="s">
        <v>391</v>
      </c>
      <c r="B69" s="117" t="str">
        <f t="shared" si="2"/>
        <v>NBR.Prop</v>
      </c>
      <c r="C69" s="118" t="str">
        <f t="shared" si="3"/>
        <v>NBR.Data</v>
      </c>
      <c r="D69" s="130" t="s">
        <v>1776</v>
      </c>
      <c r="E69" s="117" t="s">
        <v>1733</v>
      </c>
      <c r="F69" s="17" t="s">
        <v>1703</v>
      </c>
      <c r="G69" s="119" t="s">
        <v>1734</v>
      </c>
      <c r="H69" s="120">
        <v>54</v>
      </c>
      <c r="I69" s="9" t="s">
        <v>1730</v>
      </c>
      <c r="J69" s="117" t="s">
        <v>1735</v>
      </c>
      <c r="K69" s="17" t="s">
        <v>1567</v>
      </c>
      <c r="L69" s="119" t="s">
        <v>1736</v>
      </c>
      <c r="M69" s="120" t="s">
        <v>1767</v>
      </c>
      <c r="N69" s="42" t="s">
        <v>1270</v>
      </c>
      <c r="O69" s="121" t="s">
        <v>1737</v>
      </c>
      <c r="P69" s="120" t="s">
        <v>1550</v>
      </c>
    </row>
    <row r="70" spans="1:16" s="3" customFormat="1" ht="7.8" x14ac:dyDescent="0.3">
      <c r="A70" s="10" t="s">
        <v>391</v>
      </c>
      <c r="B70" s="117" t="str">
        <f t="shared" si="2"/>
        <v>NBR.Prop</v>
      </c>
      <c r="C70" s="118" t="str">
        <f t="shared" si="3"/>
        <v>NBR.Data</v>
      </c>
      <c r="D70" s="130" t="s">
        <v>1776</v>
      </c>
      <c r="E70" s="117" t="s">
        <v>1733</v>
      </c>
      <c r="F70" s="17" t="s">
        <v>1720</v>
      </c>
      <c r="G70" s="119" t="s">
        <v>1734</v>
      </c>
      <c r="H70" s="120">
        <v>146</v>
      </c>
      <c r="I70" s="9" t="s">
        <v>1730</v>
      </c>
      <c r="J70" s="117" t="s">
        <v>1735</v>
      </c>
      <c r="K70" s="17" t="s">
        <v>1507</v>
      </c>
      <c r="L70" s="119" t="s">
        <v>1736</v>
      </c>
      <c r="M70" s="120" t="s">
        <v>1759</v>
      </c>
      <c r="N70" s="42" t="s">
        <v>1270</v>
      </c>
      <c r="O70" s="121" t="s">
        <v>1737</v>
      </c>
      <c r="P70" s="120" t="s">
        <v>1552</v>
      </c>
    </row>
    <row r="71" spans="1:16" s="3" customFormat="1" ht="7.8" x14ac:dyDescent="0.3">
      <c r="A71" s="10" t="s">
        <v>391</v>
      </c>
      <c r="B71" s="117" t="str">
        <f t="shared" si="2"/>
        <v>NBR.Prop</v>
      </c>
      <c r="C71" s="118" t="str">
        <f t="shared" si="3"/>
        <v>NBR.Data</v>
      </c>
      <c r="D71" s="130" t="s">
        <v>1776</v>
      </c>
      <c r="E71" s="117" t="s">
        <v>1733</v>
      </c>
      <c r="F71" s="17" t="s">
        <v>1542</v>
      </c>
      <c r="G71" s="119" t="s">
        <v>1734</v>
      </c>
      <c r="H71" s="120">
        <v>25</v>
      </c>
      <c r="I71" s="9" t="s">
        <v>1730</v>
      </c>
      <c r="J71" s="117" t="s">
        <v>1735</v>
      </c>
      <c r="K71" s="17" t="s">
        <v>1571</v>
      </c>
      <c r="L71" s="119" t="s">
        <v>1736</v>
      </c>
      <c r="M71" s="120" t="s">
        <v>1768</v>
      </c>
      <c r="N71" s="42" t="s">
        <v>1270</v>
      </c>
      <c r="O71" s="121" t="s">
        <v>1737</v>
      </c>
      <c r="P71" s="120" t="s">
        <v>1549</v>
      </c>
    </row>
    <row r="72" spans="1:16" s="3" customFormat="1" ht="7.8" x14ac:dyDescent="0.3">
      <c r="A72" s="10" t="s">
        <v>391</v>
      </c>
      <c r="B72" s="117" t="str">
        <f t="shared" si="2"/>
        <v>NBR.Prop</v>
      </c>
      <c r="C72" s="118" t="str">
        <f t="shared" si="3"/>
        <v>NBR.Data</v>
      </c>
      <c r="D72" s="130" t="s">
        <v>1776</v>
      </c>
      <c r="E72" s="117" t="s">
        <v>1733</v>
      </c>
      <c r="F72" s="17" t="s">
        <v>1504</v>
      </c>
      <c r="G72" s="119" t="s">
        <v>1734</v>
      </c>
      <c r="H72" s="120">
        <v>76</v>
      </c>
      <c r="I72" s="9" t="s">
        <v>1730</v>
      </c>
      <c r="J72" s="117" t="s">
        <v>1735</v>
      </c>
      <c r="K72" s="17" t="s">
        <v>1568</v>
      </c>
      <c r="L72" s="119" t="s">
        <v>1736</v>
      </c>
      <c r="M72" s="120" t="s">
        <v>1763</v>
      </c>
      <c r="N72" s="42" t="s">
        <v>1270</v>
      </c>
      <c r="O72" s="121" t="s">
        <v>1737</v>
      </c>
      <c r="P72" s="120" t="s">
        <v>1550</v>
      </c>
    </row>
    <row r="73" spans="1:16" s="3" customFormat="1" ht="7.8" x14ac:dyDescent="0.3">
      <c r="A73" s="10" t="s">
        <v>391</v>
      </c>
      <c r="B73" s="117" t="str">
        <f t="shared" si="2"/>
        <v>NBR.Prop</v>
      </c>
      <c r="C73" s="118" t="str">
        <f t="shared" si="3"/>
        <v>NBR.Data</v>
      </c>
      <c r="D73" s="130" t="s">
        <v>1776</v>
      </c>
      <c r="E73" s="117" t="s">
        <v>1733</v>
      </c>
      <c r="F73" s="17" t="s">
        <v>1590</v>
      </c>
      <c r="G73" s="119" t="s">
        <v>1734</v>
      </c>
      <c r="H73" s="120">
        <v>127</v>
      </c>
      <c r="I73" s="9" t="s">
        <v>1730</v>
      </c>
      <c r="J73" s="117" t="s">
        <v>1735</v>
      </c>
      <c r="K73" s="17" t="s">
        <v>1559</v>
      </c>
      <c r="L73" s="119" t="s">
        <v>1736</v>
      </c>
      <c r="M73" s="120" t="s">
        <v>1750</v>
      </c>
      <c r="N73" s="42" t="s">
        <v>1270</v>
      </c>
      <c r="O73" s="121" t="s">
        <v>1737</v>
      </c>
      <c r="P73" s="120" t="s">
        <v>1551</v>
      </c>
    </row>
    <row r="74" spans="1:16" s="3" customFormat="1" ht="7.8" x14ac:dyDescent="0.3">
      <c r="A74" s="10" t="s">
        <v>391</v>
      </c>
      <c r="B74" s="117" t="str">
        <f t="shared" si="2"/>
        <v>NBR.Prop</v>
      </c>
      <c r="C74" s="118" t="str">
        <f t="shared" si="3"/>
        <v>NBR.Data</v>
      </c>
      <c r="D74" s="130" t="s">
        <v>1776</v>
      </c>
      <c r="E74" s="117" t="s">
        <v>1733</v>
      </c>
      <c r="F74" s="17" t="s">
        <v>1555</v>
      </c>
      <c r="G74" s="119" t="s">
        <v>1734</v>
      </c>
      <c r="H74" s="120">
        <v>163</v>
      </c>
      <c r="I74" s="9" t="s">
        <v>1730</v>
      </c>
      <c r="J74" s="117" t="s">
        <v>1735</v>
      </c>
      <c r="K74" s="17" t="s">
        <v>1558</v>
      </c>
      <c r="L74" s="119" t="s">
        <v>1736</v>
      </c>
      <c r="M74" s="120" t="s">
        <v>1749</v>
      </c>
      <c r="N74" s="42" t="s">
        <v>1270</v>
      </c>
      <c r="O74" s="121" t="s">
        <v>1737</v>
      </c>
      <c r="P74" s="120" t="s">
        <v>1552</v>
      </c>
    </row>
    <row r="75" spans="1:16" s="3" customFormat="1" ht="7.8" x14ac:dyDescent="0.3">
      <c r="A75" s="10" t="s">
        <v>391</v>
      </c>
      <c r="B75" s="117" t="str">
        <f t="shared" si="2"/>
        <v>NBR.Prop</v>
      </c>
      <c r="C75" s="118" t="str">
        <f t="shared" si="3"/>
        <v>NBR.Data</v>
      </c>
      <c r="D75" s="130" t="s">
        <v>1776</v>
      </c>
      <c r="E75" s="117" t="s">
        <v>1733</v>
      </c>
      <c r="F75" s="17" t="s">
        <v>1693</v>
      </c>
      <c r="G75" s="119" t="s">
        <v>1734</v>
      </c>
      <c r="H75" s="120">
        <v>51</v>
      </c>
      <c r="I75" s="9" t="s">
        <v>1730</v>
      </c>
      <c r="J75" s="117" t="s">
        <v>1735</v>
      </c>
      <c r="K75" s="17" t="s">
        <v>1573</v>
      </c>
      <c r="L75" s="119" t="s">
        <v>1736</v>
      </c>
      <c r="M75" s="120" t="s">
        <v>1742</v>
      </c>
      <c r="N75" s="42" t="s">
        <v>1270</v>
      </c>
      <c r="O75" s="121" t="s">
        <v>1737</v>
      </c>
      <c r="P75" s="120" t="s">
        <v>1550</v>
      </c>
    </row>
    <row r="76" spans="1:16" s="3" customFormat="1" ht="7.8" x14ac:dyDescent="0.3">
      <c r="A76" s="10" t="s">
        <v>391</v>
      </c>
      <c r="B76" s="117" t="str">
        <f t="shared" si="2"/>
        <v>NBR.Prop</v>
      </c>
      <c r="C76" s="118" t="str">
        <f t="shared" si="3"/>
        <v>NBR.Data</v>
      </c>
      <c r="D76" s="130" t="s">
        <v>1776</v>
      </c>
      <c r="E76" s="117" t="s">
        <v>1733</v>
      </c>
      <c r="F76" s="17" t="s">
        <v>1506</v>
      </c>
      <c r="G76" s="119" t="s">
        <v>1734</v>
      </c>
      <c r="H76" s="120">
        <v>115</v>
      </c>
      <c r="I76" s="9" t="s">
        <v>1730</v>
      </c>
      <c r="J76" s="117" t="s">
        <v>1735</v>
      </c>
      <c r="K76" s="17" t="s">
        <v>1569</v>
      </c>
      <c r="L76" s="119" t="s">
        <v>1736</v>
      </c>
      <c r="M76" s="120" t="s">
        <v>1747</v>
      </c>
      <c r="N76" s="42" t="s">
        <v>1270</v>
      </c>
      <c r="O76" s="121" t="s">
        <v>1737</v>
      </c>
      <c r="P76" s="120" t="s">
        <v>1551</v>
      </c>
    </row>
    <row r="77" spans="1:16" s="3" customFormat="1" ht="7.8" x14ac:dyDescent="0.3">
      <c r="A77" s="10" t="s">
        <v>391</v>
      </c>
      <c r="B77" s="117" t="str">
        <f t="shared" si="2"/>
        <v>NBR.Prop</v>
      </c>
      <c r="C77" s="118" t="str">
        <f t="shared" si="3"/>
        <v>NBR.Data</v>
      </c>
      <c r="D77" s="130" t="s">
        <v>1776</v>
      </c>
      <c r="E77" s="117" t="s">
        <v>1733</v>
      </c>
      <c r="F77" s="17" t="s">
        <v>1609</v>
      </c>
      <c r="G77" s="119" t="s">
        <v>1734</v>
      </c>
      <c r="H77" s="120">
        <v>155</v>
      </c>
      <c r="I77" s="9" t="s">
        <v>1730</v>
      </c>
      <c r="J77" s="117" t="s">
        <v>1735</v>
      </c>
      <c r="K77" s="17" t="s">
        <v>1570</v>
      </c>
      <c r="L77" s="119" t="s">
        <v>1736</v>
      </c>
      <c r="M77" s="120" t="s">
        <v>1769</v>
      </c>
      <c r="N77" s="42" t="s">
        <v>1270</v>
      </c>
      <c r="O77" s="121" t="s">
        <v>1737</v>
      </c>
      <c r="P77" s="120" t="s">
        <v>1550</v>
      </c>
    </row>
    <row r="78" spans="1:16" s="3" customFormat="1" ht="7.8" x14ac:dyDescent="0.3">
      <c r="A78" s="10" t="s">
        <v>391</v>
      </c>
      <c r="B78" s="117" t="str">
        <f t="shared" si="2"/>
        <v>NBR.Prop</v>
      </c>
      <c r="C78" s="118" t="str">
        <f t="shared" si="3"/>
        <v>NBR.Data</v>
      </c>
      <c r="D78" s="130" t="s">
        <v>1776</v>
      </c>
      <c r="E78" s="117" t="s">
        <v>1733</v>
      </c>
      <c r="F78" s="17" t="s">
        <v>1640</v>
      </c>
      <c r="G78" s="119" t="s">
        <v>1734</v>
      </c>
      <c r="H78" s="120">
        <v>49</v>
      </c>
      <c r="I78" s="9" t="s">
        <v>1730</v>
      </c>
      <c r="J78" s="117" t="s">
        <v>1735</v>
      </c>
      <c r="K78" s="17" t="s">
        <v>1585</v>
      </c>
      <c r="L78" s="119" t="s">
        <v>1736</v>
      </c>
      <c r="M78" s="120" t="s">
        <v>1766</v>
      </c>
      <c r="N78" s="42" t="s">
        <v>1270</v>
      </c>
      <c r="O78" s="121" t="s">
        <v>1737</v>
      </c>
      <c r="P78" s="120" t="s">
        <v>1550</v>
      </c>
    </row>
    <row r="79" spans="1:16" s="3" customFormat="1" ht="7.8" x14ac:dyDescent="0.3">
      <c r="A79" s="10" t="s">
        <v>391</v>
      </c>
      <c r="B79" s="117" t="str">
        <f t="shared" si="2"/>
        <v>NBR.Prop</v>
      </c>
      <c r="C79" s="118" t="str">
        <f t="shared" si="3"/>
        <v>NBR.Data</v>
      </c>
      <c r="D79" s="130" t="s">
        <v>1776</v>
      </c>
      <c r="E79" s="117" t="s">
        <v>1733</v>
      </c>
      <c r="F79" s="17" t="s">
        <v>1643</v>
      </c>
      <c r="G79" s="119" t="s">
        <v>1734</v>
      </c>
      <c r="H79" s="120">
        <v>28</v>
      </c>
      <c r="I79" s="9" t="s">
        <v>1730</v>
      </c>
      <c r="J79" s="117" t="s">
        <v>1735</v>
      </c>
      <c r="K79" s="17" t="s">
        <v>1571</v>
      </c>
      <c r="L79" s="119" t="s">
        <v>1736</v>
      </c>
      <c r="M79" s="120" t="s">
        <v>1768</v>
      </c>
      <c r="N79" s="42" t="s">
        <v>1270</v>
      </c>
      <c r="O79" s="121" t="s">
        <v>1737</v>
      </c>
      <c r="P79" s="120" t="s">
        <v>1549</v>
      </c>
    </row>
    <row r="80" spans="1:16" s="3" customFormat="1" ht="7.8" x14ac:dyDescent="0.3">
      <c r="A80" s="10" t="s">
        <v>391</v>
      </c>
      <c r="B80" s="117" t="str">
        <f t="shared" si="2"/>
        <v>NBR.Prop</v>
      </c>
      <c r="C80" s="118" t="str">
        <f t="shared" si="3"/>
        <v>NBR.Data</v>
      </c>
      <c r="D80" s="130" t="s">
        <v>1776</v>
      </c>
      <c r="E80" s="117" t="s">
        <v>1733</v>
      </c>
      <c r="F80" s="17" t="s">
        <v>1634</v>
      </c>
      <c r="G80" s="119" t="s">
        <v>1734</v>
      </c>
      <c r="H80" s="120">
        <v>100</v>
      </c>
      <c r="I80" s="9" t="s">
        <v>1730</v>
      </c>
      <c r="J80" s="117" t="s">
        <v>1735</v>
      </c>
      <c r="K80" s="17" t="s">
        <v>1509</v>
      </c>
      <c r="L80" s="119" t="s">
        <v>1736</v>
      </c>
      <c r="M80" s="120" t="s">
        <v>1748</v>
      </c>
      <c r="N80" s="42" t="s">
        <v>1270</v>
      </c>
      <c r="O80" s="121" t="s">
        <v>1737</v>
      </c>
      <c r="P80" s="120" t="s">
        <v>1550</v>
      </c>
    </row>
    <row r="81" spans="1:16" s="3" customFormat="1" ht="7.8" x14ac:dyDescent="0.3">
      <c r="A81" s="10" t="s">
        <v>391</v>
      </c>
      <c r="B81" s="117" t="str">
        <f t="shared" si="2"/>
        <v>NBR.Prop</v>
      </c>
      <c r="C81" s="118" t="str">
        <f t="shared" si="3"/>
        <v>NBR.Data</v>
      </c>
      <c r="D81" s="130" t="s">
        <v>1776</v>
      </c>
      <c r="E81" s="117" t="s">
        <v>1733</v>
      </c>
      <c r="F81" s="17" t="s">
        <v>1650</v>
      </c>
      <c r="G81" s="119" t="s">
        <v>1734</v>
      </c>
      <c r="H81" s="120">
        <v>99</v>
      </c>
      <c r="I81" s="9" t="s">
        <v>1730</v>
      </c>
      <c r="J81" s="117" t="s">
        <v>1735</v>
      </c>
      <c r="K81" s="17" t="s">
        <v>1509</v>
      </c>
      <c r="L81" s="119" t="s">
        <v>1736</v>
      </c>
      <c r="M81" s="120" t="s">
        <v>1748</v>
      </c>
      <c r="N81" s="42" t="s">
        <v>1270</v>
      </c>
      <c r="O81" s="121" t="s">
        <v>1737</v>
      </c>
      <c r="P81" s="120" t="s">
        <v>1550</v>
      </c>
    </row>
    <row r="82" spans="1:16" s="3" customFormat="1" ht="7.8" x14ac:dyDescent="0.3">
      <c r="A82" s="10" t="s">
        <v>391</v>
      </c>
      <c r="B82" s="117" t="str">
        <f t="shared" si="2"/>
        <v>NBR.Prop</v>
      </c>
      <c r="C82" s="118" t="str">
        <f t="shared" si="3"/>
        <v>NBR.Data</v>
      </c>
      <c r="D82" s="130" t="s">
        <v>1776</v>
      </c>
      <c r="E82" s="117" t="s">
        <v>1733</v>
      </c>
      <c r="F82" s="17" t="s">
        <v>1639</v>
      </c>
      <c r="G82" s="119" t="s">
        <v>1734</v>
      </c>
      <c r="H82" s="120">
        <v>137</v>
      </c>
      <c r="I82" s="9" t="s">
        <v>1730</v>
      </c>
      <c r="J82" s="117" t="s">
        <v>1735</v>
      </c>
      <c r="K82" s="17" t="s">
        <v>1579</v>
      </c>
      <c r="L82" s="119" t="s">
        <v>1736</v>
      </c>
      <c r="M82" s="120" t="s">
        <v>1758</v>
      </c>
      <c r="N82" s="42" t="s">
        <v>1270</v>
      </c>
      <c r="O82" s="121" t="s">
        <v>1737</v>
      </c>
      <c r="P82" s="120" t="s">
        <v>1552</v>
      </c>
    </row>
    <row r="83" spans="1:16" s="3" customFormat="1" ht="7.8" x14ac:dyDescent="0.3">
      <c r="A83" s="10" t="s">
        <v>391</v>
      </c>
      <c r="B83" s="117" t="str">
        <f t="shared" si="2"/>
        <v>NBR.Prop</v>
      </c>
      <c r="C83" s="118" t="str">
        <f t="shared" si="3"/>
        <v>NBR.Data</v>
      </c>
      <c r="D83" s="130" t="s">
        <v>1776</v>
      </c>
      <c r="E83" s="117" t="s">
        <v>1733</v>
      </c>
      <c r="F83" s="17" t="s">
        <v>1664</v>
      </c>
      <c r="G83" s="119" t="s">
        <v>1734</v>
      </c>
      <c r="H83" s="120">
        <v>126</v>
      </c>
      <c r="I83" s="9" t="s">
        <v>1730</v>
      </c>
      <c r="J83" s="117" t="s">
        <v>1735</v>
      </c>
      <c r="K83" s="17" t="s">
        <v>1559</v>
      </c>
      <c r="L83" s="119" t="s">
        <v>1736</v>
      </c>
      <c r="M83" s="120" t="s">
        <v>1750</v>
      </c>
      <c r="N83" s="42" t="s">
        <v>1270</v>
      </c>
      <c r="O83" s="121" t="s">
        <v>1737</v>
      </c>
      <c r="P83" s="120" t="s">
        <v>1551</v>
      </c>
    </row>
    <row r="84" spans="1:16" s="3" customFormat="1" ht="7.8" x14ac:dyDescent="0.3">
      <c r="A84" s="10" t="s">
        <v>391</v>
      </c>
      <c r="B84" s="117" t="str">
        <f t="shared" si="2"/>
        <v>NBR.Prop</v>
      </c>
      <c r="C84" s="118" t="str">
        <f t="shared" si="3"/>
        <v>NBR.Data</v>
      </c>
      <c r="D84" s="130" t="s">
        <v>1776</v>
      </c>
      <c r="E84" s="117" t="s">
        <v>1733</v>
      </c>
      <c r="F84" s="17" t="s">
        <v>1676</v>
      </c>
      <c r="G84" s="119" t="s">
        <v>1734</v>
      </c>
      <c r="H84" s="120">
        <v>27</v>
      </c>
      <c r="I84" s="9" t="s">
        <v>1730</v>
      </c>
      <c r="J84" s="117" t="s">
        <v>1735</v>
      </c>
      <c r="K84" s="17" t="s">
        <v>1571</v>
      </c>
      <c r="L84" s="119" t="s">
        <v>1736</v>
      </c>
      <c r="M84" s="120" t="s">
        <v>1768</v>
      </c>
      <c r="N84" s="42" t="s">
        <v>1270</v>
      </c>
      <c r="O84" s="121" t="s">
        <v>1737</v>
      </c>
      <c r="P84" s="120" t="s">
        <v>1549</v>
      </c>
    </row>
    <row r="85" spans="1:16" s="3" customFormat="1" ht="7.8" x14ac:dyDescent="0.3">
      <c r="A85" s="10" t="s">
        <v>391</v>
      </c>
      <c r="B85" s="117" t="str">
        <f t="shared" si="2"/>
        <v>NBR.Prop</v>
      </c>
      <c r="C85" s="118" t="str">
        <f t="shared" si="3"/>
        <v>NBR.Data</v>
      </c>
      <c r="D85" s="130" t="s">
        <v>1776</v>
      </c>
      <c r="E85" s="117" t="s">
        <v>1733</v>
      </c>
      <c r="F85" s="17" t="s">
        <v>1556</v>
      </c>
      <c r="G85" s="119" t="s">
        <v>1734</v>
      </c>
      <c r="H85" s="120">
        <v>161</v>
      </c>
      <c r="I85" s="9" t="s">
        <v>1730</v>
      </c>
      <c r="J85" s="117" t="s">
        <v>1735</v>
      </c>
      <c r="K85" s="17" t="s">
        <v>1561</v>
      </c>
      <c r="L85" s="119" t="s">
        <v>1736</v>
      </c>
      <c r="M85" s="120" t="s">
        <v>1761</v>
      </c>
      <c r="N85" s="42" t="s">
        <v>1270</v>
      </c>
      <c r="O85" s="121" t="s">
        <v>1737</v>
      </c>
      <c r="P85" s="120" t="s">
        <v>1548</v>
      </c>
    </row>
    <row r="86" spans="1:16" s="3" customFormat="1" ht="7.8" x14ac:dyDescent="0.3">
      <c r="A86" s="10" t="s">
        <v>391</v>
      </c>
      <c r="B86" s="117" t="str">
        <f t="shared" si="2"/>
        <v>NBR.Prop</v>
      </c>
      <c r="C86" s="118" t="str">
        <f t="shared" si="3"/>
        <v>NBR.Data</v>
      </c>
      <c r="D86" s="130" t="s">
        <v>1776</v>
      </c>
      <c r="E86" s="117" t="s">
        <v>1733</v>
      </c>
      <c r="F86" s="17" t="s">
        <v>1607</v>
      </c>
      <c r="G86" s="119" t="s">
        <v>1734</v>
      </c>
      <c r="H86" s="120">
        <v>17</v>
      </c>
      <c r="I86" s="9" t="s">
        <v>1730</v>
      </c>
      <c r="J86" s="117" t="s">
        <v>1735</v>
      </c>
      <c r="K86" s="17" t="s">
        <v>1560</v>
      </c>
      <c r="L86" s="119" t="s">
        <v>1736</v>
      </c>
      <c r="M86" s="120" t="s">
        <v>1755</v>
      </c>
      <c r="N86" s="42" t="s">
        <v>1270</v>
      </c>
      <c r="O86" s="121" t="s">
        <v>1737</v>
      </c>
      <c r="P86" s="120" t="s">
        <v>1549</v>
      </c>
    </row>
    <row r="87" spans="1:16" s="3" customFormat="1" ht="7.8" x14ac:dyDescent="0.3">
      <c r="A87" s="10" t="s">
        <v>391</v>
      </c>
      <c r="B87" s="117" t="str">
        <f t="shared" si="2"/>
        <v>NBR.Prop</v>
      </c>
      <c r="C87" s="118" t="str">
        <f t="shared" si="3"/>
        <v>NBR.Data</v>
      </c>
      <c r="D87" s="130" t="s">
        <v>1776</v>
      </c>
      <c r="E87" s="117" t="s">
        <v>1733</v>
      </c>
      <c r="F87" s="17" t="s">
        <v>1543</v>
      </c>
      <c r="G87" s="119" t="s">
        <v>1734</v>
      </c>
      <c r="H87" s="120">
        <v>26</v>
      </c>
      <c r="I87" s="9" t="s">
        <v>1730</v>
      </c>
      <c r="J87" s="117" t="s">
        <v>1735</v>
      </c>
      <c r="K87" s="17" t="s">
        <v>1571</v>
      </c>
      <c r="L87" s="119" t="s">
        <v>1736</v>
      </c>
      <c r="M87" s="120" t="s">
        <v>1768</v>
      </c>
      <c r="N87" s="42" t="s">
        <v>1270</v>
      </c>
      <c r="O87" s="121" t="s">
        <v>1737</v>
      </c>
      <c r="P87" s="120" t="s">
        <v>1549</v>
      </c>
    </row>
    <row r="88" spans="1:16" s="3" customFormat="1" ht="7.8" x14ac:dyDescent="0.3">
      <c r="A88" s="10" t="s">
        <v>391</v>
      </c>
      <c r="B88" s="117" t="str">
        <f t="shared" si="2"/>
        <v>NBR.Prop</v>
      </c>
      <c r="C88" s="118" t="str">
        <f t="shared" si="3"/>
        <v>NBR.Data</v>
      </c>
      <c r="D88" s="130" t="s">
        <v>1776</v>
      </c>
      <c r="E88" s="117" t="s">
        <v>1733</v>
      </c>
      <c r="F88" s="17" t="s">
        <v>1669</v>
      </c>
      <c r="G88" s="119" t="s">
        <v>1734</v>
      </c>
      <c r="H88" s="120">
        <v>23</v>
      </c>
      <c r="I88" s="9" t="s">
        <v>1730</v>
      </c>
      <c r="J88" s="117" t="s">
        <v>1735</v>
      </c>
      <c r="K88" s="17" t="s">
        <v>1565</v>
      </c>
      <c r="L88" s="119" t="s">
        <v>1736</v>
      </c>
      <c r="M88" s="120" t="s">
        <v>1765</v>
      </c>
      <c r="N88" s="42" t="s">
        <v>1270</v>
      </c>
      <c r="O88" s="121" t="s">
        <v>1737</v>
      </c>
      <c r="P88" s="120" t="s">
        <v>1549</v>
      </c>
    </row>
    <row r="89" spans="1:16" s="3" customFormat="1" ht="7.8" x14ac:dyDescent="0.3">
      <c r="A89" s="10" t="s">
        <v>391</v>
      </c>
      <c r="B89" s="117" t="str">
        <f t="shared" si="2"/>
        <v>NBR.Prop</v>
      </c>
      <c r="C89" s="118" t="str">
        <f t="shared" si="3"/>
        <v>NBR.Data</v>
      </c>
      <c r="D89" s="130" t="s">
        <v>1776</v>
      </c>
      <c r="E89" s="117" t="s">
        <v>1733</v>
      </c>
      <c r="F89" s="17" t="s">
        <v>1663</v>
      </c>
      <c r="G89" s="119" t="s">
        <v>1734</v>
      </c>
      <c r="H89" s="120">
        <v>62</v>
      </c>
      <c r="I89" s="9" t="s">
        <v>1730</v>
      </c>
      <c r="J89" s="117" t="s">
        <v>1735</v>
      </c>
      <c r="K89" s="17" t="s">
        <v>1573</v>
      </c>
      <c r="L89" s="119" t="s">
        <v>1736</v>
      </c>
      <c r="M89" s="120" t="s">
        <v>1742</v>
      </c>
      <c r="N89" s="42" t="s">
        <v>1270</v>
      </c>
      <c r="O89" s="121" t="s">
        <v>1737</v>
      </c>
      <c r="P89" s="120" t="s">
        <v>1550</v>
      </c>
    </row>
    <row r="90" spans="1:16" s="3" customFormat="1" ht="7.8" x14ac:dyDescent="0.3">
      <c r="A90" s="10" t="s">
        <v>391</v>
      </c>
      <c r="B90" s="117" t="str">
        <f t="shared" si="2"/>
        <v>NBR.Prop</v>
      </c>
      <c r="C90" s="118" t="str">
        <f t="shared" si="3"/>
        <v>NBR.Data</v>
      </c>
      <c r="D90" s="130" t="s">
        <v>1776</v>
      </c>
      <c r="E90" s="117" t="s">
        <v>1733</v>
      </c>
      <c r="F90" s="17" t="s">
        <v>1505</v>
      </c>
      <c r="G90" s="119" t="s">
        <v>1734</v>
      </c>
      <c r="H90" s="120">
        <v>83</v>
      </c>
      <c r="I90" s="9" t="s">
        <v>1730</v>
      </c>
      <c r="J90" s="117" t="s">
        <v>1735</v>
      </c>
      <c r="K90" s="17" t="s">
        <v>1572</v>
      </c>
      <c r="L90" s="119" t="s">
        <v>1736</v>
      </c>
      <c r="M90" s="120" t="s">
        <v>1753</v>
      </c>
      <c r="N90" s="42" t="s">
        <v>1270</v>
      </c>
      <c r="O90" s="121" t="s">
        <v>1737</v>
      </c>
      <c r="P90" s="120" t="s">
        <v>1550</v>
      </c>
    </row>
    <row r="91" spans="1:16" s="3" customFormat="1" ht="7.8" x14ac:dyDescent="0.3">
      <c r="A91" s="10" t="s">
        <v>391</v>
      </c>
      <c r="B91" s="117" t="str">
        <f t="shared" si="2"/>
        <v>NBR.Prop</v>
      </c>
      <c r="C91" s="118" t="str">
        <f t="shared" si="3"/>
        <v>NBR.Data</v>
      </c>
      <c r="D91" s="130" t="s">
        <v>1776</v>
      </c>
      <c r="E91" s="117" t="s">
        <v>1733</v>
      </c>
      <c r="F91" s="17" t="s">
        <v>1651</v>
      </c>
      <c r="G91" s="119" t="s">
        <v>1734</v>
      </c>
      <c r="H91" s="120">
        <v>138</v>
      </c>
      <c r="I91" s="9" t="s">
        <v>1730</v>
      </c>
      <c r="J91" s="117" t="s">
        <v>1735</v>
      </c>
      <c r="K91" s="17" t="s">
        <v>1579</v>
      </c>
      <c r="L91" s="119" t="s">
        <v>1736</v>
      </c>
      <c r="M91" s="120" t="s">
        <v>1758</v>
      </c>
      <c r="N91" s="42" t="s">
        <v>1270</v>
      </c>
      <c r="O91" s="121" t="s">
        <v>1737</v>
      </c>
      <c r="P91" s="120" t="s">
        <v>1552</v>
      </c>
    </row>
    <row r="92" spans="1:16" s="3" customFormat="1" ht="7.8" x14ac:dyDescent="0.3">
      <c r="A92" s="10" t="s">
        <v>391</v>
      </c>
      <c r="B92" s="117" t="str">
        <f t="shared" si="2"/>
        <v>NBR.Prop</v>
      </c>
      <c r="C92" s="118" t="str">
        <f t="shared" si="3"/>
        <v>NBR.Data</v>
      </c>
      <c r="D92" s="130" t="s">
        <v>1776</v>
      </c>
      <c r="E92" s="117" t="s">
        <v>1733</v>
      </c>
      <c r="F92" s="17" t="s">
        <v>1598</v>
      </c>
      <c r="G92" s="119" t="s">
        <v>1734</v>
      </c>
      <c r="H92" s="120">
        <v>11</v>
      </c>
      <c r="I92" s="9" t="s">
        <v>1730</v>
      </c>
      <c r="J92" s="117" t="s">
        <v>1735</v>
      </c>
      <c r="K92" s="17" t="s">
        <v>1583</v>
      </c>
      <c r="L92" s="119" t="s">
        <v>1736</v>
      </c>
      <c r="M92" s="120" t="s">
        <v>1752</v>
      </c>
      <c r="N92" s="42" t="s">
        <v>1270</v>
      </c>
      <c r="O92" s="121" t="s">
        <v>1737</v>
      </c>
      <c r="P92" s="120" t="s">
        <v>1548</v>
      </c>
    </row>
    <row r="93" spans="1:16" s="3" customFormat="1" ht="7.8" x14ac:dyDescent="0.3">
      <c r="A93" s="10" t="s">
        <v>391</v>
      </c>
      <c r="B93" s="117" t="str">
        <f t="shared" si="2"/>
        <v>NBR.Prop</v>
      </c>
      <c r="C93" s="118" t="str">
        <f t="shared" si="3"/>
        <v>NBR.Data</v>
      </c>
      <c r="D93" s="130" t="s">
        <v>1776</v>
      </c>
      <c r="E93" s="117" t="s">
        <v>1733</v>
      </c>
      <c r="F93" s="17" t="s">
        <v>1605</v>
      </c>
      <c r="G93" s="119" t="s">
        <v>1734</v>
      </c>
      <c r="H93" s="120">
        <v>39</v>
      </c>
      <c r="I93" s="9" t="s">
        <v>1730</v>
      </c>
      <c r="J93" s="117" t="s">
        <v>1735</v>
      </c>
      <c r="K93" s="17" t="s">
        <v>1578</v>
      </c>
      <c r="L93" s="119" t="s">
        <v>1736</v>
      </c>
      <c r="M93" s="120" t="s">
        <v>1754</v>
      </c>
      <c r="N93" s="42" t="s">
        <v>1270</v>
      </c>
      <c r="O93" s="121" t="s">
        <v>1737</v>
      </c>
      <c r="P93" s="120" t="s">
        <v>1550</v>
      </c>
    </row>
    <row r="94" spans="1:16" s="3" customFormat="1" ht="7.8" x14ac:dyDescent="0.3">
      <c r="A94" s="10" t="s">
        <v>391</v>
      </c>
      <c r="B94" s="117" t="str">
        <f t="shared" si="2"/>
        <v>NBR.Prop</v>
      </c>
      <c r="C94" s="118" t="str">
        <f t="shared" si="3"/>
        <v>NBR.Data</v>
      </c>
      <c r="D94" s="130" t="s">
        <v>1776</v>
      </c>
      <c r="E94" s="117" t="s">
        <v>1733</v>
      </c>
      <c r="F94" s="17" t="s">
        <v>1727</v>
      </c>
      <c r="G94" s="119" t="s">
        <v>1734</v>
      </c>
      <c r="H94" s="120">
        <v>35</v>
      </c>
      <c r="I94" s="9" t="s">
        <v>1730</v>
      </c>
      <c r="J94" s="117" t="s">
        <v>1735</v>
      </c>
      <c r="K94" s="17" t="s">
        <v>1586</v>
      </c>
      <c r="L94" s="119" t="s">
        <v>1736</v>
      </c>
      <c r="M94" s="120" t="s">
        <v>1746</v>
      </c>
      <c r="N94" s="42" t="s">
        <v>1270</v>
      </c>
      <c r="O94" s="121" t="s">
        <v>1737</v>
      </c>
      <c r="P94" s="120" t="s">
        <v>1549</v>
      </c>
    </row>
    <row r="95" spans="1:16" s="3" customFormat="1" ht="7.8" x14ac:dyDescent="0.3">
      <c r="A95" s="10" t="s">
        <v>391</v>
      </c>
      <c r="B95" s="117" t="str">
        <f t="shared" si="2"/>
        <v>NBR.Prop</v>
      </c>
      <c r="C95" s="118" t="str">
        <f t="shared" si="3"/>
        <v>NBR.Data</v>
      </c>
      <c r="D95" s="130" t="s">
        <v>1776</v>
      </c>
      <c r="E95" s="117" t="s">
        <v>1733</v>
      </c>
      <c r="F95" s="17" t="s">
        <v>1668</v>
      </c>
      <c r="G95" s="119" t="s">
        <v>1734</v>
      </c>
      <c r="H95" s="120">
        <v>157</v>
      </c>
      <c r="I95" s="9" t="s">
        <v>1730</v>
      </c>
      <c r="J95" s="117" t="s">
        <v>1735</v>
      </c>
      <c r="K95" s="17" t="s">
        <v>1563</v>
      </c>
      <c r="L95" s="119" t="s">
        <v>1736</v>
      </c>
      <c r="M95" s="120" t="s">
        <v>1770</v>
      </c>
      <c r="N95" s="42" t="s">
        <v>1270</v>
      </c>
      <c r="O95" s="121" t="s">
        <v>1737</v>
      </c>
      <c r="P95" s="120" t="s">
        <v>1550</v>
      </c>
    </row>
    <row r="96" spans="1:16" s="3" customFormat="1" ht="7.8" x14ac:dyDescent="0.3">
      <c r="A96" s="10" t="s">
        <v>391</v>
      </c>
      <c r="B96" s="117" t="str">
        <f t="shared" si="2"/>
        <v>NBR.Prop</v>
      </c>
      <c r="C96" s="118" t="str">
        <f t="shared" si="3"/>
        <v>NBR.Data</v>
      </c>
      <c r="D96" s="130" t="s">
        <v>1776</v>
      </c>
      <c r="E96" s="117" t="s">
        <v>1733</v>
      </c>
      <c r="F96" s="17" t="s">
        <v>1645</v>
      </c>
      <c r="G96" s="119" t="s">
        <v>1734</v>
      </c>
      <c r="H96" s="120">
        <v>90</v>
      </c>
      <c r="I96" s="9" t="s">
        <v>1730</v>
      </c>
      <c r="J96" s="117" t="s">
        <v>1735</v>
      </c>
      <c r="K96" s="17" t="s">
        <v>1572</v>
      </c>
      <c r="L96" s="119" t="s">
        <v>1736</v>
      </c>
      <c r="M96" s="120" t="s">
        <v>1753</v>
      </c>
      <c r="N96" s="42" t="s">
        <v>1270</v>
      </c>
      <c r="O96" s="121" t="s">
        <v>1737</v>
      </c>
      <c r="P96" s="120" t="s">
        <v>1550</v>
      </c>
    </row>
    <row r="97" spans="1:16" s="3" customFormat="1" ht="7.8" x14ac:dyDescent="0.3">
      <c r="A97" s="10" t="s">
        <v>391</v>
      </c>
      <c r="B97" s="117" t="str">
        <f t="shared" si="2"/>
        <v>NBR.Prop</v>
      </c>
      <c r="C97" s="118" t="str">
        <f t="shared" si="3"/>
        <v>NBR.Data</v>
      </c>
      <c r="D97" s="130" t="s">
        <v>1776</v>
      </c>
      <c r="E97" s="117" t="s">
        <v>1733</v>
      </c>
      <c r="F97" s="17" t="s">
        <v>1635</v>
      </c>
      <c r="G97" s="119" t="s">
        <v>1734</v>
      </c>
      <c r="H97" s="120">
        <v>52</v>
      </c>
      <c r="I97" s="9" t="s">
        <v>1730</v>
      </c>
      <c r="J97" s="117" t="s">
        <v>1735</v>
      </c>
      <c r="K97" s="17" t="s">
        <v>1567</v>
      </c>
      <c r="L97" s="119" t="s">
        <v>1736</v>
      </c>
      <c r="M97" s="120" t="s">
        <v>1767</v>
      </c>
      <c r="N97" s="42" t="s">
        <v>1270</v>
      </c>
      <c r="O97" s="121" t="s">
        <v>1737</v>
      </c>
      <c r="P97" s="120" t="s">
        <v>1550</v>
      </c>
    </row>
    <row r="98" spans="1:16" s="3" customFormat="1" ht="7.8" x14ac:dyDescent="0.3">
      <c r="A98" s="10" t="s">
        <v>391</v>
      </c>
      <c r="B98" s="117" t="str">
        <f t="shared" si="2"/>
        <v>NBR.Prop</v>
      </c>
      <c r="C98" s="118" t="str">
        <f t="shared" si="3"/>
        <v>NBR.Data</v>
      </c>
      <c r="D98" s="130" t="s">
        <v>1776</v>
      </c>
      <c r="E98" s="117" t="s">
        <v>1733</v>
      </c>
      <c r="F98" s="17" t="s">
        <v>1677</v>
      </c>
      <c r="G98" s="119" t="s">
        <v>1734</v>
      </c>
      <c r="H98" s="120">
        <v>63</v>
      </c>
      <c r="I98" s="9" t="s">
        <v>1730</v>
      </c>
      <c r="J98" s="117" t="s">
        <v>1735</v>
      </c>
      <c r="K98" s="17" t="s">
        <v>1573</v>
      </c>
      <c r="L98" s="119" t="s">
        <v>1736</v>
      </c>
      <c r="M98" s="120" t="s">
        <v>1742</v>
      </c>
      <c r="N98" s="42" t="s">
        <v>1270</v>
      </c>
      <c r="O98" s="121" t="s">
        <v>1737</v>
      </c>
      <c r="P98" s="120" t="s">
        <v>1550</v>
      </c>
    </row>
    <row r="99" spans="1:16" s="3" customFormat="1" ht="7.8" x14ac:dyDescent="0.3">
      <c r="A99" s="10" t="s">
        <v>391</v>
      </c>
      <c r="B99" s="117" t="str">
        <f t="shared" si="2"/>
        <v>NBR.Prop</v>
      </c>
      <c r="C99" s="118" t="str">
        <f t="shared" si="3"/>
        <v>NBR.Data</v>
      </c>
      <c r="D99" s="130" t="s">
        <v>1776</v>
      </c>
      <c r="E99" s="117" t="s">
        <v>1733</v>
      </c>
      <c r="F99" s="17" t="s">
        <v>1690</v>
      </c>
      <c r="G99" s="119" t="s">
        <v>1734</v>
      </c>
      <c r="H99" s="120">
        <v>102</v>
      </c>
      <c r="I99" s="9" t="s">
        <v>1730</v>
      </c>
      <c r="J99" s="117" t="s">
        <v>1735</v>
      </c>
      <c r="K99" s="17" t="s">
        <v>1509</v>
      </c>
      <c r="L99" s="119" t="s">
        <v>1736</v>
      </c>
      <c r="M99" s="120" t="s">
        <v>1748</v>
      </c>
      <c r="N99" s="42" t="s">
        <v>1270</v>
      </c>
      <c r="O99" s="121" t="s">
        <v>1737</v>
      </c>
      <c r="P99" s="120" t="s">
        <v>1550</v>
      </c>
    </row>
    <row r="100" spans="1:16" s="3" customFormat="1" ht="7.8" x14ac:dyDescent="0.3">
      <c r="A100" s="10" t="s">
        <v>391</v>
      </c>
      <c r="B100" s="117" t="str">
        <f t="shared" si="2"/>
        <v>NBR.Prop</v>
      </c>
      <c r="C100" s="118" t="str">
        <f t="shared" si="3"/>
        <v>NBR.Data</v>
      </c>
      <c r="D100" s="130" t="s">
        <v>1776</v>
      </c>
      <c r="E100" s="117" t="s">
        <v>1733</v>
      </c>
      <c r="F100" s="17" t="s">
        <v>1695</v>
      </c>
      <c r="G100" s="119" t="s">
        <v>1734</v>
      </c>
      <c r="H100" s="120">
        <v>42</v>
      </c>
      <c r="I100" s="9" t="s">
        <v>1730</v>
      </c>
      <c r="J100" s="117" t="s">
        <v>1735</v>
      </c>
      <c r="K100" s="17" t="s">
        <v>1578</v>
      </c>
      <c r="L100" s="119" t="s">
        <v>1736</v>
      </c>
      <c r="M100" s="120" t="s">
        <v>1754</v>
      </c>
      <c r="N100" s="42" t="s">
        <v>1270</v>
      </c>
      <c r="O100" s="121" t="s">
        <v>1737</v>
      </c>
      <c r="P100" s="120" t="s">
        <v>1550</v>
      </c>
    </row>
    <row r="101" spans="1:16" s="3" customFormat="1" ht="7.8" x14ac:dyDescent="0.3">
      <c r="A101" s="10" t="s">
        <v>391</v>
      </c>
      <c r="B101" s="117" t="str">
        <f t="shared" si="2"/>
        <v>NBR.Prop</v>
      </c>
      <c r="C101" s="118" t="str">
        <f t="shared" si="3"/>
        <v>NBR.Data</v>
      </c>
      <c r="D101" s="130" t="s">
        <v>1776</v>
      </c>
      <c r="E101" s="117" t="s">
        <v>1733</v>
      </c>
      <c r="F101" s="17" t="s">
        <v>1619</v>
      </c>
      <c r="G101" s="119" t="s">
        <v>1734</v>
      </c>
      <c r="H101" s="120">
        <v>88</v>
      </c>
      <c r="I101" s="9" t="s">
        <v>1730</v>
      </c>
      <c r="J101" s="117" t="s">
        <v>1735</v>
      </c>
      <c r="K101" s="17" t="s">
        <v>1572</v>
      </c>
      <c r="L101" s="119" t="s">
        <v>1736</v>
      </c>
      <c r="M101" s="120" t="s">
        <v>1753</v>
      </c>
      <c r="N101" s="42" t="s">
        <v>1270</v>
      </c>
      <c r="O101" s="121" t="s">
        <v>1737</v>
      </c>
      <c r="P101" s="120" t="s">
        <v>1550</v>
      </c>
    </row>
    <row r="102" spans="1:16" s="3" customFormat="1" ht="7.8" x14ac:dyDescent="0.3">
      <c r="A102" s="10" t="s">
        <v>391</v>
      </c>
      <c r="B102" s="117" t="str">
        <f t="shared" si="2"/>
        <v>NBR.Prop</v>
      </c>
      <c r="C102" s="118" t="str">
        <f t="shared" si="3"/>
        <v>NBR.Data</v>
      </c>
      <c r="D102" s="130" t="s">
        <v>1776</v>
      </c>
      <c r="E102" s="117" t="s">
        <v>1733</v>
      </c>
      <c r="F102" s="17" t="s">
        <v>1597</v>
      </c>
      <c r="G102" s="119" t="s">
        <v>1734</v>
      </c>
      <c r="H102" s="120">
        <v>148</v>
      </c>
      <c r="I102" s="9" t="s">
        <v>1730</v>
      </c>
      <c r="J102" s="117" t="s">
        <v>1735</v>
      </c>
      <c r="K102" s="17" t="s">
        <v>1508</v>
      </c>
      <c r="L102" s="119" t="s">
        <v>1736</v>
      </c>
      <c r="M102" s="120" t="s">
        <v>1771</v>
      </c>
      <c r="N102" s="42" t="s">
        <v>1270</v>
      </c>
      <c r="O102" s="121" t="s">
        <v>1737</v>
      </c>
      <c r="P102" s="120" t="s">
        <v>1552</v>
      </c>
    </row>
    <row r="103" spans="1:16" s="3" customFormat="1" ht="7.8" x14ac:dyDescent="0.3">
      <c r="A103" s="10" t="s">
        <v>391</v>
      </c>
      <c r="B103" s="117" t="str">
        <f t="shared" si="2"/>
        <v>NBR.Prop</v>
      </c>
      <c r="C103" s="118" t="str">
        <f t="shared" si="3"/>
        <v>NBR.Data</v>
      </c>
      <c r="D103" s="130" t="s">
        <v>1776</v>
      </c>
      <c r="E103" s="117" t="s">
        <v>1733</v>
      </c>
      <c r="F103" s="17" t="s">
        <v>1613</v>
      </c>
      <c r="G103" s="119" t="s">
        <v>1734</v>
      </c>
      <c r="H103" s="120">
        <v>140</v>
      </c>
      <c r="I103" s="9" t="s">
        <v>1730</v>
      </c>
      <c r="J103" s="117" t="s">
        <v>1735</v>
      </c>
      <c r="K103" s="17" t="s">
        <v>1558</v>
      </c>
      <c r="L103" s="119" t="s">
        <v>1736</v>
      </c>
      <c r="M103" s="120" t="s">
        <v>1749</v>
      </c>
      <c r="N103" s="42" t="s">
        <v>1270</v>
      </c>
      <c r="O103" s="121" t="s">
        <v>1737</v>
      </c>
      <c r="P103" s="120" t="s">
        <v>1552</v>
      </c>
    </row>
    <row r="104" spans="1:16" s="3" customFormat="1" ht="7.8" x14ac:dyDescent="0.3">
      <c r="A104" s="10" t="s">
        <v>391</v>
      </c>
      <c r="B104" s="117" t="str">
        <f t="shared" si="2"/>
        <v>NBR.Prop</v>
      </c>
      <c r="C104" s="118" t="str">
        <f t="shared" si="3"/>
        <v>NBR.Data</v>
      </c>
      <c r="D104" s="130" t="s">
        <v>1776</v>
      </c>
      <c r="E104" s="117" t="s">
        <v>1733</v>
      </c>
      <c r="F104" s="17" t="s">
        <v>1711</v>
      </c>
      <c r="G104" s="119" t="s">
        <v>1734</v>
      </c>
      <c r="H104" s="120">
        <v>13</v>
      </c>
      <c r="I104" s="9" t="s">
        <v>1730</v>
      </c>
      <c r="J104" s="117" t="s">
        <v>1735</v>
      </c>
      <c r="K104" s="17" t="s">
        <v>1574</v>
      </c>
      <c r="L104" s="119" t="s">
        <v>1736</v>
      </c>
      <c r="M104" s="120" t="s">
        <v>1772</v>
      </c>
      <c r="N104" s="42" t="s">
        <v>1270</v>
      </c>
      <c r="O104" s="121" t="s">
        <v>1737</v>
      </c>
      <c r="P104" s="120" t="s">
        <v>1548</v>
      </c>
    </row>
    <row r="105" spans="1:16" s="3" customFormat="1" ht="7.8" x14ac:dyDescent="0.3">
      <c r="A105" s="10" t="s">
        <v>391</v>
      </c>
      <c r="B105" s="117" t="str">
        <f t="shared" si="2"/>
        <v>NBR.Prop</v>
      </c>
      <c r="C105" s="118" t="str">
        <f t="shared" si="3"/>
        <v>NBR.Data</v>
      </c>
      <c r="D105" s="130" t="s">
        <v>1776</v>
      </c>
      <c r="E105" s="117" t="s">
        <v>1733</v>
      </c>
      <c r="F105" s="17" t="s">
        <v>1648</v>
      </c>
      <c r="G105" s="119" t="s">
        <v>1734</v>
      </c>
      <c r="H105" s="120">
        <v>47</v>
      </c>
      <c r="I105" s="9" t="s">
        <v>1730</v>
      </c>
      <c r="J105" s="117" t="s">
        <v>1735</v>
      </c>
      <c r="K105" s="17" t="s">
        <v>1585</v>
      </c>
      <c r="L105" s="119" t="s">
        <v>1736</v>
      </c>
      <c r="M105" s="120" t="s">
        <v>1766</v>
      </c>
      <c r="N105" s="42" t="s">
        <v>1270</v>
      </c>
      <c r="O105" s="121" t="s">
        <v>1737</v>
      </c>
      <c r="P105" s="120" t="s">
        <v>1550</v>
      </c>
    </row>
    <row r="106" spans="1:16" s="3" customFormat="1" ht="7.8" x14ac:dyDescent="0.3">
      <c r="A106" s="10" t="s">
        <v>391</v>
      </c>
      <c r="B106" s="117" t="str">
        <f t="shared" si="2"/>
        <v>NBR.Prop</v>
      </c>
      <c r="C106" s="118" t="str">
        <f t="shared" si="3"/>
        <v>NBR.Data</v>
      </c>
      <c r="D106" s="130" t="s">
        <v>1776</v>
      </c>
      <c r="E106" s="117" t="s">
        <v>1733</v>
      </c>
      <c r="F106" s="17" t="s">
        <v>1641</v>
      </c>
      <c r="G106" s="119" t="s">
        <v>1734</v>
      </c>
      <c r="H106" s="120">
        <v>108</v>
      </c>
      <c r="I106" s="9" t="s">
        <v>1730</v>
      </c>
      <c r="J106" s="117" t="s">
        <v>1735</v>
      </c>
      <c r="K106" s="17" t="s">
        <v>1557</v>
      </c>
      <c r="L106" s="119" t="s">
        <v>1736</v>
      </c>
      <c r="M106" s="120" t="s">
        <v>1745</v>
      </c>
      <c r="N106" s="42" t="s">
        <v>1270</v>
      </c>
      <c r="O106" s="121" t="s">
        <v>1737</v>
      </c>
      <c r="P106" s="120" t="s">
        <v>1550</v>
      </c>
    </row>
    <row r="107" spans="1:16" s="3" customFormat="1" ht="7.8" x14ac:dyDescent="0.3">
      <c r="A107" s="10" t="s">
        <v>391</v>
      </c>
      <c r="B107" s="117" t="str">
        <f t="shared" si="2"/>
        <v>NBR.Prop</v>
      </c>
      <c r="C107" s="118" t="str">
        <f t="shared" si="3"/>
        <v>NBR.Data</v>
      </c>
      <c r="D107" s="130" t="s">
        <v>1776</v>
      </c>
      <c r="E107" s="117" t="s">
        <v>1733</v>
      </c>
      <c r="F107" s="17" t="s">
        <v>1647</v>
      </c>
      <c r="G107" s="119" t="s">
        <v>1734</v>
      </c>
      <c r="H107" s="120">
        <v>159</v>
      </c>
      <c r="I107" s="9" t="s">
        <v>1730</v>
      </c>
      <c r="J107" s="117" t="s">
        <v>1735</v>
      </c>
      <c r="K107" s="17" t="s">
        <v>1575</v>
      </c>
      <c r="L107" s="119" t="s">
        <v>1736</v>
      </c>
      <c r="M107" s="120" t="s">
        <v>1743</v>
      </c>
      <c r="N107" s="42" t="s">
        <v>1270</v>
      </c>
      <c r="O107" s="121" t="s">
        <v>1737</v>
      </c>
      <c r="P107" s="120" t="s">
        <v>1550</v>
      </c>
    </row>
    <row r="108" spans="1:16" s="3" customFormat="1" ht="7.8" x14ac:dyDescent="0.3">
      <c r="A108" s="10" t="s">
        <v>391</v>
      </c>
      <c r="B108" s="117" t="str">
        <f t="shared" si="2"/>
        <v>NBR.Prop</v>
      </c>
      <c r="C108" s="118" t="str">
        <f t="shared" si="3"/>
        <v>NBR.Data</v>
      </c>
      <c r="D108" s="130" t="s">
        <v>1776</v>
      </c>
      <c r="E108" s="117" t="s">
        <v>1733</v>
      </c>
      <c r="F108" s="17" t="s">
        <v>1575</v>
      </c>
      <c r="G108" s="119" t="s">
        <v>1734</v>
      </c>
      <c r="H108" s="120">
        <v>114</v>
      </c>
      <c r="I108" s="9" t="s">
        <v>1730</v>
      </c>
      <c r="J108" s="117" t="s">
        <v>1735</v>
      </c>
      <c r="K108" s="17" t="s">
        <v>1575</v>
      </c>
      <c r="L108" s="119" t="s">
        <v>1736</v>
      </c>
      <c r="M108" s="120" t="s">
        <v>1743</v>
      </c>
      <c r="N108" s="42" t="s">
        <v>1270</v>
      </c>
      <c r="O108" s="121" t="s">
        <v>1737</v>
      </c>
      <c r="P108" s="120" t="s">
        <v>1550</v>
      </c>
    </row>
    <row r="109" spans="1:16" s="3" customFormat="1" ht="7.8" x14ac:dyDescent="0.3">
      <c r="A109" s="10" t="s">
        <v>391</v>
      </c>
      <c r="B109" s="117" t="str">
        <f t="shared" si="2"/>
        <v>NBR.Prop</v>
      </c>
      <c r="C109" s="118" t="str">
        <f t="shared" si="3"/>
        <v>NBR.Data</v>
      </c>
      <c r="D109" s="130" t="s">
        <v>1776</v>
      </c>
      <c r="E109" s="117" t="s">
        <v>1733</v>
      </c>
      <c r="F109" s="17" t="s">
        <v>1593</v>
      </c>
      <c r="G109" s="119" t="s">
        <v>1734</v>
      </c>
      <c r="H109" s="120">
        <v>121</v>
      </c>
      <c r="I109" s="9" t="s">
        <v>1730</v>
      </c>
      <c r="J109" s="117" t="s">
        <v>1735</v>
      </c>
      <c r="K109" s="17" t="s">
        <v>1569</v>
      </c>
      <c r="L109" s="119" t="s">
        <v>1736</v>
      </c>
      <c r="M109" s="120" t="s">
        <v>1747</v>
      </c>
      <c r="N109" s="42" t="s">
        <v>1270</v>
      </c>
      <c r="O109" s="121" t="s">
        <v>1737</v>
      </c>
      <c r="P109" s="120" t="s">
        <v>1551</v>
      </c>
    </row>
    <row r="110" spans="1:16" s="3" customFormat="1" ht="7.8" x14ac:dyDescent="0.3">
      <c r="A110" s="10" t="s">
        <v>391</v>
      </c>
      <c r="B110" s="117" t="str">
        <f t="shared" si="2"/>
        <v>NBR.Prop</v>
      </c>
      <c r="C110" s="118" t="str">
        <f t="shared" si="3"/>
        <v>NBR.Data</v>
      </c>
      <c r="D110" s="130" t="s">
        <v>1776</v>
      </c>
      <c r="E110" s="117" t="s">
        <v>1733</v>
      </c>
      <c r="F110" s="17" t="s">
        <v>1660</v>
      </c>
      <c r="G110" s="119" t="s">
        <v>1734</v>
      </c>
      <c r="H110" s="120">
        <v>153</v>
      </c>
      <c r="I110" s="9" t="s">
        <v>1730</v>
      </c>
      <c r="J110" s="117" t="s">
        <v>1735</v>
      </c>
      <c r="K110" s="17" t="s">
        <v>1566</v>
      </c>
      <c r="L110" s="119" t="s">
        <v>1736</v>
      </c>
      <c r="M110" s="120" t="s">
        <v>1751</v>
      </c>
      <c r="N110" s="42" t="s">
        <v>1270</v>
      </c>
      <c r="O110" s="121" t="s">
        <v>1737</v>
      </c>
      <c r="P110" s="120" t="s">
        <v>1552</v>
      </c>
    </row>
    <row r="111" spans="1:16" s="3" customFormat="1" ht="7.8" x14ac:dyDescent="0.3">
      <c r="A111" s="10" t="s">
        <v>391</v>
      </c>
      <c r="B111" s="117" t="str">
        <f t="shared" si="2"/>
        <v>NBR.Prop</v>
      </c>
      <c r="C111" s="118" t="str">
        <f t="shared" si="3"/>
        <v>NBR.Data</v>
      </c>
      <c r="D111" s="130" t="s">
        <v>1776</v>
      </c>
      <c r="E111" s="117" t="s">
        <v>1733</v>
      </c>
      <c r="F111" s="17" t="s">
        <v>1680</v>
      </c>
      <c r="G111" s="119" t="s">
        <v>1734</v>
      </c>
      <c r="H111" s="120">
        <v>43</v>
      </c>
      <c r="I111" s="9" t="s">
        <v>1730</v>
      </c>
      <c r="J111" s="117" t="s">
        <v>1735</v>
      </c>
      <c r="K111" s="17" t="s">
        <v>1576</v>
      </c>
      <c r="L111" s="119" t="s">
        <v>1736</v>
      </c>
      <c r="M111" s="120" t="s">
        <v>1756</v>
      </c>
      <c r="N111" s="42" t="s">
        <v>1270</v>
      </c>
      <c r="O111" s="121" t="s">
        <v>1737</v>
      </c>
      <c r="P111" s="120" t="s">
        <v>1550</v>
      </c>
    </row>
    <row r="112" spans="1:16" s="3" customFormat="1" ht="7.8" x14ac:dyDescent="0.3">
      <c r="A112" s="10" t="s">
        <v>391</v>
      </c>
      <c r="B112" s="117" t="str">
        <f t="shared" si="2"/>
        <v>NBR.Prop</v>
      </c>
      <c r="C112" s="118" t="str">
        <f t="shared" si="3"/>
        <v>NBR.Data</v>
      </c>
      <c r="D112" s="130" t="s">
        <v>1776</v>
      </c>
      <c r="E112" s="117" t="s">
        <v>1733</v>
      </c>
      <c r="F112" s="17" t="s">
        <v>1638</v>
      </c>
      <c r="G112" s="119" t="s">
        <v>1734</v>
      </c>
      <c r="H112" s="120">
        <v>44</v>
      </c>
      <c r="I112" s="9" t="s">
        <v>1730</v>
      </c>
      <c r="J112" s="117" t="s">
        <v>1735</v>
      </c>
      <c r="K112" s="17" t="s">
        <v>1576</v>
      </c>
      <c r="L112" s="119" t="s">
        <v>1736</v>
      </c>
      <c r="M112" s="120" t="s">
        <v>1756</v>
      </c>
      <c r="N112" s="42" t="s">
        <v>1270</v>
      </c>
      <c r="O112" s="121" t="s">
        <v>1737</v>
      </c>
      <c r="P112" s="120" t="s">
        <v>1550</v>
      </c>
    </row>
    <row r="113" spans="1:16" s="3" customFormat="1" ht="7.8" x14ac:dyDescent="0.3">
      <c r="A113" s="10" t="s">
        <v>391</v>
      </c>
      <c r="B113" s="117" t="str">
        <f t="shared" si="2"/>
        <v>NBR.Prop</v>
      </c>
      <c r="C113" s="118" t="str">
        <f t="shared" si="3"/>
        <v>NBR.Data</v>
      </c>
      <c r="D113" s="130" t="s">
        <v>1776</v>
      </c>
      <c r="E113" s="117" t="s">
        <v>1733</v>
      </c>
      <c r="F113" s="17" t="s">
        <v>1708</v>
      </c>
      <c r="G113" s="119" t="s">
        <v>1734</v>
      </c>
      <c r="H113" s="120">
        <v>69</v>
      </c>
      <c r="I113" s="9" t="s">
        <v>1730</v>
      </c>
      <c r="J113" s="117" t="s">
        <v>1735</v>
      </c>
      <c r="K113" s="17" t="s">
        <v>1573</v>
      </c>
      <c r="L113" s="119" t="s">
        <v>1736</v>
      </c>
      <c r="M113" s="120" t="s">
        <v>1742</v>
      </c>
      <c r="N113" s="42" t="s">
        <v>1270</v>
      </c>
      <c r="O113" s="121" t="s">
        <v>1737</v>
      </c>
      <c r="P113" s="120" t="s">
        <v>1550</v>
      </c>
    </row>
    <row r="114" spans="1:16" s="3" customFormat="1" ht="7.8" x14ac:dyDescent="0.3">
      <c r="A114" s="10" t="s">
        <v>391</v>
      </c>
      <c r="B114" s="117" t="str">
        <f t="shared" si="2"/>
        <v>NBR.Prop</v>
      </c>
      <c r="C114" s="118" t="str">
        <f t="shared" si="3"/>
        <v>NBR.Data</v>
      </c>
      <c r="D114" s="130" t="s">
        <v>1776</v>
      </c>
      <c r="E114" s="117" t="s">
        <v>1733</v>
      </c>
      <c r="F114" s="17" t="s">
        <v>1709</v>
      </c>
      <c r="G114" s="119" t="s">
        <v>1734</v>
      </c>
      <c r="H114" s="120">
        <v>71</v>
      </c>
      <c r="I114" s="9" t="s">
        <v>1730</v>
      </c>
      <c r="J114" s="117" t="s">
        <v>1735</v>
      </c>
      <c r="K114" s="17" t="s">
        <v>1573</v>
      </c>
      <c r="L114" s="119" t="s">
        <v>1736</v>
      </c>
      <c r="M114" s="120" t="s">
        <v>1742</v>
      </c>
      <c r="N114" s="42" t="s">
        <v>1270</v>
      </c>
      <c r="O114" s="121" t="s">
        <v>1737</v>
      </c>
      <c r="P114" s="120" t="s">
        <v>1550</v>
      </c>
    </row>
    <row r="115" spans="1:16" s="3" customFormat="1" ht="7.8" x14ac:dyDescent="0.3">
      <c r="A115" s="10" t="s">
        <v>391</v>
      </c>
      <c r="B115" s="117" t="str">
        <f t="shared" si="2"/>
        <v>NBR.Prop</v>
      </c>
      <c r="C115" s="118" t="str">
        <f t="shared" si="3"/>
        <v>NBR.Data</v>
      </c>
      <c r="D115" s="130" t="s">
        <v>1776</v>
      </c>
      <c r="E115" s="117" t="s">
        <v>1733</v>
      </c>
      <c r="F115" s="17" t="s">
        <v>1614</v>
      </c>
      <c r="G115" s="119" t="s">
        <v>1734</v>
      </c>
      <c r="H115" s="120">
        <v>94</v>
      </c>
      <c r="I115" s="9" t="s">
        <v>1730</v>
      </c>
      <c r="J115" s="117" t="s">
        <v>1735</v>
      </c>
      <c r="K115" s="17" t="s">
        <v>1509</v>
      </c>
      <c r="L115" s="119" t="s">
        <v>1736</v>
      </c>
      <c r="M115" s="120" t="s">
        <v>1748</v>
      </c>
      <c r="N115" s="42" t="s">
        <v>1270</v>
      </c>
      <c r="O115" s="121" t="s">
        <v>1737</v>
      </c>
      <c r="P115" s="120" t="s">
        <v>1550</v>
      </c>
    </row>
    <row r="116" spans="1:16" s="3" customFormat="1" ht="7.8" x14ac:dyDescent="0.3">
      <c r="A116" s="10" t="s">
        <v>391</v>
      </c>
      <c r="B116" s="117" t="str">
        <f t="shared" si="2"/>
        <v>NBR.Prop</v>
      </c>
      <c r="C116" s="118" t="str">
        <f t="shared" si="3"/>
        <v>NBR.Data</v>
      </c>
      <c r="D116" s="130" t="s">
        <v>1776</v>
      </c>
      <c r="E116" s="117" t="s">
        <v>1733</v>
      </c>
      <c r="F116" s="17" t="s">
        <v>1600</v>
      </c>
      <c r="G116" s="119" t="s">
        <v>1734</v>
      </c>
      <c r="H116" s="120">
        <v>103</v>
      </c>
      <c r="I116" s="9" t="s">
        <v>1730</v>
      </c>
      <c r="J116" s="117" t="s">
        <v>1735</v>
      </c>
      <c r="K116" s="17" t="s">
        <v>1509</v>
      </c>
      <c r="L116" s="119" t="s">
        <v>1736</v>
      </c>
      <c r="M116" s="120" t="s">
        <v>1748</v>
      </c>
      <c r="N116" s="42" t="s">
        <v>1270</v>
      </c>
      <c r="O116" s="121" t="s">
        <v>1737</v>
      </c>
      <c r="P116" s="120" t="s">
        <v>1550</v>
      </c>
    </row>
    <row r="117" spans="1:16" s="3" customFormat="1" ht="7.8" x14ac:dyDescent="0.3">
      <c r="A117" s="10" t="s">
        <v>391</v>
      </c>
      <c r="B117" s="117" t="str">
        <f t="shared" si="2"/>
        <v>NBR.Prop</v>
      </c>
      <c r="C117" s="118" t="str">
        <f t="shared" si="3"/>
        <v>NBR.Data</v>
      </c>
      <c r="D117" s="130" t="s">
        <v>1776</v>
      </c>
      <c r="E117" s="117" t="s">
        <v>1733</v>
      </c>
      <c r="F117" s="17" t="s">
        <v>1658</v>
      </c>
      <c r="G117" s="119" t="s">
        <v>1734</v>
      </c>
      <c r="H117" s="120">
        <v>32</v>
      </c>
      <c r="I117" s="9" t="s">
        <v>1730</v>
      </c>
      <c r="J117" s="117" t="s">
        <v>1735</v>
      </c>
      <c r="K117" s="17" t="s">
        <v>1584</v>
      </c>
      <c r="L117" s="119" t="s">
        <v>1736</v>
      </c>
      <c r="M117" s="120" t="s">
        <v>1744</v>
      </c>
      <c r="N117" s="42" t="s">
        <v>1270</v>
      </c>
      <c r="O117" s="121" t="s">
        <v>1737</v>
      </c>
      <c r="P117" s="120" t="s">
        <v>1549</v>
      </c>
    </row>
    <row r="118" spans="1:16" s="3" customFormat="1" ht="7.8" x14ac:dyDescent="0.3">
      <c r="A118" s="10" t="s">
        <v>391</v>
      </c>
      <c r="B118" s="117" t="str">
        <f t="shared" si="2"/>
        <v>NBR.Prop</v>
      </c>
      <c r="C118" s="118" t="str">
        <f t="shared" si="3"/>
        <v>NBR.Data</v>
      </c>
      <c r="D118" s="130" t="s">
        <v>1776</v>
      </c>
      <c r="E118" s="117" t="s">
        <v>1733</v>
      </c>
      <c r="F118" s="17" t="s">
        <v>1601</v>
      </c>
      <c r="G118" s="119" t="s">
        <v>1734</v>
      </c>
      <c r="H118" s="120">
        <v>124</v>
      </c>
      <c r="I118" s="9" t="s">
        <v>1730</v>
      </c>
      <c r="J118" s="117" t="s">
        <v>1735</v>
      </c>
      <c r="K118" s="17" t="s">
        <v>1569</v>
      </c>
      <c r="L118" s="119" t="s">
        <v>1736</v>
      </c>
      <c r="M118" s="120" t="s">
        <v>1747</v>
      </c>
      <c r="N118" s="42" t="s">
        <v>1270</v>
      </c>
      <c r="O118" s="121" t="s">
        <v>1737</v>
      </c>
      <c r="P118" s="120" t="s">
        <v>1551</v>
      </c>
    </row>
    <row r="119" spans="1:16" s="3" customFormat="1" ht="7.8" x14ac:dyDescent="0.3">
      <c r="A119" s="10" t="s">
        <v>391</v>
      </c>
      <c r="B119" s="117" t="str">
        <f t="shared" si="2"/>
        <v>NBR.Prop</v>
      </c>
      <c r="C119" s="118" t="str">
        <f t="shared" si="3"/>
        <v>NBR.Data</v>
      </c>
      <c r="D119" s="130" t="s">
        <v>1776</v>
      </c>
      <c r="E119" s="117" t="s">
        <v>1733</v>
      </c>
      <c r="F119" s="17" t="s">
        <v>1652</v>
      </c>
      <c r="G119" s="119" t="s">
        <v>1734</v>
      </c>
      <c r="H119" s="120">
        <v>95</v>
      </c>
      <c r="I119" s="9" t="s">
        <v>1730</v>
      </c>
      <c r="J119" s="117" t="s">
        <v>1735</v>
      </c>
      <c r="K119" s="17" t="s">
        <v>1509</v>
      </c>
      <c r="L119" s="119" t="s">
        <v>1736</v>
      </c>
      <c r="M119" s="120" t="s">
        <v>1748</v>
      </c>
      <c r="N119" s="42" t="s">
        <v>1270</v>
      </c>
      <c r="O119" s="121" t="s">
        <v>1737</v>
      </c>
      <c r="P119" s="120" t="s">
        <v>1550</v>
      </c>
    </row>
    <row r="120" spans="1:16" s="3" customFormat="1" ht="7.8" x14ac:dyDescent="0.3">
      <c r="A120" s="10" t="s">
        <v>391</v>
      </c>
      <c r="B120" s="117" t="str">
        <f t="shared" si="2"/>
        <v>NBR.Prop</v>
      </c>
      <c r="C120" s="118" t="str">
        <f t="shared" si="3"/>
        <v>NBR.Data</v>
      </c>
      <c r="D120" s="130" t="s">
        <v>1776</v>
      </c>
      <c r="E120" s="117" t="s">
        <v>1733</v>
      </c>
      <c r="F120" s="17" t="s">
        <v>1654</v>
      </c>
      <c r="G120" s="119" t="s">
        <v>1734</v>
      </c>
      <c r="H120" s="120">
        <v>79</v>
      </c>
      <c r="I120" s="9" t="s">
        <v>1730</v>
      </c>
      <c r="J120" s="117" t="s">
        <v>1735</v>
      </c>
      <c r="K120" s="17" t="s">
        <v>1572</v>
      </c>
      <c r="L120" s="119" t="s">
        <v>1736</v>
      </c>
      <c r="M120" s="120" t="s">
        <v>1753</v>
      </c>
      <c r="N120" s="42" t="s">
        <v>1270</v>
      </c>
      <c r="O120" s="121" t="s">
        <v>1737</v>
      </c>
      <c r="P120" s="120" t="s">
        <v>1550</v>
      </c>
    </row>
    <row r="121" spans="1:16" s="3" customFormat="1" ht="7.8" x14ac:dyDescent="0.3">
      <c r="A121" s="10" t="s">
        <v>391</v>
      </c>
      <c r="B121" s="117" t="str">
        <f t="shared" si="2"/>
        <v>NBR.Prop</v>
      </c>
      <c r="C121" s="118" t="str">
        <f t="shared" si="3"/>
        <v>NBR.Data</v>
      </c>
      <c r="D121" s="130" t="s">
        <v>1776</v>
      </c>
      <c r="E121" s="117" t="s">
        <v>1733</v>
      </c>
      <c r="F121" s="17" t="s">
        <v>1682</v>
      </c>
      <c r="G121" s="119" t="s">
        <v>1734</v>
      </c>
      <c r="H121" s="120">
        <v>41</v>
      </c>
      <c r="I121" s="9" t="s">
        <v>1730</v>
      </c>
      <c r="J121" s="117" t="s">
        <v>1735</v>
      </c>
      <c r="K121" s="17" t="s">
        <v>1578</v>
      </c>
      <c r="L121" s="119" t="s">
        <v>1736</v>
      </c>
      <c r="M121" s="120" t="s">
        <v>1754</v>
      </c>
      <c r="N121" s="42" t="s">
        <v>1270</v>
      </c>
      <c r="O121" s="121" t="s">
        <v>1737</v>
      </c>
      <c r="P121" s="120" t="s">
        <v>1550</v>
      </c>
    </row>
    <row r="122" spans="1:16" s="3" customFormat="1" ht="7.8" x14ac:dyDescent="0.3">
      <c r="A122" s="10" t="s">
        <v>391</v>
      </c>
      <c r="B122" s="117" t="str">
        <f t="shared" si="2"/>
        <v>NBR.Prop</v>
      </c>
      <c r="C122" s="118" t="str">
        <f t="shared" si="3"/>
        <v>NBR.Data</v>
      </c>
      <c r="D122" s="130" t="s">
        <v>1776</v>
      </c>
      <c r="E122" s="117" t="s">
        <v>1733</v>
      </c>
      <c r="F122" s="17" t="s">
        <v>1579</v>
      </c>
      <c r="G122" s="119" t="s">
        <v>1734</v>
      </c>
      <c r="H122" s="120">
        <v>139</v>
      </c>
      <c r="I122" s="9" t="s">
        <v>1730</v>
      </c>
      <c r="J122" s="117" t="s">
        <v>1735</v>
      </c>
      <c r="K122" s="17" t="s">
        <v>1579</v>
      </c>
      <c r="L122" s="119" t="s">
        <v>1736</v>
      </c>
      <c r="M122" s="120" t="s">
        <v>1758</v>
      </c>
      <c r="N122" s="42" t="s">
        <v>1270</v>
      </c>
      <c r="O122" s="121" t="s">
        <v>1737</v>
      </c>
      <c r="P122" s="120" t="s">
        <v>1552</v>
      </c>
    </row>
    <row r="123" spans="1:16" s="3" customFormat="1" ht="7.8" x14ac:dyDescent="0.3">
      <c r="A123" s="10" t="s">
        <v>391</v>
      </c>
      <c r="B123" s="117" t="str">
        <f t="shared" si="2"/>
        <v>NBR.Prop</v>
      </c>
      <c r="C123" s="118" t="str">
        <f t="shared" si="3"/>
        <v>NBR.Data</v>
      </c>
      <c r="D123" s="130" t="s">
        <v>1776</v>
      </c>
      <c r="E123" s="117" t="s">
        <v>1733</v>
      </c>
      <c r="F123" s="17" t="s">
        <v>1700</v>
      </c>
      <c r="G123" s="119" t="s">
        <v>1734</v>
      </c>
      <c r="H123" s="120">
        <v>132</v>
      </c>
      <c r="I123" s="9" t="s">
        <v>1730</v>
      </c>
      <c r="J123" s="117" t="s">
        <v>1735</v>
      </c>
      <c r="K123" s="17" t="s">
        <v>1559</v>
      </c>
      <c r="L123" s="119" t="s">
        <v>1736</v>
      </c>
      <c r="M123" s="120" t="s">
        <v>1750</v>
      </c>
      <c r="N123" s="42" t="s">
        <v>1270</v>
      </c>
      <c r="O123" s="121" t="s">
        <v>1737</v>
      </c>
      <c r="P123" s="120" t="s">
        <v>1551</v>
      </c>
    </row>
    <row r="124" spans="1:16" s="3" customFormat="1" ht="7.8" x14ac:dyDescent="0.3">
      <c r="A124" s="10" t="s">
        <v>391</v>
      </c>
      <c r="B124" s="117" t="str">
        <f t="shared" si="2"/>
        <v>NBR.Prop</v>
      </c>
      <c r="C124" s="118" t="str">
        <f t="shared" si="3"/>
        <v>NBR.Data</v>
      </c>
      <c r="D124" s="130" t="s">
        <v>1776</v>
      </c>
      <c r="E124" s="117" t="s">
        <v>1733</v>
      </c>
      <c r="F124" s="17" t="s">
        <v>1596</v>
      </c>
      <c r="G124" s="119" t="s">
        <v>1734</v>
      </c>
      <c r="H124" s="120">
        <v>59</v>
      </c>
      <c r="I124" s="9" t="s">
        <v>1730</v>
      </c>
      <c r="J124" s="117" t="s">
        <v>1735</v>
      </c>
      <c r="K124" s="17" t="s">
        <v>1573</v>
      </c>
      <c r="L124" s="119" t="s">
        <v>1736</v>
      </c>
      <c r="M124" s="120" t="s">
        <v>1742</v>
      </c>
      <c r="N124" s="42" t="s">
        <v>1270</v>
      </c>
      <c r="O124" s="121" t="s">
        <v>1737</v>
      </c>
      <c r="P124" s="120" t="s">
        <v>1550</v>
      </c>
    </row>
    <row r="125" spans="1:16" s="3" customFormat="1" ht="7.8" x14ac:dyDescent="0.3">
      <c r="A125" s="10" t="s">
        <v>391</v>
      </c>
      <c r="B125" s="117" t="str">
        <f t="shared" si="2"/>
        <v>NBR.Prop</v>
      </c>
      <c r="C125" s="118" t="str">
        <f t="shared" si="3"/>
        <v>NBR.Data</v>
      </c>
      <c r="D125" s="130" t="s">
        <v>1776</v>
      </c>
      <c r="E125" s="117" t="s">
        <v>1733</v>
      </c>
      <c r="F125" s="17" t="s">
        <v>1702</v>
      </c>
      <c r="G125" s="119" t="s">
        <v>1734</v>
      </c>
      <c r="H125" s="120">
        <v>91</v>
      </c>
      <c r="I125" s="9" t="s">
        <v>1730</v>
      </c>
      <c r="J125" s="117" t="s">
        <v>1735</v>
      </c>
      <c r="K125" s="17" t="s">
        <v>1509</v>
      </c>
      <c r="L125" s="119" t="s">
        <v>1736</v>
      </c>
      <c r="M125" s="120" t="s">
        <v>1748</v>
      </c>
      <c r="N125" s="42" t="s">
        <v>1270</v>
      </c>
      <c r="O125" s="121" t="s">
        <v>1737</v>
      </c>
      <c r="P125" s="120" t="s">
        <v>1550</v>
      </c>
    </row>
    <row r="126" spans="1:16" s="3" customFormat="1" ht="7.8" x14ac:dyDescent="0.3">
      <c r="A126" s="10" t="s">
        <v>391</v>
      </c>
      <c r="B126" s="117" t="str">
        <f t="shared" si="2"/>
        <v>NBR.Prop</v>
      </c>
      <c r="C126" s="118" t="str">
        <f t="shared" si="3"/>
        <v>NBR.Data</v>
      </c>
      <c r="D126" s="130" t="s">
        <v>1776</v>
      </c>
      <c r="E126" s="117" t="s">
        <v>1733</v>
      </c>
      <c r="F126" s="17" t="s">
        <v>1673</v>
      </c>
      <c r="G126" s="119" t="s">
        <v>1734</v>
      </c>
      <c r="H126" s="120">
        <v>109</v>
      </c>
      <c r="I126" s="9" t="s">
        <v>1730</v>
      </c>
      <c r="J126" s="117" t="s">
        <v>1735</v>
      </c>
      <c r="K126" s="17" t="s">
        <v>1557</v>
      </c>
      <c r="L126" s="119" t="s">
        <v>1736</v>
      </c>
      <c r="M126" s="120" t="s">
        <v>1745</v>
      </c>
      <c r="N126" s="42" t="s">
        <v>1270</v>
      </c>
      <c r="O126" s="121" t="s">
        <v>1737</v>
      </c>
      <c r="P126" s="120" t="s">
        <v>1550</v>
      </c>
    </row>
    <row r="127" spans="1:16" s="3" customFormat="1" ht="7.8" x14ac:dyDescent="0.3">
      <c r="A127" s="10" t="s">
        <v>391</v>
      </c>
      <c r="B127" s="117" t="str">
        <f t="shared" si="2"/>
        <v>NBR.Prop</v>
      </c>
      <c r="C127" s="118" t="str">
        <f t="shared" si="3"/>
        <v>NBR.Data</v>
      </c>
      <c r="D127" s="130" t="s">
        <v>1776</v>
      </c>
      <c r="E127" s="117" t="s">
        <v>1733</v>
      </c>
      <c r="F127" s="17" t="s">
        <v>1580</v>
      </c>
      <c r="G127" s="119" t="s">
        <v>1734</v>
      </c>
      <c r="H127" s="120">
        <v>7</v>
      </c>
      <c r="I127" s="9" t="s">
        <v>1730</v>
      </c>
      <c r="J127" s="117" t="s">
        <v>1735</v>
      </c>
      <c r="K127" s="17" t="s">
        <v>1580</v>
      </c>
      <c r="L127" s="119" t="s">
        <v>1736</v>
      </c>
      <c r="M127" s="120" t="s">
        <v>1760</v>
      </c>
      <c r="N127" s="42" t="s">
        <v>1270</v>
      </c>
      <c r="O127" s="121" t="s">
        <v>1737</v>
      </c>
      <c r="P127" s="120" t="s">
        <v>1548</v>
      </c>
    </row>
    <row r="128" spans="1:16" s="3" customFormat="1" ht="7.8" x14ac:dyDescent="0.3">
      <c r="A128" s="10" t="s">
        <v>391</v>
      </c>
      <c r="B128" s="117" t="str">
        <f t="shared" si="2"/>
        <v>NBR.Prop</v>
      </c>
      <c r="C128" s="118" t="str">
        <f t="shared" si="3"/>
        <v>NBR.Data</v>
      </c>
      <c r="D128" s="130" t="s">
        <v>1776</v>
      </c>
      <c r="E128" s="117" t="s">
        <v>1733</v>
      </c>
      <c r="F128" s="17" t="s">
        <v>1678</v>
      </c>
      <c r="G128" s="119" t="s">
        <v>1734</v>
      </c>
      <c r="H128" s="120">
        <v>58</v>
      </c>
      <c r="I128" s="9" t="s">
        <v>1730</v>
      </c>
      <c r="J128" s="117" t="s">
        <v>1735</v>
      </c>
      <c r="K128" s="17" t="s">
        <v>1573</v>
      </c>
      <c r="L128" s="119" t="s">
        <v>1736</v>
      </c>
      <c r="M128" s="120" t="s">
        <v>1742</v>
      </c>
      <c r="N128" s="42" t="s">
        <v>1270</v>
      </c>
      <c r="O128" s="121" t="s">
        <v>1737</v>
      </c>
      <c r="P128" s="120" t="s">
        <v>1550</v>
      </c>
    </row>
    <row r="129" spans="1:16" s="3" customFormat="1" ht="7.8" x14ac:dyDescent="0.3">
      <c r="A129" s="10" t="s">
        <v>391</v>
      </c>
      <c r="B129" s="117" t="str">
        <f t="shared" si="2"/>
        <v>NBR.Prop</v>
      </c>
      <c r="C129" s="118" t="str">
        <f t="shared" si="3"/>
        <v>NBR.Data</v>
      </c>
      <c r="D129" s="130" t="s">
        <v>1776</v>
      </c>
      <c r="E129" s="117" t="s">
        <v>1733</v>
      </c>
      <c r="F129" s="17" t="s">
        <v>1630</v>
      </c>
      <c r="G129" s="119" t="s">
        <v>1734</v>
      </c>
      <c r="H129" s="120">
        <v>86</v>
      </c>
      <c r="I129" s="9" t="s">
        <v>1730</v>
      </c>
      <c r="J129" s="117" t="s">
        <v>1735</v>
      </c>
      <c r="K129" s="17" t="s">
        <v>1572</v>
      </c>
      <c r="L129" s="119" t="s">
        <v>1736</v>
      </c>
      <c r="M129" s="120" t="s">
        <v>1753</v>
      </c>
      <c r="N129" s="42" t="s">
        <v>1270</v>
      </c>
      <c r="O129" s="121" t="s">
        <v>1737</v>
      </c>
      <c r="P129" s="120" t="s">
        <v>1550</v>
      </c>
    </row>
    <row r="130" spans="1:16" s="3" customFormat="1" ht="7.8" x14ac:dyDescent="0.3">
      <c r="A130" s="10" t="s">
        <v>391</v>
      </c>
      <c r="B130" s="117" t="str">
        <f t="shared" si="2"/>
        <v>NBR.Prop</v>
      </c>
      <c r="C130" s="118" t="str">
        <f t="shared" si="3"/>
        <v>NBR.Data</v>
      </c>
      <c r="D130" s="130" t="s">
        <v>1776</v>
      </c>
      <c r="E130" s="117" t="s">
        <v>1733</v>
      </c>
      <c r="F130" s="17" t="s">
        <v>1581</v>
      </c>
      <c r="G130" s="119" t="s">
        <v>1734</v>
      </c>
      <c r="H130" s="120">
        <v>154</v>
      </c>
      <c r="I130" s="9" t="s">
        <v>1730</v>
      </c>
      <c r="J130" s="117" t="s">
        <v>1735</v>
      </c>
      <c r="K130" s="17" t="s">
        <v>1581</v>
      </c>
      <c r="L130" s="119" t="s">
        <v>1736</v>
      </c>
      <c r="M130" s="120" t="s">
        <v>1773</v>
      </c>
      <c r="N130" s="42" t="s">
        <v>1270</v>
      </c>
      <c r="O130" s="121" t="s">
        <v>1737</v>
      </c>
      <c r="P130" s="120" t="s">
        <v>1549</v>
      </c>
    </row>
    <row r="131" spans="1:16" s="3" customFormat="1" ht="7.8" x14ac:dyDescent="0.3">
      <c r="A131" s="10" t="s">
        <v>391</v>
      </c>
      <c r="B131" s="117" t="str">
        <f t="shared" ref="B131:B165" si="4">B130</f>
        <v>NBR.Prop</v>
      </c>
      <c r="C131" s="118" t="str">
        <f t="shared" ref="C131:C165" si="5">C130</f>
        <v>NBR.Data</v>
      </c>
      <c r="D131" s="130" t="s">
        <v>1776</v>
      </c>
      <c r="E131" s="117" t="s">
        <v>1733</v>
      </c>
      <c r="F131" s="17" t="s">
        <v>1710</v>
      </c>
      <c r="G131" s="119" t="s">
        <v>1734</v>
      </c>
      <c r="H131" s="120">
        <v>60</v>
      </c>
      <c r="I131" s="9" t="s">
        <v>1730</v>
      </c>
      <c r="J131" s="117" t="s">
        <v>1735</v>
      </c>
      <c r="K131" s="17" t="s">
        <v>1573</v>
      </c>
      <c r="L131" s="119" t="s">
        <v>1736</v>
      </c>
      <c r="M131" s="120" t="s">
        <v>1742</v>
      </c>
      <c r="N131" s="42" t="s">
        <v>1270</v>
      </c>
      <c r="O131" s="121" t="s">
        <v>1737</v>
      </c>
      <c r="P131" s="120" t="s">
        <v>1550</v>
      </c>
    </row>
    <row r="132" spans="1:16" s="3" customFormat="1" ht="7.8" x14ac:dyDescent="0.3">
      <c r="A132" s="10" t="s">
        <v>391</v>
      </c>
      <c r="B132" s="117" t="str">
        <f t="shared" si="4"/>
        <v>NBR.Prop</v>
      </c>
      <c r="C132" s="118" t="str">
        <f t="shared" si="5"/>
        <v>NBR.Data</v>
      </c>
      <c r="D132" s="130" t="s">
        <v>1776</v>
      </c>
      <c r="E132" s="117" t="s">
        <v>1733</v>
      </c>
      <c r="F132" s="17" t="s">
        <v>1508</v>
      </c>
      <c r="G132" s="119" t="s">
        <v>1734</v>
      </c>
      <c r="H132" s="120">
        <v>149</v>
      </c>
      <c r="I132" s="9" t="s">
        <v>1730</v>
      </c>
      <c r="J132" s="117" t="s">
        <v>1735</v>
      </c>
      <c r="K132" s="17" t="s">
        <v>1508</v>
      </c>
      <c r="L132" s="119" t="s">
        <v>1736</v>
      </c>
      <c r="M132" s="120" t="s">
        <v>1771</v>
      </c>
      <c r="N132" s="42" t="s">
        <v>1270</v>
      </c>
      <c r="O132" s="121" t="s">
        <v>1737</v>
      </c>
      <c r="P132" s="120" t="s">
        <v>1552</v>
      </c>
    </row>
    <row r="133" spans="1:16" s="3" customFormat="1" ht="7.8" x14ac:dyDescent="0.3">
      <c r="A133" s="10" t="s">
        <v>391</v>
      </c>
      <c r="B133" s="117" t="str">
        <f t="shared" si="4"/>
        <v>NBR.Prop</v>
      </c>
      <c r="C133" s="118" t="str">
        <f t="shared" si="5"/>
        <v>NBR.Data</v>
      </c>
      <c r="D133" s="130" t="s">
        <v>1776</v>
      </c>
      <c r="E133" s="117" t="s">
        <v>1733</v>
      </c>
      <c r="F133" s="17" t="s">
        <v>1582</v>
      </c>
      <c r="G133" s="119" t="s">
        <v>1734</v>
      </c>
      <c r="H133" s="120">
        <v>14</v>
      </c>
      <c r="I133" s="9" t="s">
        <v>1730</v>
      </c>
      <c r="J133" s="117" t="s">
        <v>1735</v>
      </c>
      <c r="K133" s="17" t="s">
        <v>1582</v>
      </c>
      <c r="L133" s="119" t="s">
        <v>1736</v>
      </c>
      <c r="M133" s="120" t="s">
        <v>1774</v>
      </c>
      <c r="N133" s="42" t="s">
        <v>1270</v>
      </c>
      <c r="O133" s="121" t="s">
        <v>1737</v>
      </c>
      <c r="P133" s="120" t="s">
        <v>1548</v>
      </c>
    </row>
    <row r="134" spans="1:16" s="3" customFormat="1" ht="7.8" x14ac:dyDescent="0.3">
      <c r="A134" s="10" t="s">
        <v>391</v>
      </c>
      <c r="B134" s="117" t="str">
        <f t="shared" si="4"/>
        <v>NBR.Prop</v>
      </c>
      <c r="C134" s="118" t="str">
        <f t="shared" si="5"/>
        <v>NBR.Data</v>
      </c>
      <c r="D134" s="130" t="s">
        <v>1776</v>
      </c>
      <c r="E134" s="117" t="s">
        <v>1733</v>
      </c>
      <c r="F134" s="17" t="s">
        <v>1599</v>
      </c>
      <c r="G134" s="119" t="s">
        <v>1734</v>
      </c>
      <c r="H134" s="120">
        <v>143</v>
      </c>
      <c r="I134" s="9" t="s">
        <v>1730</v>
      </c>
      <c r="J134" s="117" t="s">
        <v>1735</v>
      </c>
      <c r="K134" s="17" t="s">
        <v>1507</v>
      </c>
      <c r="L134" s="119" t="s">
        <v>1736</v>
      </c>
      <c r="M134" s="120" t="s">
        <v>1759</v>
      </c>
      <c r="N134" s="42" t="s">
        <v>1270</v>
      </c>
      <c r="O134" s="121" t="s">
        <v>1737</v>
      </c>
      <c r="P134" s="120" t="s">
        <v>1552</v>
      </c>
    </row>
    <row r="135" spans="1:16" s="3" customFormat="1" ht="7.8" x14ac:dyDescent="0.3">
      <c r="A135" s="10" t="s">
        <v>391</v>
      </c>
      <c r="B135" s="117" t="str">
        <f t="shared" si="4"/>
        <v>NBR.Prop</v>
      </c>
      <c r="C135" s="118" t="str">
        <f t="shared" si="5"/>
        <v>NBR.Data</v>
      </c>
      <c r="D135" s="130" t="s">
        <v>1776</v>
      </c>
      <c r="E135" s="117" t="s">
        <v>1733</v>
      </c>
      <c r="F135" s="17" t="s">
        <v>1624</v>
      </c>
      <c r="G135" s="119" t="s">
        <v>1734</v>
      </c>
      <c r="H135" s="120">
        <v>3</v>
      </c>
      <c r="I135" s="9" t="s">
        <v>1730</v>
      </c>
      <c r="J135" s="117" t="s">
        <v>1735</v>
      </c>
      <c r="K135" s="17" t="s">
        <v>1577</v>
      </c>
      <c r="L135" s="119" t="s">
        <v>1736</v>
      </c>
      <c r="M135" s="120" t="s">
        <v>1757</v>
      </c>
      <c r="N135" s="42" t="s">
        <v>1270</v>
      </c>
      <c r="O135" s="121" t="s">
        <v>1737</v>
      </c>
      <c r="P135" s="120" t="s">
        <v>1548</v>
      </c>
    </row>
    <row r="136" spans="1:16" s="3" customFormat="1" ht="7.8" x14ac:dyDescent="0.3">
      <c r="A136" s="10" t="s">
        <v>391</v>
      </c>
      <c r="B136" s="117" t="str">
        <f t="shared" si="4"/>
        <v>NBR.Prop</v>
      </c>
      <c r="C136" s="118" t="str">
        <f t="shared" si="5"/>
        <v>NBR.Data</v>
      </c>
      <c r="D136" s="130" t="s">
        <v>1776</v>
      </c>
      <c r="E136" s="117" t="s">
        <v>1733</v>
      </c>
      <c r="F136" s="17" t="s">
        <v>1610</v>
      </c>
      <c r="G136" s="119" t="s">
        <v>1734</v>
      </c>
      <c r="H136" s="120">
        <v>31</v>
      </c>
      <c r="I136" s="9" t="s">
        <v>1730</v>
      </c>
      <c r="J136" s="117" t="s">
        <v>1735</v>
      </c>
      <c r="K136" s="17" t="s">
        <v>1571</v>
      </c>
      <c r="L136" s="119" t="s">
        <v>1736</v>
      </c>
      <c r="M136" s="120" t="s">
        <v>1768</v>
      </c>
      <c r="N136" s="42" t="s">
        <v>1270</v>
      </c>
      <c r="O136" s="121" t="s">
        <v>1737</v>
      </c>
      <c r="P136" s="120" t="s">
        <v>1549</v>
      </c>
    </row>
    <row r="137" spans="1:16" s="3" customFormat="1" ht="7.8" x14ac:dyDescent="0.3">
      <c r="A137" s="10" t="s">
        <v>391</v>
      </c>
      <c r="B137" s="117" t="str">
        <f t="shared" si="4"/>
        <v>NBR.Prop</v>
      </c>
      <c r="C137" s="118" t="str">
        <f t="shared" si="5"/>
        <v>NBR.Data</v>
      </c>
      <c r="D137" s="130" t="s">
        <v>1776</v>
      </c>
      <c r="E137" s="117" t="s">
        <v>1733</v>
      </c>
      <c r="F137" s="17" t="s">
        <v>1583</v>
      </c>
      <c r="G137" s="119" t="s">
        <v>1734</v>
      </c>
      <c r="H137" s="120">
        <v>10</v>
      </c>
      <c r="I137" s="9" t="s">
        <v>1730</v>
      </c>
      <c r="J137" s="117" t="s">
        <v>1735</v>
      </c>
      <c r="K137" s="17" t="s">
        <v>1583</v>
      </c>
      <c r="L137" s="119" t="s">
        <v>1736</v>
      </c>
      <c r="M137" s="120" t="s">
        <v>1752</v>
      </c>
      <c r="N137" s="42" t="s">
        <v>1270</v>
      </c>
      <c r="O137" s="121" t="s">
        <v>1737</v>
      </c>
      <c r="P137" s="120" t="s">
        <v>1548</v>
      </c>
    </row>
    <row r="138" spans="1:16" s="3" customFormat="1" ht="7.8" x14ac:dyDescent="0.3">
      <c r="A138" s="10" t="s">
        <v>391</v>
      </c>
      <c r="B138" s="117" t="str">
        <f t="shared" si="4"/>
        <v>NBR.Prop</v>
      </c>
      <c r="C138" s="118" t="str">
        <f t="shared" si="5"/>
        <v>NBR.Data</v>
      </c>
      <c r="D138" s="130" t="s">
        <v>1776</v>
      </c>
      <c r="E138" s="117" t="s">
        <v>1733</v>
      </c>
      <c r="F138" s="17" t="s">
        <v>1666</v>
      </c>
      <c r="G138" s="119" t="s">
        <v>1734</v>
      </c>
      <c r="H138" s="120">
        <v>57</v>
      </c>
      <c r="I138" s="9" t="s">
        <v>1730</v>
      </c>
      <c r="J138" s="117" t="s">
        <v>1735</v>
      </c>
      <c r="K138" s="17" t="s">
        <v>1573</v>
      </c>
      <c r="L138" s="119" t="s">
        <v>1736</v>
      </c>
      <c r="M138" s="120" t="s">
        <v>1742</v>
      </c>
      <c r="N138" s="42" t="s">
        <v>1270</v>
      </c>
      <c r="O138" s="121" t="s">
        <v>1737</v>
      </c>
      <c r="P138" s="120" t="s">
        <v>1550</v>
      </c>
    </row>
    <row r="139" spans="1:16" s="3" customFormat="1" ht="7.8" x14ac:dyDescent="0.3">
      <c r="A139" s="10" t="s">
        <v>391</v>
      </c>
      <c r="B139" s="117" t="str">
        <f t="shared" si="4"/>
        <v>NBR.Prop</v>
      </c>
      <c r="C139" s="118" t="str">
        <f t="shared" si="5"/>
        <v>NBR.Data</v>
      </c>
      <c r="D139" s="130" t="s">
        <v>1776</v>
      </c>
      <c r="E139" s="117" t="s">
        <v>1733</v>
      </c>
      <c r="F139" s="17" t="s">
        <v>1681</v>
      </c>
      <c r="G139" s="119" t="s">
        <v>1734</v>
      </c>
      <c r="H139" s="120">
        <v>1</v>
      </c>
      <c r="I139" s="9" t="s">
        <v>1730</v>
      </c>
      <c r="J139" s="117" t="s">
        <v>1735</v>
      </c>
      <c r="K139" s="17" t="s">
        <v>1577</v>
      </c>
      <c r="L139" s="119" t="s">
        <v>1736</v>
      </c>
      <c r="M139" s="120" t="s">
        <v>1757</v>
      </c>
      <c r="N139" s="42" t="s">
        <v>1270</v>
      </c>
      <c r="O139" s="121" t="s">
        <v>1737</v>
      </c>
      <c r="P139" s="120" t="s">
        <v>1548</v>
      </c>
    </row>
    <row r="140" spans="1:16" s="3" customFormat="1" ht="7.8" x14ac:dyDescent="0.3">
      <c r="A140" s="10" t="s">
        <v>391</v>
      </c>
      <c r="B140" s="117" t="str">
        <f t="shared" si="4"/>
        <v>NBR.Prop</v>
      </c>
      <c r="C140" s="118" t="str">
        <f t="shared" si="5"/>
        <v>NBR.Data</v>
      </c>
      <c r="D140" s="130" t="s">
        <v>1776</v>
      </c>
      <c r="E140" s="117" t="s">
        <v>1733</v>
      </c>
      <c r="F140" s="17" t="s">
        <v>1632</v>
      </c>
      <c r="G140" s="119" t="s">
        <v>1734</v>
      </c>
      <c r="H140" s="120">
        <v>142</v>
      </c>
      <c r="I140" s="9" t="s">
        <v>1730</v>
      </c>
      <c r="J140" s="117" t="s">
        <v>1735</v>
      </c>
      <c r="K140" s="17" t="s">
        <v>1558</v>
      </c>
      <c r="L140" s="119" t="s">
        <v>1736</v>
      </c>
      <c r="M140" s="120" t="s">
        <v>1749</v>
      </c>
      <c r="N140" s="42" t="s">
        <v>1270</v>
      </c>
      <c r="O140" s="121" t="s">
        <v>1737</v>
      </c>
      <c r="P140" s="120" t="s">
        <v>1552</v>
      </c>
    </row>
    <row r="141" spans="1:16" s="3" customFormat="1" ht="7.8" x14ac:dyDescent="0.3">
      <c r="A141" s="10" t="s">
        <v>391</v>
      </c>
      <c r="B141" s="117" t="str">
        <f t="shared" si="4"/>
        <v>NBR.Prop</v>
      </c>
      <c r="C141" s="118" t="str">
        <f t="shared" si="5"/>
        <v>NBR.Data</v>
      </c>
      <c r="D141" s="130" t="s">
        <v>1776</v>
      </c>
      <c r="E141" s="117" t="s">
        <v>1733</v>
      </c>
      <c r="F141" s="17" t="s">
        <v>1661</v>
      </c>
      <c r="G141" s="119" t="s">
        <v>1734</v>
      </c>
      <c r="H141" s="120">
        <v>145</v>
      </c>
      <c r="I141" s="9" t="s">
        <v>1730</v>
      </c>
      <c r="J141" s="117" t="s">
        <v>1735</v>
      </c>
      <c r="K141" s="17" t="s">
        <v>1507</v>
      </c>
      <c r="L141" s="119" t="s">
        <v>1736</v>
      </c>
      <c r="M141" s="120" t="s">
        <v>1759</v>
      </c>
      <c r="N141" s="42" t="s">
        <v>1270</v>
      </c>
      <c r="O141" s="121" t="s">
        <v>1737</v>
      </c>
      <c r="P141" s="120" t="s">
        <v>1552</v>
      </c>
    </row>
    <row r="142" spans="1:16" s="3" customFormat="1" ht="7.8" x14ac:dyDescent="0.3">
      <c r="A142" s="10" t="s">
        <v>391</v>
      </c>
      <c r="B142" s="117" t="str">
        <f t="shared" si="4"/>
        <v>NBR.Prop</v>
      </c>
      <c r="C142" s="118" t="str">
        <f t="shared" si="5"/>
        <v>NBR.Data</v>
      </c>
      <c r="D142" s="130" t="s">
        <v>1776</v>
      </c>
      <c r="E142" s="117" t="s">
        <v>1733</v>
      </c>
      <c r="F142" s="17" t="s">
        <v>1728</v>
      </c>
      <c r="G142" s="119" t="s">
        <v>1734</v>
      </c>
      <c r="H142" s="120">
        <v>150</v>
      </c>
      <c r="I142" s="9" t="s">
        <v>1730</v>
      </c>
      <c r="J142" s="117" t="s">
        <v>1735</v>
      </c>
      <c r="K142" s="17" t="s">
        <v>1508</v>
      </c>
      <c r="L142" s="119" t="s">
        <v>1736</v>
      </c>
      <c r="M142" s="120" t="s">
        <v>1771</v>
      </c>
      <c r="N142" s="42" t="s">
        <v>1270</v>
      </c>
      <c r="O142" s="121" t="s">
        <v>1737</v>
      </c>
      <c r="P142" s="120" t="s">
        <v>1552</v>
      </c>
    </row>
    <row r="143" spans="1:16" s="3" customFormat="1" ht="7.8" x14ac:dyDescent="0.3">
      <c r="A143" s="10" t="s">
        <v>391</v>
      </c>
      <c r="B143" s="117" t="str">
        <f t="shared" si="4"/>
        <v>NBR.Prop</v>
      </c>
      <c r="C143" s="118" t="str">
        <f t="shared" si="5"/>
        <v>NBR.Data</v>
      </c>
      <c r="D143" s="130" t="s">
        <v>1776</v>
      </c>
      <c r="E143" s="117" t="s">
        <v>1733</v>
      </c>
      <c r="F143" s="17" t="s">
        <v>1692</v>
      </c>
      <c r="G143" s="119" t="s">
        <v>1734</v>
      </c>
      <c r="H143" s="120">
        <v>123</v>
      </c>
      <c r="I143" s="9" t="s">
        <v>1730</v>
      </c>
      <c r="J143" s="117" t="s">
        <v>1735</v>
      </c>
      <c r="K143" s="17" t="s">
        <v>1569</v>
      </c>
      <c r="L143" s="119" t="s">
        <v>1736</v>
      </c>
      <c r="M143" s="120" t="s">
        <v>1747</v>
      </c>
      <c r="N143" s="42" t="s">
        <v>1270</v>
      </c>
      <c r="O143" s="121" t="s">
        <v>1737</v>
      </c>
      <c r="P143" s="120" t="s">
        <v>1551</v>
      </c>
    </row>
    <row r="144" spans="1:16" s="3" customFormat="1" ht="7.8" x14ac:dyDescent="0.3">
      <c r="A144" s="10" t="s">
        <v>391</v>
      </c>
      <c r="B144" s="117" t="str">
        <f t="shared" si="4"/>
        <v>NBR.Prop</v>
      </c>
      <c r="C144" s="118" t="str">
        <f t="shared" si="5"/>
        <v>NBR.Data</v>
      </c>
      <c r="D144" s="130" t="s">
        <v>1776</v>
      </c>
      <c r="E144" s="117" t="s">
        <v>1733</v>
      </c>
      <c r="F144" s="17" t="s">
        <v>1705</v>
      </c>
      <c r="G144" s="119" t="s">
        <v>1734</v>
      </c>
      <c r="H144" s="120">
        <v>122</v>
      </c>
      <c r="I144" s="9" t="s">
        <v>1730</v>
      </c>
      <c r="J144" s="117" t="s">
        <v>1735</v>
      </c>
      <c r="K144" s="17" t="s">
        <v>1569</v>
      </c>
      <c r="L144" s="119" t="s">
        <v>1736</v>
      </c>
      <c r="M144" s="120" t="s">
        <v>1747</v>
      </c>
      <c r="N144" s="42" t="s">
        <v>1270</v>
      </c>
      <c r="O144" s="121" t="s">
        <v>1737</v>
      </c>
      <c r="P144" s="120" t="s">
        <v>1551</v>
      </c>
    </row>
    <row r="145" spans="1:16" s="3" customFormat="1" ht="7.8" x14ac:dyDescent="0.3">
      <c r="A145" s="10" t="s">
        <v>391</v>
      </c>
      <c r="B145" s="117" t="str">
        <f t="shared" si="4"/>
        <v>NBR.Prop</v>
      </c>
      <c r="C145" s="118" t="str">
        <f t="shared" si="5"/>
        <v>NBR.Data</v>
      </c>
      <c r="D145" s="130" t="s">
        <v>1776</v>
      </c>
      <c r="E145" s="117" t="s">
        <v>1733</v>
      </c>
      <c r="F145" s="17" t="s">
        <v>1670</v>
      </c>
      <c r="G145" s="119" t="s">
        <v>1734</v>
      </c>
      <c r="H145" s="120">
        <v>101</v>
      </c>
      <c r="I145" s="9" t="s">
        <v>1730</v>
      </c>
      <c r="J145" s="117" t="s">
        <v>1735</v>
      </c>
      <c r="K145" s="17" t="s">
        <v>1509</v>
      </c>
      <c r="L145" s="119" t="s">
        <v>1736</v>
      </c>
      <c r="M145" s="120" t="s">
        <v>1748</v>
      </c>
      <c r="N145" s="42" t="s">
        <v>1270</v>
      </c>
      <c r="O145" s="121" t="s">
        <v>1737</v>
      </c>
      <c r="P145" s="120" t="s">
        <v>1550</v>
      </c>
    </row>
    <row r="146" spans="1:16" s="3" customFormat="1" ht="7.8" x14ac:dyDescent="0.3">
      <c r="A146" s="10" t="s">
        <v>391</v>
      </c>
      <c r="B146" s="117" t="str">
        <f t="shared" si="4"/>
        <v>NBR.Prop</v>
      </c>
      <c r="C146" s="118" t="str">
        <f t="shared" si="5"/>
        <v>NBR.Data</v>
      </c>
      <c r="D146" s="130" t="s">
        <v>1776</v>
      </c>
      <c r="E146" s="117" t="s">
        <v>1733</v>
      </c>
      <c r="F146" s="17" t="s">
        <v>1696</v>
      </c>
      <c r="G146" s="119" t="s">
        <v>1734</v>
      </c>
      <c r="H146" s="120">
        <v>33</v>
      </c>
      <c r="I146" s="9" t="s">
        <v>1730</v>
      </c>
      <c r="J146" s="117" t="s">
        <v>1735</v>
      </c>
      <c r="K146" s="17" t="s">
        <v>1584</v>
      </c>
      <c r="L146" s="119" t="s">
        <v>1736</v>
      </c>
      <c r="M146" s="120" t="s">
        <v>1744</v>
      </c>
      <c r="N146" s="42" t="s">
        <v>1270</v>
      </c>
      <c r="O146" s="121" t="s">
        <v>1737</v>
      </c>
      <c r="P146" s="120" t="s">
        <v>1549</v>
      </c>
    </row>
    <row r="147" spans="1:16" s="3" customFormat="1" ht="7.8" x14ac:dyDescent="0.3">
      <c r="A147" s="10" t="s">
        <v>391</v>
      </c>
      <c r="B147" s="117" t="str">
        <f t="shared" si="4"/>
        <v>NBR.Prop</v>
      </c>
      <c r="C147" s="118" t="str">
        <f t="shared" si="5"/>
        <v>NBR.Data</v>
      </c>
      <c r="D147" s="130" t="s">
        <v>1776</v>
      </c>
      <c r="E147" s="117" t="s">
        <v>1733</v>
      </c>
      <c r="F147" s="17" t="s">
        <v>1646</v>
      </c>
      <c r="G147" s="119" t="s">
        <v>1734</v>
      </c>
      <c r="H147" s="120">
        <v>64</v>
      </c>
      <c r="I147" s="9" t="s">
        <v>1730</v>
      </c>
      <c r="J147" s="117" t="s">
        <v>1735</v>
      </c>
      <c r="K147" s="17" t="s">
        <v>1573</v>
      </c>
      <c r="L147" s="119" t="s">
        <v>1736</v>
      </c>
      <c r="M147" s="120" t="s">
        <v>1742</v>
      </c>
      <c r="N147" s="42" t="s">
        <v>1270</v>
      </c>
      <c r="O147" s="121" t="s">
        <v>1737</v>
      </c>
      <c r="P147" s="120" t="s">
        <v>1550</v>
      </c>
    </row>
    <row r="148" spans="1:16" s="3" customFormat="1" ht="7.8" x14ac:dyDescent="0.3">
      <c r="A148" s="10" t="s">
        <v>391</v>
      </c>
      <c r="B148" s="117" t="str">
        <f t="shared" si="4"/>
        <v>NBR.Prop</v>
      </c>
      <c r="C148" s="118" t="str">
        <f t="shared" si="5"/>
        <v>NBR.Data</v>
      </c>
      <c r="D148" s="130" t="s">
        <v>1776</v>
      </c>
      <c r="E148" s="117" t="s">
        <v>1733</v>
      </c>
      <c r="F148" s="17" t="s">
        <v>1617</v>
      </c>
      <c r="G148" s="119" t="s">
        <v>1734</v>
      </c>
      <c r="H148" s="120">
        <v>56</v>
      </c>
      <c r="I148" s="9" t="s">
        <v>1730</v>
      </c>
      <c r="J148" s="117" t="s">
        <v>1735</v>
      </c>
      <c r="K148" s="17" t="s">
        <v>1567</v>
      </c>
      <c r="L148" s="119" t="s">
        <v>1736</v>
      </c>
      <c r="M148" s="120" t="s">
        <v>1767</v>
      </c>
      <c r="N148" s="42" t="s">
        <v>1270</v>
      </c>
      <c r="O148" s="121" t="s">
        <v>1737</v>
      </c>
      <c r="P148" s="120" t="s">
        <v>1550</v>
      </c>
    </row>
    <row r="149" spans="1:16" s="3" customFormat="1" ht="7.8" x14ac:dyDescent="0.3">
      <c r="A149" s="10" t="s">
        <v>391</v>
      </c>
      <c r="B149" s="117" t="str">
        <f t="shared" si="4"/>
        <v>NBR.Prop</v>
      </c>
      <c r="C149" s="118" t="str">
        <f t="shared" si="5"/>
        <v>NBR.Data</v>
      </c>
      <c r="D149" s="130" t="s">
        <v>1776</v>
      </c>
      <c r="E149" s="117" t="s">
        <v>1733</v>
      </c>
      <c r="F149" s="17" t="s">
        <v>1707</v>
      </c>
      <c r="G149" s="119" t="s">
        <v>1734</v>
      </c>
      <c r="H149" s="120">
        <v>85</v>
      </c>
      <c r="I149" s="9" t="s">
        <v>1730</v>
      </c>
      <c r="J149" s="117" t="s">
        <v>1735</v>
      </c>
      <c r="K149" s="17" t="s">
        <v>1572</v>
      </c>
      <c r="L149" s="119" t="s">
        <v>1736</v>
      </c>
      <c r="M149" s="120" t="s">
        <v>1753</v>
      </c>
      <c r="N149" s="42" t="s">
        <v>1270</v>
      </c>
      <c r="O149" s="121" t="s">
        <v>1737</v>
      </c>
      <c r="P149" s="120" t="s">
        <v>1550</v>
      </c>
    </row>
    <row r="150" spans="1:16" s="3" customFormat="1" ht="7.8" x14ac:dyDescent="0.3">
      <c r="A150" s="10" t="s">
        <v>391</v>
      </c>
      <c r="B150" s="117" t="str">
        <f t="shared" si="4"/>
        <v>NBR.Prop</v>
      </c>
      <c r="C150" s="118" t="str">
        <f t="shared" si="5"/>
        <v>NBR.Data</v>
      </c>
      <c r="D150" s="130" t="s">
        <v>1776</v>
      </c>
      <c r="E150" s="117" t="s">
        <v>1733</v>
      </c>
      <c r="F150" s="17" t="s">
        <v>1667</v>
      </c>
      <c r="G150" s="119" t="s">
        <v>1734</v>
      </c>
      <c r="H150" s="120">
        <v>22</v>
      </c>
      <c r="I150" s="9" t="s">
        <v>1730</v>
      </c>
      <c r="J150" s="117" t="s">
        <v>1735</v>
      </c>
      <c r="K150" s="17" t="s">
        <v>1560</v>
      </c>
      <c r="L150" s="119" t="s">
        <v>1736</v>
      </c>
      <c r="M150" s="120" t="s">
        <v>1755</v>
      </c>
      <c r="N150" s="42" t="s">
        <v>1270</v>
      </c>
      <c r="O150" s="121" t="s">
        <v>1737</v>
      </c>
      <c r="P150" s="120" t="s">
        <v>1549</v>
      </c>
    </row>
    <row r="151" spans="1:16" s="3" customFormat="1" ht="7.8" x14ac:dyDescent="0.3">
      <c r="A151" s="10" t="s">
        <v>391</v>
      </c>
      <c r="B151" s="117" t="str">
        <f t="shared" si="4"/>
        <v>NBR.Prop</v>
      </c>
      <c r="C151" s="118" t="str">
        <f t="shared" si="5"/>
        <v>NBR.Data</v>
      </c>
      <c r="D151" s="130" t="s">
        <v>1776</v>
      </c>
      <c r="E151" s="117" t="s">
        <v>1733</v>
      </c>
      <c r="F151" s="17" t="s">
        <v>1626</v>
      </c>
      <c r="G151" s="119" t="s">
        <v>1734</v>
      </c>
      <c r="H151" s="120">
        <v>131</v>
      </c>
      <c r="I151" s="9" t="s">
        <v>1730</v>
      </c>
      <c r="J151" s="117" t="s">
        <v>1735</v>
      </c>
      <c r="K151" s="17" t="s">
        <v>1559</v>
      </c>
      <c r="L151" s="119" t="s">
        <v>1736</v>
      </c>
      <c r="M151" s="120" t="s">
        <v>1750</v>
      </c>
      <c r="N151" s="42" t="s">
        <v>1270</v>
      </c>
      <c r="O151" s="121" t="s">
        <v>1737</v>
      </c>
      <c r="P151" s="120" t="s">
        <v>1551</v>
      </c>
    </row>
    <row r="152" spans="1:16" s="3" customFormat="1" ht="7.8" x14ac:dyDescent="0.3">
      <c r="A152" s="10" t="s">
        <v>391</v>
      </c>
      <c r="B152" s="117" t="str">
        <f t="shared" si="4"/>
        <v>NBR.Prop</v>
      </c>
      <c r="C152" s="118" t="str">
        <f t="shared" si="5"/>
        <v>NBR.Data</v>
      </c>
      <c r="D152" s="130" t="s">
        <v>1776</v>
      </c>
      <c r="E152" s="117" t="s">
        <v>1733</v>
      </c>
      <c r="F152" s="17" t="s">
        <v>1633</v>
      </c>
      <c r="G152" s="119" t="s">
        <v>1734</v>
      </c>
      <c r="H152" s="120">
        <v>130</v>
      </c>
      <c r="I152" s="9" t="s">
        <v>1730</v>
      </c>
      <c r="J152" s="117" t="s">
        <v>1735</v>
      </c>
      <c r="K152" s="17" t="s">
        <v>1559</v>
      </c>
      <c r="L152" s="119" t="s">
        <v>1736</v>
      </c>
      <c r="M152" s="120" t="s">
        <v>1750</v>
      </c>
      <c r="N152" s="42" t="s">
        <v>1270</v>
      </c>
      <c r="O152" s="121" t="s">
        <v>1737</v>
      </c>
      <c r="P152" s="120" t="s">
        <v>1551</v>
      </c>
    </row>
    <row r="153" spans="1:16" s="3" customFormat="1" ht="7.8" x14ac:dyDescent="0.3">
      <c r="A153" s="10" t="s">
        <v>391</v>
      </c>
      <c r="B153" s="117" t="str">
        <f t="shared" si="4"/>
        <v>NBR.Prop</v>
      </c>
      <c r="C153" s="118" t="str">
        <f t="shared" si="5"/>
        <v>NBR.Data</v>
      </c>
      <c r="D153" s="130" t="s">
        <v>1776</v>
      </c>
      <c r="E153" s="117" t="s">
        <v>1733</v>
      </c>
      <c r="F153" s="17" t="s">
        <v>1631</v>
      </c>
      <c r="G153" s="119" t="s">
        <v>1734</v>
      </c>
      <c r="H153" s="120">
        <v>158</v>
      </c>
      <c r="I153" s="9" t="s">
        <v>1730</v>
      </c>
      <c r="J153" s="117" t="s">
        <v>1735</v>
      </c>
      <c r="K153" s="17" t="s">
        <v>1583</v>
      </c>
      <c r="L153" s="119" t="s">
        <v>1736</v>
      </c>
      <c r="M153" s="120" t="s">
        <v>1752</v>
      </c>
      <c r="N153" s="42" t="s">
        <v>1270</v>
      </c>
      <c r="O153" s="121" t="s">
        <v>1737</v>
      </c>
      <c r="P153" s="120" t="s">
        <v>1548</v>
      </c>
    </row>
    <row r="154" spans="1:16" s="3" customFormat="1" ht="7.8" x14ac:dyDescent="0.3">
      <c r="A154" s="10" t="s">
        <v>391</v>
      </c>
      <c r="B154" s="117" t="str">
        <f t="shared" si="4"/>
        <v>NBR.Prop</v>
      </c>
      <c r="C154" s="118" t="str">
        <f t="shared" si="5"/>
        <v>NBR.Data</v>
      </c>
      <c r="D154" s="130" t="s">
        <v>1776</v>
      </c>
      <c r="E154" s="117" t="s">
        <v>1733</v>
      </c>
      <c r="F154" s="17" t="s">
        <v>1724</v>
      </c>
      <c r="G154" s="119" t="s">
        <v>1734</v>
      </c>
      <c r="H154" s="120">
        <v>84</v>
      </c>
      <c r="I154" s="9" t="s">
        <v>1730</v>
      </c>
      <c r="J154" s="117" t="s">
        <v>1735</v>
      </c>
      <c r="K154" s="17" t="s">
        <v>1572</v>
      </c>
      <c r="L154" s="119" t="s">
        <v>1736</v>
      </c>
      <c r="M154" s="120" t="s">
        <v>1753</v>
      </c>
      <c r="N154" s="42" t="s">
        <v>1270</v>
      </c>
      <c r="O154" s="121" t="s">
        <v>1737</v>
      </c>
      <c r="P154" s="120" t="s">
        <v>1550</v>
      </c>
    </row>
    <row r="155" spans="1:16" s="3" customFormat="1" ht="7.8" x14ac:dyDescent="0.3">
      <c r="A155" s="10" t="s">
        <v>391</v>
      </c>
      <c r="B155" s="117" t="str">
        <f t="shared" si="4"/>
        <v>NBR.Prop</v>
      </c>
      <c r="C155" s="118" t="str">
        <f t="shared" si="5"/>
        <v>NBR.Data</v>
      </c>
      <c r="D155" s="130" t="s">
        <v>1776</v>
      </c>
      <c r="E155" s="117" t="s">
        <v>1733</v>
      </c>
      <c r="F155" s="17" t="s">
        <v>1662</v>
      </c>
      <c r="G155" s="119" t="s">
        <v>1734</v>
      </c>
      <c r="H155" s="120">
        <v>73</v>
      </c>
      <c r="I155" s="9" t="s">
        <v>1730</v>
      </c>
      <c r="J155" s="117" t="s">
        <v>1735</v>
      </c>
      <c r="K155" s="17" t="s">
        <v>1568</v>
      </c>
      <c r="L155" s="119" t="s">
        <v>1736</v>
      </c>
      <c r="M155" s="120" t="s">
        <v>1763</v>
      </c>
      <c r="N155" s="42" t="s">
        <v>1270</v>
      </c>
      <c r="O155" s="121" t="s">
        <v>1737</v>
      </c>
      <c r="P155" s="120" t="s">
        <v>1550</v>
      </c>
    </row>
    <row r="156" spans="1:16" s="3" customFormat="1" ht="7.8" x14ac:dyDescent="0.3">
      <c r="A156" s="10" t="s">
        <v>391</v>
      </c>
      <c r="B156" s="117" t="str">
        <f t="shared" si="4"/>
        <v>NBR.Prop</v>
      </c>
      <c r="C156" s="118" t="str">
        <f t="shared" si="5"/>
        <v>NBR.Data</v>
      </c>
      <c r="D156" s="130" t="s">
        <v>1776</v>
      </c>
      <c r="E156" s="117" t="s">
        <v>1733</v>
      </c>
      <c r="F156" s="17" t="s">
        <v>1706</v>
      </c>
      <c r="G156" s="119" t="s">
        <v>1734</v>
      </c>
      <c r="H156" s="120">
        <v>30</v>
      </c>
      <c r="I156" s="9" t="s">
        <v>1730</v>
      </c>
      <c r="J156" s="117" t="s">
        <v>1735</v>
      </c>
      <c r="K156" s="17" t="s">
        <v>1571</v>
      </c>
      <c r="L156" s="119" t="s">
        <v>1736</v>
      </c>
      <c r="M156" s="120" t="s">
        <v>1768</v>
      </c>
      <c r="N156" s="42" t="s">
        <v>1270</v>
      </c>
      <c r="O156" s="121" t="s">
        <v>1737</v>
      </c>
      <c r="P156" s="120" t="s">
        <v>1549</v>
      </c>
    </row>
    <row r="157" spans="1:16" s="3" customFormat="1" ht="7.8" x14ac:dyDescent="0.3">
      <c r="A157" s="10" t="s">
        <v>391</v>
      </c>
      <c r="B157" s="117" t="str">
        <f t="shared" si="4"/>
        <v>NBR.Prop</v>
      </c>
      <c r="C157" s="118" t="str">
        <f t="shared" si="5"/>
        <v>NBR.Data</v>
      </c>
      <c r="D157" s="130" t="s">
        <v>1776</v>
      </c>
      <c r="E157" s="117" t="s">
        <v>1733</v>
      </c>
      <c r="F157" s="17" t="s">
        <v>1585</v>
      </c>
      <c r="G157" s="119" t="s">
        <v>1734</v>
      </c>
      <c r="H157" s="120">
        <v>48</v>
      </c>
      <c r="I157" s="9" t="s">
        <v>1730</v>
      </c>
      <c r="J157" s="117" t="s">
        <v>1735</v>
      </c>
      <c r="K157" s="17" t="s">
        <v>1585</v>
      </c>
      <c r="L157" s="119" t="s">
        <v>1736</v>
      </c>
      <c r="M157" s="120" t="s">
        <v>1766</v>
      </c>
      <c r="N157" s="42" t="s">
        <v>1270</v>
      </c>
      <c r="O157" s="121" t="s">
        <v>1737</v>
      </c>
      <c r="P157" s="120" t="s">
        <v>1550</v>
      </c>
    </row>
    <row r="158" spans="1:16" s="3" customFormat="1" ht="7.8" x14ac:dyDescent="0.3">
      <c r="A158" s="10" t="s">
        <v>391</v>
      </c>
      <c r="B158" s="117" t="str">
        <f t="shared" si="4"/>
        <v>NBR.Prop</v>
      </c>
      <c r="C158" s="118" t="str">
        <f t="shared" si="5"/>
        <v>NBR.Data</v>
      </c>
      <c r="D158" s="130" t="s">
        <v>1776</v>
      </c>
      <c r="E158" s="117" t="s">
        <v>1733</v>
      </c>
      <c r="F158" s="17" t="s">
        <v>1627</v>
      </c>
      <c r="G158" s="119" t="s">
        <v>1734</v>
      </c>
      <c r="H158" s="120">
        <v>74</v>
      </c>
      <c r="I158" s="9" t="s">
        <v>1730</v>
      </c>
      <c r="J158" s="117" t="s">
        <v>1735</v>
      </c>
      <c r="K158" s="17" t="s">
        <v>1568</v>
      </c>
      <c r="L158" s="119" t="s">
        <v>1736</v>
      </c>
      <c r="M158" s="120" t="s">
        <v>1763</v>
      </c>
      <c r="N158" s="42" t="s">
        <v>1270</v>
      </c>
      <c r="O158" s="121" t="s">
        <v>1737</v>
      </c>
      <c r="P158" s="120" t="s">
        <v>1550</v>
      </c>
    </row>
    <row r="159" spans="1:16" s="3" customFormat="1" ht="7.8" x14ac:dyDescent="0.3">
      <c r="A159" s="10" t="s">
        <v>391</v>
      </c>
      <c r="B159" s="117" t="str">
        <f t="shared" si="4"/>
        <v>NBR.Prop</v>
      </c>
      <c r="C159" s="118" t="str">
        <f t="shared" si="5"/>
        <v>NBR.Data</v>
      </c>
      <c r="D159" s="130" t="s">
        <v>1776</v>
      </c>
      <c r="E159" s="117" t="s">
        <v>1733</v>
      </c>
      <c r="F159" s="17" t="s">
        <v>1586</v>
      </c>
      <c r="G159" s="119" t="s">
        <v>1734</v>
      </c>
      <c r="H159" s="120">
        <v>36</v>
      </c>
      <c r="I159" s="9" t="s">
        <v>1730</v>
      </c>
      <c r="J159" s="117" t="s">
        <v>1735</v>
      </c>
      <c r="K159" s="17" t="s">
        <v>1586</v>
      </c>
      <c r="L159" s="119" t="s">
        <v>1736</v>
      </c>
      <c r="M159" s="120" t="s">
        <v>1746</v>
      </c>
      <c r="N159" s="42" t="s">
        <v>1270</v>
      </c>
      <c r="O159" s="121" t="s">
        <v>1737</v>
      </c>
      <c r="P159" s="120" t="s">
        <v>1549</v>
      </c>
    </row>
    <row r="160" spans="1:16" s="3" customFormat="1" ht="7.8" x14ac:dyDescent="0.3">
      <c r="A160" s="10" t="s">
        <v>391</v>
      </c>
      <c r="B160" s="117" t="str">
        <f t="shared" si="4"/>
        <v>NBR.Prop</v>
      </c>
      <c r="C160" s="118" t="str">
        <f t="shared" si="5"/>
        <v>NBR.Data</v>
      </c>
      <c r="D160" s="130" t="s">
        <v>1776</v>
      </c>
      <c r="E160" s="117" t="s">
        <v>1733</v>
      </c>
      <c r="F160" s="17" t="s">
        <v>1587</v>
      </c>
      <c r="G160" s="119" t="s">
        <v>1734</v>
      </c>
      <c r="H160" s="120">
        <v>162</v>
      </c>
      <c r="I160" s="9" t="s">
        <v>1730</v>
      </c>
      <c r="J160" s="117" t="s">
        <v>1735</v>
      </c>
      <c r="K160" s="17" t="s">
        <v>1558</v>
      </c>
      <c r="L160" s="119" t="s">
        <v>1736</v>
      </c>
      <c r="M160" s="120" t="s">
        <v>1749</v>
      </c>
      <c r="N160" s="42" t="s">
        <v>1270</v>
      </c>
      <c r="O160" s="121" t="s">
        <v>1737</v>
      </c>
      <c r="P160" s="120" t="s">
        <v>1552</v>
      </c>
    </row>
    <row r="161" spans="1:16" s="3" customFormat="1" ht="7.8" x14ac:dyDescent="0.3">
      <c r="A161" s="10" t="s">
        <v>391</v>
      </c>
      <c r="B161" s="117" t="str">
        <f t="shared" si="4"/>
        <v>NBR.Prop</v>
      </c>
      <c r="C161" s="118" t="str">
        <f t="shared" si="5"/>
        <v>NBR.Data</v>
      </c>
      <c r="D161" s="130" t="s">
        <v>1776</v>
      </c>
      <c r="E161" s="117" t="s">
        <v>1733</v>
      </c>
      <c r="F161" s="17" t="s">
        <v>1608</v>
      </c>
      <c r="G161" s="119" t="s">
        <v>1734</v>
      </c>
      <c r="H161" s="120">
        <v>72</v>
      </c>
      <c r="I161" s="9" t="s">
        <v>1730</v>
      </c>
      <c r="J161" s="117" t="s">
        <v>1735</v>
      </c>
      <c r="K161" s="17" t="s">
        <v>1568</v>
      </c>
      <c r="L161" s="119" t="s">
        <v>1736</v>
      </c>
      <c r="M161" s="120" t="s">
        <v>1763</v>
      </c>
      <c r="N161" s="42" t="s">
        <v>1270</v>
      </c>
      <c r="O161" s="121" t="s">
        <v>1737</v>
      </c>
      <c r="P161" s="120" t="s">
        <v>1550</v>
      </c>
    </row>
    <row r="162" spans="1:16" s="3" customFormat="1" ht="7.8" x14ac:dyDescent="0.3">
      <c r="A162" s="10" t="s">
        <v>391</v>
      </c>
      <c r="B162" s="117" t="str">
        <f t="shared" si="4"/>
        <v>NBR.Prop</v>
      </c>
      <c r="C162" s="118" t="str">
        <f t="shared" si="5"/>
        <v>NBR.Data</v>
      </c>
      <c r="D162" s="130" t="s">
        <v>1776</v>
      </c>
      <c r="E162" s="117" t="s">
        <v>1733</v>
      </c>
      <c r="F162" s="17" t="s">
        <v>1625</v>
      </c>
      <c r="G162" s="119" t="s">
        <v>1734</v>
      </c>
      <c r="H162" s="120">
        <v>135</v>
      </c>
      <c r="I162" s="9" t="s">
        <v>1730</v>
      </c>
      <c r="J162" s="117" t="s">
        <v>1735</v>
      </c>
      <c r="K162" s="17" t="s">
        <v>1579</v>
      </c>
      <c r="L162" s="119" t="s">
        <v>1736</v>
      </c>
      <c r="M162" s="120" t="s">
        <v>1758</v>
      </c>
      <c r="N162" s="42" t="s">
        <v>1270</v>
      </c>
      <c r="O162" s="121" t="s">
        <v>1737</v>
      </c>
      <c r="P162" s="120" t="s">
        <v>1552</v>
      </c>
    </row>
    <row r="163" spans="1:16" s="3" customFormat="1" ht="7.8" x14ac:dyDescent="0.3">
      <c r="A163" s="10" t="s">
        <v>391</v>
      </c>
      <c r="B163" s="117" t="str">
        <f t="shared" si="4"/>
        <v>NBR.Prop</v>
      </c>
      <c r="C163" s="118" t="str">
        <f t="shared" si="5"/>
        <v>NBR.Data</v>
      </c>
      <c r="D163" s="130" t="s">
        <v>1776</v>
      </c>
      <c r="E163" s="117" t="s">
        <v>1733</v>
      </c>
      <c r="F163" s="17" t="s">
        <v>1636</v>
      </c>
      <c r="G163" s="119" t="s">
        <v>1734</v>
      </c>
      <c r="H163" s="120">
        <v>125</v>
      </c>
      <c r="I163" s="9" t="s">
        <v>1730</v>
      </c>
      <c r="J163" s="117" t="s">
        <v>1735</v>
      </c>
      <c r="K163" s="17" t="s">
        <v>1569</v>
      </c>
      <c r="L163" s="119" t="s">
        <v>1736</v>
      </c>
      <c r="M163" s="120" t="s">
        <v>1747</v>
      </c>
      <c r="N163" s="42" t="s">
        <v>1270</v>
      </c>
      <c r="O163" s="121" t="s">
        <v>1737</v>
      </c>
      <c r="P163" s="120" t="s">
        <v>1551</v>
      </c>
    </row>
    <row r="164" spans="1:16" s="3" customFormat="1" ht="7.8" x14ac:dyDescent="0.3">
      <c r="A164" s="10" t="s">
        <v>391</v>
      </c>
      <c r="B164" s="117" t="str">
        <f t="shared" si="4"/>
        <v>NBR.Prop</v>
      </c>
      <c r="C164" s="118" t="str">
        <f t="shared" si="5"/>
        <v>NBR.Data</v>
      </c>
      <c r="D164" s="130" t="s">
        <v>1776</v>
      </c>
      <c r="E164" s="117" t="s">
        <v>1733</v>
      </c>
      <c r="F164" s="17" t="s">
        <v>1618</v>
      </c>
      <c r="G164" s="119" t="s">
        <v>1734</v>
      </c>
      <c r="H164" s="120">
        <v>75</v>
      </c>
      <c r="I164" s="9" t="s">
        <v>1730</v>
      </c>
      <c r="J164" s="117" t="s">
        <v>1735</v>
      </c>
      <c r="K164" s="17" t="s">
        <v>1568</v>
      </c>
      <c r="L164" s="119" t="s">
        <v>1736</v>
      </c>
      <c r="M164" s="120" t="s">
        <v>1763</v>
      </c>
      <c r="N164" s="42" t="s">
        <v>1270</v>
      </c>
      <c r="O164" s="121" t="s">
        <v>1737</v>
      </c>
      <c r="P164" s="120" t="s">
        <v>1550</v>
      </c>
    </row>
    <row r="165" spans="1:16" s="3" customFormat="1" ht="7.8" x14ac:dyDescent="0.3">
      <c r="A165" s="10" t="s">
        <v>391</v>
      </c>
      <c r="B165" s="117" t="str">
        <f t="shared" si="4"/>
        <v>NBR.Prop</v>
      </c>
      <c r="C165" s="118" t="str">
        <f t="shared" si="5"/>
        <v>NBR.Data</v>
      </c>
      <c r="D165" s="130" t="s">
        <v>1776</v>
      </c>
      <c r="E165" s="117" t="s">
        <v>1733</v>
      </c>
      <c r="F165" s="17" t="s">
        <v>1674</v>
      </c>
      <c r="G165" s="119" t="s">
        <v>1734</v>
      </c>
      <c r="H165" s="120">
        <v>92</v>
      </c>
      <c r="I165" s="9" t="s">
        <v>1730</v>
      </c>
      <c r="J165" s="117" t="s">
        <v>1735</v>
      </c>
      <c r="K165" s="17" t="s">
        <v>1509</v>
      </c>
      <c r="L165" s="119" t="s">
        <v>1736</v>
      </c>
      <c r="M165" s="120" t="s">
        <v>1748</v>
      </c>
      <c r="N165" s="42" t="s">
        <v>1270</v>
      </c>
      <c r="O165" s="121" t="s">
        <v>1737</v>
      </c>
      <c r="P165" s="120" t="s">
        <v>1550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2023-11-08T19:47:11Z</dcterms:modified>
</cp:coreProperties>
</file>