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A56A61C6-87C3-4BD5-928F-4DF0ED07ADF3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30" l="1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O56" i="30"/>
  <c r="O57" i="30"/>
  <c r="O58" i="30"/>
  <c r="O59" i="30"/>
  <c r="W59" i="30"/>
  <c r="W58" i="30"/>
  <c r="W57" i="30"/>
  <c r="W56" i="30"/>
  <c r="W55" i="30"/>
  <c r="W54" i="30"/>
  <c r="W53" i="30"/>
  <c r="W52" i="30"/>
  <c r="W51" i="30"/>
  <c r="W50" i="30"/>
  <c r="W49" i="30"/>
  <c r="W48" i="30"/>
  <c r="W47" i="30"/>
  <c r="W46" i="30"/>
  <c r="W45" i="30"/>
  <c r="W44" i="30"/>
  <c r="W43" i="30"/>
  <c r="W42" i="30"/>
  <c r="W41" i="30"/>
  <c r="W40" i="30"/>
  <c r="W39" i="30"/>
  <c r="W38" i="30"/>
  <c r="W37" i="30"/>
  <c r="W36" i="30"/>
  <c r="W35" i="30"/>
  <c r="W34" i="30"/>
  <c r="W33" i="30"/>
  <c r="W32" i="30"/>
  <c r="W31" i="30"/>
  <c r="W30" i="30"/>
  <c r="W29" i="30"/>
  <c r="W28" i="30"/>
  <c r="W27" i="30"/>
  <c r="W26" i="30"/>
  <c r="W25" i="30"/>
  <c r="W24" i="30"/>
  <c r="W23" i="30"/>
  <c r="W22" i="30"/>
  <c r="W21" i="30"/>
  <c r="W20" i="30"/>
  <c r="O19" i="30"/>
  <c r="W19" i="30"/>
  <c r="W6" i="30" l="1"/>
  <c r="W4" i="30"/>
  <c r="W14" i="30"/>
  <c r="W12" i="30"/>
  <c r="W11" i="30" l="1"/>
  <c r="W2" i="30"/>
  <c r="W5" i="30" l="1"/>
  <c r="W7" i="30"/>
  <c r="W8" i="30"/>
  <c r="W9" i="30"/>
  <c r="W10" i="30"/>
  <c r="W13" i="30"/>
  <c r="W15" i="30"/>
  <c r="W16" i="30"/>
  <c r="W17" i="30"/>
  <c r="W18" i="30"/>
  <c r="W3" i="30"/>
  <c r="B17" i="1" l="1"/>
  <c r="B6" i="1" l="1"/>
  <c r="B5" i="1"/>
</calcChain>
</file>

<file path=xl/sharedStrings.xml><?xml version="1.0" encoding="utf-8"?>
<sst xmlns="http://schemas.openxmlformats.org/spreadsheetml/2006/main" count="1232" uniqueCount="117">
  <si>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</si>
  <si>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</si>
  <si>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</si>
  <si>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</si>
  <si>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</si>
  <si>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</si>
  <si>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</si>
  <si>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</si>
  <si>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</si>
  <si>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</si>
  <si>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</si>
  <si>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</si>
  <si>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</si>
  <si>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</si>
  <si>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OST_PipeFitting</t>
  </si>
  <si>
    <t>OST_PipeInsulations</t>
  </si>
  <si>
    <t>OST_PipeSegments</t>
  </si>
  <si>
    <t>OST_PlumbingEquipment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</si>
  <si>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</si>
  <si>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</si>
  <si>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</si>
  <si>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</si>
  <si>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</si>
  <si>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</si>
  <si>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</si>
  <si>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</si>
  <si>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OST_PipeAccessory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</si>
  <si>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</si>
  <si>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</si>
  <si>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</si>
  <si>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</si>
  <si>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</si>
  <si>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</si>
  <si>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OST_FlexPipeCurves</t>
  </si>
  <si>
    <t>OST_PlumbingFixtures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</si>
  <si>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</si>
  <si>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</si>
  <si>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</si>
  <si>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</si>
  <si>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</si>
  <si>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</si>
  <si>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</si>
  <si>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</si>
  <si>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AguaFria</t>
  </si>
  <si>
    <t>AguaQuente</t>
  </si>
  <si>
    <t>EsgotoPrimário</t>
  </si>
  <si>
    <t>EsgotoSecundário</t>
  </si>
  <si>
    <t>Objetos.BIM.de.Instalações.HidroSanitárias</t>
  </si>
  <si>
    <t>Objetos BIM de Instalações HidroSanitárias</t>
  </si>
  <si>
    <t>é.categoria</t>
  </si>
  <si>
    <t>Revit.Acessório</t>
  </si>
  <si>
    <t>ifc.Conexão</t>
  </si>
  <si>
    <t>Revit.Conexão</t>
  </si>
  <si>
    <t>ifc.Acessório</t>
  </si>
  <si>
    <t>ifc.Tubo</t>
  </si>
  <si>
    <t>ifc.Bomba</t>
  </si>
  <si>
    <t>ifc.Armazenador</t>
  </si>
  <si>
    <t>ifc.VaIvula</t>
  </si>
  <si>
    <t>ifc.Terminal.Desague</t>
  </si>
  <si>
    <t>ifc.TerminaI.Esgoto</t>
  </si>
  <si>
    <t>Revit.TuboFlex</t>
  </si>
  <si>
    <t>Revit.Isolante</t>
  </si>
  <si>
    <t>Revit.Tubo</t>
  </si>
  <si>
    <t>Revit.Equipamento</t>
  </si>
  <si>
    <t>Revit.Dispositivo</t>
  </si>
  <si>
    <t>hsa:</t>
  </si>
  <si>
    <t>ESGP.ID.900108</t>
  </si>
  <si>
    <t>ESGP.ID.900109</t>
  </si>
  <si>
    <t>ESGP.ID.900110</t>
  </si>
  <si>
    <t>ESGP.ID.900111</t>
  </si>
  <si>
    <t>ESGP.ID.900112</t>
  </si>
  <si>
    <t>ESGP.ID.900113</t>
  </si>
  <si>
    <t>ESGP.ID.900114</t>
  </si>
  <si>
    <t>ESGS.ID.910108</t>
  </si>
  <si>
    <t>ESGS.ID.910109</t>
  </si>
  <si>
    <t>ESGS.ID.910110</t>
  </si>
  <si>
    <t>ESGS.ID.910111</t>
  </si>
  <si>
    <t>ESGS.ID.910112</t>
  </si>
  <si>
    <t>ESGS.ID.910113</t>
  </si>
  <si>
    <t>ESGS.ID.910114</t>
  </si>
  <si>
    <t>VENT.ID.920100</t>
  </si>
  <si>
    <t>VENT.ID.920108</t>
  </si>
  <si>
    <t>VENT.ID.920109</t>
  </si>
  <si>
    <t>VENT.ID.920110</t>
  </si>
  <si>
    <t>VENT.ID.920111</t>
  </si>
  <si>
    <t>VENT.ID.920112</t>
  </si>
  <si>
    <t>VENT.ID.920113</t>
  </si>
  <si>
    <t>AF.ID.100108</t>
  </si>
  <si>
    <t>AF.ID.100109</t>
  </si>
  <si>
    <t>AF.ID.100110</t>
  </si>
  <si>
    <t>AF.ID.100111</t>
  </si>
  <si>
    <t>AF.ID.100112</t>
  </si>
  <si>
    <t>AF.ID.100113</t>
  </si>
  <si>
    <t>AF.ID.100114</t>
  </si>
  <si>
    <t>AQ.ID.200108</t>
  </si>
  <si>
    <t>AQ.ID.200109</t>
  </si>
  <si>
    <t>AQ.ID.200110</t>
  </si>
  <si>
    <t>AQ.ID.200111</t>
  </si>
  <si>
    <t>AQ.ID.200112</t>
  </si>
  <si>
    <t>AQ.ID.200113</t>
  </si>
  <si>
    <t>AQ.ID.200114</t>
  </si>
  <si>
    <t>tem.sistema</t>
  </si>
  <si>
    <t>tema</t>
  </si>
  <si>
    <t>IfcDistributionSystem</t>
  </si>
  <si>
    <t>ifc.Sistema</t>
  </si>
  <si>
    <t>Revit.Sistema</t>
  </si>
  <si>
    <t>Sistema.Hidro</t>
  </si>
  <si>
    <t>OST_PipingSystem</t>
  </si>
  <si>
    <t>Prédio</t>
  </si>
  <si>
    <t>Predio_P0000001</t>
  </si>
  <si>
    <t>SIS.Hidro.ID.100000</t>
  </si>
  <si>
    <t>SIS.AF.ID.200000</t>
  </si>
  <si>
    <t>SIS.AQ.ID.200100</t>
  </si>
  <si>
    <t>SIS.EGP.ID.300100</t>
  </si>
  <si>
    <t>SIS.EGS.ID.300200</t>
  </si>
  <si>
    <t>SIS.VEN.ID.300300</t>
  </si>
  <si>
    <t>VentilaçãoEsgoto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</si>
</sst>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8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zoomScale="190" zoomScaleNormal="190" workbookViewId="0">
      <selection activeCell="B17" sqref="B17"/>
    </sheetView>
  </sheetViews>
  <sheetFormatPr baseColWidth="10" defaultColWidth="56.5703125" defaultRowHeight="9.75" customHeight="1" x14ac:dyDescent="0.25"/>
  <cols>
    <col min="1" max="1" width="11.42578125" style="1" bestFit="1" customWidth="1"/>
    <col min="2" max="2" width="26.7109375" style="1" bestFit="1" customWidth="1"/>
    <col min="3" max="16384" width="56.5703125" style="1"/>
  </cols>
  <sheetData>
    <row r="1" spans="1:2" ht="12.6" customHeight="1" x14ac:dyDescent="0.25">
      <c r="A1" s="3" t="s">
        <v>4</v>
      </c>
      <c r="B1" s="3" t="s">
        <v>3</v>
      </c>
    </row>
    <row r="2" spans="1:2" ht="9.75" customHeight="1" x14ac:dyDescent="0.25">
      <c r="A2" s="4" t="s">
        <v>5</v>
      </c>
      <c r="B2" s="4" t="s">
        <v>65</v>
      </c>
    </row>
    <row r="3" spans="1:2" ht="9.75" customHeight="1" x14ac:dyDescent="0.25">
      <c r="A3" s="4" t="s">
        <v>6</v>
      </c>
      <c r="B3" s="4" t="s">
        <v>47</v>
      </c>
    </row>
    <row r="4" spans="1:2" ht="9.75" customHeight="1" x14ac:dyDescent="0.25">
      <c r="A4" s="5" t="s">
        <v>11</v>
      </c>
      <c r="B4" s="10" t="s">
        <v>39</v>
      </c>
    </row>
    <row r="5" spans="1:2" ht="9.75" customHeight="1" x14ac:dyDescent="0.25">
      <c r="A5" s="5" t="s">
        <v>10</v>
      </c>
      <c r="B5" s="5" t="str">
        <f>_xlfn.CONCAT(B4,"Prop")</f>
        <v>BIM.Prop</v>
      </c>
    </row>
    <row r="6" spans="1:2" ht="9.75" customHeight="1" x14ac:dyDescent="0.25">
      <c r="A6" s="5" t="s">
        <v>12</v>
      </c>
      <c r="B6" s="5" t="str">
        <f>_xlfn.CONCAT(B4,"Data")</f>
        <v>BIM.Data</v>
      </c>
    </row>
    <row r="7" spans="1:2" ht="9.75" customHeight="1" x14ac:dyDescent="0.25">
      <c r="A7" s="5" t="s">
        <v>7</v>
      </c>
      <c r="B7" s="5" t="s">
        <v>8</v>
      </c>
    </row>
    <row r="8" spans="1:2" ht="9.75" customHeight="1" x14ac:dyDescent="0.25">
      <c r="A8" s="5" t="s">
        <v>9</v>
      </c>
      <c r="B8" s="5" t="s">
        <v>32</v>
      </c>
    </row>
    <row r="9" spans="1:2" ht="9.75" customHeight="1" x14ac:dyDescent="0.25">
      <c r="A9" s="5" t="s">
        <v>31</v>
      </c>
      <c r="B9" s="10" t="s">
        <v>40</v>
      </c>
    </row>
    <row r="10" spans="1:2" ht="9.75" customHeight="1" x14ac:dyDescent="0.25">
      <c r="A10" s="5" t="s">
        <v>1</v>
      </c>
      <c r="B10" s="10" t="s">
        <v>40</v>
      </c>
    </row>
    <row r="11" spans="1:2" ht="9.75" customHeight="1" x14ac:dyDescent="0.25">
      <c r="A11" s="5" t="s">
        <v>2</v>
      </c>
      <c r="B11" s="10" t="s">
        <v>40</v>
      </c>
    </row>
    <row r="12" spans="1:2" ht="9.75" customHeight="1" x14ac:dyDescent="0.25">
      <c r="A12" s="5" t="s">
        <v>0</v>
      </c>
      <c r="B12" s="10" t="s">
        <v>48</v>
      </c>
    </row>
    <row r="13" spans="1:2" ht="9.75" customHeight="1" x14ac:dyDescent="0.25">
      <c r="A13" s="5" t="s">
        <v>28</v>
      </c>
      <c r="B13" s="10" t="s">
        <v>40</v>
      </c>
    </row>
    <row r="14" spans="1:2" ht="9.75" customHeight="1" x14ac:dyDescent="0.25">
      <c r="A14" s="5" t="s">
        <v>29</v>
      </c>
      <c r="B14" s="10" t="s">
        <v>40</v>
      </c>
    </row>
    <row r="15" spans="1:2" ht="9.75" customHeight="1" x14ac:dyDescent="0.25">
      <c r="A15" s="5" t="s">
        <v>30</v>
      </c>
      <c r="B15" s="10" t="s">
        <v>40</v>
      </c>
    </row>
    <row r="16" spans="1:2" ht="9.75" customHeight="1" x14ac:dyDescent="0.25">
      <c r="A16" s="5" t="s">
        <v>27</v>
      </c>
      <c r="B16" s="10" t="s">
        <v>40</v>
      </c>
    </row>
    <row r="17" spans="1:2" ht="9.75" customHeight="1" x14ac:dyDescent="0.25">
      <c r="A17" s="10" t="s">
        <v>35</v>
      </c>
      <c r="B17" s="12">
        <f ca="1">NOW()</f>
        <v>45381.611806018518</v>
      </c>
    </row>
    <row r="18" spans="1:2" ht="9.75" customHeight="1" x14ac:dyDescent="0.25">
      <c r="A18" s="10" t="s">
        <v>41</v>
      </c>
      <c r="B18" s="12" t="s">
        <v>40</v>
      </c>
    </row>
    <row r="19" spans="1:2" ht="9.75" customHeight="1" x14ac:dyDescent="0.25">
      <c r="A19" s="10" t="s">
        <v>108</v>
      </c>
      <c r="B19" s="12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W59"/>
  <sheetViews>
    <sheetView tabSelected="1" zoomScale="160" zoomScaleNormal="160" workbookViewId="0">
      <pane ySplit="1" topLeftCell="A2" activePane="bottomLeft" state="frozen"/>
      <selection pane="bottomLeft" activeCell="F1" sqref="F1:G1048576"/>
    </sheetView>
  </sheetViews>
  <sheetFormatPr baseColWidth="10" defaultColWidth="9.140625" defaultRowHeight="7.5" customHeight="1" x14ac:dyDescent="0.25"/>
  <cols>
    <col min="1" max="1" width="2.5703125" style="2" customWidth="1"/>
    <col min="2" max="2" width="11.7109375" style="2" bestFit="1" customWidth="1"/>
    <col min="3" max="3" width="13.140625" style="13" bestFit="1" customWidth="1"/>
    <col min="4" max="4" width="7.28515625" style="18" bestFit="1" customWidth="1"/>
    <col min="5" max="5" width="11.140625" style="2" customWidth="1"/>
    <col min="6" max="6" width="5.42578125" style="18" bestFit="1" customWidth="1"/>
    <col min="7" max="7" width="4.85546875" style="18" bestFit="1" customWidth="1"/>
    <col min="8" max="8" width="8.140625" style="18" bestFit="1" customWidth="1"/>
    <col min="9" max="9" width="11.85546875" style="18" bestFit="1" customWidth="1"/>
    <col min="10" max="10" width="3.85546875" style="13" bestFit="1" customWidth="1"/>
    <col min="11" max="11" width="3.85546875" style="18" bestFit="1" customWidth="1"/>
    <col min="12" max="12" width="3.7109375" style="18" bestFit="1" customWidth="1"/>
    <col min="13" max="13" width="4.85546875" style="18" bestFit="1" customWidth="1"/>
    <col min="14" max="14" width="5.42578125" style="18" customWidth="1"/>
    <col min="15" max="15" width="11.7109375" style="13" bestFit="1" customWidth="1"/>
    <col min="16" max="21" width="3.85546875" style="18" bestFit="1" customWidth="1"/>
    <col min="22" max="22" width="6" style="20" bestFit="1" customWidth="1"/>
    <col min="23" max="23" width="45.140625" style="2" bestFit="1" customWidth="1"/>
    <col min="24" max="24" width="17.140625" style="2" customWidth="1"/>
    <col min="25" max="16384" width="9.140625" style="2"/>
  </cols>
  <sheetData>
    <row r="1" spans="1:23" ht="17.45" customHeight="1" x14ac:dyDescent="0.25">
      <c r="A1" s="14">
        <v>1</v>
      </c>
      <c r="B1" s="6" t="s">
        <v>36</v>
      </c>
      <c r="C1" s="6" t="s">
        <v>37</v>
      </c>
      <c r="D1" s="15" t="s">
        <v>38</v>
      </c>
      <c r="E1" s="7" t="s">
        <v>3</v>
      </c>
      <c r="F1" s="15" t="s">
        <v>38</v>
      </c>
      <c r="G1" s="15" t="s">
        <v>3</v>
      </c>
      <c r="H1" s="15" t="s">
        <v>38</v>
      </c>
      <c r="I1" s="15" t="s">
        <v>3</v>
      </c>
      <c r="J1" s="6"/>
      <c r="K1" s="15"/>
      <c r="L1" s="15" t="s">
        <v>38</v>
      </c>
      <c r="M1" s="15" t="s">
        <v>3</v>
      </c>
      <c r="N1" s="15" t="s">
        <v>38</v>
      </c>
      <c r="O1" s="15" t="s">
        <v>3</v>
      </c>
      <c r="P1" s="15" t="s">
        <v>38</v>
      </c>
      <c r="Q1" s="15" t="s">
        <v>3</v>
      </c>
      <c r="R1" s="15" t="s">
        <v>38</v>
      </c>
      <c r="S1" s="15" t="s">
        <v>3</v>
      </c>
      <c r="T1" s="15" t="s">
        <v>38</v>
      </c>
      <c r="U1" s="15" t="s">
        <v>3</v>
      </c>
      <c r="V1" s="15" t="s">
        <v>38</v>
      </c>
      <c r="W1" s="15" t="s">
        <v>3</v>
      </c>
    </row>
    <row r="2" spans="1:23" ht="7.5" customHeight="1" x14ac:dyDescent="0.25">
      <c r="A2" s="14">
        <v>2</v>
      </c>
      <c r="B2" s="9" t="s">
        <v>104</v>
      </c>
      <c r="C2" s="23" t="s">
        <v>103</v>
      </c>
      <c r="D2" s="16" t="s">
        <v>13</v>
      </c>
      <c r="E2" s="22" t="s">
        <v>13</v>
      </c>
      <c r="F2" s="16" t="s">
        <v>13</v>
      </c>
      <c r="G2" s="17" t="s">
        <v>13</v>
      </c>
      <c r="H2" s="16" t="s">
        <v>13</v>
      </c>
      <c r="I2" s="17" t="s">
        <v>13</v>
      </c>
      <c r="J2" s="16" t="s">
        <v>13</v>
      </c>
      <c r="K2" s="17" t="s">
        <v>13</v>
      </c>
      <c r="L2" s="16" t="s">
        <v>13</v>
      </c>
      <c r="M2" s="17" t="s">
        <v>13</v>
      </c>
      <c r="N2" s="24" t="s">
        <v>13</v>
      </c>
      <c r="O2" s="25" t="s">
        <v>13</v>
      </c>
      <c r="P2" s="24" t="s">
        <v>13</v>
      </c>
      <c r="Q2" s="19" t="s">
        <v>13</v>
      </c>
      <c r="R2" s="24" t="s">
        <v>13</v>
      </c>
      <c r="S2" s="19" t="s">
        <v>13</v>
      </c>
      <c r="T2" s="24" t="s">
        <v>13</v>
      </c>
      <c r="U2" s="19" t="s">
        <v>13</v>
      </c>
      <c r="V2" s="19" t="s">
        <v>42</v>
      </c>
      <c r="W2" s="8" t="str">
        <f>_xlfn.CONCAT("""","Objeto BIM de instalação  ",C2,":   ",B2,"""")</f>
        <v>"Objeto BIM de instalação  IfcDistributionSystem:   ifc.Sistema"</v>
      </c>
    </row>
    <row r="3" spans="1:23" ht="7.5" customHeight="1" x14ac:dyDescent="0.25">
      <c r="A3" s="14">
        <v>3</v>
      </c>
      <c r="B3" s="9" t="s">
        <v>53</v>
      </c>
      <c r="C3" s="23" t="s">
        <v>18</v>
      </c>
      <c r="D3" s="16" t="s">
        <v>13</v>
      </c>
      <c r="E3" s="22" t="s">
        <v>13</v>
      </c>
      <c r="F3" s="16" t="s">
        <v>13</v>
      </c>
      <c r="G3" s="17" t="s">
        <v>13</v>
      </c>
      <c r="H3" s="16" t="s">
        <v>13</v>
      </c>
      <c r="I3" s="17" t="s">
        <v>13</v>
      </c>
      <c r="J3" s="16" t="s">
        <v>13</v>
      </c>
      <c r="K3" s="17" t="s">
        <v>13</v>
      </c>
      <c r="L3" s="16" t="s">
        <v>13</v>
      </c>
      <c r="M3" s="17" t="s">
        <v>13</v>
      </c>
      <c r="N3" s="24" t="s">
        <v>13</v>
      </c>
      <c r="O3" s="25" t="s">
        <v>13</v>
      </c>
      <c r="P3" s="24" t="s">
        <v>13</v>
      </c>
      <c r="Q3" s="19" t="s">
        <v>13</v>
      </c>
      <c r="R3" s="24" t="s">
        <v>13</v>
      </c>
      <c r="S3" s="19" t="s">
        <v>13</v>
      </c>
      <c r="T3" s="24" t="s">
        <v>13</v>
      </c>
      <c r="U3" s="19" t="s">
        <v>13</v>
      </c>
      <c r="V3" s="19" t="s">
        <v>42</v>
      </c>
      <c r="W3" s="8" t="str">
        <f>_xlfn.CONCAT("""","Objeto BIM de instalação  ",C3,":   ",B3,"""")</f>
        <v>"Objeto BIM de instalação  ifcDiscreteAccessory:   ifc.Acessório"</v>
      </c>
    </row>
    <row r="4" spans="1:23" ht="7.5" customHeight="1" x14ac:dyDescent="0.25">
      <c r="A4" s="14">
        <v>4</v>
      </c>
      <c r="B4" s="9" t="s">
        <v>54</v>
      </c>
      <c r="C4" s="23" t="s">
        <v>20</v>
      </c>
      <c r="D4" s="16" t="s">
        <v>13</v>
      </c>
      <c r="E4" s="22" t="s">
        <v>13</v>
      </c>
      <c r="F4" s="16" t="s">
        <v>13</v>
      </c>
      <c r="G4" s="17" t="s">
        <v>13</v>
      </c>
      <c r="H4" s="16" t="s">
        <v>13</v>
      </c>
      <c r="I4" s="17" t="s">
        <v>13</v>
      </c>
      <c r="J4" s="16" t="s">
        <v>13</v>
      </c>
      <c r="K4" s="17" t="s">
        <v>13</v>
      </c>
      <c r="L4" s="16" t="s">
        <v>13</v>
      </c>
      <c r="M4" s="17" t="s">
        <v>13</v>
      </c>
      <c r="N4" s="24" t="s">
        <v>13</v>
      </c>
      <c r="O4" s="25" t="s">
        <v>13</v>
      </c>
      <c r="P4" s="24" t="s">
        <v>13</v>
      </c>
      <c r="Q4" s="19" t="s">
        <v>13</v>
      </c>
      <c r="R4" s="24" t="s">
        <v>13</v>
      </c>
      <c r="S4" s="19" t="s">
        <v>13</v>
      </c>
      <c r="T4" s="24" t="s">
        <v>13</v>
      </c>
      <c r="U4" s="19" t="s">
        <v>13</v>
      </c>
      <c r="V4" s="19" t="s">
        <v>42</v>
      </c>
      <c r="W4" s="8" t="str">
        <f t="shared" ref="W4" si="0">_xlfn.CONCAT("""","Objeto BIM de instalação  ",C4,":   ",B4,"""")</f>
        <v>"Objeto BIM de instalação  ifcPipeSegment:   ifc.Tubo"</v>
      </c>
    </row>
    <row r="5" spans="1:23" ht="7.5" customHeight="1" x14ac:dyDescent="0.25">
      <c r="A5" s="14">
        <v>5</v>
      </c>
      <c r="B5" s="9" t="s">
        <v>51</v>
      </c>
      <c r="C5" s="23" t="s">
        <v>19</v>
      </c>
      <c r="D5" s="16" t="s">
        <v>13</v>
      </c>
      <c r="E5" s="22" t="s">
        <v>13</v>
      </c>
      <c r="F5" s="16" t="s">
        <v>13</v>
      </c>
      <c r="G5" s="17" t="s">
        <v>13</v>
      </c>
      <c r="H5" s="16" t="s">
        <v>13</v>
      </c>
      <c r="I5" s="17" t="s">
        <v>13</v>
      </c>
      <c r="J5" s="16" t="s">
        <v>13</v>
      </c>
      <c r="K5" s="17" t="s">
        <v>13</v>
      </c>
      <c r="L5" s="16" t="s">
        <v>13</v>
      </c>
      <c r="M5" s="17" t="s">
        <v>13</v>
      </c>
      <c r="N5" s="24" t="s">
        <v>13</v>
      </c>
      <c r="O5" s="25" t="s">
        <v>13</v>
      </c>
      <c r="P5" s="24" t="s">
        <v>13</v>
      </c>
      <c r="Q5" s="19" t="s">
        <v>13</v>
      </c>
      <c r="R5" s="24" t="s">
        <v>13</v>
      </c>
      <c r="S5" s="19" t="s">
        <v>13</v>
      </c>
      <c r="T5" s="24" t="s">
        <v>13</v>
      </c>
      <c r="U5" s="19" t="s">
        <v>13</v>
      </c>
      <c r="V5" s="19" t="s">
        <v>42</v>
      </c>
      <c r="W5" s="8" t="str">
        <f t="shared" ref="W5:W18" si="1">_xlfn.CONCAT("""","Objeto BIM de instalação  ",C5,":   ",B5,"""")</f>
        <v>"Objeto BIM de instalação  ifcPipeFitting:   ifc.Conexão"</v>
      </c>
    </row>
    <row r="6" spans="1:23" ht="7.5" customHeight="1" x14ac:dyDescent="0.25">
      <c r="A6" s="14">
        <v>6</v>
      </c>
      <c r="B6" s="9" t="s">
        <v>57</v>
      </c>
      <c r="C6" s="23" t="s">
        <v>24</v>
      </c>
      <c r="D6" s="16" t="s">
        <v>13</v>
      </c>
      <c r="E6" s="22" t="s">
        <v>13</v>
      </c>
      <c r="F6" s="16" t="s">
        <v>13</v>
      </c>
      <c r="G6" s="17" t="s">
        <v>13</v>
      </c>
      <c r="H6" s="16" t="s">
        <v>13</v>
      </c>
      <c r="I6" s="17" t="s">
        <v>13</v>
      </c>
      <c r="J6" s="16" t="s">
        <v>13</v>
      </c>
      <c r="K6" s="17" t="s">
        <v>13</v>
      </c>
      <c r="L6" s="16" t="s">
        <v>13</v>
      </c>
      <c r="M6" s="17" t="s">
        <v>13</v>
      </c>
      <c r="N6" s="24" t="s">
        <v>13</v>
      </c>
      <c r="O6" s="25" t="s">
        <v>13</v>
      </c>
      <c r="P6" s="24" t="s">
        <v>13</v>
      </c>
      <c r="Q6" s="19" t="s">
        <v>13</v>
      </c>
      <c r="R6" s="24" t="s">
        <v>13</v>
      </c>
      <c r="S6" s="19" t="s">
        <v>13</v>
      </c>
      <c r="T6" s="24" t="s">
        <v>13</v>
      </c>
      <c r="U6" s="19" t="s">
        <v>13</v>
      </c>
      <c r="V6" s="19" t="s">
        <v>42</v>
      </c>
      <c r="W6" s="8" t="str">
        <f t="shared" ref="W6" si="2">_xlfn.CONCAT("""","Objeto BIM de instalação  ",C6,":   ",B6,"""")</f>
        <v>"Objeto BIM de instalação  ifcVaIve:   ifc.VaIvula"</v>
      </c>
    </row>
    <row r="7" spans="1:23" ht="7.5" customHeight="1" x14ac:dyDescent="0.25">
      <c r="A7" s="14">
        <v>7</v>
      </c>
      <c r="B7" s="9" t="s">
        <v>55</v>
      </c>
      <c r="C7" s="23" t="s">
        <v>21</v>
      </c>
      <c r="D7" s="16" t="s">
        <v>13</v>
      </c>
      <c r="E7" s="22" t="s">
        <v>13</v>
      </c>
      <c r="F7" s="16" t="s">
        <v>13</v>
      </c>
      <c r="G7" s="17" t="s">
        <v>13</v>
      </c>
      <c r="H7" s="16" t="s">
        <v>13</v>
      </c>
      <c r="I7" s="17" t="s">
        <v>13</v>
      </c>
      <c r="J7" s="16" t="s">
        <v>13</v>
      </c>
      <c r="K7" s="17" t="s">
        <v>13</v>
      </c>
      <c r="L7" s="16" t="s">
        <v>13</v>
      </c>
      <c r="M7" s="17" t="s">
        <v>13</v>
      </c>
      <c r="N7" s="24" t="s">
        <v>13</v>
      </c>
      <c r="O7" s="25" t="s">
        <v>13</v>
      </c>
      <c r="P7" s="24" t="s">
        <v>13</v>
      </c>
      <c r="Q7" s="19" t="s">
        <v>13</v>
      </c>
      <c r="R7" s="24" t="s">
        <v>13</v>
      </c>
      <c r="S7" s="19" t="s">
        <v>13</v>
      </c>
      <c r="T7" s="24" t="s">
        <v>13</v>
      </c>
      <c r="U7" s="19" t="s">
        <v>13</v>
      </c>
      <c r="V7" s="19" t="s">
        <v>42</v>
      </c>
      <c r="W7" s="8" t="str">
        <f t="shared" si="1"/>
        <v>"Objeto BIM de instalação  ifcPump:   ifc.Bomba"</v>
      </c>
    </row>
    <row r="8" spans="1:23" ht="7.15" customHeight="1" x14ac:dyDescent="0.25">
      <c r="A8" s="14">
        <v>8</v>
      </c>
      <c r="B8" s="9" t="s">
        <v>59</v>
      </c>
      <c r="C8" s="23" t="s">
        <v>22</v>
      </c>
      <c r="D8" s="16" t="s">
        <v>13</v>
      </c>
      <c r="E8" s="22" t="s">
        <v>13</v>
      </c>
      <c r="F8" s="16" t="s">
        <v>13</v>
      </c>
      <c r="G8" s="17" t="s">
        <v>13</v>
      </c>
      <c r="H8" s="16" t="s">
        <v>13</v>
      </c>
      <c r="I8" s="17" t="s">
        <v>13</v>
      </c>
      <c r="J8" s="16" t="s">
        <v>13</v>
      </c>
      <c r="K8" s="17" t="s">
        <v>13</v>
      </c>
      <c r="L8" s="16" t="s">
        <v>13</v>
      </c>
      <c r="M8" s="17" t="s">
        <v>13</v>
      </c>
      <c r="N8" s="24" t="s">
        <v>13</v>
      </c>
      <c r="O8" s="25" t="s">
        <v>13</v>
      </c>
      <c r="P8" s="24" t="s">
        <v>13</v>
      </c>
      <c r="Q8" s="19" t="s">
        <v>13</v>
      </c>
      <c r="R8" s="24" t="s">
        <v>13</v>
      </c>
      <c r="S8" s="19" t="s">
        <v>13</v>
      </c>
      <c r="T8" s="24" t="s">
        <v>13</v>
      </c>
      <c r="U8" s="19" t="s">
        <v>13</v>
      </c>
      <c r="V8" s="19" t="s">
        <v>42</v>
      </c>
      <c r="W8" s="8" t="str">
        <f t="shared" si="1"/>
        <v>"Objeto BIM de instalação  ifcSanitaryTerminaI:   ifc.TerminaI.Esgoto"</v>
      </c>
    </row>
    <row r="9" spans="1:23" ht="7.5" customHeight="1" x14ac:dyDescent="0.25">
      <c r="A9" s="14">
        <v>9</v>
      </c>
      <c r="B9" s="9" t="s">
        <v>56</v>
      </c>
      <c r="C9" s="23" t="s">
        <v>23</v>
      </c>
      <c r="D9" s="16" t="s">
        <v>13</v>
      </c>
      <c r="E9" s="22" t="s">
        <v>13</v>
      </c>
      <c r="F9" s="16" t="s">
        <v>13</v>
      </c>
      <c r="G9" s="17" t="s">
        <v>13</v>
      </c>
      <c r="H9" s="16" t="s">
        <v>13</v>
      </c>
      <c r="I9" s="17" t="s">
        <v>13</v>
      </c>
      <c r="J9" s="16" t="s">
        <v>13</v>
      </c>
      <c r="K9" s="17" t="s">
        <v>13</v>
      </c>
      <c r="L9" s="16" t="s">
        <v>13</v>
      </c>
      <c r="M9" s="17" t="s">
        <v>13</v>
      </c>
      <c r="N9" s="24" t="s">
        <v>13</v>
      </c>
      <c r="O9" s="25" t="s">
        <v>13</v>
      </c>
      <c r="P9" s="24" t="s">
        <v>13</v>
      </c>
      <c r="Q9" s="19" t="s">
        <v>13</v>
      </c>
      <c r="R9" s="24" t="s">
        <v>13</v>
      </c>
      <c r="S9" s="19" t="s">
        <v>13</v>
      </c>
      <c r="T9" s="24" t="s">
        <v>13</v>
      </c>
      <c r="U9" s="19" t="s">
        <v>13</v>
      </c>
      <c r="V9" s="19" t="s">
        <v>42</v>
      </c>
      <c r="W9" s="8" t="str">
        <f t="shared" si="1"/>
        <v>"Objeto BIM de instalação  ifcTank:   ifc.Armazenador"</v>
      </c>
    </row>
    <row r="10" spans="1:23" ht="7.5" customHeight="1" x14ac:dyDescent="0.25">
      <c r="A10" s="14">
        <v>10</v>
      </c>
      <c r="B10" s="9" t="s">
        <v>58</v>
      </c>
      <c r="C10" s="23" t="s">
        <v>25</v>
      </c>
      <c r="D10" s="16" t="s">
        <v>13</v>
      </c>
      <c r="E10" s="22" t="s">
        <v>13</v>
      </c>
      <c r="F10" s="16" t="s">
        <v>13</v>
      </c>
      <c r="G10" s="17" t="s">
        <v>13</v>
      </c>
      <c r="H10" s="16" t="s">
        <v>13</v>
      </c>
      <c r="I10" s="17" t="s">
        <v>13</v>
      </c>
      <c r="J10" s="16" t="s">
        <v>13</v>
      </c>
      <c r="K10" s="17" t="s">
        <v>13</v>
      </c>
      <c r="L10" s="16" t="s">
        <v>13</v>
      </c>
      <c r="M10" s="17" t="s">
        <v>13</v>
      </c>
      <c r="N10" s="24" t="s">
        <v>13</v>
      </c>
      <c r="O10" s="25" t="s">
        <v>13</v>
      </c>
      <c r="P10" s="24" t="s">
        <v>13</v>
      </c>
      <c r="Q10" s="19" t="s">
        <v>13</v>
      </c>
      <c r="R10" s="24" t="s">
        <v>13</v>
      </c>
      <c r="S10" s="19" t="s">
        <v>13</v>
      </c>
      <c r="T10" s="24" t="s">
        <v>13</v>
      </c>
      <c r="U10" s="19" t="s">
        <v>13</v>
      </c>
      <c r="V10" s="19" t="s">
        <v>42</v>
      </c>
      <c r="W10" s="8" t="str">
        <f t="shared" si="1"/>
        <v>"Objeto BIM de instalação  ifcWasteTerminal:   ifc.Terminal.Desague"</v>
      </c>
    </row>
    <row r="11" spans="1:23" ht="7.5" customHeight="1" x14ac:dyDescent="0.25">
      <c r="A11" s="14">
        <v>11</v>
      </c>
      <c r="B11" s="9" t="s">
        <v>105</v>
      </c>
      <c r="C11" s="23" t="s">
        <v>107</v>
      </c>
      <c r="D11" s="16" t="s">
        <v>13</v>
      </c>
      <c r="E11" s="22" t="s">
        <v>13</v>
      </c>
      <c r="F11" s="16" t="s">
        <v>13</v>
      </c>
      <c r="G11" s="17" t="s">
        <v>13</v>
      </c>
      <c r="H11" s="16" t="s">
        <v>13</v>
      </c>
      <c r="I11" s="17" t="s">
        <v>13</v>
      </c>
      <c r="J11" s="16" t="s">
        <v>13</v>
      </c>
      <c r="K11" s="17" t="s">
        <v>13</v>
      </c>
      <c r="L11" s="16" t="s">
        <v>13</v>
      </c>
      <c r="M11" s="17" t="s">
        <v>13</v>
      </c>
      <c r="N11" s="24" t="s">
        <v>13</v>
      </c>
      <c r="O11" s="25" t="s">
        <v>13</v>
      </c>
      <c r="P11" s="24" t="s">
        <v>13</v>
      </c>
      <c r="Q11" s="19" t="s">
        <v>13</v>
      </c>
      <c r="R11" s="24" t="s">
        <v>13</v>
      </c>
      <c r="S11" s="19" t="s">
        <v>13</v>
      </c>
      <c r="T11" s="24" t="s">
        <v>13</v>
      </c>
      <c r="U11" s="19" t="s">
        <v>13</v>
      </c>
      <c r="V11" s="19" t="s">
        <v>42</v>
      </c>
      <c r="W11" s="8" t="str">
        <f t="shared" ref="W11:W12" si="3">_xlfn.CONCAT("""","Objeto BIM de instalação  ",C11,":   ",B11,"""")</f>
        <v>"Objeto BIM de instalação  OST_PipingSystem:   Revit.Sistema"</v>
      </c>
    </row>
    <row r="12" spans="1:23" ht="7.5" customHeight="1" x14ac:dyDescent="0.25">
      <c r="A12" s="14">
        <v>12</v>
      </c>
      <c r="B12" s="9" t="s">
        <v>62</v>
      </c>
      <c r="C12" s="23" t="s">
        <v>16</v>
      </c>
      <c r="D12" s="16" t="s">
        <v>13</v>
      </c>
      <c r="E12" s="22" t="s">
        <v>13</v>
      </c>
      <c r="F12" s="16" t="s">
        <v>13</v>
      </c>
      <c r="G12" s="17" t="s">
        <v>13</v>
      </c>
      <c r="H12" s="16" t="s">
        <v>13</v>
      </c>
      <c r="I12" s="17" t="s">
        <v>13</v>
      </c>
      <c r="J12" s="16" t="s">
        <v>13</v>
      </c>
      <c r="K12" s="17" t="s">
        <v>13</v>
      </c>
      <c r="L12" s="16" t="s">
        <v>13</v>
      </c>
      <c r="M12" s="17" t="s">
        <v>13</v>
      </c>
      <c r="N12" s="24" t="s">
        <v>13</v>
      </c>
      <c r="O12" s="25" t="s">
        <v>13</v>
      </c>
      <c r="P12" s="24" t="s">
        <v>13</v>
      </c>
      <c r="Q12" s="19" t="s">
        <v>13</v>
      </c>
      <c r="R12" s="24" t="s">
        <v>13</v>
      </c>
      <c r="S12" s="19" t="s">
        <v>13</v>
      </c>
      <c r="T12" s="24" t="s">
        <v>13</v>
      </c>
      <c r="U12" s="19" t="s">
        <v>13</v>
      </c>
      <c r="V12" s="19" t="s">
        <v>42</v>
      </c>
      <c r="W12" s="8" t="str">
        <f t="shared" si="3"/>
        <v>"Objeto BIM de instalação  OST_PipeSegments:   Revit.Tubo"</v>
      </c>
    </row>
    <row r="13" spans="1:23" ht="7.5" customHeight="1" x14ac:dyDescent="0.25">
      <c r="A13" s="14">
        <v>13</v>
      </c>
      <c r="B13" s="9" t="s">
        <v>60</v>
      </c>
      <c r="C13" s="23" t="s">
        <v>33</v>
      </c>
      <c r="D13" s="16" t="s">
        <v>13</v>
      </c>
      <c r="E13" s="22" t="s">
        <v>13</v>
      </c>
      <c r="F13" s="16" t="s">
        <v>13</v>
      </c>
      <c r="G13" s="17" t="s">
        <v>13</v>
      </c>
      <c r="H13" s="16" t="s">
        <v>13</v>
      </c>
      <c r="I13" s="17" t="s">
        <v>13</v>
      </c>
      <c r="J13" s="16" t="s">
        <v>13</v>
      </c>
      <c r="K13" s="17" t="s">
        <v>13</v>
      </c>
      <c r="L13" s="16" t="s">
        <v>13</v>
      </c>
      <c r="M13" s="17" t="s">
        <v>13</v>
      </c>
      <c r="N13" s="24" t="s">
        <v>13</v>
      </c>
      <c r="O13" s="25" t="s">
        <v>13</v>
      </c>
      <c r="P13" s="24" t="s">
        <v>13</v>
      </c>
      <c r="Q13" s="19" t="s">
        <v>13</v>
      </c>
      <c r="R13" s="24" t="s">
        <v>13</v>
      </c>
      <c r="S13" s="19" t="s">
        <v>13</v>
      </c>
      <c r="T13" s="24" t="s">
        <v>13</v>
      </c>
      <c r="U13" s="19" t="s">
        <v>13</v>
      </c>
      <c r="V13" s="19" t="s">
        <v>42</v>
      </c>
      <c r="W13" s="8" t="str">
        <f t="shared" si="1"/>
        <v>"Objeto BIM de instalação  OST_FlexPipeCurves:   Revit.TuboFlex"</v>
      </c>
    </row>
    <row r="14" spans="1:23" ht="7.5" customHeight="1" x14ac:dyDescent="0.25">
      <c r="A14" s="14">
        <v>14</v>
      </c>
      <c r="B14" s="9" t="s">
        <v>52</v>
      </c>
      <c r="C14" s="23" t="s">
        <v>14</v>
      </c>
      <c r="D14" s="16" t="s">
        <v>13</v>
      </c>
      <c r="E14" s="22" t="s">
        <v>13</v>
      </c>
      <c r="F14" s="16" t="s">
        <v>13</v>
      </c>
      <c r="G14" s="17" t="s">
        <v>13</v>
      </c>
      <c r="H14" s="16" t="s">
        <v>13</v>
      </c>
      <c r="I14" s="17" t="s">
        <v>13</v>
      </c>
      <c r="J14" s="16" t="s">
        <v>13</v>
      </c>
      <c r="K14" s="17" t="s">
        <v>13</v>
      </c>
      <c r="L14" s="16" t="s">
        <v>13</v>
      </c>
      <c r="M14" s="17" t="s">
        <v>13</v>
      </c>
      <c r="N14" s="24" t="s">
        <v>13</v>
      </c>
      <c r="O14" s="25" t="s">
        <v>13</v>
      </c>
      <c r="P14" s="24" t="s">
        <v>13</v>
      </c>
      <c r="Q14" s="19" t="s">
        <v>13</v>
      </c>
      <c r="R14" s="24" t="s">
        <v>13</v>
      </c>
      <c r="S14" s="19" t="s">
        <v>13</v>
      </c>
      <c r="T14" s="24" t="s">
        <v>13</v>
      </c>
      <c r="U14" s="19" t="s">
        <v>13</v>
      </c>
      <c r="V14" s="19" t="s">
        <v>42</v>
      </c>
      <c r="W14" s="8" t="str">
        <f t="shared" ref="W14" si="4">_xlfn.CONCAT("""","Objeto BIM de instalação  ",C14,":   ",B14,"""")</f>
        <v>"Objeto BIM de instalação  OST_PipeFitting:   Revit.Conexão"</v>
      </c>
    </row>
    <row r="15" spans="1:23" ht="7.5" customHeight="1" x14ac:dyDescent="0.25">
      <c r="A15" s="14">
        <v>15</v>
      </c>
      <c r="B15" s="9" t="s">
        <v>50</v>
      </c>
      <c r="C15" s="23" t="s">
        <v>26</v>
      </c>
      <c r="D15" s="16" t="s">
        <v>13</v>
      </c>
      <c r="E15" s="22" t="s">
        <v>13</v>
      </c>
      <c r="F15" s="16" t="s">
        <v>13</v>
      </c>
      <c r="G15" s="17" t="s">
        <v>13</v>
      </c>
      <c r="H15" s="16" t="s">
        <v>13</v>
      </c>
      <c r="I15" s="17" t="s">
        <v>13</v>
      </c>
      <c r="J15" s="16" t="s">
        <v>13</v>
      </c>
      <c r="K15" s="17" t="s">
        <v>13</v>
      </c>
      <c r="L15" s="16" t="s">
        <v>13</v>
      </c>
      <c r="M15" s="17" t="s">
        <v>13</v>
      </c>
      <c r="N15" s="24" t="s">
        <v>13</v>
      </c>
      <c r="O15" s="25" t="s">
        <v>13</v>
      </c>
      <c r="P15" s="24" t="s">
        <v>13</v>
      </c>
      <c r="Q15" s="19" t="s">
        <v>13</v>
      </c>
      <c r="R15" s="24" t="s">
        <v>13</v>
      </c>
      <c r="S15" s="19" t="s">
        <v>13</v>
      </c>
      <c r="T15" s="24" t="s">
        <v>13</v>
      </c>
      <c r="U15" s="19" t="s">
        <v>13</v>
      </c>
      <c r="V15" s="19" t="s">
        <v>42</v>
      </c>
      <c r="W15" s="8" t="str">
        <f t="shared" si="1"/>
        <v>"Objeto BIM de instalação  OST_PipeAccessory:   Revit.Acessório"</v>
      </c>
    </row>
    <row r="16" spans="1:23" ht="7.5" customHeight="1" x14ac:dyDescent="0.25">
      <c r="A16" s="14">
        <v>16</v>
      </c>
      <c r="B16" s="9" t="s">
        <v>61</v>
      </c>
      <c r="C16" s="23" t="s">
        <v>15</v>
      </c>
      <c r="D16" s="16" t="s">
        <v>13</v>
      </c>
      <c r="E16" s="22" t="s">
        <v>13</v>
      </c>
      <c r="F16" s="16" t="s">
        <v>13</v>
      </c>
      <c r="G16" s="17" t="s">
        <v>13</v>
      </c>
      <c r="H16" s="16" t="s">
        <v>13</v>
      </c>
      <c r="I16" s="17" t="s">
        <v>13</v>
      </c>
      <c r="J16" s="16" t="s">
        <v>13</v>
      </c>
      <c r="K16" s="17" t="s">
        <v>13</v>
      </c>
      <c r="L16" s="16" t="s">
        <v>13</v>
      </c>
      <c r="M16" s="17" t="s">
        <v>13</v>
      </c>
      <c r="N16" s="24" t="s">
        <v>13</v>
      </c>
      <c r="O16" s="25" t="s">
        <v>13</v>
      </c>
      <c r="P16" s="24" t="s">
        <v>13</v>
      </c>
      <c r="Q16" s="19" t="s">
        <v>13</v>
      </c>
      <c r="R16" s="24" t="s">
        <v>13</v>
      </c>
      <c r="S16" s="19" t="s">
        <v>13</v>
      </c>
      <c r="T16" s="24" t="s">
        <v>13</v>
      </c>
      <c r="U16" s="19" t="s">
        <v>13</v>
      </c>
      <c r="V16" s="19" t="s">
        <v>42</v>
      </c>
      <c r="W16" s="8" t="str">
        <f t="shared" si="1"/>
        <v>"Objeto BIM de instalação  OST_PipeInsulations:   Revit.Isolante"</v>
      </c>
    </row>
    <row r="17" spans="1:23" ht="7.5" customHeight="1" x14ac:dyDescent="0.25">
      <c r="A17" s="14">
        <v>17</v>
      </c>
      <c r="B17" s="9" t="s">
        <v>63</v>
      </c>
      <c r="C17" s="23" t="s">
        <v>17</v>
      </c>
      <c r="D17" s="16" t="s">
        <v>13</v>
      </c>
      <c r="E17" s="22" t="s">
        <v>13</v>
      </c>
      <c r="F17" s="16" t="s">
        <v>13</v>
      </c>
      <c r="G17" s="17" t="s">
        <v>13</v>
      </c>
      <c r="H17" s="16" t="s">
        <v>13</v>
      </c>
      <c r="I17" s="17" t="s">
        <v>13</v>
      </c>
      <c r="J17" s="16" t="s">
        <v>13</v>
      </c>
      <c r="K17" s="17" t="s">
        <v>13</v>
      </c>
      <c r="L17" s="16" t="s">
        <v>13</v>
      </c>
      <c r="M17" s="17" t="s">
        <v>13</v>
      </c>
      <c r="N17" s="24" t="s">
        <v>13</v>
      </c>
      <c r="O17" s="25" t="s">
        <v>13</v>
      </c>
      <c r="P17" s="24" t="s">
        <v>13</v>
      </c>
      <c r="Q17" s="19" t="s">
        <v>13</v>
      </c>
      <c r="R17" s="24" t="s">
        <v>13</v>
      </c>
      <c r="S17" s="19" t="s">
        <v>13</v>
      </c>
      <c r="T17" s="24" t="s">
        <v>13</v>
      </c>
      <c r="U17" s="19" t="s">
        <v>13</v>
      </c>
      <c r="V17" s="19" t="s">
        <v>42</v>
      </c>
      <c r="W17" s="8" t="str">
        <f t="shared" si="1"/>
        <v>"Objeto BIM de instalação  OST_PlumbingEquipment:   Revit.Equipamento"</v>
      </c>
    </row>
    <row r="18" spans="1:23" ht="7.5" customHeight="1" x14ac:dyDescent="0.25">
      <c r="A18" s="14">
        <v>18</v>
      </c>
      <c r="B18" s="9" t="s">
        <v>64</v>
      </c>
      <c r="C18" s="23" t="s">
        <v>34</v>
      </c>
      <c r="D18" s="16" t="s">
        <v>13</v>
      </c>
      <c r="E18" s="22" t="s">
        <v>13</v>
      </c>
      <c r="F18" s="16" t="s">
        <v>13</v>
      </c>
      <c r="G18" s="17" t="s">
        <v>13</v>
      </c>
      <c r="H18" s="16" t="s">
        <v>13</v>
      </c>
      <c r="I18" s="17" t="s">
        <v>13</v>
      </c>
      <c r="J18" s="16" t="s">
        <v>13</v>
      </c>
      <c r="K18" s="17" t="s">
        <v>13</v>
      </c>
      <c r="L18" s="16" t="s">
        <v>13</v>
      </c>
      <c r="M18" s="17" t="s">
        <v>13</v>
      </c>
      <c r="N18" s="24" t="s">
        <v>13</v>
      </c>
      <c r="O18" s="25" t="s">
        <v>13</v>
      </c>
      <c r="P18" s="24" t="s">
        <v>13</v>
      </c>
      <c r="Q18" s="19" t="s">
        <v>13</v>
      </c>
      <c r="R18" s="24" t="s">
        <v>13</v>
      </c>
      <c r="S18" s="19" t="s">
        <v>13</v>
      </c>
      <c r="T18" s="24" t="s">
        <v>13</v>
      </c>
      <c r="U18" s="19" t="s">
        <v>13</v>
      </c>
      <c r="V18" s="19" t="s">
        <v>42</v>
      </c>
      <c r="W18" s="8" t="str">
        <f t="shared" si="1"/>
        <v>"Objeto BIM de instalação  OST_PlumbingFixtures:   Revit.Dispositivo"</v>
      </c>
    </row>
    <row r="19" spans="1:23" ht="7.5" customHeight="1" x14ac:dyDescent="0.25">
      <c r="A19" s="14">
        <v>19</v>
      </c>
      <c r="B19" s="9" t="s">
        <v>110</v>
      </c>
      <c r="C19" s="11" t="s">
        <v>106</v>
      </c>
      <c r="D19" s="16" t="s">
        <v>49</v>
      </c>
      <c r="E19" s="22" t="s">
        <v>105</v>
      </c>
      <c r="F19" s="16" t="s">
        <v>13</v>
      </c>
      <c r="G19" s="17" t="s">
        <v>13</v>
      </c>
      <c r="H19" s="16" t="s">
        <v>13</v>
      </c>
      <c r="I19" s="17" t="s">
        <v>13</v>
      </c>
      <c r="J19" s="16" t="s">
        <v>13</v>
      </c>
      <c r="K19" s="17" t="s">
        <v>13</v>
      </c>
      <c r="L19" s="16" t="s">
        <v>13</v>
      </c>
      <c r="M19" s="17" t="s">
        <v>13</v>
      </c>
      <c r="N19" s="24" t="s">
        <v>102</v>
      </c>
      <c r="O19" s="25" t="str">
        <f>_xlfn.CONCAT("""",C19,"""")</f>
        <v>"Sistema.Hidro"</v>
      </c>
      <c r="P19" s="24" t="s">
        <v>13</v>
      </c>
      <c r="Q19" s="19" t="s">
        <v>13</v>
      </c>
      <c r="R19" s="24" t="s">
        <v>13</v>
      </c>
      <c r="S19" s="19" t="s">
        <v>13</v>
      </c>
      <c r="T19" s="24" t="s">
        <v>13</v>
      </c>
      <c r="U19" s="19" t="s">
        <v>13</v>
      </c>
      <c r="V19" s="19" t="s">
        <v>42</v>
      </c>
      <c r="W19" s="8" t="str">
        <f>_xlfn.CONCAT("""","Sistema de instalação  ",C19,": Usa o ID do elemento  ",B19,"""")</f>
        <v>"Sistema de instalação  Sistema.Hidro: Usa o ID do elemento  SIS.Hidro.ID.100000"</v>
      </c>
    </row>
    <row r="20" spans="1:23" ht="7.5" customHeight="1" x14ac:dyDescent="0.25">
      <c r="A20" s="14">
        <v>20</v>
      </c>
      <c r="B20" s="9" t="s">
        <v>111</v>
      </c>
      <c r="C20" s="11" t="s">
        <v>106</v>
      </c>
      <c r="D20" s="16" t="s">
        <v>49</v>
      </c>
      <c r="E20" s="22" t="s">
        <v>105</v>
      </c>
      <c r="F20" s="16" t="s">
        <v>13</v>
      </c>
      <c r="G20" s="17" t="s">
        <v>13</v>
      </c>
      <c r="H20" s="16" t="s">
        <v>101</v>
      </c>
      <c r="I20" s="26" t="s">
        <v>110</v>
      </c>
      <c r="J20" s="16" t="s">
        <v>13</v>
      </c>
      <c r="K20" s="17" t="s">
        <v>13</v>
      </c>
      <c r="L20" s="16" t="s">
        <v>13</v>
      </c>
      <c r="M20" s="17" t="s">
        <v>13</v>
      </c>
      <c r="N20" s="24" t="s">
        <v>102</v>
      </c>
      <c r="O20" s="25" t="str">
        <f t="shared" ref="O20:O59" si="5">_xlfn.CONCAT("""",C20,"""")</f>
        <v>"Sistema.Hidro"</v>
      </c>
      <c r="P20" s="24" t="s">
        <v>13</v>
      </c>
      <c r="Q20" s="19" t="s">
        <v>13</v>
      </c>
      <c r="R20" s="24" t="s">
        <v>13</v>
      </c>
      <c r="S20" s="19" t="s">
        <v>13</v>
      </c>
      <c r="T20" s="24" t="s">
        <v>13</v>
      </c>
      <c r="U20" s="19" t="s">
        <v>13</v>
      </c>
      <c r="V20" s="19" t="s">
        <v>42</v>
      </c>
      <c r="W20" s="8" t="str">
        <f t="shared" ref="W20:W24" si="6">_xlfn.CONCAT("""","Sistema de instalação  ",C20,": Usa o ID do elemento  ",B20,"""")</f>
        <v>"Sistema de instalação  Sistema.Hidro: Usa o ID do elemento  SIS.AF.ID.200000"</v>
      </c>
    </row>
    <row r="21" spans="1:23" ht="7.5" customHeight="1" x14ac:dyDescent="0.25">
      <c r="A21" s="14">
        <v>21</v>
      </c>
      <c r="B21" s="9" t="s">
        <v>112</v>
      </c>
      <c r="C21" s="11" t="s">
        <v>106</v>
      </c>
      <c r="D21" s="16" t="s">
        <v>49</v>
      </c>
      <c r="E21" s="22" t="s">
        <v>105</v>
      </c>
      <c r="F21" s="16" t="s">
        <v>13</v>
      </c>
      <c r="G21" s="17" t="s">
        <v>13</v>
      </c>
      <c r="H21" s="16" t="s">
        <v>101</v>
      </c>
      <c r="I21" s="26" t="s">
        <v>110</v>
      </c>
      <c r="J21" s="16" t="s">
        <v>13</v>
      </c>
      <c r="K21" s="17" t="s">
        <v>13</v>
      </c>
      <c r="L21" s="16" t="s">
        <v>13</v>
      </c>
      <c r="M21" s="17" t="s">
        <v>13</v>
      </c>
      <c r="N21" s="24" t="s">
        <v>102</v>
      </c>
      <c r="O21" s="25" t="str">
        <f t="shared" si="5"/>
        <v>"Sistema.Hidro"</v>
      </c>
      <c r="P21" s="24" t="s">
        <v>13</v>
      </c>
      <c r="Q21" s="19" t="s">
        <v>13</v>
      </c>
      <c r="R21" s="24" t="s">
        <v>13</v>
      </c>
      <c r="S21" s="19" t="s">
        <v>13</v>
      </c>
      <c r="T21" s="24" t="s">
        <v>13</v>
      </c>
      <c r="U21" s="19" t="s">
        <v>13</v>
      </c>
      <c r="V21" s="19" t="s">
        <v>42</v>
      </c>
      <c r="W21" s="8" t="str">
        <f t="shared" si="6"/>
        <v>"Sistema de instalação  Sistema.Hidro: Usa o ID do elemento  SIS.AQ.ID.200100"</v>
      </c>
    </row>
    <row r="22" spans="1:23" ht="7.5" customHeight="1" x14ac:dyDescent="0.25">
      <c r="A22" s="14">
        <v>22</v>
      </c>
      <c r="B22" s="9" t="s">
        <v>113</v>
      </c>
      <c r="C22" s="11" t="s">
        <v>106</v>
      </c>
      <c r="D22" s="16" t="s">
        <v>49</v>
      </c>
      <c r="E22" s="22" t="s">
        <v>105</v>
      </c>
      <c r="F22" s="16" t="s">
        <v>13</v>
      </c>
      <c r="G22" s="17" t="s">
        <v>13</v>
      </c>
      <c r="H22" s="16" t="s">
        <v>101</v>
      </c>
      <c r="I22" s="26" t="s">
        <v>110</v>
      </c>
      <c r="J22" s="16" t="s">
        <v>13</v>
      </c>
      <c r="K22" s="17" t="s">
        <v>13</v>
      </c>
      <c r="L22" s="16" t="s">
        <v>13</v>
      </c>
      <c r="M22" s="17" t="s">
        <v>13</v>
      </c>
      <c r="N22" s="24" t="s">
        <v>102</v>
      </c>
      <c r="O22" s="25" t="str">
        <f t="shared" si="5"/>
        <v>"Sistema.Hidro"</v>
      </c>
      <c r="P22" s="24" t="s">
        <v>13</v>
      </c>
      <c r="Q22" s="19" t="s">
        <v>13</v>
      </c>
      <c r="R22" s="24" t="s">
        <v>13</v>
      </c>
      <c r="S22" s="19" t="s">
        <v>13</v>
      </c>
      <c r="T22" s="24" t="s">
        <v>13</v>
      </c>
      <c r="U22" s="19" t="s">
        <v>13</v>
      </c>
      <c r="V22" s="19" t="s">
        <v>42</v>
      </c>
      <c r="W22" s="8" t="str">
        <f t="shared" si="6"/>
        <v>"Sistema de instalação  Sistema.Hidro: Usa o ID do elemento  SIS.EGP.ID.300100"</v>
      </c>
    </row>
    <row r="23" spans="1:23" ht="7.5" customHeight="1" x14ac:dyDescent="0.25">
      <c r="A23" s="14">
        <v>23</v>
      </c>
      <c r="B23" s="9" t="s">
        <v>114</v>
      </c>
      <c r="C23" s="11" t="s">
        <v>106</v>
      </c>
      <c r="D23" s="16" t="s">
        <v>49</v>
      </c>
      <c r="E23" s="22" t="s">
        <v>105</v>
      </c>
      <c r="F23" s="16" t="s">
        <v>13</v>
      </c>
      <c r="G23" s="17" t="s">
        <v>13</v>
      </c>
      <c r="H23" s="16" t="s">
        <v>101</v>
      </c>
      <c r="I23" s="26" t="s">
        <v>110</v>
      </c>
      <c r="J23" s="16" t="s">
        <v>13</v>
      </c>
      <c r="K23" s="17" t="s">
        <v>13</v>
      </c>
      <c r="L23" s="16" t="s">
        <v>13</v>
      </c>
      <c r="M23" s="17" t="s">
        <v>13</v>
      </c>
      <c r="N23" s="24" t="s">
        <v>102</v>
      </c>
      <c r="O23" s="25" t="str">
        <f t="shared" si="5"/>
        <v>"Sistema.Hidro"</v>
      </c>
      <c r="P23" s="24" t="s">
        <v>13</v>
      </c>
      <c r="Q23" s="19" t="s">
        <v>13</v>
      </c>
      <c r="R23" s="24" t="s">
        <v>13</v>
      </c>
      <c r="S23" s="19" t="s">
        <v>13</v>
      </c>
      <c r="T23" s="24" t="s">
        <v>13</v>
      </c>
      <c r="U23" s="19" t="s">
        <v>13</v>
      </c>
      <c r="V23" s="19" t="s">
        <v>42</v>
      </c>
      <c r="W23" s="8" t="str">
        <f t="shared" si="6"/>
        <v>"Sistema de instalação  Sistema.Hidro: Usa o ID do elemento  SIS.EGS.ID.300200"</v>
      </c>
    </row>
    <row r="24" spans="1:23" ht="7.5" customHeight="1" x14ac:dyDescent="0.25">
      <c r="A24" s="14">
        <v>24</v>
      </c>
      <c r="B24" s="9" t="s">
        <v>115</v>
      </c>
      <c r="C24" s="11" t="s">
        <v>106</v>
      </c>
      <c r="D24" s="16" t="s">
        <v>49</v>
      </c>
      <c r="E24" s="22" t="s">
        <v>105</v>
      </c>
      <c r="F24" s="16" t="s">
        <v>13</v>
      </c>
      <c r="G24" s="17" t="s">
        <v>13</v>
      </c>
      <c r="H24" s="16" t="s">
        <v>101</v>
      </c>
      <c r="I24" s="26" t="s">
        <v>110</v>
      </c>
      <c r="J24" s="16" t="s">
        <v>13</v>
      </c>
      <c r="K24" s="17" t="s">
        <v>13</v>
      </c>
      <c r="L24" s="16" t="s">
        <v>13</v>
      </c>
      <c r="M24" s="17" t="s">
        <v>13</v>
      </c>
      <c r="N24" s="24" t="s">
        <v>102</v>
      </c>
      <c r="O24" s="25" t="str">
        <f t="shared" si="5"/>
        <v>"Sistema.Hidro"</v>
      </c>
      <c r="P24" s="24" t="s">
        <v>13</v>
      </c>
      <c r="Q24" s="19" t="s">
        <v>13</v>
      </c>
      <c r="R24" s="24" t="s">
        <v>13</v>
      </c>
      <c r="S24" s="19" t="s">
        <v>13</v>
      </c>
      <c r="T24" s="24" t="s">
        <v>13</v>
      </c>
      <c r="U24" s="19" t="s">
        <v>13</v>
      </c>
      <c r="V24" s="19" t="s">
        <v>42</v>
      </c>
      <c r="W24" s="8" t="str">
        <f t="shared" si="6"/>
        <v>"Sistema de instalação  Sistema.Hidro: Usa o ID do elemento  SIS.VEN.ID.300300"</v>
      </c>
    </row>
    <row r="25" spans="1:23" ht="7.5" customHeight="1" x14ac:dyDescent="0.25">
      <c r="A25" s="14">
        <v>25</v>
      </c>
      <c r="B25" s="9" t="s">
        <v>87</v>
      </c>
      <c r="C25" s="11" t="s">
        <v>43</v>
      </c>
      <c r="D25" s="16" t="s">
        <v>49</v>
      </c>
      <c r="E25" s="21" t="s">
        <v>62</v>
      </c>
      <c r="F25" s="16" t="s">
        <v>13</v>
      </c>
      <c r="G25" s="17" t="s">
        <v>13</v>
      </c>
      <c r="H25" s="16" t="s">
        <v>101</v>
      </c>
      <c r="I25" s="26" t="s">
        <v>111</v>
      </c>
      <c r="J25" s="16" t="s">
        <v>13</v>
      </c>
      <c r="K25" s="17" t="s">
        <v>13</v>
      </c>
      <c r="L25" s="16" t="s">
        <v>13</v>
      </c>
      <c r="M25" s="17" t="s">
        <v>13</v>
      </c>
      <c r="N25" s="24" t="s">
        <v>102</v>
      </c>
      <c r="O25" s="25" t="str">
        <f t="shared" si="5"/>
        <v>"AguaFria"</v>
      </c>
      <c r="P25" s="24" t="s">
        <v>13</v>
      </c>
      <c r="Q25" s="19" t="s">
        <v>13</v>
      </c>
      <c r="R25" s="24" t="s">
        <v>13</v>
      </c>
      <c r="S25" s="19" t="s">
        <v>13</v>
      </c>
      <c r="T25" s="24" t="s">
        <v>13</v>
      </c>
      <c r="U25" s="19" t="s">
        <v>13</v>
      </c>
      <c r="V25" s="19" t="s">
        <v>42</v>
      </c>
      <c r="W25" s="8" t="str">
        <f>_xlfn.CONCAT("""","Traçado da instalação  ",C25,": Usa o ID do elemento  ",B25,"""")</f>
        <v>"Traçado da instalação  AguaFria: Usa o ID do elemento  AF.ID.100108"</v>
      </c>
    </row>
    <row r="26" spans="1:23" ht="7.5" customHeight="1" x14ac:dyDescent="0.25">
      <c r="A26" s="14">
        <v>26</v>
      </c>
      <c r="B26" s="9" t="s">
        <v>88</v>
      </c>
      <c r="C26" s="11" t="s">
        <v>43</v>
      </c>
      <c r="D26" s="16" t="s">
        <v>49</v>
      </c>
      <c r="E26" s="21" t="s">
        <v>60</v>
      </c>
      <c r="F26" s="16" t="s">
        <v>13</v>
      </c>
      <c r="G26" s="17" t="s">
        <v>13</v>
      </c>
      <c r="H26" s="16" t="s">
        <v>101</v>
      </c>
      <c r="I26" s="26" t="s">
        <v>111</v>
      </c>
      <c r="J26" s="16" t="s">
        <v>13</v>
      </c>
      <c r="K26" s="17" t="s">
        <v>13</v>
      </c>
      <c r="L26" s="16" t="s">
        <v>13</v>
      </c>
      <c r="M26" s="17" t="s">
        <v>13</v>
      </c>
      <c r="N26" s="24" t="s">
        <v>102</v>
      </c>
      <c r="O26" s="25" t="str">
        <f t="shared" si="5"/>
        <v>"AguaFria"</v>
      </c>
      <c r="P26" s="24" t="s">
        <v>13</v>
      </c>
      <c r="Q26" s="19" t="s">
        <v>13</v>
      </c>
      <c r="R26" s="24" t="s">
        <v>13</v>
      </c>
      <c r="S26" s="19" t="s">
        <v>13</v>
      </c>
      <c r="T26" s="24" t="s">
        <v>13</v>
      </c>
      <c r="U26" s="19" t="s">
        <v>13</v>
      </c>
      <c r="V26" s="19" t="s">
        <v>42</v>
      </c>
      <c r="W26" s="8" t="str">
        <f t="shared" ref="W26:W59" si="7">_xlfn.CONCAT("""","Traçado da instalação  ",C26,": Usa o ID do elemento  ",B26,"""")</f>
        <v>"Traçado da instalação  AguaFria: Usa o ID do elemento  AF.ID.100109"</v>
      </c>
    </row>
    <row r="27" spans="1:23" ht="7.5" customHeight="1" x14ac:dyDescent="0.25">
      <c r="A27" s="14">
        <v>27</v>
      </c>
      <c r="B27" s="9" t="s">
        <v>89</v>
      </c>
      <c r="C27" s="11" t="s">
        <v>43</v>
      </c>
      <c r="D27" s="16" t="s">
        <v>49</v>
      </c>
      <c r="E27" s="21" t="s">
        <v>52</v>
      </c>
      <c r="F27" s="16" t="s">
        <v>13</v>
      </c>
      <c r="G27" s="17" t="s">
        <v>13</v>
      </c>
      <c r="H27" s="16" t="s">
        <v>101</v>
      </c>
      <c r="I27" s="26" t="s">
        <v>111</v>
      </c>
      <c r="J27" s="16" t="s">
        <v>13</v>
      </c>
      <c r="K27" s="17" t="s">
        <v>13</v>
      </c>
      <c r="L27" s="16" t="s">
        <v>13</v>
      </c>
      <c r="M27" s="17" t="s">
        <v>13</v>
      </c>
      <c r="N27" s="24" t="s">
        <v>102</v>
      </c>
      <c r="O27" s="25" t="str">
        <f t="shared" si="5"/>
        <v>"AguaFria"</v>
      </c>
      <c r="P27" s="24" t="s">
        <v>13</v>
      </c>
      <c r="Q27" s="19" t="s">
        <v>13</v>
      </c>
      <c r="R27" s="24" t="s">
        <v>13</v>
      </c>
      <c r="S27" s="19" t="s">
        <v>13</v>
      </c>
      <c r="T27" s="24" t="s">
        <v>13</v>
      </c>
      <c r="U27" s="19" t="s">
        <v>13</v>
      </c>
      <c r="V27" s="19" t="s">
        <v>42</v>
      </c>
      <c r="W27" s="8" t="str">
        <f t="shared" si="7"/>
        <v>"Traçado da instalação  AguaFria: Usa o ID do elemento  AF.ID.100110"</v>
      </c>
    </row>
    <row r="28" spans="1:23" ht="7.5" customHeight="1" x14ac:dyDescent="0.25">
      <c r="A28" s="14">
        <v>28</v>
      </c>
      <c r="B28" s="9" t="s">
        <v>90</v>
      </c>
      <c r="C28" s="11" t="s">
        <v>43</v>
      </c>
      <c r="D28" s="16" t="s">
        <v>49</v>
      </c>
      <c r="E28" s="21" t="s">
        <v>50</v>
      </c>
      <c r="F28" s="16" t="s">
        <v>13</v>
      </c>
      <c r="G28" s="17" t="s">
        <v>13</v>
      </c>
      <c r="H28" s="16" t="s">
        <v>101</v>
      </c>
      <c r="I28" s="26" t="s">
        <v>111</v>
      </c>
      <c r="J28" s="16" t="s">
        <v>13</v>
      </c>
      <c r="K28" s="17" t="s">
        <v>13</v>
      </c>
      <c r="L28" s="16" t="s">
        <v>13</v>
      </c>
      <c r="M28" s="17" t="s">
        <v>13</v>
      </c>
      <c r="N28" s="24" t="s">
        <v>102</v>
      </c>
      <c r="O28" s="25" t="str">
        <f t="shared" si="5"/>
        <v>"AguaFria"</v>
      </c>
      <c r="P28" s="24" t="s">
        <v>13</v>
      </c>
      <c r="Q28" s="19" t="s">
        <v>13</v>
      </c>
      <c r="R28" s="24" t="s">
        <v>13</v>
      </c>
      <c r="S28" s="19" t="s">
        <v>13</v>
      </c>
      <c r="T28" s="24" t="s">
        <v>13</v>
      </c>
      <c r="U28" s="19" t="s">
        <v>13</v>
      </c>
      <c r="V28" s="19" t="s">
        <v>42</v>
      </c>
      <c r="W28" s="8" t="str">
        <f t="shared" si="7"/>
        <v>"Traçado da instalação  AguaFria: Usa o ID do elemento  AF.ID.100111"</v>
      </c>
    </row>
    <row r="29" spans="1:23" ht="7.5" customHeight="1" x14ac:dyDescent="0.25">
      <c r="A29" s="14">
        <v>29</v>
      </c>
      <c r="B29" s="9" t="s">
        <v>91</v>
      </c>
      <c r="C29" s="11" t="s">
        <v>43</v>
      </c>
      <c r="D29" s="16" t="s">
        <v>49</v>
      </c>
      <c r="E29" s="21" t="s">
        <v>61</v>
      </c>
      <c r="F29" s="16" t="s">
        <v>13</v>
      </c>
      <c r="G29" s="17" t="s">
        <v>13</v>
      </c>
      <c r="H29" s="16" t="s">
        <v>101</v>
      </c>
      <c r="I29" s="26" t="s">
        <v>111</v>
      </c>
      <c r="J29" s="16" t="s">
        <v>13</v>
      </c>
      <c r="K29" s="17" t="s">
        <v>13</v>
      </c>
      <c r="L29" s="16" t="s">
        <v>13</v>
      </c>
      <c r="M29" s="17" t="s">
        <v>13</v>
      </c>
      <c r="N29" s="24" t="s">
        <v>102</v>
      </c>
      <c r="O29" s="25" t="str">
        <f t="shared" si="5"/>
        <v>"AguaFria"</v>
      </c>
      <c r="P29" s="24" t="s">
        <v>13</v>
      </c>
      <c r="Q29" s="19" t="s">
        <v>13</v>
      </c>
      <c r="R29" s="24" t="s">
        <v>13</v>
      </c>
      <c r="S29" s="19" t="s">
        <v>13</v>
      </c>
      <c r="T29" s="24" t="s">
        <v>13</v>
      </c>
      <c r="U29" s="19" t="s">
        <v>13</v>
      </c>
      <c r="V29" s="19" t="s">
        <v>42</v>
      </c>
      <c r="W29" s="8" t="str">
        <f t="shared" si="7"/>
        <v>"Traçado da instalação  AguaFria: Usa o ID do elemento  AF.ID.100112"</v>
      </c>
    </row>
    <row r="30" spans="1:23" ht="7.5" customHeight="1" x14ac:dyDescent="0.25">
      <c r="A30" s="14">
        <v>30</v>
      </c>
      <c r="B30" s="9" t="s">
        <v>92</v>
      </c>
      <c r="C30" s="11" t="s">
        <v>43</v>
      </c>
      <c r="D30" s="16" t="s">
        <v>49</v>
      </c>
      <c r="E30" s="21" t="s">
        <v>63</v>
      </c>
      <c r="F30" s="16" t="s">
        <v>13</v>
      </c>
      <c r="G30" s="17" t="s">
        <v>13</v>
      </c>
      <c r="H30" s="16" t="s">
        <v>101</v>
      </c>
      <c r="I30" s="26" t="s">
        <v>111</v>
      </c>
      <c r="J30" s="16" t="s">
        <v>13</v>
      </c>
      <c r="K30" s="17" t="s">
        <v>13</v>
      </c>
      <c r="L30" s="16" t="s">
        <v>13</v>
      </c>
      <c r="M30" s="17" t="s">
        <v>13</v>
      </c>
      <c r="N30" s="24" t="s">
        <v>102</v>
      </c>
      <c r="O30" s="25" t="str">
        <f t="shared" si="5"/>
        <v>"AguaFria"</v>
      </c>
      <c r="P30" s="24" t="s">
        <v>13</v>
      </c>
      <c r="Q30" s="19" t="s">
        <v>13</v>
      </c>
      <c r="R30" s="24" t="s">
        <v>13</v>
      </c>
      <c r="S30" s="19" t="s">
        <v>13</v>
      </c>
      <c r="T30" s="24" t="s">
        <v>13</v>
      </c>
      <c r="U30" s="19" t="s">
        <v>13</v>
      </c>
      <c r="V30" s="19" t="s">
        <v>42</v>
      </c>
      <c r="W30" s="8" t="str">
        <f t="shared" si="7"/>
        <v>"Traçado da instalação  AguaFria: Usa o ID do elemento  AF.ID.100113"</v>
      </c>
    </row>
    <row r="31" spans="1:23" ht="7.5" customHeight="1" x14ac:dyDescent="0.25">
      <c r="A31" s="14">
        <v>31</v>
      </c>
      <c r="B31" s="9" t="s">
        <v>93</v>
      </c>
      <c r="C31" s="11" t="s">
        <v>43</v>
      </c>
      <c r="D31" s="16" t="s">
        <v>49</v>
      </c>
      <c r="E31" s="21" t="s">
        <v>64</v>
      </c>
      <c r="F31" s="16" t="s">
        <v>13</v>
      </c>
      <c r="G31" s="17" t="s">
        <v>13</v>
      </c>
      <c r="H31" s="16" t="s">
        <v>101</v>
      </c>
      <c r="I31" s="26" t="s">
        <v>111</v>
      </c>
      <c r="J31" s="16" t="s">
        <v>13</v>
      </c>
      <c r="K31" s="17" t="s">
        <v>13</v>
      </c>
      <c r="L31" s="16" t="s">
        <v>13</v>
      </c>
      <c r="M31" s="17" t="s">
        <v>13</v>
      </c>
      <c r="N31" s="24" t="s">
        <v>102</v>
      </c>
      <c r="O31" s="25" t="str">
        <f t="shared" si="5"/>
        <v>"AguaFria"</v>
      </c>
      <c r="P31" s="24" t="s">
        <v>13</v>
      </c>
      <c r="Q31" s="19" t="s">
        <v>13</v>
      </c>
      <c r="R31" s="24" t="s">
        <v>13</v>
      </c>
      <c r="S31" s="19" t="s">
        <v>13</v>
      </c>
      <c r="T31" s="24" t="s">
        <v>13</v>
      </c>
      <c r="U31" s="19" t="s">
        <v>13</v>
      </c>
      <c r="V31" s="19" t="s">
        <v>42</v>
      </c>
      <c r="W31" s="8" t="str">
        <f t="shared" si="7"/>
        <v>"Traçado da instalação  AguaFria: Usa o ID do elemento  AF.ID.100114"</v>
      </c>
    </row>
    <row r="32" spans="1:23" ht="7.5" customHeight="1" x14ac:dyDescent="0.25">
      <c r="A32" s="14">
        <v>32</v>
      </c>
      <c r="B32" s="9" t="s">
        <v>94</v>
      </c>
      <c r="C32" s="11" t="s">
        <v>44</v>
      </c>
      <c r="D32" s="16" t="s">
        <v>49</v>
      </c>
      <c r="E32" s="21" t="s">
        <v>62</v>
      </c>
      <c r="F32" s="16" t="s">
        <v>13</v>
      </c>
      <c r="G32" s="17" t="s">
        <v>13</v>
      </c>
      <c r="H32" s="16" t="s">
        <v>101</v>
      </c>
      <c r="I32" s="26" t="s">
        <v>112</v>
      </c>
      <c r="J32" s="16" t="s">
        <v>13</v>
      </c>
      <c r="K32" s="17" t="s">
        <v>13</v>
      </c>
      <c r="L32" s="16" t="s">
        <v>13</v>
      </c>
      <c r="M32" s="17" t="s">
        <v>13</v>
      </c>
      <c r="N32" s="24" t="s">
        <v>102</v>
      </c>
      <c r="O32" s="25" t="str">
        <f t="shared" si="5"/>
        <v>"AguaQuente"</v>
      </c>
      <c r="P32" s="24" t="s">
        <v>13</v>
      </c>
      <c r="Q32" s="19" t="s">
        <v>13</v>
      </c>
      <c r="R32" s="24" t="s">
        <v>13</v>
      </c>
      <c r="S32" s="19" t="s">
        <v>13</v>
      </c>
      <c r="T32" s="24" t="s">
        <v>13</v>
      </c>
      <c r="U32" s="19" t="s">
        <v>13</v>
      </c>
      <c r="V32" s="19" t="s">
        <v>42</v>
      </c>
      <c r="W32" s="8" t="str">
        <f t="shared" si="7"/>
        <v>"Traçado da instalação  AguaQuente: Usa o ID do elemento  AQ.ID.200108"</v>
      </c>
    </row>
    <row r="33" spans="1:23" ht="7.5" customHeight="1" x14ac:dyDescent="0.25">
      <c r="A33" s="14">
        <v>33</v>
      </c>
      <c r="B33" s="9" t="s">
        <v>95</v>
      </c>
      <c r="C33" s="11" t="s">
        <v>44</v>
      </c>
      <c r="D33" s="16" t="s">
        <v>49</v>
      </c>
      <c r="E33" s="21" t="s">
        <v>60</v>
      </c>
      <c r="F33" s="16" t="s">
        <v>13</v>
      </c>
      <c r="G33" s="17" t="s">
        <v>13</v>
      </c>
      <c r="H33" s="16" t="s">
        <v>101</v>
      </c>
      <c r="I33" s="26" t="s">
        <v>112</v>
      </c>
      <c r="J33" s="16" t="s">
        <v>13</v>
      </c>
      <c r="K33" s="17" t="s">
        <v>13</v>
      </c>
      <c r="L33" s="16" t="s">
        <v>13</v>
      </c>
      <c r="M33" s="17" t="s">
        <v>13</v>
      </c>
      <c r="N33" s="24" t="s">
        <v>102</v>
      </c>
      <c r="O33" s="25" t="str">
        <f t="shared" si="5"/>
        <v>"AguaQuente"</v>
      </c>
      <c r="P33" s="24" t="s">
        <v>13</v>
      </c>
      <c r="Q33" s="19" t="s">
        <v>13</v>
      </c>
      <c r="R33" s="24" t="s">
        <v>13</v>
      </c>
      <c r="S33" s="19" t="s">
        <v>13</v>
      </c>
      <c r="T33" s="24" t="s">
        <v>13</v>
      </c>
      <c r="U33" s="19" t="s">
        <v>13</v>
      </c>
      <c r="V33" s="19" t="s">
        <v>42</v>
      </c>
      <c r="W33" s="8" t="str">
        <f t="shared" si="7"/>
        <v>"Traçado da instalação  AguaQuente: Usa o ID do elemento  AQ.ID.200109"</v>
      </c>
    </row>
    <row r="34" spans="1:23" ht="7.5" customHeight="1" x14ac:dyDescent="0.25">
      <c r="A34" s="14">
        <v>34</v>
      </c>
      <c r="B34" s="9" t="s">
        <v>96</v>
      </c>
      <c r="C34" s="11" t="s">
        <v>44</v>
      </c>
      <c r="D34" s="16" t="s">
        <v>49</v>
      </c>
      <c r="E34" s="21" t="s">
        <v>52</v>
      </c>
      <c r="F34" s="16" t="s">
        <v>13</v>
      </c>
      <c r="G34" s="17" t="s">
        <v>13</v>
      </c>
      <c r="H34" s="16" t="s">
        <v>101</v>
      </c>
      <c r="I34" s="26" t="s">
        <v>112</v>
      </c>
      <c r="J34" s="16" t="s">
        <v>13</v>
      </c>
      <c r="K34" s="17" t="s">
        <v>13</v>
      </c>
      <c r="L34" s="16" t="s">
        <v>13</v>
      </c>
      <c r="M34" s="17" t="s">
        <v>13</v>
      </c>
      <c r="N34" s="24" t="s">
        <v>102</v>
      </c>
      <c r="O34" s="25" t="str">
        <f t="shared" si="5"/>
        <v>"AguaQuente"</v>
      </c>
      <c r="P34" s="24" t="s">
        <v>13</v>
      </c>
      <c r="Q34" s="19" t="s">
        <v>13</v>
      </c>
      <c r="R34" s="24" t="s">
        <v>13</v>
      </c>
      <c r="S34" s="19" t="s">
        <v>13</v>
      </c>
      <c r="T34" s="24" t="s">
        <v>13</v>
      </c>
      <c r="U34" s="19" t="s">
        <v>13</v>
      </c>
      <c r="V34" s="19" t="s">
        <v>42</v>
      </c>
      <c r="W34" s="8" t="str">
        <f t="shared" si="7"/>
        <v>"Traçado da instalação  AguaQuente: Usa o ID do elemento  AQ.ID.200110"</v>
      </c>
    </row>
    <row r="35" spans="1:23" ht="7.5" customHeight="1" x14ac:dyDescent="0.25">
      <c r="A35" s="14">
        <v>35</v>
      </c>
      <c r="B35" s="9" t="s">
        <v>97</v>
      </c>
      <c r="C35" s="11" t="s">
        <v>44</v>
      </c>
      <c r="D35" s="16" t="s">
        <v>49</v>
      </c>
      <c r="E35" s="21" t="s">
        <v>50</v>
      </c>
      <c r="F35" s="16" t="s">
        <v>13</v>
      </c>
      <c r="G35" s="17" t="s">
        <v>13</v>
      </c>
      <c r="H35" s="16" t="s">
        <v>101</v>
      </c>
      <c r="I35" s="26" t="s">
        <v>112</v>
      </c>
      <c r="J35" s="16" t="s">
        <v>13</v>
      </c>
      <c r="K35" s="17" t="s">
        <v>13</v>
      </c>
      <c r="L35" s="16" t="s">
        <v>13</v>
      </c>
      <c r="M35" s="17" t="s">
        <v>13</v>
      </c>
      <c r="N35" s="24" t="s">
        <v>102</v>
      </c>
      <c r="O35" s="25" t="str">
        <f t="shared" si="5"/>
        <v>"AguaQuente"</v>
      </c>
      <c r="P35" s="24" t="s">
        <v>13</v>
      </c>
      <c r="Q35" s="19" t="s">
        <v>13</v>
      </c>
      <c r="R35" s="24" t="s">
        <v>13</v>
      </c>
      <c r="S35" s="19" t="s">
        <v>13</v>
      </c>
      <c r="T35" s="24" t="s">
        <v>13</v>
      </c>
      <c r="U35" s="19" t="s">
        <v>13</v>
      </c>
      <c r="V35" s="19" t="s">
        <v>42</v>
      </c>
      <c r="W35" s="8" t="str">
        <f t="shared" si="7"/>
        <v>"Traçado da instalação  AguaQuente: Usa o ID do elemento  AQ.ID.200111"</v>
      </c>
    </row>
    <row r="36" spans="1:23" ht="7.5" customHeight="1" x14ac:dyDescent="0.25">
      <c r="A36" s="14">
        <v>36</v>
      </c>
      <c r="B36" s="9" t="s">
        <v>98</v>
      </c>
      <c r="C36" s="11" t="s">
        <v>44</v>
      </c>
      <c r="D36" s="16" t="s">
        <v>49</v>
      </c>
      <c r="E36" s="21" t="s">
        <v>61</v>
      </c>
      <c r="F36" s="16" t="s">
        <v>13</v>
      </c>
      <c r="G36" s="17" t="s">
        <v>13</v>
      </c>
      <c r="H36" s="16" t="s">
        <v>101</v>
      </c>
      <c r="I36" s="26" t="s">
        <v>112</v>
      </c>
      <c r="J36" s="16" t="s">
        <v>13</v>
      </c>
      <c r="K36" s="17" t="s">
        <v>13</v>
      </c>
      <c r="L36" s="16" t="s">
        <v>13</v>
      </c>
      <c r="M36" s="17" t="s">
        <v>13</v>
      </c>
      <c r="N36" s="24" t="s">
        <v>102</v>
      </c>
      <c r="O36" s="25" t="str">
        <f t="shared" si="5"/>
        <v>"AguaQuente"</v>
      </c>
      <c r="P36" s="24" t="s">
        <v>13</v>
      </c>
      <c r="Q36" s="19" t="s">
        <v>13</v>
      </c>
      <c r="R36" s="24" t="s">
        <v>13</v>
      </c>
      <c r="S36" s="19" t="s">
        <v>13</v>
      </c>
      <c r="T36" s="24" t="s">
        <v>13</v>
      </c>
      <c r="U36" s="19" t="s">
        <v>13</v>
      </c>
      <c r="V36" s="19" t="s">
        <v>42</v>
      </c>
      <c r="W36" s="8" t="str">
        <f t="shared" si="7"/>
        <v>"Traçado da instalação  AguaQuente: Usa o ID do elemento  AQ.ID.200112"</v>
      </c>
    </row>
    <row r="37" spans="1:23" ht="7.5" customHeight="1" x14ac:dyDescent="0.25">
      <c r="A37" s="14">
        <v>37</v>
      </c>
      <c r="B37" s="9" t="s">
        <v>99</v>
      </c>
      <c r="C37" s="11" t="s">
        <v>44</v>
      </c>
      <c r="D37" s="16" t="s">
        <v>49</v>
      </c>
      <c r="E37" s="21" t="s">
        <v>63</v>
      </c>
      <c r="F37" s="16" t="s">
        <v>13</v>
      </c>
      <c r="G37" s="17" t="s">
        <v>13</v>
      </c>
      <c r="H37" s="16" t="s">
        <v>101</v>
      </c>
      <c r="I37" s="26" t="s">
        <v>112</v>
      </c>
      <c r="J37" s="16" t="s">
        <v>13</v>
      </c>
      <c r="K37" s="17" t="s">
        <v>13</v>
      </c>
      <c r="L37" s="16" t="s">
        <v>13</v>
      </c>
      <c r="M37" s="17" t="s">
        <v>13</v>
      </c>
      <c r="N37" s="24" t="s">
        <v>102</v>
      </c>
      <c r="O37" s="25" t="str">
        <f t="shared" si="5"/>
        <v>"AguaQuente"</v>
      </c>
      <c r="P37" s="24" t="s">
        <v>13</v>
      </c>
      <c r="Q37" s="19" t="s">
        <v>13</v>
      </c>
      <c r="R37" s="24" t="s">
        <v>13</v>
      </c>
      <c r="S37" s="19" t="s">
        <v>13</v>
      </c>
      <c r="T37" s="24" t="s">
        <v>13</v>
      </c>
      <c r="U37" s="19" t="s">
        <v>13</v>
      </c>
      <c r="V37" s="19" t="s">
        <v>42</v>
      </c>
      <c r="W37" s="8" t="str">
        <f t="shared" si="7"/>
        <v>"Traçado da instalação  AguaQuente: Usa o ID do elemento  AQ.ID.200113"</v>
      </c>
    </row>
    <row r="38" spans="1:23" ht="7.5" customHeight="1" x14ac:dyDescent="0.25">
      <c r="A38" s="14">
        <v>38</v>
      </c>
      <c r="B38" s="9" t="s">
        <v>100</v>
      </c>
      <c r="C38" s="11" t="s">
        <v>44</v>
      </c>
      <c r="D38" s="16" t="s">
        <v>49</v>
      </c>
      <c r="E38" s="21" t="s">
        <v>64</v>
      </c>
      <c r="F38" s="16" t="s">
        <v>13</v>
      </c>
      <c r="G38" s="17" t="s">
        <v>13</v>
      </c>
      <c r="H38" s="16" t="s">
        <v>101</v>
      </c>
      <c r="I38" s="26" t="s">
        <v>112</v>
      </c>
      <c r="J38" s="16" t="s">
        <v>13</v>
      </c>
      <c r="K38" s="17" t="s">
        <v>13</v>
      </c>
      <c r="L38" s="16" t="s">
        <v>13</v>
      </c>
      <c r="M38" s="17" t="s">
        <v>13</v>
      </c>
      <c r="N38" s="24" t="s">
        <v>102</v>
      </c>
      <c r="O38" s="25" t="str">
        <f t="shared" si="5"/>
        <v>"AguaQuente"</v>
      </c>
      <c r="P38" s="24" t="s">
        <v>13</v>
      </c>
      <c r="Q38" s="19" t="s">
        <v>13</v>
      </c>
      <c r="R38" s="24" t="s">
        <v>13</v>
      </c>
      <c r="S38" s="19" t="s">
        <v>13</v>
      </c>
      <c r="T38" s="24" t="s">
        <v>13</v>
      </c>
      <c r="U38" s="19" t="s">
        <v>13</v>
      </c>
      <c r="V38" s="19" t="s">
        <v>42</v>
      </c>
      <c r="W38" s="8" t="str">
        <f t="shared" si="7"/>
        <v>"Traçado da instalação  AguaQuente: Usa o ID do elemento  AQ.ID.200114"</v>
      </c>
    </row>
    <row r="39" spans="1:23" ht="7.5" customHeight="1" x14ac:dyDescent="0.25">
      <c r="A39" s="14">
        <v>39</v>
      </c>
      <c r="B39" s="9" t="s">
        <v>66</v>
      </c>
      <c r="C39" s="11" t="s">
        <v>45</v>
      </c>
      <c r="D39" s="16" t="s">
        <v>49</v>
      </c>
      <c r="E39" s="21" t="s">
        <v>62</v>
      </c>
      <c r="F39" s="16" t="s">
        <v>13</v>
      </c>
      <c r="G39" s="17" t="s">
        <v>13</v>
      </c>
      <c r="H39" s="16" t="s">
        <v>101</v>
      </c>
      <c r="I39" s="26" t="s">
        <v>113</v>
      </c>
      <c r="J39" s="16" t="s">
        <v>13</v>
      </c>
      <c r="K39" s="17" t="s">
        <v>13</v>
      </c>
      <c r="L39" s="16" t="s">
        <v>13</v>
      </c>
      <c r="M39" s="17" t="s">
        <v>13</v>
      </c>
      <c r="N39" s="24" t="s">
        <v>102</v>
      </c>
      <c r="O39" s="25" t="str">
        <f t="shared" si="5"/>
        <v>"EsgotoPrimário"</v>
      </c>
      <c r="P39" s="24" t="s">
        <v>13</v>
      </c>
      <c r="Q39" s="19" t="s">
        <v>13</v>
      </c>
      <c r="R39" s="24" t="s">
        <v>13</v>
      </c>
      <c r="S39" s="19" t="s">
        <v>13</v>
      </c>
      <c r="T39" s="24" t="s">
        <v>13</v>
      </c>
      <c r="U39" s="19" t="s">
        <v>13</v>
      </c>
      <c r="V39" s="19" t="s">
        <v>42</v>
      </c>
      <c r="W39" s="8" t="str">
        <f t="shared" si="7"/>
        <v>"Traçado da instalação  EsgotoPrimário: Usa o ID do elemento  ESGP.ID.900108"</v>
      </c>
    </row>
    <row r="40" spans="1:23" ht="7.5" customHeight="1" x14ac:dyDescent="0.25">
      <c r="A40" s="14">
        <v>40</v>
      </c>
      <c r="B40" s="9" t="s">
        <v>67</v>
      </c>
      <c r="C40" s="11" t="s">
        <v>45</v>
      </c>
      <c r="D40" s="16" t="s">
        <v>49</v>
      </c>
      <c r="E40" s="21" t="s">
        <v>60</v>
      </c>
      <c r="F40" s="16" t="s">
        <v>13</v>
      </c>
      <c r="G40" s="17" t="s">
        <v>13</v>
      </c>
      <c r="H40" s="16" t="s">
        <v>101</v>
      </c>
      <c r="I40" s="26" t="s">
        <v>113</v>
      </c>
      <c r="J40" s="16" t="s">
        <v>13</v>
      </c>
      <c r="K40" s="17" t="s">
        <v>13</v>
      </c>
      <c r="L40" s="16" t="s">
        <v>13</v>
      </c>
      <c r="M40" s="17" t="s">
        <v>13</v>
      </c>
      <c r="N40" s="24" t="s">
        <v>102</v>
      </c>
      <c r="O40" s="25" t="str">
        <f t="shared" si="5"/>
        <v>"EsgotoPrimário"</v>
      </c>
      <c r="P40" s="24" t="s">
        <v>13</v>
      </c>
      <c r="Q40" s="19" t="s">
        <v>13</v>
      </c>
      <c r="R40" s="24" t="s">
        <v>13</v>
      </c>
      <c r="S40" s="19" t="s">
        <v>13</v>
      </c>
      <c r="T40" s="24" t="s">
        <v>13</v>
      </c>
      <c r="U40" s="19" t="s">
        <v>13</v>
      </c>
      <c r="V40" s="19" t="s">
        <v>42</v>
      </c>
      <c r="W40" s="8" t="str">
        <f t="shared" si="7"/>
        <v>"Traçado da instalação  EsgotoPrimário: Usa o ID do elemento  ESGP.ID.900109"</v>
      </c>
    </row>
    <row r="41" spans="1:23" ht="7.5" customHeight="1" x14ac:dyDescent="0.25">
      <c r="A41" s="14">
        <v>41</v>
      </c>
      <c r="B41" s="9" t="s">
        <v>68</v>
      </c>
      <c r="C41" s="11" t="s">
        <v>45</v>
      </c>
      <c r="D41" s="16" t="s">
        <v>49</v>
      </c>
      <c r="E41" s="21" t="s">
        <v>52</v>
      </c>
      <c r="F41" s="16" t="s">
        <v>13</v>
      </c>
      <c r="G41" s="17" t="s">
        <v>13</v>
      </c>
      <c r="H41" s="16" t="s">
        <v>101</v>
      </c>
      <c r="I41" s="26" t="s">
        <v>113</v>
      </c>
      <c r="J41" s="16" t="s">
        <v>13</v>
      </c>
      <c r="K41" s="17" t="s">
        <v>13</v>
      </c>
      <c r="L41" s="16" t="s">
        <v>13</v>
      </c>
      <c r="M41" s="17" t="s">
        <v>13</v>
      </c>
      <c r="N41" s="24" t="s">
        <v>102</v>
      </c>
      <c r="O41" s="25" t="str">
        <f t="shared" si="5"/>
        <v>"EsgotoPrimário"</v>
      </c>
      <c r="P41" s="24" t="s">
        <v>13</v>
      </c>
      <c r="Q41" s="19" t="s">
        <v>13</v>
      </c>
      <c r="R41" s="24" t="s">
        <v>13</v>
      </c>
      <c r="S41" s="19" t="s">
        <v>13</v>
      </c>
      <c r="T41" s="24" t="s">
        <v>13</v>
      </c>
      <c r="U41" s="19" t="s">
        <v>13</v>
      </c>
      <c r="V41" s="19" t="s">
        <v>42</v>
      </c>
      <c r="W41" s="8" t="str">
        <f t="shared" si="7"/>
        <v>"Traçado da instalação  EsgotoPrimário: Usa o ID do elemento  ESGP.ID.900110"</v>
      </c>
    </row>
    <row r="42" spans="1:23" ht="7.5" customHeight="1" x14ac:dyDescent="0.25">
      <c r="A42" s="14">
        <v>42</v>
      </c>
      <c r="B42" s="9" t="s">
        <v>69</v>
      </c>
      <c r="C42" s="11" t="s">
        <v>45</v>
      </c>
      <c r="D42" s="16" t="s">
        <v>49</v>
      </c>
      <c r="E42" s="21" t="s">
        <v>50</v>
      </c>
      <c r="F42" s="16" t="s">
        <v>13</v>
      </c>
      <c r="G42" s="17" t="s">
        <v>13</v>
      </c>
      <c r="H42" s="16" t="s">
        <v>101</v>
      </c>
      <c r="I42" s="26" t="s">
        <v>113</v>
      </c>
      <c r="J42" s="16" t="s">
        <v>13</v>
      </c>
      <c r="K42" s="17" t="s">
        <v>13</v>
      </c>
      <c r="L42" s="16" t="s">
        <v>13</v>
      </c>
      <c r="M42" s="17" t="s">
        <v>13</v>
      </c>
      <c r="N42" s="24" t="s">
        <v>102</v>
      </c>
      <c r="O42" s="25" t="str">
        <f t="shared" si="5"/>
        <v>"EsgotoPrimário"</v>
      </c>
      <c r="P42" s="24" t="s">
        <v>13</v>
      </c>
      <c r="Q42" s="19" t="s">
        <v>13</v>
      </c>
      <c r="R42" s="24" t="s">
        <v>13</v>
      </c>
      <c r="S42" s="19" t="s">
        <v>13</v>
      </c>
      <c r="T42" s="24" t="s">
        <v>13</v>
      </c>
      <c r="U42" s="19" t="s">
        <v>13</v>
      </c>
      <c r="V42" s="19" t="s">
        <v>42</v>
      </c>
      <c r="W42" s="8" t="str">
        <f t="shared" si="7"/>
        <v>"Traçado da instalação  EsgotoPrimário: Usa o ID do elemento  ESGP.ID.900111"</v>
      </c>
    </row>
    <row r="43" spans="1:23" ht="7.5" customHeight="1" x14ac:dyDescent="0.25">
      <c r="A43" s="14">
        <v>43</v>
      </c>
      <c r="B43" s="9" t="s">
        <v>70</v>
      </c>
      <c r="C43" s="11" t="s">
        <v>45</v>
      </c>
      <c r="D43" s="16" t="s">
        <v>49</v>
      </c>
      <c r="E43" s="21" t="s">
        <v>61</v>
      </c>
      <c r="F43" s="16" t="s">
        <v>13</v>
      </c>
      <c r="G43" s="17" t="s">
        <v>13</v>
      </c>
      <c r="H43" s="16" t="s">
        <v>101</v>
      </c>
      <c r="I43" s="26" t="s">
        <v>113</v>
      </c>
      <c r="J43" s="16" t="s">
        <v>13</v>
      </c>
      <c r="K43" s="17" t="s">
        <v>13</v>
      </c>
      <c r="L43" s="16" t="s">
        <v>13</v>
      </c>
      <c r="M43" s="17" t="s">
        <v>13</v>
      </c>
      <c r="N43" s="24" t="s">
        <v>102</v>
      </c>
      <c r="O43" s="25" t="str">
        <f t="shared" si="5"/>
        <v>"EsgotoPrimário"</v>
      </c>
      <c r="P43" s="24" t="s">
        <v>13</v>
      </c>
      <c r="Q43" s="19" t="s">
        <v>13</v>
      </c>
      <c r="R43" s="24" t="s">
        <v>13</v>
      </c>
      <c r="S43" s="19" t="s">
        <v>13</v>
      </c>
      <c r="T43" s="24" t="s">
        <v>13</v>
      </c>
      <c r="U43" s="19" t="s">
        <v>13</v>
      </c>
      <c r="V43" s="19" t="s">
        <v>42</v>
      </c>
      <c r="W43" s="8" t="str">
        <f t="shared" si="7"/>
        <v>"Traçado da instalação  EsgotoPrimário: Usa o ID do elemento  ESGP.ID.900112"</v>
      </c>
    </row>
    <row r="44" spans="1:23" ht="7.5" customHeight="1" x14ac:dyDescent="0.25">
      <c r="A44" s="14">
        <v>44</v>
      </c>
      <c r="B44" s="9" t="s">
        <v>71</v>
      </c>
      <c r="C44" s="11" t="s">
        <v>45</v>
      </c>
      <c r="D44" s="16" t="s">
        <v>49</v>
      </c>
      <c r="E44" s="21" t="s">
        <v>63</v>
      </c>
      <c r="F44" s="16" t="s">
        <v>13</v>
      </c>
      <c r="G44" s="17" t="s">
        <v>13</v>
      </c>
      <c r="H44" s="16" t="s">
        <v>101</v>
      </c>
      <c r="I44" s="26" t="s">
        <v>113</v>
      </c>
      <c r="J44" s="16" t="s">
        <v>13</v>
      </c>
      <c r="K44" s="17" t="s">
        <v>13</v>
      </c>
      <c r="L44" s="16" t="s">
        <v>13</v>
      </c>
      <c r="M44" s="17" t="s">
        <v>13</v>
      </c>
      <c r="N44" s="24" t="s">
        <v>102</v>
      </c>
      <c r="O44" s="25" t="str">
        <f t="shared" si="5"/>
        <v>"EsgotoPrimário"</v>
      </c>
      <c r="P44" s="24" t="s">
        <v>13</v>
      </c>
      <c r="Q44" s="19" t="s">
        <v>13</v>
      </c>
      <c r="R44" s="24" t="s">
        <v>13</v>
      </c>
      <c r="S44" s="19" t="s">
        <v>13</v>
      </c>
      <c r="T44" s="24" t="s">
        <v>13</v>
      </c>
      <c r="U44" s="19" t="s">
        <v>13</v>
      </c>
      <c r="V44" s="19" t="s">
        <v>42</v>
      </c>
      <c r="W44" s="8" t="str">
        <f t="shared" si="7"/>
        <v>"Traçado da instalação  EsgotoPrimário: Usa o ID do elemento  ESGP.ID.900113"</v>
      </c>
    </row>
    <row r="45" spans="1:23" ht="7.5" customHeight="1" x14ac:dyDescent="0.25">
      <c r="A45" s="14">
        <v>45</v>
      </c>
      <c r="B45" s="9" t="s">
        <v>72</v>
      </c>
      <c r="C45" s="11" t="s">
        <v>45</v>
      </c>
      <c r="D45" s="16" t="s">
        <v>49</v>
      </c>
      <c r="E45" s="21" t="s">
        <v>64</v>
      </c>
      <c r="F45" s="16" t="s">
        <v>13</v>
      </c>
      <c r="G45" s="17" t="s">
        <v>13</v>
      </c>
      <c r="H45" s="16" t="s">
        <v>101</v>
      </c>
      <c r="I45" s="26" t="s">
        <v>113</v>
      </c>
      <c r="J45" s="16" t="s">
        <v>13</v>
      </c>
      <c r="K45" s="17" t="s">
        <v>13</v>
      </c>
      <c r="L45" s="16" t="s">
        <v>13</v>
      </c>
      <c r="M45" s="17" t="s">
        <v>13</v>
      </c>
      <c r="N45" s="24" t="s">
        <v>102</v>
      </c>
      <c r="O45" s="25" t="str">
        <f t="shared" si="5"/>
        <v>"EsgotoPrimário"</v>
      </c>
      <c r="P45" s="24" t="s">
        <v>13</v>
      </c>
      <c r="Q45" s="19" t="s">
        <v>13</v>
      </c>
      <c r="R45" s="24" t="s">
        <v>13</v>
      </c>
      <c r="S45" s="19" t="s">
        <v>13</v>
      </c>
      <c r="T45" s="24" t="s">
        <v>13</v>
      </c>
      <c r="U45" s="19" t="s">
        <v>13</v>
      </c>
      <c r="V45" s="19" t="s">
        <v>42</v>
      </c>
      <c r="W45" s="8" t="str">
        <f t="shared" si="7"/>
        <v>"Traçado da instalação  EsgotoPrimário: Usa o ID do elemento  ESGP.ID.900114"</v>
      </c>
    </row>
    <row r="46" spans="1:23" ht="7.5" customHeight="1" x14ac:dyDescent="0.25">
      <c r="A46" s="14">
        <v>46</v>
      </c>
      <c r="B46" s="9" t="s">
        <v>73</v>
      </c>
      <c r="C46" s="11" t="s">
        <v>46</v>
      </c>
      <c r="D46" s="16" t="s">
        <v>49</v>
      </c>
      <c r="E46" s="21" t="s">
        <v>62</v>
      </c>
      <c r="F46" s="16" t="s">
        <v>13</v>
      </c>
      <c r="G46" s="17" t="s">
        <v>13</v>
      </c>
      <c r="H46" s="16" t="s">
        <v>101</v>
      </c>
      <c r="I46" s="26" t="s">
        <v>114</v>
      </c>
      <c r="J46" s="16" t="s">
        <v>13</v>
      </c>
      <c r="K46" s="17" t="s">
        <v>13</v>
      </c>
      <c r="L46" s="16" t="s">
        <v>13</v>
      </c>
      <c r="M46" s="17" t="s">
        <v>13</v>
      </c>
      <c r="N46" s="24" t="s">
        <v>102</v>
      </c>
      <c r="O46" s="25" t="str">
        <f t="shared" si="5"/>
        <v>"EsgotoSecundário"</v>
      </c>
      <c r="P46" s="24" t="s">
        <v>13</v>
      </c>
      <c r="Q46" s="19" t="s">
        <v>13</v>
      </c>
      <c r="R46" s="24" t="s">
        <v>13</v>
      </c>
      <c r="S46" s="19" t="s">
        <v>13</v>
      </c>
      <c r="T46" s="24" t="s">
        <v>13</v>
      </c>
      <c r="U46" s="19" t="s">
        <v>13</v>
      </c>
      <c r="V46" s="19" t="s">
        <v>42</v>
      </c>
      <c r="W46" s="8" t="str">
        <f t="shared" si="7"/>
        <v>"Traçado da instalação  EsgotoSecundário: Usa o ID do elemento  ESGS.ID.910108"</v>
      </c>
    </row>
    <row r="47" spans="1:23" ht="7.5" customHeight="1" x14ac:dyDescent="0.25">
      <c r="A47" s="14">
        <v>47</v>
      </c>
      <c r="B47" s="9" t="s">
        <v>74</v>
      </c>
      <c r="C47" s="11" t="s">
        <v>46</v>
      </c>
      <c r="D47" s="16" t="s">
        <v>49</v>
      </c>
      <c r="E47" s="21" t="s">
        <v>60</v>
      </c>
      <c r="F47" s="16" t="s">
        <v>13</v>
      </c>
      <c r="G47" s="17" t="s">
        <v>13</v>
      </c>
      <c r="H47" s="16" t="s">
        <v>101</v>
      </c>
      <c r="I47" s="26" t="s">
        <v>114</v>
      </c>
      <c r="J47" s="16" t="s">
        <v>13</v>
      </c>
      <c r="K47" s="17" t="s">
        <v>13</v>
      </c>
      <c r="L47" s="16" t="s">
        <v>13</v>
      </c>
      <c r="M47" s="17" t="s">
        <v>13</v>
      </c>
      <c r="N47" s="24" t="s">
        <v>102</v>
      </c>
      <c r="O47" s="25" t="str">
        <f t="shared" si="5"/>
        <v>"EsgotoSecundário"</v>
      </c>
      <c r="P47" s="24" t="s">
        <v>13</v>
      </c>
      <c r="Q47" s="19" t="s">
        <v>13</v>
      </c>
      <c r="R47" s="24" t="s">
        <v>13</v>
      </c>
      <c r="S47" s="19" t="s">
        <v>13</v>
      </c>
      <c r="T47" s="24" t="s">
        <v>13</v>
      </c>
      <c r="U47" s="19" t="s">
        <v>13</v>
      </c>
      <c r="V47" s="19" t="s">
        <v>42</v>
      </c>
      <c r="W47" s="8" t="str">
        <f t="shared" si="7"/>
        <v>"Traçado da instalação  EsgotoSecundário: Usa o ID do elemento  ESGS.ID.910109"</v>
      </c>
    </row>
    <row r="48" spans="1:23" ht="7.5" customHeight="1" x14ac:dyDescent="0.25">
      <c r="A48" s="14">
        <v>48</v>
      </c>
      <c r="B48" s="9" t="s">
        <v>75</v>
      </c>
      <c r="C48" s="11" t="s">
        <v>46</v>
      </c>
      <c r="D48" s="16" t="s">
        <v>49</v>
      </c>
      <c r="E48" s="21" t="s">
        <v>52</v>
      </c>
      <c r="F48" s="16" t="s">
        <v>13</v>
      </c>
      <c r="G48" s="17" t="s">
        <v>13</v>
      </c>
      <c r="H48" s="16" t="s">
        <v>101</v>
      </c>
      <c r="I48" s="26" t="s">
        <v>114</v>
      </c>
      <c r="J48" s="16" t="s">
        <v>13</v>
      </c>
      <c r="K48" s="17" t="s">
        <v>13</v>
      </c>
      <c r="L48" s="16" t="s">
        <v>13</v>
      </c>
      <c r="M48" s="17" t="s">
        <v>13</v>
      </c>
      <c r="N48" s="24" t="s">
        <v>102</v>
      </c>
      <c r="O48" s="25" t="str">
        <f t="shared" si="5"/>
        <v>"EsgotoSecundário"</v>
      </c>
      <c r="P48" s="24" t="s">
        <v>13</v>
      </c>
      <c r="Q48" s="19" t="s">
        <v>13</v>
      </c>
      <c r="R48" s="24" t="s">
        <v>13</v>
      </c>
      <c r="S48" s="19" t="s">
        <v>13</v>
      </c>
      <c r="T48" s="24" t="s">
        <v>13</v>
      </c>
      <c r="U48" s="19" t="s">
        <v>13</v>
      </c>
      <c r="V48" s="19" t="s">
        <v>42</v>
      </c>
      <c r="W48" s="8" t="str">
        <f t="shared" si="7"/>
        <v>"Traçado da instalação  EsgotoSecundário: Usa o ID do elemento  ESGS.ID.910110"</v>
      </c>
    </row>
    <row r="49" spans="1:23" ht="7.5" customHeight="1" x14ac:dyDescent="0.25">
      <c r="A49" s="14">
        <v>49</v>
      </c>
      <c r="B49" s="9" t="s">
        <v>76</v>
      </c>
      <c r="C49" s="11" t="s">
        <v>46</v>
      </c>
      <c r="D49" s="16" t="s">
        <v>49</v>
      </c>
      <c r="E49" s="21" t="s">
        <v>50</v>
      </c>
      <c r="F49" s="16" t="s">
        <v>13</v>
      </c>
      <c r="G49" s="17" t="s">
        <v>13</v>
      </c>
      <c r="H49" s="16" t="s">
        <v>101</v>
      </c>
      <c r="I49" s="26" t="s">
        <v>114</v>
      </c>
      <c r="J49" s="16" t="s">
        <v>13</v>
      </c>
      <c r="K49" s="17" t="s">
        <v>13</v>
      </c>
      <c r="L49" s="16" t="s">
        <v>13</v>
      </c>
      <c r="M49" s="17" t="s">
        <v>13</v>
      </c>
      <c r="N49" s="24" t="s">
        <v>102</v>
      </c>
      <c r="O49" s="25" t="str">
        <f t="shared" si="5"/>
        <v>"EsgotoSecundário"</v>
      </c>
      <c r="P49" s="24" t="s">
        <v>13</v>
      </c>
      <c r="Q49" s="19" t="s">
        <v>13</v>
      </c>
      <c r="R49" s="24" t="s">
        <v>13</v>
      </c>
      <c r="S49" s="19" t="s">
        <v>13</v>
      </c>
      <c r="T49" s="24" t="s">
        <v>13</v>
      </c>
      <c r="U49" s="19" t="s">
        <v>13</v>
      </c>
      <c r="V49" s="19" t="s">
        <v>42</v>
      </c>
      <c r="W49" s="8" t="str">
        <f t="shared" si="7"/>
        <v>"Traçado da instalação  EsgotoSecundário: Usa o ID do elemento  ESGS.ID.910111"</v>
      </c>
    </row>
    <row r="50" spans="1:23" ht="7.5" customHeight="1" x14ac:dyDescent="0.25">
      <c r="A50" s="14">
        <v>50</v>
      </c>
      <c r="B50" s="9" t="s">
        <v>77</v>
      </c>
      <c r="C50" s="11" t="s">
        <v>46</v>
      </c>
      <c r="D50" s="16" t="s">
        <v>49</v>
      </c>
      <c r="E50" s="21" t="s">
        <v>61</v>
      </c>
      <c r="F50" s="16" t="s">
        <v>13</v>
      </c>
      <c r="G50" s="17" t="s">
        <v>13</v>
      </c>
      <c r="H50" s="16" t="s">
        <v>101</v>
      </c>
      <c r="I50" s="26" t="s">
        <v>114</v>
      </c>
      <c r="J50" s="16" t="s">
        <v>13</v>
      </c>
      <c r="K50" s="17" t="s">
        <v>13</v>
      </c>
      <c r="L50" s="16" t="s">
        <v>13</v>
      </c>
      <c r="M50" s="17" t="s">
        <v>13</v>
      </c>
      <c r="N50" s="24" t="s">
        <v>102</v>
      </c>
      <c r="O50" s="25" t="str">
        <f t="shared" si="5"/>
        <v>"EsgotoSecundário"</v>
      </c>
      <c r="P50" s="24" t="s">
        <v>13</v>
      </c>
      <c r="Q50" s="19" t="s">
        <v>13</v>
      </c>
      <c r="R50" s="24" t="s">
        <v>13</v>
      </c>
      <c r="S50" s="19" t="s">
        <v>13</v>
      </c>
      <c r="T50" s="24" t="s">
        <v>13</v>
      </c>
      <c r="U50" s="19" t="s">
        <v>13</v>
      </c>
      <c r="V50" s="19" t="s">
        <v>42</v>
      </c>
      <c r="W50" s="8" t="str">
        <f t="shared" si="7"/>
        <v>"Traçado da instalação  EsgotoSecundário: Usa o ID do elemento  ESGS.ID.910112"</v>
      </c>
    </row>
    <row r="51" spans="1:23" ht="7.5" customHeight="1" x14ac:dyDescent="0.25">
      <c r="A51" s="14">
        <v>51</v>
      </c>
      <c r="B51" s="9" t="s">
        <v>78</v>
      </c>
      <c r="C51" s="11" t="s">
        <v>46</v>
      </c>
      <c r="D51" s="16" t="s">
        <v>49</v>
      </c>
      <c r="E51" s="21" t="s">
        <v>63</v>
      </c>
      <c r="F51" s="16" t="s">
        <v>13</v>
      </c>
      <c r="G51" s="17" t="s">
        <v>13</v>
      </c>
      <c r="H51" s="16" t="s">
        <v>101</v>
      </c>
      <c r="I51" s="26" t="s">
        <v>114</v>
      </c>
      <c r="J51" s="16" t="s">
        <v>13</v>
      </c>
      <c r="K51" s="17" t="s">
        <v>13</v>
      </c>
      <c r="L51" s="16" t="s">
        <v>13</v>
      </c>
      <c r="M51" s="17" t="s">
        <v>13</v>
      </c>
      <c r="N51" s="24" t="s">
        <v>102</v>
      </c>
      <c r="O51" s="25" t="str">
        <f t="shared" si="5"/>
        <v>"EsgotoSecundário"</v>
      </c>
      <c r="P51" s="24" t="s">
        <v>13</v>
      </c>
      <c r="Q51" s="19" t="s">
        <v>13</v>
      </c>
      <c r="R51" s="24" t="s">
        <v>13</v>
      </c>
      <c r="S51" s="19" t="s">
        <v>13</v>
      </c>
      <c r="T51" s="24" t="s">
        <v>13</v>
      </c>
      <c r="U51" s="19" t="s">
        <v>13</v>
      </c>
      <c r="V51" s="19" t="s">
        <v>42</v>
      </c>
      <c r="W51" s="8" t="str">
        <f t="shared" si="7"/>
        <v>"Traçado da instalação  EsgotoSecundário: Usa o ID do elemento  ESGS.ID.910113"</v>
      </c>
    </row>
    <row r="52" spans="1:23" ht="7.5" customHeight="1" x14ac:dyDescent="0.25">
      <c r="A52" s="14">
        <v>52</v>
      </c>
      <c r="B52" s="9" t="s">
        <v>79</v>
      </c>
      <c r="C52" s="11" t="s">
        <v>46</v>
      </c>
      <c r="D52" s="16" t="s">
        <v>49</v>
      </c>
      <c r="E52" s="21" t="s">
        <v>64</v>
      </c>
      <c r="F52" s="16" t="s">
        <v>13</v>
      </c>
      <c r="G52" s="17" t="s">
        <v>13</v>
      </c>
      <c r="H52" s="16" t="s">
        <v>101</v>
      </c>
      <c r="I52" s="26" t="s">
        <v>114</v>
      </c>
      <c r="J52" s="16" t="s">
        <v>13</v>
      </c>
      <c r="K52" s="17" t="s">
        <v>13</v>
      </c>
      <c r="L52" s="16" t="s">
        <v>13</v>
      </c>
      <c r="M52" s="17" t="s">
        <v>13</v>
      </c>
      <c r="N52" s="24" t="s">
        <v>102</v>
      </c>
      <c r="O52" s="25" t="str">
        <f t="shared" si="5"/>
        <v>"EsgotoSecundário"</v>
      </c>
      <c r="P52" s="24" t="s">
        <v>13</v>
      </c>
      <c r="Q52" s="19" t="s">
        <v>13</v>
      </c>
      <c r="R52" s="24" t="s">
        <v>13</v>
      </c>
      <c r="S52" s="19" t="s">
        <v>13</v>
      </c>
      <c r="T52" s="24" t="s">
        <v>13</v>
      </c>
      <c r="U52" s="19" t="s">
        <v>13</v>
      </c>
      <c r="V52" s="19" t="s">
        <v>42</v>
      </c>
      <c r="W52" s="8" t="str">
        <f t="shared" si="7"/>
        <v>"Traçado da instalação  EsgotoSecundário: Usa o ID do elemento  ESGS.ID.910114"</v>
      </c>
    </row>
    <row r="53" spans="1:23" ht="7.5" customHeight="1" x14ac:dyDescent="0.25">
      <c r="A53" s="14">
        <v>53</v>
      </c>
      <c r="B53" s="9" t="s">
        <v>80</v>
      </c>
      <c r="C53" s="11" t="s">
        <v>116</v>
      </c>
      <c r="D53" s="16" t="s">
        <v>49</v>
      </c>
      <c r="E53" s="21" t="s">
        <v>62</v>
      </c>
      <c r="F53" s="16" t="s">
        <v>13</v>
      </c>
      <c r="G53" s="17" t="s">
        <v>13</v>
      </c>
      <c r="H53" s="16" t="s">
        <v>101</v>
      </c>
      <c r="I53" s="26" t="s">
        <v>115</v>
      </c>
      <c r="J53" s="16" t="s">
        <v>13</v>
      </c>
      <c r="K53" s="17" t="s">
        <v>13</v>
      </c>
      <c r="L53" s="16" t="s">
        <v>13</v>
      </c>
      <c r="M53" s="17" t="s">
        <v>13</v>
      </c>
      <c r="N53" s="24" t="s">
        <v>102</v>
      </c>
      <c r="O53" s="25" t="str">
        <f t="shared" si="5"/>
        <v>"VentilaçãoEsgoto"</v>
      </c>
      <c r="P53" s="24" t="s">
        <v>13</v>
      </c>
      <c r="Q53" s="19" t="s">
        <v>13</v>
      </c>
      <c r="R53" s="24" t="s">
        <v>13</v>
      </c>
      <c r="S53" s="19" t="s">
        <v>13</v>
      </c>
      <c r="T53" s="24" t="s">
        <v>13</v>
      </c>
      <c r="U53" s="19" t="s">
        <v>13</v>
      </c>
      <c r="V53" s="19" t="s">
        <v>42</v>
      </c>
      <c r="W53" s="8" t="str">
        <f t="shared" si="7"/>
        <v>"Traçado da instalação  VentilaçãoEsgoto: Usa o ID do elemento  VENT.ID.920100"</v>
      </c>
    </row>
    <row r="54" spans="1:23" ht="7.5" customHeight="1" x14ac:dyDescent="0.25">
      <c r="A54" s="14">
        <v>54</v>
      </c>
      <c r="B54" s="9" t="s">
        <v>81</v>
      </c>
      <c r="C54" s="11" t="s">
        <v>116</v>
      </c>
      <c r="D54" s="16" t="s">
        <v>49</v>
      </c>
      <c r="E54" s="21" t="s">
        <v>60</v>
      </c>
      <c r="F54" s="16" t="s">
        <v>13</v>
      </c>
      <c r="G54" s="17" t="s">
        <v>13</v>
      </c>
      <c r="H54" s="16" t="s">
        <v>101</v>
      </c>
      <c r="I54" s="26" t="s">
        <v>115</v>
      </c>
      <c r="J54" s="16" t="s">
        <v>13</v>
      </c>
      <c r="K54" s="17" t="s">
        <v>13</v>
      </c>
      <c r="L54" s="16" t="s">
        <v>13</v>
      </c>
      <c r="M54" s="17" t="s">
        <v>13</v>
      </c>
      <c r="N54" s="24" t="s">
        <v>102</v>
      </c>
      <c r="O54" s="25" t="str">
        <f t="shared" si="5"/>
        <v>"VentilaçãoEsgoto"</v>
      </c>
      <c r="P54" s="24" t="s">
        <v>13</v>
      </c>
      <c r="Q54" s="19" t="s">
        <v>13</v>
      </c>
      <c r="R54" s="24" t="s">
        <v>13</v>
      </c>
      <c r="S54" s="19" t="s">
        <v>13</v>
      </c>
      <c r="T54" s="24" t="s">
        <v>13</v>
      </c>
      <c r="U54" s="19" t="s">
        <v>13</v>
      </c>
      <c r="V54" s="19" t="s">
        <v>42</v>
      </c>
      <c r="W54" s="8" t="str">
        <f t="shared" si="7"/>
        <v>"Traçado da instalação  VentilaçãoEsgoto: Usa o ID do elemento  VENT.ID.920108"</v>
      </c>
    </row>
    <row r="55" spans="1:23" ht="7.5" customHeight="1" x14ac:dyDescent="0.25">
      <c r="A55" s="14">
        <v>55</v>
      </c>
      <c r="B55" s="9" t="s">
        <v>82</v>
      </c>
      <c r="C55" s="11" t="s">
        <v>116</v>
      </c>
      <c r="D55" s="16" t="s">
        <v>49</v>
      </c>
      <c r="E55" s="21" t="s">
        <v>52</v>
      </c>
      <c r="F55" s="16" t="s">
        <v>13</v>
      </c>
      <c r="G55" s="17" t="s">
        <v>13</v>
      </c>
      <c r="H55" s="16" t="s">
        <v>101</v>
      </c>
      <c r="I55" s="26" t="s">
        <v>115</v>
      </c>
      <c r="J55" s="16" t="s">
        <v>13</v>
      </c>
      <c r="K55" s="17" t="s">
        <v>13</v>
      </c>
      <c r="L55" s="16" t="s">
        <v>13</v>
      </c>
      <c r="M55" s="17" t="s">
        <v>13</v>
      </c>
      <c r="N55" s="24" t="s">
        <v>102</v>
      </c>
      <c r="O55" s="25" t="str">
        <f t="shared" si="5"/>
        <v>"VentilaçãoEsgoto"</v>
      </c>
      <c r="P55" s="24" t="s">
        <v>13</v>
      </c>
      <c r="Q55" s="19" t="s">
        <v>13</v>
      </c>
      <c r="R55" s="24" t="s">
        <v>13</v>
      </c>
      <c r="S55" s="19" t="s">
        <v>13</v>
      </c>
      <c r="T55" s="24" t="s">
        <v>13</v>
      </c>
      <c r="U55" s="19" t="s">
        <v>13</v>
      </c>
      <c r="V55" s="19" t="s">
        <v>42</v>
      </c>
      <c r="W55" s="8" t="str">
        <f t="shared" si="7"/>
        <v>"Traçado da instalação  VentilaçãoEsgoto: Usa o ID do elemento  VENT.ID.920109"</v>
      </c>
    </row>
    <row r="56" spans="1:23" ht="7.5" customHeight="1" x14ac:dyDescent="0.25">
      <c r="A56" s="14">
        <v>56</v>
      </c>
      <c r="B56" s="9" t="s">
        <v>83</v>
      </c>
      <c r="C56" s="11" t="s">
        <v>116</v>
      </c>
      <c r="D56" s="16" t="s">
        <v>49</v>
      </c>
      <c r="E56" s="21" t="s">
        <v>50</v>
      </c>
      <c r="F56" s="16" t="s">
        <v>13</v>
      </c>
      <c r="G56" s="17" t="s">
        <v>13</v>
      </c>
      <c r="H56" s="16" t="s">
        <v>101</v>
      </c>
      <c r="I56" s="26" t="s">
        <v>115</v>
      </c>
      <c r="J56" s="16" t="s">
        <v>13</v>
      </c>
      <c r="K56" s="17" t="s">
        <v>13</v>
      </c>
      <c r="L56" s="16" t="s">
        <v>13</v>
      </c>
      <c r="M56" s="17" t="s">
        <v>13</v>
      </c>
      <c r="N56" s="24" t="s">
        <v>102</v>
      </c>
      <c r="O56" s="25" t="str">
        <f t="shared" si="5"/>
        <v>"VentilaçãoEsgoto"</v>
      </c>
      <c r="P56" s="24" t="s">
        <v>13</v>
      </c>
      <c r="Q56" s="19" t="s">
        <v>13</v>
      </c>
      <c r="R56" s="24" t="s">
        <v>13</v>
      </c>
      <c r="S56" s="19" t="s">
        <v>13</v>
      </c>
      <c r="T56" s="24" t="s">
        <v>13</v>
      </c>
      <c r="U56" s="19" t="s">
        <v>13</v>
      </c>
      <c r="V56" s="19" t="s">
        <v>42</v>
      </c>
      <c r="W56" s="8" t="str">
        <f t="shared" si="7"/>
        <v>"Traçado da instalação  VentilaçãoEsgoto: Usa o ID do elemento  VENT.ID.920110"</v>
      </c>
    </row>
    <row r="57" spans="1:23" ht="7.5" customHeight="1" x14ac:dyDescent="0.25">
      <c r="A57" s="14">
        <v>57</v>
      </c>
      <c r="B57" s="9" t="s">
        <v>84</v>
      </c>
      <c r="C57" s="11" t="s">
        <v>116</v>
      </c>
      <c r="D57" s="16" t="s">
        <v>49</v>
      </c>
      <c r="E57" s="21" t="s">
        <v>61</v>
      </c>
      <c r="F57" s="16" t="s">
        <v>13</v>
      </c>
      <c r="G57" s="17" t="s">
        <v>13</v>
      </c>
      <c r="H57" s="16" t="s">
        <v>101</v>
      </c>
      <c r="I57" s="26" t="s">
        <v>115</v>
      </c>
      <c r="J57" s="16" t="s">
        <v>13</v>
      </c>
      <c r="K57" s="17" t="s">
        <v>13</v>
      </c>
      <c r="L57" s="16" t="s">
        <v>13</v>
      </c>
      <c r="M57" s="17" t="s">
        <v>13</v>
      </c>
      <c r="N57" s="24" t="s">
        <v>102</v>
      </c>
      <c r="O57" s="25" t="str">
        <f t="shared" si="5"/>
        <v>"VentilaçãoEsgoto"</v>
      </c>
      <c r="P57" s="24" t="s">
        <v>13</v>
      </c>
      <c r="Q57" s="19" t="s">
        <v>13</v>
      </c>
      <c r="R57" s="24" t="s">
        <v>13</v>
      </c>
      <c r="S57" s="19" t="s">
        <v>13</v>
      </c>
      <c r="T57" s="24" t="s">
        <v>13</v>
      </c>
      <c r="U57" s="19" t="s">
        <v>13</v>
      </c>
      <c r="V57" s="19" t="s">
        <v>42</v>
      </c>
      <c r="W57" s="8" t="str">
        <f t="shared" si="7"/>
        <v>"Traçado da instalação  VentilaçãoEsgoto: Usa o ID do elemento  VENT.ID.920111"</v>
      </c>
    </row>
    <row r="58" spans="1:23" ht="7.5" customHeight="1" x14ac:dyDescent="0.25">
      <c r="A58" s="14">
        <v>58</v>
      </c>
      <c r="B58" s="9" t="s">
        <v>85</v>
      </c>
      <c r="C58" s="11" t="s">
        <v>116</v>
      </c>
      <c r="D58" s="16" t="s">
        <v>49</v>
      </c>
      <c r="E58" s="21" t="s">
        <v>63</v>
      </c>
      <c r="F58" s="16" t="s">
        <v>13</v>
      </c>
      <c r="G58" s="17" t="s">
        <v>13</v>
      </c>
      <c r="H58" s="16" t="s">
        <v>101</v>
      </c>
      <c r="I58" s="26" t="s">
        <v>115</v>
      </c>
      <c r="J58" s="16" t="s">
        <v>13</v>
      </c>
      <c r="K58" s="17" t="s">
        <v>13</v>
      </c>
      <c r="L58" s="16" t="s">
        <v>13</v>
      </c>
      <c r="M58" s="17" t="s">
        <v>13</v>
      </c>
      <c r="N58" s="24" t="s">
        <v>102</v>
      </c>
      <c r="O58" s="25" t="str">
        <f t="shared" si="5"/>
        <v>"VentilaçãoEsgoto"</v>
      </c>
      <c r="P58" s="24" t="s">
        <v>13</v>
      </c>
      <c r="Q58" s="19" t="s">
        <v>13</v>
      </c>
      <c r="R58" s="24" t="s">
        <v>13</v>
      </c>
      <c r="S58" s="19" t="s">
        <v>13</v>
      </c>
      <c r="T58" s="24" t="s">
        <v>13</v>
      </c>
      <c r="U58" s="19" t="s">
        <v>13</v>
      </c>
      <c r="V58" s="19" t="s">
        <v>42</v>
      </c>
      <c r="W58" s="8" t="str">
        <f t="shared" si="7"/>
        <v>"Traçado da instalação  VentilaçãoEsgoto: Usa o ID do elemento  VENT.ID.920112"</v>
      </c>
    </row>
    <row r="59" spans="1:23" ht="7.5" customHeight="1" x14ac:dyDescent="0.25">
      <c r="A59" s="14">
        <v>59</v>
      </c>
      <c r="B59" s="9" t="s">
        <v>86</v>
      </c>
      <c r="C59" s="11" t="s">
        <v>116</v>
      </c>
      <c r="D59" s="16" t="s">
        <v>49</v>
      </c>
      <c r="E59" s="21" t="s">
        <v>64</v>
      </c>
      <c r="F59" s="16" t="s">
        <v>13</v>
      </c>
      <c r="G59" s="17" t="s">
        <v>13</v>
      </c>
      <c r="H59" s="16" t="s">
        <v>101</v>
      </c>
      <c r="I59" s="26" t="s">
        <v>115</v>
      </c>
      <c r="J59" s="16" t="s">
        <v>13</v>
      </c>
      <c r="K59" s="17" t="s">
        <v>13</v>
      </c>
      <c r="L59" s="16" t="s">
        <v>13</v>
      </c>
      <c r="M59" s="17" t="s">
        <v>13</v>
      </c>
      <c r="N59" s="24" t="s">
        <v>102</v>
      </c>
      <c r="O59" s="25" t="str">
        <f t="shared" si="5"/>
        <v>"VentilaçãoEsgoto"</v>
      </c>
      <c r="P59" s="24" t="s">
        <v>13</v>
      </c>
      <c r="Q59" s="19" t="s">
        <v>13</v>
      </c>
      <c r="R59" s="24" t="s">
        <v>13</v>
      </c>
      <c r="S59" s="19" t="s">
        <v>13</v>
      </c>
      <c r="T59" s="24" t="s">
        <v>13</v>
      </c>
      <c r="U59" s="19" t="s">
        <v>13</v>
      </c>
      <c r="V59" s="19" t="s">
        <v>42</v>
      </c>
      <c r="W59" s="8" t="str">
        <f t="shared" si="7"/>
        <v>"Traçado da instalação  VentilaçãoEsgoto: Usa o ID do elemento  VENT.ID.920113"</v>
      </c>
    </row>
  </sheetData>
  <sortState xmlns:xlrd2="http://schemas.microsoft.com/office/spreadsheetml/2017/richdata2" ref="A3:W18">
    <sortCondition ref="B1:B18"/>
  </sortState>
  <phoneticPr fontId="2" type="noConversion"/>
  <conditionalFormatting sqref="A1:B1 D1 X1:XFD1 A60:B1048576 D2:XFD3 F60:F1048576 J4:XFD5 D5:I5 A2:A18 D6:XFD18 D60:D1048576 X60:XFD1048576">
    <cfRule type="cellIs" dxfId="127" priority="512" operator="equal">
      <formula>"null"</formula>
    </cfRule>
  </conditionalFormatting>
  <conditionalFormatting sqref="B60:B1048576 B1">
    <cfRule type="duplicateValues" dxfId="126" priority="4172"/>
  </conditionalFormatting>
  <conditionalFormatting sqref="B3:C3">
    <cfRule type="duplicateValues" dxfId="125" priority="500"/>
    <cfRule type="duplicateValues" dxfId="124" priority="501"/>
  </conditionalFormatting>
  <conditionalFormatting sqref="F1">
    <cfRule type="cellIs" dxfId="123" priority="510" operator="equal">
      <formula>"null"</formula>
    </cfRule>
  </conditionalFormatting>
  <conditionalFormatting sqref="L1">
    <cfRule type="cellIs" dxfId="122" priority="509" operator="equal">
      <formula>"null"</formula>
    </cfRule>
  </conditionalFormatting>
  <conditionalFormatting sqref="L60:V1048576">
    <cfRule type="cellIs" dxfId="121" priority="256" operator="equal">
      <formula>"null"</formula>
    </cfRule>
  </conditionalFormatting>
  <conditionalFormatting sqref="H1">
    <cfRule type="cellIs" dxfId="119" priority="254" operator="equal">
      <formula>"null"</formula>
    </cfRule>
  </conditionalFormatting>
  <conditionalFormatting sqref="H60:I1048576">
    <cfRule type="cellIs" dxfId="118" priority="253" operator="equal">
      <formula>"null"</formula>
    </cfRule>
  </conditionalFormatting>
  <conditionalFormatting sqref="B2:C2">
    <cfRule type="duplicateValues" dxfId="117" priority="200"/>
    <cfRule type="duplicateValues" dxfId="116" priority="201"/>
  </conditionalFormatting>
  <conditionalFormatting sqref="D4:I4">
    <cfRule type="cellIs" dxfId="115" priority="167" operator="equal">
      <formula>"null"</formula>
    </cfRule>
  </conditionalFormatting>
  <conditionalFormatting sqref="B2:B18">
    <cfRule type="duplicateValues" dxfId="114" priority="4592"/>
    <cfRule type="duplicateValues" dxfId="113" priority="4593"/>
    <cfRule type="duplicateValues" dxfId="112" priority="4594"/>
    <cfRule type="duplicateValues" dxfId="111" priority="4595"/>
    <cfRule type="duplicateValues" dxfId="110" priority="4596"/>
  </conditionalFormatting>
  <conditionalFormatting sqref="B4:B18">
    <cfRule type="duplicateValues" dxfId="109" priority="4602"/>
  </conditionalFormatting>
  <conditionalFormatting sqref="C2:C18">
    <cfRule type="duplicateValues" dxfId="108" priority="4604"/>
    <cfRule type="duplicateValues" dxfId="107" priority="4605"/>
    <cfRule type="duplicateValues" dxfId="106" priority="4606"/>
    <cfRule type="duplicateValues" dxfId="105" priority="4607"/>
    <cfRule type="duplicateValues" dxfId="104" priority="4608"/>
  </conditionalFormatting>
  <conditionalFormatting sqref="C4:C18">
    <cfRule type="duplicateValues" dxfId="103" priority="4614"/>
  </conditionalFormatting>
  <conditionalFormatting sqref="H19:XFD19 A19 D19 O20:O59">
    <cfRule type="cellIs" dxfId="102" priority="103" operator="equal">
      <formula>"null"</formula>
    </cfRule>
  </conditionalFormatting>
  <conditionalFormatting sqref="B19">
    <cfRule type="duplicateValues" dxfId="101" priority="96"/>
    <cfRule type="duplicateValues" dxfId="100" priority="97"/>
    <cfRule type="duplicateValues" dxfId="99" priority="98"/>
    <cfRule type="duplicateValues" dxfId="98" priority="99"/>
    <cfRule type="duplicateValues" dxfId="97" priority="100"/>
    <cfRule type="duplicateValues" dxfId="96" priority="101"/>
    <cfRule type="duplicateValues" dxfId="95" priority="102"/>
  </conditionalFormatting>
  <conditionalFormatting sqref="E19:G19">
    <cfRule type="cellIs" dxfId="94" priority="95" operator="equal">
      <formula>"null"</formula>
    </cfRule>
  </conditionalFormatting>
  <conditionalFormatting sqref="H20:H24 F25:H59 A20:A59 D20:D59 J20:N59 P20:XFD59">
    <cfRule type="cellIs" dxfId="93" priority="81" operator="equal">
      <formula>"null"</formula>
    </cfRule>
  </conditionalFormatting>
  <conditionalFormatting sqref="B20:B24">
    <cfRule type="duplicateValues" dxfId="92" priority="74"/>
    <cfRule type="duplicateValues" dxfId="91" priority="75"/>
    <cfRule type="duplicateValues" dxfId="90" priority="76"/>
    <cfRule type="duplicateValues" dxfId="89" priority="77"/>
    <cfRule type="duplicateValues" dxfId="88" priority="78"/>
    <cfRule type="duplicateValues" dxfId="87" priority="79"/>
    <cfRule type="duplicateValues" dxfId="86" priority="80"/>
  </conditionalFormatting>
  <conditionalFormatting sqref="B33:B38 B26:B31">
    <cfRule type="duplicateValues" dxfId="85" priority="72"/>
  </conditionalFormatting>
  <conditionalFormatting sqref="E20:G24">
    <cfRule type="cellIs" dxfId="84" priority="73" operator="equal">
      <formula>"null"</formula>
    </cfRule>
  </conditionalFormatting>
  <conditionalFormatting sqref="E32:E38">
    <cfRule type="duplicateValues" dxfId="83" priority="66"/>
    <cfRule type="duplicateValues" dxfId="82" priority="67"/>
    <cfRule type="duplicateValues" dxfId="81" priority="68"/>
    <cfRule type="duplicateValues" dxfId="80" priority="69"/>
    <cfRule type="duplicateValues" dxfId="79" priority="70"/>
  </conditionalFormatting>
  <conditionalFormatting sqref="E32:E38">
    <cfRule type="duplicateValues" dxfId="78" priority="71"/>
  </conditionalFormatting>
  <conditionalFormatting sqref="E39:E45">
    <cfRule type="duplicateValues" dxfId="77" priority="60"/>
    <cfRule type="duplicateValues" dxfId="76" priority="61"/>
    <cfRule type="duplicateValues" dxfId="75" priority="62"/>
    <cfRule type="duplicateValues" dxfId="74" priority="63"/>
    <cfRule type="duplicateValues" dxfId="73" priority="64"/>
  </conditionalFormatting>
  <conditionalFormatting sqref="E39:E45">
    <cfRule type="duplicateValues" dxfId="72" priority="65"/>
  </conditionalFormatting>
  <conditionalFormatting sqref="E46:E52">
    <cfRule type="duplicateValues" dxfId="71" priority="54"/>
    <cfRule type="duplicateValues" dxfId="70" priority="55"/>
    <cfRule type="duplicateValues" dxfId="69" priority="56"/>
    <cfRule type="duplicateValues" dxfId="68" priority="57"/>
    <cfRule type="duplicateValues" dxfId="67" priority="58"/>
  </conditionalFormatting>
  <conditionalFormatting sqref="E46:E52">
    <cfRule type="duplicateValues" dxfId="66" priority="59"/>
  </conditionalFormatting>
  <conditionalFormatting sqref="E53:E59">
    <cfRule type="duplicateValues" dxfId="65" priority="48"/>
    <cfRule type="duplicateValues" dxfId="64" priority="49"/>
    <cfRule type="duplicateValues" dxfId="63" priority="50"/>
    <cfRule type="duplicateValues" dxfId="62" priority="51"/>
    <cfRule type="duplicateValues" dxfId="61" priority="52"/>
  </conditionalFormatting>
  <conditionalFormatting sqref="E53:E59">
    <cfRule type="duplicateValues" dxfId="60" priority="53"/>
  </conditionalFormatting>
  <conditionalFormatting sqref="B25:B59">
    <cfRule type="duplicateValues" dxfId="59" priority="82"/>
    <cfRule type="duplicateValues" dxfId="58" priority="83"/>
    <cfRule type="duplicateValues" dxfId="57" priority="84"/>
    <cfRule type="duplicateValues" dxfId="56" priority="85"/>
    <cfRule type="duplicateValues" dxfId="55" priority="86"/>
    <cfRule type="duplicateValues" dxfId="54" priority="87"/>
    <cfRule type="duplicateValues" dxfId="53" priority="88"/>
  </conditionalFormatting>
  <conditionalFormatting sqref="E25:E31">
    <cfRule type="duplicateValues" dxfId="52" priority="89"/>
    <cfRule type="duplicateValues" dxfId="51" priority="90"/>
    <cfRule type="duplicateValues" dxfId="50" priority="91"/>
    <cfRule type="duplicateValues" dxfId="49" priority="92"/>
    <cfRule type="duplicateValues" dxfId="48" priority="93"/>
  </conditionalFormatting>
  <conditionalFormatting sqref="E25:E31">
    <cfRule type="duplicateValues" dxfId="47" priority="94"/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4" operator="equal">
      <formula>"null"</formula>
    </cfRule>
  </conditionalFormatting>
  <conditionalFormatting sqref="R1">
    <cfRule type="cellIs" dxfId="2" priority="3" operator="equal">
      <formula>"null"</formula>
    </cfRule>
  </conditionalFormatting>
  <conditionalFormatting sqref="T1">
    <cfRule type="cellIs" dxfId="1" priority="2" operator="equal">
      <formula>"null"</formula>
    </cfRule>
  </conditionalFormatting>
  <conditionalFormatting sqref="V1">
    <cfRule type="cellIs" dxfId="0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2024-03-30T17:41:29Z</dcterms:modified>
</cp:coreProperties>
</file>