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CSUS\"/>
    </mc:Choice>
  </mc:AlternateContent>
  <xr:revisionPtr revIDLastSave="0" documentId="13_ncr:1_{B42205ED-D611-4B94-A1E3-239EA914B9C5}" xr6:coauthVersionLast="47" xr6:coauthVersionMax="47" xr10:uidLastSave="{00000000-0000-0000-0000-000000000000}"/>
  <bookViews>
    <workbookView xWindow="-103" yWindow="-103" windowWidth="22149" windowHeight="13200" activeTab="1" xr2:uid="{6AA21774-678E-47D1-B8DD-6444A2CEB00E}"/>
  </bookViews>
  <sheets>
    <sheet name="Projeto" sheetId="27" r:id="rId1"/>
    <sheet name="Classes" sheetId="24" r:id="rId2"/>
    <sheet name="Disjunt" sheetId="3" r:id="rId3"/>
    <sheet name="Interop" sheetId="26" r:id="rId4"/>
    <sheet name="FatosIn" sheetId="2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" i="24" l="1"/>
  <c r="U17" i="24"/>
  <c r="T17" i="24"/>
  <c r="S17" i="24"/>
  <c r="O17" i="24"/>
  <c r="N17" i="24"/>
  <c r="M17" i="24"/>
  <c r="L17" i="24"/>
  <c r="W16" i="24"/>
  <c r="U16" i="24"/>
  <c r="T16" i="24"/>
  <c r="S16" i="24"/>
  <c r="O16" i="24"/>
  <c r="N16" i="24"/>
  <c r="M16" i="24"/>
  <c r="L16" i="24"/>
  <c r="W15" i="24"/>
  <c r="U15" i="24"/>
  <c r="T15" i="24"/>
  <c r="S15" i="24"/>
  <c r="O15" i="24"/>
  <c r="N15" i="24"/>
  <c r="M15" i="24"/>
  <c r="L15" i="24"/>
  <c r="W14" i="24"/>
  <c r="U14" i="24"/>
  <c r="T14" i="24"/>
  <c r="S14" i="24"/>
  <c r="O14" i="24"/>
  <c r="N14" i="24"/>
  <c r="M14" i="24"/>
  <c r="L14" i="24"/>
  <c r="W13" i="24"/>
  <c r="U13" i="24"/>
  <c r="T13" i="24"/>
  <c r="S13" i="24"/>
  <c r="O13" i="24"/>
  <c r="N13" i="24"/>
  <c r="M13" i="24"/>
  <c r="L13" i="24"/>
  <c r="W12" i="24"/>
  <c r="U12" i="24"/>
  <c r="T12" i="24"/>
  <c r="S12" i="24"/>
  <c r="O12" i="24"/>
  <c r="N12" i="24"/>
  <c r="M12" i="24"/>
  <c r="L12" i="24"/>
  <c r="W11" i="24"/>
  <c r="U11" i="24"/>
  <c r="T11" i="24"/>
  <c r="S11" i="24"/>
  <c r="O11" i="24"/>
  <c r="N11" i="24"/>
  <c r="M11" i="24"/>
  <c r="L11" i="24"/>
  <c r="W10" i="24"/>
  <c r="U10" i="24"/>
  <c r="T10" i="24"/>
  <c r="S10" i="24"/>
  <c r="O10" i="24"/>
  <c r="N10" i="24"/>
  <c r="M10" i="24"/>
  <c r="L10" i="24"/>
  <c r="W9" i="24"/>
  <c r="U9" i="24"/>
  <c r="T9" i="24"/>
  <c r="S9" i="24"/>
  <c r="O9" i="24"/>
  <c r="N9" i="24"/>
  <c r="M9" i="24"/>
  <c r="L9" i="24"/>
  <c r="W8" i="24"/>
  <c r="U8" i="24"/>
  <c r="T8" i="24"/>
  <c r="S8" i="24"/>
  <c r="O8" i="24"/>
  <c r="N8" i="24"/>
  <c r="M8" i="24"/>
  <c r="L8" i="24"/>
  <c r="W7" i="24"/>
  <c r="U7" i="24"/>
  <c r="T7" i="24"/>
  <c r="S7" i="24"/>
  <c r="O7" i="24"/>
  <c r="N7" i="24"/>
  <c r="M7" i="24"/>
  <c r="L7" i="24"/>
  <c r="W6" i="24"/>
  <c r="U6" i="24"/>
  <c r="T6" i="24"/>
  <c r="S6" i="24"/>
  <c r="O6" i="24"/>
  <c r="N6" i="24"/>
  <c r="M6" i="24"/>
  <c r="L6" i="24"/>
  <c r="W5" i="24"/>
  <c r="U5" i="24"/>
  <c r="T5" i="24"/>
  <c r="S5" i="24"/>
  <c r="O5" i="24"/>
  <c r="N5" i="24"/>
  <c r="M5" i="24"/>
  <c r="L5" i="24"/>
  <c r="W4" i="24"/>
  <c r="U4" i="24"/>
  <c r="T4" i="24"/>
  <c r="S4" i="24"/>
  <c r="O4" i="24"/>
  <c r="N4" i="24"/>
  <c r="M4" i="24"/>
  <c r="L4" i="24"/>
  <c r="W3" i="24"/>
  <c r="U3" i="24"/>
  <c r="T3" i="24"/>
  <c r="S3" i="24"/>
  <c r="O3" i="24"/>
  <c r="N3" i="24"/>
  <c r="M3" i="24"/>
  <c r="L3" i="24"/>
  <c r="W2" i="24"/>
  <c r="U2" i="24"/>
  <c r="T2" i="24"/>
  <c r="S2" i="24"/>
  <c r="O2" i="24"/>
  <c r="N2" i="24"/>
  <c r="M2" i="24"/>
  <c r="L2" i="24"/>
  <c r="B18" i="27" l="1"/>
  <c r="B6" i="27" l="1"/>
  <c r="B5" i="27"/>
</calcChain>
</file>

<file path=xl/sharedStrings.xml><?xml version="1.0" encoding="utf-8"?>
<sst xmlns="http://schemas.openxmlformats.org/spreadsheetml/2006/main" count="497" uniqueCount="169">
  <si>
    <t>Key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</si>
  <si>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</si>
  <si>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</si>
  <si>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</si>
  <si>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</si>
  <si>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</si>
  <si>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</si>
  <si>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</si>
  <si>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</si>
  <si>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</si>
  <si>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</si>
  <si>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</si>
  <si>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</si>
  <si>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</si>
  <si>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</si>
  <si>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</si>
  <si>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</si>
  <si>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</si>
  <si>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</si>
  <si>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</si>
  <si>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</si>
  <si>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</si>
  <si>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</si>
  <si>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</si>
  <si>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</si>
  <si>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</si>
  <si>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</si>
  <si>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</si>
  <si>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</si>
  <si>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</si>
  <si>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</si>
  <si>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</si>
  <si>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</si>
  <si>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</si>
  <si>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</si>
  <si>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</si>
  <si>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</si>
  <si>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</si>
  <si>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</si>
  <si>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</si>
  <si>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</si>
  <si>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</si>
  <si>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Natureza</t>
  </si>
  <si>
    <t>Especie</t>
  </si>
  <si>
    <t>Tema</t>
  </si>
  <si>
    <t>Disciplina</t>
  </si>
  <si>
    <t>0</t>
  </si>
  <si>
    <t>Chave</t>
  </si>
  <si>
    <t>Valor</t>
  </si>
  <si>
    <t>OntologiaPrefixo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</si>
  <si>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</si>
  <si>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</si>
  <si>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</si>
  <si>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</si>
  <si>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</si>
  <si>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</si>
  <si>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</si>
  <si>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</si>
  <si>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</si>
  <si>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</si>
  <si>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</si>
  <si>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</si>
  <si>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</si>
  <si>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</si>
  <si>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</si>
  <si>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</si>
  <si>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</si>
  <si>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</si>
  <si>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</si>
  <si>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</si>
  <si>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</si>
  <si>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</si>
  <si>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</si>
  <si>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Cidade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</si>
  <si>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</si>
  <si>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</si>
  <si>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</si>
  <si>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</si>
  <si>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</si>
  <si>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</si>
  <si>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</si>
  <si>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</si>
  <si>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</si>
  <si>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</si>
  <si>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</si>
  <si>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</si>
  <si>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</si>
  <si>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</si>
  <si>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</si>
  <si>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</si>
  <si>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tema</t>
  </si>
  <si>
    <t>descrição</t>
  </si>
  <si>
    <t>Códigos Sistema Único de Saúde do Brasil. Caderno SomaSUS.</t>
  </si>
  <si>
    <t>Arquitetura hospitalar</t>
  </si>
  <si>
    <t>"Volume do caderno do SomaSUS"</t>
  </si>
  <si>
    <t>Interop</t>
  </si>
  <si>
    <t>Projeto</t>
  </si>
  <si>
    <t>Funcional</t>
  </si>
  <si>
    <t>Ocupação</t>
  </si>
  <si>
    <t>SUS.Area</t>
  </si>
  <si>
    <t>SUS.Unidade.Funcional</t>
  </si>
  <si>
    <t>SUS.Setor</t>
  </si>
  <si>
    <t>SUS.Zoneamento</t>
  </si>
  <si>
    <t>SUS.Equipamento</t>
  </si>
  <si>
    <t>SUS.Dispositivo</t>
  </si>
  <si>
    <t>SUS.Mobília</t>
  </si>
  <si>
    <t>Norma</t>
  </si>
  <si>
    <t>SUS</t>
  </si>
  <si>
    <t>Classe</t>
  </si>
  <si>
    <t>Equivalente a</t>
  </si>
  <si>
    <t>SUS.Volume</t>
  </si>
  <si>
    <t>bim:</t>
  </si>
  <si>
    <t>CategoriaRvt</t>
  </si>
  <si>
    <t>ClasseIfc</t>
  </si>
  <si>
    <t>ABNT</t>
  </si>
  <si>
    <t>OST_Rooms , OST_MEPSpaces</t>
  </si>
  <si>
    <t>IfcSpace</t>
  </si>
  <si>
    <t>4A.43.04</t>
  </si>
  <si>
    <t>OST_Areas</t>
  </si>
  <si>
    <t>4U.74</t>
  </si>
  <si>
    <t>OST_MEPZone</t>
  </si>
  <si>
    <t>IfcZone</t>
  </si>
  <si>
    <t>OST_MedicalEquipment , OST_NurseCallDevices</t>
  </si>
  <si>
    <t>IfcMedicalDevice</t>
  </si>
  <si>
    <t>2C.74</t>
  </si>
  <si>
    <t>5I.10.54.12.16</t>
  </si>
  <si>
    <t>Espacial</t>
  </si>
  <si>
    <t>Equipamentos.de.Saúde</t>
  </si>
  <si>
    <t>Assistência.Médica</t>
  </si>
  <si>
    <t>Sistema.Único.de.Saúde</t>
  </si>
  <si>
    <t>Volumes do Caderno SomaSUS. Sistema Único de Saúde do Brasil.</t>
  </si>
  <si>
    <t>Volúmenes del Cuaderno SomaSUS. Sistema Único de Salud de Brasil.</t>
  </si>
  <si>
    <t>Se refere a um ambiente não totalmente enclausurado.</t>
  </si>
  <si>
    <t>Se refiere a un entorno que no está totalmente enclaustrado.</t>
  </si>
  <si>
    <t>SUS.Box</t>
  </si>
  <si>
    <t>Se refere a um ambiente fechado e pequeno, normalmente para atender pacientes.</t>
  </si>
  <si>
    <t>Se refiere a un entorno cerrado y pequeño, generalmente para atender a los pacientes.</t>
  </si>
  <si>
    <t>SUS.Consultório</t>
  </si>
  <si>
    <t>Se refere a um ambiente de tipo consultório médico.</t>
  </si>
  <si>
    <t>Se refiere a un entorno tipo consultorio médico.</t>
  </si>
  <si>
    <t>SUS.Enfermaria</t>
  </si>
  <si>
    <t>Se refere a um ambiente equipado para cumprir funcões de enfermaria.</t>
  </si>
  <si>
    <t>Se refiere a un entorno equipado para cumplir funciones de sala.</t>
  </si>
  <si>
    <t>SUS.Laboratório</t>
  </si>
  <si>
    <t>Se refere a um ambiente equipado para cumprir funcões laboratoriais.</t>
  </si>
  <si>
    <t>Se refiere a un entorno equipado para realizar funciones de laboratorio.</t>
  </si>
  <si>
    <t>SUS.Piscina</t>
  </si>
  <si>
    <t>Se refere a um ambiente fechado ou aberto para piscinas de tratamento médico.</t>
  </si>
  <si>
    <t>Se refiere a un entorno cerrado o abierto para piscinas de tratamiento médico.</t>
  </si>
  <si>
    <t>SUS.Posto</t>
  </si>
  <si>
    <t>Se refere a um ponto de enfermagem associado a uma enfermaria.</t>
  </si>
  <si>
    <t>Se refiere a un punto de enfermería asociado a una enfermería.</t>
  </si>
  <si>
    <t>SUS.Quarto</t>
  </si>
  <si>
    <t>Se refere a um quarto de internação.</t>
  </si>
  <si>
    <t>Se refiere a una sala de hospitalización.</t>
  </si>
  <si>
    <t>SUS.Sala</t>
  </si>
  <si>
    <t>Se refere a uma sala para funcionar como atendimento administrativo ou técnico.</t>
  </si>
  <si>
    <t>Se refiere a una sala para funcionar como servicio administrativo o técnico.</t>
  </si>
  <si>
    <t>Códigos del Sistema Único de Salud de Brasil. Cuaderno SomaSUS.</t>
  </si>
  <si>
    <t xml:space="preserve">Unidades funcionais do Sistema Único de Saúde do Brasil. </t>
  </si>
  <si>
    <t>Unidades funcionales del Sistema Único de Salud Brasileño.</t>
  </si>
  <si>
    <t xml:space="preserve">Setores do Sistema Único de Saúde do Brasil. </t>
  </si>
  <si>
    <t>Sectores del Sistema Único de Salud de Brasil.</t>
  </si>
  <si>
    <t>Equipamentos médicos usados nos hospitais do Sistema Único de Saúde do Brasil.</t>
  </si>
  <si>
    <t>Equipos médicos utilizados en hospitales del Sistema Único de Salud de Brasil.</t>
  </si>
  <si>
    <t>Dispositivos médicos usados nos hospitais do Sistema Único de Saúde do Brasil.</t>
  </si>
  <si>
    <t>Dispositivos médicos utilizados en hospitales del Sistema Único de Salud Brasileño.</t>
  </si>
  <si>
    <t>Mobiliários médicos usados nos hospitais do Sistema Único de Saúde do Brasil.</t>
  </si>
  <si>
    <t>Mobiliario médico utilizado en hospitales del Sistema Único de Salud de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</si>
</sst>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16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vertical="center"/>
    </xf>
    <xf numFmtId="0" fontId="10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6" borderId="3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left" vertical="center"/>
    </xf>
    <xf numFmtId="0" fontId="6" fillId="22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1" borderId="3" xfId="0" applyFont="1" applyFill="1" applyBorder="1" applyAlignment="1">
      <alignment vertical="center" wrapText="1"/>
    </xf>
    <xf numFmtId="0" fontId="6" fillId="22" borderId="1" xfId="0" applyFont="1" applyFill="1" applyBorder="1" applyAlignment="1">
      <alignment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ColWidth="9.15234375" defaultRowHeight="9.75" customHeight="1" x14ac:dyDescent="0.35"/>
  <cols>
    <col min="1" max="1" width="10.3828125" style="1" bestFit="1" customWidth="1"/>
    <col min="2" max="2" width="53.69140625" style="1" bestFit="1" customWidth="1"/>
    <col min="3" max="16384" width="9.15234375" style="1"/>
  </cols>
  <sheetData>
    <row r="1" spans="1:2" s="14" customFormat="1" ht="16.5" customHeight="1" x14ac:dyDescent="0.4">
      <c r="A1" s="13" t="s">
        <v>47</v>
      </c>
      <c r="B1" s="13" t="s">
        <v>48</v>
      </c>
    </row>
    <row r="2" spans="1:2" ht="9.75" customHeight="1" x14ac:dyDescent="0.35">
      <c r="A2" s="15" t="s">
        <v>49</v>
      </c>
      <c r="B2" s="15" t="s">
        <v>111</v>
      </c>
    </row>
    <row r="3" spans="1:2" ht="9.75" customHeight="1" x14ac:dyDescent="0.35">
      <c r="A3" s="15" t="s">
        <v>50</v>
      </c>
      <c r="B3" s="16" t="s">
        <v>80</v>
      </c>
    </row>
    <row r="4" spans="1:2" ht="9.75" customHeight="1" x14ac:dyDescent="0.35">
      <c r="A4" s="15" t="s">
        <v>51</v>
      </c>
      <c r="B4" s="15" t="s">
        <v>25</v>
      </c>
    </row>
    <row r="5" spans="1:2" ht="9.75" customHeight="1" x14ac:dyDescent="0.35">
      <c r="A5" s="15" t="s">
        <v>52</v>
      </c>
      <c r="B5" s="15" t="str">
        <f>_xlfn.CONCAT(B4,"Prop")</f>
        <v>BIMProp</v>
      </c>
    </row>
    <row r="6" spans="1:2" ht="9.75" customHeight="1" x14ac:dyDescent="0.35">
      <c r="A6" s="15" t="s">
        <v>53</v>
      </c>
      <c r="B6" s="15" t="str">
        <f>_xlfn.CONCAT(B4,"Data")</f>
        <v>BIMData</v>
      </c>
    </row>
    <row r="7" spans="1:2" ht="9.75" customHeight="1" x14ac:dyDescent="0.35">
      <c r="A7" s="15" t="s">
        <v>54</v>
      </c>
      <c r="B7" s="15" t="s">
        <v>55</v>
      </c>
    </row>
    <row r="8" spans="1:2" ht="9.75" customHeight="1" x14ac:dyDescent="0.35">
      <c r="A8" s="15" t="s">
        <v>56</v>
      </c>
      <c r="B8" s="15" t="s">
        <v>57</v>
      </c>
    </row>
    <row r="9" spans="1:2" ht="9.75" customHeight="1" x14ac:dyDescent="0.35">
      <c r="A9" s="15" t="s">
        <v>58</v>
      </c>
      <c r="B9" s="15" t="s">
        <v>59</v>
      </c>
    </row>
    <row r="10" spans="1:2" ht="9.75" customHeight="1" x14ac:dyDescent="0.35">
      <c r="A10" s="15" t="s">
        <v>60</v>
      </c>
      <c r="B10" s="15" t="s">
        <v>61</v>
      </c>
    </row>
    <row r="11" spans="1:2" ht="9.75" customHeight="1" x14ac:dyDescent="0.35">
      <c r="A11" s="15" t="s">
        <v>62</v>
      </c>
      <c r="B11" s="15" t="s">
        <v>61</v>
      </c>
    </row>
    <row r="12" spans="1:2" ht="9.75" customHeight="1" x14ac:dyDescent="0.35">
      <c r="A12" s="15" t="s">
        <v>63</v>
      </c>
      <c r="B12" s="15" t="s">
        <v>61</v>
      </c>
    </row>
    <row r="13" spans="1:2" ht="9.75" customHeight="1" x14ac:dyDescent="0.35">
      <c r="A13" s="15" t="s">
        <v>64</v>
      </c>
      <c r="B13" s="17" t="s">
        <v>85</v>
      </c>
    </row>
    <row r="14" spans="1:2" ht="9.75" customHeight="1" x14ac:dyDescent="0.35">
      <c r="A14" s="15" t="s">
        <v>65</v>
      </c>
      <c r="B14" s="15" t="s">
        <v>61</v>
      </c>
    </row>
    <row r="15" spans="1:2" ht="9.75" customHeight="1" x14ac:dyDescent="0.35">
      <c r="A15" s="15" t="s">
        <v>66</v>
      </c>
      <c r="B15" s="15" t="s">
        <v>61</v>
      </c>
    </row>
    <row r="16" spans="1:2" ht="9.75" customHeight="1" x14ac:dyDescent="0.35">
      <c r="A16" s="15" t="s">
        <v>67</v>
      </c>
      <c r="B16" s="15" t="s">
        <v>61</v>
      </c>
    </row>
    <row r="17" spans="1:2" ht="9.75" customHeight="1" x14ac:dyDescent="0.35">
      <c r="A17" s="15" t="s">
        <v>68</v>
      </c>
      <c r="B17" s="16" t="s">
        <v>69</v>
      </c>
    </row>
    <row r="18" spans="1:2" ht="9.75" customHeight="1" x14ac:dyDescent="0.35">
      <c r="A18" s="15" t="s">
        <v>70</v>
      </c>
      <c r="B18" s="18">
        <f ca="1">NOW()</f>
        <v>45959.446459143517</v>
      </c>
    </row>
    <row r="19" spans="1:2" ht="9.75" customHeight="1" x14ac:dyDescent="0.35">
      <c r="A19" s="15" t="s">
        <v>71</v>
      </c>
      <c r="B19" s="15" t="s">
        <v>61</v>
      </c>
    </row>
    <row r="20" spans="1:2" ht="9.75" customHeight="1" x14ac:dyDescent="0.35">
      <c r="A20" s="15" t="s">
        <v>72</v>
      </c>
      <c r="B20" s="15" t="s">
        <v>61</v>
      </c>
    </row>
    <row r="21" spans="1:2" ht="9.75" customHeight="1" x14ac:dyDescent="0.35">
      <c r="A21" s="15" t="s">
        <v>73</v>
      </c>
      <c r="B21" s="15" t="s">
        <v>61</v>
      </c>
    </row>
    <row r="22" spans="1:2" ht="9.75" customHeight="1" x14ac:dyDescent="0.35">
      <c r="A22" s="17" t="s">
        <v>74</v>
      </c>
      <c r="B22" s="19" t="s">
        <v>75</v>
      </c>
    </row>
    <row r="23" spans="1:2" ht="9.75" customHeight="1" x14ac:dyDescent="0.35">
      <c r="A23" s="17" t="s">
        <v>76</v>
      </c>
      <c r="B23" s="19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Z17"/>
  <sheetViews>
    <sheetView tabSelected="1" zoomScale="235" zoomScaleNormal="235" workbookViewId="0">
      <selection activeCell="D7" sqref="D7"/>
    </sheetView>
  </sheetViews>
  <sheetFormatPr defaultColWidth="8.84375" defaultRowHeight="10.95" customHeight="1" x14ac:dyDescent="0.35"/>
  <cols>
    <col min="1" max="1" width="2.15234375" style="1" customWidth="1"/>
    <col min="2" max="2" width="5.15234375" style="8" customWidth="1"/>
    <col min="3" max="3" width="10.3046875" style="1" customWidth="1"/>
    <col min="4" max="4" width="10.69140625" style="1" customWidth="1"/>
    <col min="5" max="5" width="10.15234375" style="1" customWidth="1"/>
    <col min="6" max="6" width="13.15234375" style="1" bestFit="1" customWidth="1"/>
    <col min="7" max="11" width="6.84375" style="1" customWidth="1"/>
    <col min="12" max="12" width="9.3828125" style="8" customWidth="1"/>
    <col min="13" max="13" width="9.53515625" style="8" customWidth="1"/>
    <col min="14" max="14" width="9.3828125" style="8" customWidth="1"/>
    <col min="15" max="15" width="11.07421875" style="8" customWidth="1"/>
    <col min="16" max="16" width="28.3828125" style="1" customWidth="1"/>
    <col min="17" max="17" width="30" style="1" customWidth="1"/>
    <col min="18" max="18" width="4.15234375" style="1" customWidth="1"/>
    <col min="19" max="19" width="9.15234375" style="1" customWidth="1"/>
    <col min="20" max="20" width="9.69140625" style="1" customWidth="1"/>
    <col min="21" max="21" width="9.3046875" style="1" customWidth="1"/>
    <col min="22" max="22" width="11.15234375" style="1" customWidth="1"/>
    <col min="23" max="23" width="6.3828125" style="1" bestFit="1" customWidth="1"/>
    <col min="24" max="16384" width="8.84375" style="1"/>
  </cols>
  <sheetData>
    <row r="1" spans="1:26" s="3" customFormat="1" ht="48" customHeight="1" x14ac:dyDescent="0.4">
      <c r="A1" s="30" t="s">
        <v>46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43" t="s">
        <v>31</v>
      </c>
      <c r="H1" s="43" t="s">
        <v>32</v>
      </c>
      <c r="I1" s="43" t="s">
        <v>33</v>
      </c>
      <c r="J1" s="43" t="s">
        <v>34</v>
      </c>
      <c r="K1" s="43" t="s">
        <v>35</v>
      </c>
      <c r="L1" s="32" t="s">
        <v>36</v>
      </c>
      <c r="M1" s="32" t="s">
        <v>37</v>
      </c>
      <c r="N1" s="32" t="s">
        <v>38</v>
      </c>
      <c r="O1" s="32" t="s">
        <v>39</v>
      </c>
      <c r="P1" s="32" t="s">
        <v>40</v>
      </c>
      <c r="Q1" s="32" t="s">
        <v>41</v>
      </c>
      <c r="R1" s="33" t="s">
        <v>95</v>
      </c>
      <c r="S1" s="32" t="s">
        <v>42</v>
      </c>
      <c r="T1" s="32" t="s">
        <v>43</v>
      </c>
      <c r="U1" s="32" t="s">
        <v>44</v>
      </c>
      <c r="V1" s="32" t="s">
        <v>45</v>
      </c>
      <c r="W1" s="34" t="s">
        <v>0</v>
      </c>
      <c r="X1" s="32" t="s">
        <v>112</v>
      </c>
      <c r="Y1" s="32" t="s">
        <v>113</v>
      </c>
      <c r="Z1" s="32" t="s">
        <v>114</v>
      </c>
    </row>
    <row r="2" spans="1:26" s="8" customFormat="1" ht="7" customHeight="1" x14ac:dyDescent="0.35">
      <c r="A2" s="37">
        <v>2</v>
      </c>
      <c r="B2" s="48" t="s">
        <v>96</v>
      </c>
      <c r="C2" s="48" t="s">
        <v>106</v>
      </c>
      <c r="D2" s="48" t="s">
        <v>107</v>
      </c>
      <c r="E2" s="48" t="s">
        <v>14</v>
      </c>
      <c r="F2" s="49" t="s">
        <v>110</v>
      </c>
      <c r="G2" s="45" t="s">
        <v>1</v>
      </c>
      <c r="H2" s="45" t="s">
        <v>1</v>
      </c>
      <c r="I2" s="45" t="s">
        <v>1</v>
      </c>
      <c r="J2" s="45" t="s">
        <v>1</v>
      </c>
      <c r="K2" s="45" t="s">
        <v>1</v>
      </c>
      <c r="L2" s="38" t="str">
        <f t="shared" ref="L2:N17" si="0">CONCATENATE("", C2)</f>
        <v>Norma</v>
      </c>
      <c r="M2" s="38" t="str">
        <f t="shared" si="0"/>
        <v>SUS</v>
      </c>
      <c r="N2" s="38" t="str">
        <f t="shared" si="0"/>
        <v>SomaSUS</v>
      </c>
      <c r="O2" s="38" t="str">
        <f t="shared" ref="O2:O17" si="1">F2</f>
        <v>SUS.Volume</v>
      </c>
      <c r="P2" s="38" t="s">
        <v>130</v>
      </c>
      <c r="Q2" s="38" t="s">
        <v>131</v>
      </c>
      <c r="R2" s="46" t="s">
        <v>1</v>
      </c>
      <c r="S2" s="40" t="str">
        <f t="shared" ref="S2:U17" si="2">SUBSTITUTE(C2, "_", " ")</f>
        <v>Norma</v>
      </c>
      <c r="T2" s="40" t="str">
        <f t="shared" si="2"/>
        <v>SUS</v>
      </c>
      <c r="U2" s="38" t="str">
        <f t="shared" si="2"/>
        <v>SomaSUS</v>
      </c>
      <c r="V2" s="40" t="s">
        <v>93</v>
      </c>
      <c r="W2" s="47" t="str">
        <f t="shared" ref="W2:W17" si="3">CONCATENATE("Key.",LEFT(C2,3),".",A2)</f>
        <v>Key.Nor.2</v>
      </c>
      <c r="X2" s="40" t="s">
        <v>1</v>
      </c>
      <c r="Y2" s="40" t="s">
        <v>1</v>
      </c>
      <c r="Z2" s="40" t="s">
        <v>125</v>
      </c>
    </row>
    <row r="3" spans="1:26" ht="7" customHeight="1" x14ac:dyDescent="0.35">
      <c r="A3" s="37">
        <v>3</v>
      </c>
      <c r="B3" s="50" t="s">
        <v>96</v>
      </c>
      <c r="C3" s="50" t="s">
        <v>129</v>
      </c>
      <c r="D3" s="50" t="s">
        <v>98</v>
      </c>
      <c r="E3" s="50" t="s">
        <v>126</v>
      </c>
      <c r="F3" s="51" t="s">
        <v>99</v>
      </c>
      <c r="G3" s="44" t="s">
        <v>1</v>
      </c>
      <c r="H3" s="44" t="s">
        <v>1</v>
      </c>
      <c r="I3" s="44" t="s">
        <v>1</v>
      </c>
      <c r="J3" s="44" t="s">
        <v>1</v>
      </c>
      <c r="K3" s="44" t="s">
        <v>1</v>
      </c>
      <c r="L3" s="38" t="str">
        <f t="shared" si="0"/>
        <v>Sistema.Único.de.Saúde</v>
      </c>
      <c r="M3" s="38" t="str">
        <f t="shared" si="0"/>
        <v>Ocupação</v>
      </c>
      <c r="N3" s="38" t="str">
        <f t="shared" si="0"/>
        <v>Espacial</v>
      </c>
      <c r="O3" s="38" t="str">
        <f t="shared" si="1"/>
        <v>SUS.Area</v>
      </c>
      <c r="P3" s="38" t="s">
        <v>132</v>
      </c>
      <c r="Q3" s="38" t="s">
        <v>133</v>
      </c>
      <c r="R3" s="46" t="s">
        <v>1</v>
      </c>
      <c r="S3" s="39" t="str">
        <f t="shared" si="2"/>
        <v>Sistema.Único.de.Saúde</v>
      </c>
      <c r="T3" s="39" t="str">
        <f t="shared" si="2"/>
        <v>Ocupação</v>
      </c>
      <c r="U3" s="38" t="str">
        <f t="shared" si="2"/>
        <v>Espacial</v>
      </c>
      <c r="V3" s="40" t="s">
        <v>93</v>
      </c>
      <c r="W3" s="47" t="str">
        <f t="shared" si="3"/>
        <v>Key.Sis.3</v>
      </c>
      <c r="X3" s="40" t="s">
        <v>115</v>
      </c>
      <c r="Y3" s="40" t="s">
        <v>116</v>
      </c>
      <c r="Z3" s="40" t="s">
        <v>117</v>
      </c>
    </row>
    <row r="4" spans="1:26" ht="7" customHeight="1" x14ac:dyDescent="0.35">
      <c r="A4" s="37">
        <v>4</v>
      </c>
      <c r="B4" s="50" t="s">
        <v>96</v>
      </c>
      <c r="C4" s="50" t="s">
        <v>129</v>
      </c>
      <c r="D4" s="50" t="s">
        <v>98</v>
      </c>
      <c r="E4" s="50" t="s">
        <v>126</v>
      </c>
      <c r="F4" s="51" t="s">
        <v>134</v>
      </c>
      <c r="G4" s="44" t="s">
        <v>1</v>
      </c>
      <c r="H4" s="44" t="s">
        <v>1</v>
      </c>
      <c r="I4" s="44" t="s">
        <v>1</v>
      </c>
      <c r="J4" s="44" t="s">
        <v>1</v>
      </c>
      <c r="K4" s="44" t="s">
        <v>1</v>
      </c>
      <c r="L4" s="38" t="str">
        <f t="shared" si="0"/>
        <v>Sistema.Único.de.Saúde</v>
      </c>
      <c r="M4" s="38" t="str">
        <f t="shared" si="0"/>
        <v>Ocupação</v>
      </c>
      <c r="N4" s="38" t="str">
        <f t="shared" si="0"/>
        <v>Espacial</v>
      </c>
      <c r="O4" s="38" t="str">
        <f t="shared" si="1"/>
        <v>SUS.Box</v>
      </c>
      <c r="P4" s="38" t="s">
        <v>135</v>
      </c>
      <c r="Q4" s="38" t="s">
        <v>136</v>
      </c>
      <c r="R4" s="46" t="s">
        <v>1</v>
      </c>
      <c r="S4" s="39" t="str">
        <f t="shared" si="2"/>
        <v>Sistema.Único.de.Saúde</v>
      </c>
      <c r="T4" s="39" t="str">
        <f t="shared" si="2"/>
        <v>Ocupação</v>
      </c>
      <c r="U4" s="38" t="str">
        <f t="shared" si="2"/>
        <v>Espacial</v>
      </c>
      <c r="V4" s="40" t="s">
        <v>93</v>
      </c>
      <c r="W4" s="47" t="str">
        <f t="shared" si="3"/>
        <v>Key.Sis.4</v>
      </c>
      <c r="X4" s="40" t="s">
        <v>118</v>
      </c>
      <c r="Y4" s="40" t="s">
        <v>116</v>
      </c>
      <c r="Z4" s="40" t="s">
        <v>117</v>
      </c>
    </row>
    <row r="5" spans="1:26" ht="7" customHeight="1" x14ac:dyDescent="0.35">
      <c r="A5" s="37">
        <v>5</v>
      </c>
      <c r="B5" s="50" t="s">
        <v>96</v>
      </c>
      <c r="C5" s="50" t="s">
        <v>129</v>
      </c>
      <c r="D5" s="50" t="s">
        <v>98</v>
      </c>
      <c r="E5" s="50" t="s">
        <v>126</v>
      </c>
      <c r="F5" s="51" t="s">
        <v>137</v>
      </c>
      <c r="G5" s="44" t="s">
        <v>1</v>
      </c>
      <c r="H5" s="44" t="s">
        <v>1</v>
      </c>
      <c r="I5" s="44" t="s">
        <v>1</v>
      </c>
      <c r="J5" s="44" t="s">
        <v>1</v>
      </c>
      <c r="K5" s="44" t="s">
        <v>1</v>
      </c>
      <c r="L5" s="38" t="str">
        <f t="shared" si="0"/>
        <v>Sistema.Único.de.Saúde</v>
      </c>
      <c r="M5" s="38" t="str">
        <f t="shared" si="0"/>
        <v>Ocupação</v>
      </c>
      <c r="N5" s="38" t="str">
        <f t="shared" si="0"/>
        <v>Espacial</v>
      </c>
      <c r="O5" s="38" t="str">
        <f t="shared" si="1"/>
        <v>SUS.Consultório</v>
      </c>
      <c r="P5" s="38" t="s">
        <v>138</v>
      </c>
      <c r="Q5" s="38" t="s">
        <v>139</v>
      </c>
      <c r="R5" s="46" t="s">
        <v>1</v>
      </c>
      <c r="S5" s="39" t="str">
        <f t="shared" si="2"/>
        <v>Sistema.Único.de.Saúde</v>
      </c>
      <c r="T5" s="39" t="str">
        <f t="shared" si="2"/>
        <v>Ocupação</v>
      </c>
      <c r="U5" s="38" t="str">
        <f t="shared" si="2"/>
        <v>Espacial</v>
      </c>
      <c r="V5" s="40" t="s">
        <v>93</v>
      </c>
      <c r="W5" s="47" t="str">
        <f t="shared" si="3"/>
        <v>Key.Sis.5</v>
      </c>
      <c r="X5" s="40" t="s">
        <v>118</v>
      </c>
      <c r="Y5" s="40" t="s">
        <v>116</v>
      </c>
      <c r="Z5" s="40" t="s">
        <v>117</v>
      </c>
    </row>
    <row r="6" spans="1:26" ht="7" customHeight="1" x14ac:dyDescent="0.35">
      <c r="A6" s="37">
        <v>6</v>
      </c>
      <c r="B6" s="50" t="s">
        <v>96</v>
      </c>
      <c r="C6" s="50" t="s">
        <v>129</v>
      </c>
      <c r="D6" s="50" t="s">
        <v>98</v>
      </c>
      <c r="E6" s="50" t="s">
        <v>126</v>
      </c>
      <c r="F6" s="51" t="s">
        <v>140</v>
      </c>
      <c r="G6" s="44" t="s">
        <v>1</v>
      </c>
      <c r="H6" s="44" t="s">
        <v>1</v>
      </c>
      <c r="I6" s="44" t="s">
        <v>1</v>
      </c>
      <c r="J6" s="44" t="s">
        <v>1</v>
      </c>
      <c r="K6" s="44" t="s">
        <v>1</v>
      </c>
      <c r="L6" s="38" t="str">
        <f t="shared" si="0"/>
        <v>Sistema.Único.de.Saúde</v>
      </c>
      <c r="M6" s="38" t="str">
        <f t="shared" si="0"/>
        <v>Ocupação</v>
      </c>
      <c r="N6" s="38" t="str">
        <f t="shared" si="0"/>
        <v>Espacial</v>
      </c>
      <c r="O6" s="38" t="str">
        <f t="shared" si="1"/>
        <v>SUS.Enfermaria</v>
      </c>
      <c r="P6" s="38" t="s">
        <v>141</v>
      </c>
      <c r="Q6" s="38" t="s">
        <v>142</v>
      </c>
      <c r="R6" s="46" t="s">
        <v>1</v>
      </c>
      <c r="S6" s="39" t="str">
        <f t="shared" si="2"/>
        <v>Sistema.Único.de.Saúde</v>
      </c>
      <c r="T6" s="39" t="str">
        <f t="shared" si="2"/>
        <v>Ocupação</v>
      </c>
      <c r="U6" s="38" t="str">
        <f t="shared" si="2"/>
        <v>Espacial</v>
      </c>
      <c r="V6" s="40" t="s">
        <v>93</v>
      </c>
      <c r="W6" s="47" t="str">
        <f t="shared" si="3"/>
        <v>Key.Sis.6</v>
      </c>
      <c r="X6" s="40" t="s">
        <v>118</v>
      </c>
      <c r="Y6" s="40" t="s">
        <v>116</v>
      </c>
      <c r="Z6" s="40" t="s">
        <v>117</v>
      </c>
    </row>
    <row r="7" spans="1:26" ht="7" customHeight="1" x14ac:dyDescent="0.35">
      <c r="A7" s="37">
        <v>7</v>
      </c>
      <c r="B7" s="50" t="s">
        <v>96</v>
      </c>
      <c r="C7" s="50" t="s">
        <v>129</v>
      </c>
      <c r="D7" s="50" t="s">
        <v>98</v>
      </c>
      <c r="E7" s="50" t="s">
        <v>126</v>
      </c>
      <c r="F7" s="51" t="s">
        <v>143</v>
      </c>
      <c r="G7" s="44" t="s">
        <v>1</v>
      </c>
      <c r="H7" s="44" t="s">
        <v>1</v>
      </c>
      <c r="I7" s="44" t="s">
        <v>1</v>
      </c>
      <c r="J7" s="44" t="s">
        <v>1</v>
      </c>
      <c r="K7" s="44" t="s">
        <v>1</v>
      </c>
      <c r="L7" s="38" t="str">
        <f t="shared" si="0"/>
        <v>Sistema.Único.de.Saúde</v>
      </c>
      <c r="M7" s="38" t="str">
        <f t="shared" si="0"/>
        <v>Ocupação</v>
      </c>
      <c r="N7" s="38" t="str">
        <f t="shared" si="0"/>
        <v>Espacial</v>
      </c>
      <c r="O7" s="38" t="str">
        <f t="shared" si="1"/>
        <v>SUS.Laboratório</v>
      </c>
      <c r="P7" s="38" t="s">
        <v>144</v>
      </c>
      <c r="Q7" s="38" t="s">
        <v>145</v>
      </c>
      <c r="R7" s="46" t="s">
        <v>1</v>
      </c>
      <c r="S7" s="39" t="str">
        <f t="shared" si="2"/>
        <v>Sistema.Único.de.Saúde</v>
      </c>
      <c r="T7" s="39" t="str">
        <f t="shared" si="2"/>
        <v>Ocupação</v>
      </c>
      <c r="U7" s="38" t="str">
        <f t="shared" si="2"/>
        <v>Espacial</v>
      </c>
      <c r="V7" s="40" t="s">
        <v>93</v>
      </c>
      <c r="W7" s="47" t="str">
        <f t="shared" si="3"/>
        <v>Key.Sis.7</v>
      </c>
      <c r="X7" s="40" t="s">
        <v>115</v>
      </c>
      <c r="Y7" s="40" t="s">
        <v>116</v>
      </c>
      <c r="Z7" s="40" t="s">
        <v>117</v>
      </c>
    </row>
    <row r="8" spans="1:26" ht="7" customHeight="1" x14ac:dyDescent="0.35">
      <c r="A8" s="37">
        <v>8</v>
      </c>
      <c r="B8" s="50" t="s">
        <v>96</v>
      </c>
      <c r="C8" s="50" t="s">
        <v>129</v>
      </c>
      <c r="D8" s="50" t="s">
        <v>98</v>
      </c>
      <c r="E8" s="50" t="s">
        <v>126</v>
      </c>
      <c r="F8" s="51" t="s">
        <v>146</v>
      </c>
      <c r="G8" s="44" t="s">
        <v>1</v>
      </c>
      <c r="H8" s="44" t="s">
        <v>1</v>
      </c>
      <c r="I8" s="44" t="s">
        <v>1</v>
      </c>
      <c r="J8" s="44" t="s">
        <v>1</v>
      </c>
      <c r="K8" s="44" t="s">
        <v>1</v>
      </c>
      <c r="L8" s="38" t="str">
        <f t="shared" si="0"/>
        <v>Sistema.Único.de.Saúde</v>
      </c>
      <c r="M8" s="38" t="str">
        <f t="shared" si="0"/>
        <v>Ocupação</v>
      </c>
      <c r="N8" s="38" t="str">
        <f t="shared" si="0"/>
        <v>Espacial</v>
      </c>
      <c r="O8" s="38" t="str">
        <f t="shared" si="1"/>
        <v>SUS.Piscina</v>
      </c>
      <c r="P8" s="38" t="s">
        <v>147</v>
      </c>
      <c r="Q8" s="38" t="s">
        <v>148</v>
      </c>
      <c r="R8" s="46" t="s">
        <v>1</v>
      </c>
      <c r="S8" s="39" t="str">
        <f t="shared" si="2"/>
        <v>Sistema.Único.de.Saúde</v>
      </c>
      <c r="T8" s="39" t="str">
        <f t="shared" si="2"/>
        <v>Ocupação</v>
      </c>
      <c r="U8" s="38" t="str">
        <f t="shared" si="2"/>
        <v>Espacial</v>
      </c>
      <c r="V8" s="40" t="s">
        <v>93</v>
      </c>
      <c r="W8" s="47" t="str">
        <f t="shared" si="3"/>
        <v>Key.Sis.8</v>
      </c>
      <c r="X8" s="40" t="s">
        <v>118</v>
      </c>
      <c r="Y8" s="40" t="s">
        <v>116</v>
      </c>
      <c r="Z8" s="40" t="s">
        <v>117</v>
      </c>
    </row>
    <row r="9" spans="1:26" ht="7" customHeight="1" x14ac:dyDescent="0.35">
      <c r="A9" s="37">
        <v>9</v>
      </c>
      <c r="B9" s="50" t="s">
        <v>96</v>
      </c>
      <c r="C9" s="50" t="s">
        <v>129</v>
      </c>
      <c r="D9" s="50" t="s">
        <v>98</v>
      </c>
      <c r="E9" s="50" t="s">
        <v>126</v>
      </c>
      <c r="F9" s="51" t="s">
        <v>149</v>
      </c>
      <c r="G9" s="44" t="s">
        <v>1</v>
      </c>
      <c r="H9" s="44" t="s">
        <v>1</v>
      </c>
      <c r="I9" s="44" t="s">
        <v>1</v>
      </c>
      <c r="J9" s="44" t="s">
        <v>1</v>
      </c>
      <c r="K9" s="44" t="s">
        <v>1</v>
      </c>
      <c r="L9" s="38" t="str">
        <f t="shared" si="0"/>
        <v>Sistema.Único.de.Saúde</v>
      </c>
      <c r="M9" s="38" t="str">
        <f t="shared" si="0"/>
        <v>Ocupação</v>
      </c>
      <c r="N9" s="38" t="str">
        <f t="shared" si="0"/>
        <v>Espacial</v>
      </c>
      <c r="O9" s="38" t="str">
        <f t="shared" si="1"/>
        <v>SUS.Posto</v>
      </c>
      <c r="P9" s="38" t="s">
        <v>150</v>
      </c>
      <c r="Q9" s="38" t="s">
        <v>151</v>
      </c>
      <c r="R9" s="46" t="s">
        <v>1</v>
      </c>
      <c r="S9" s="39" t="str">
        <f t="shared" si="2"/>
        <v>Sistema.Único.de.Saúde</v>
      </c>
      <c r="T9" s="39" t="str">
        <f t="shared" si="2"/>
        <v>Ocupação</v>
      </c>
      <c r="U9" s="38" t="str">
        <f t="shared" si="2"/>
        <v>Espacial</v>
      </c>
      <c r="V9" s="40" t="s">
        <v>93</v>
      </c>
      <c r="W9" s="47" t="str">
        <f t="shared" si="3"/>
        <v>Key.Sis.9</v>
      </c>
      <c r="X9" s="40" t="s">
        <v>118</v>
      </c>
      <c r="Y9" s="40" t="s">
        <v>116</v>
      </c>
      <c r="Z9" s="40" t="s">
        <v>117</v>
      </c>
    </row>
    <row r="10" spans="1:26" ht="7" customHeight="1" x14ac:dyDescent="0.35">
      <c r="A10" s="37">
        <v>10</v>
      </c>
      <c r="B10" s="50" t="s">
        <v>96</v>
      </c>
      <c r="C10" s="50" t="s">
        <v>129</v>
      </c>
      <c r="D10" s="50" t="s">
        <v>98</v>
      </c>
      <c r="E10" s="50" t="s">
        <v>126</v>
      </c>
      <c r="F10" s="51" t="s">
        <v>152</v>
      </c>
      <c r="G10" s="44" t="s">
        <v>1</v>
      </c>
      <c r="H10" s="44" t="s">
        <v>1</v>
      </c>
      <c r="I10" s="44" t="s">
        <v>1</v>
      </c>
      <c r="J10" s="44" t="s">
        <v>1</v>
      </c>
      <c r="K10" s="44" t="s">
        <v>1</v>
      </c>
      <c r="L10" s="38" t="str">
        <f t="shared" si="0"/>
        <v>Sistema.Único.de.Saúde</v>
      </c>
      <c r="M10" s="38" t="str">
        <f t="shared" si="0"/>
        <v>Ocupação</v>
      </c>
      <c r="N10" s="38" t="str">
        <f t="shared" si="0"/>
        <v>Espacial</v>
      </c>
      <c r="O10" s="38" t="str">
        <f t="shared" si="1"/>
        <v>SUS.Quarto</v>
      </c>
      <c r="P10" s="38" t="s">
        <v>153</v>
      </c>
      <c r="Q10" s="38" t="s">
        <v>154</v>
      </c>
      <c r="R10" s="46" t="s">
        <v>1</v>
      </c>
      <c r="S10" s="39" t="str">
        <f t="shared" si="2"/>
        <v>Sistema.Único.de.Saúde</v>
      </c>
      <c r="T10" s="39" t="str">
        <f t="shared" si="2"/>
        <v>Ocupação</v>
      </c>
      <c r="U10" s="38" t="str">
        <f t="shared" si="2"/>
        <v>Espacial</v>
      </c>
      <c r="V10" s="40" t="s">
        <v>93</v>
      </c>
      <c r="W10" s="47" t="str">
        <f t="shared" si="3"/>
        <v>Key.Sis.10</v>
      </c>
      <c r="X10" s="40" t="s">
        <v>118</v>
      </c>
      <c r="Y10" s="40" t="s">
        <v>116</v>
      </c>
      <c r="Z10" s="40" t="s">
        <v>117</v>
      </c>
    </row>
    <row r="11" spans="1:26" ht="7" customHeight="1" x14ac:dyDescent="0.35">
      <c r="A11" s="37">
        <v>11</v>
      </c>
      <c r="B11" s="50" t="s">
        <v>96</v>
      </c>
      <c r="C11" s="50" t="s">
        <v>129</v>
      </c>
      <c r="D11" s="50" t="s">
        <v>98</v>
      </c>
      <c r="E11" s="50" t="s">
        <v>126</v>
      </c>
      <c r="F11" s="51" t="s">
        <v>155</v>
      </c>
      <c r="G11" s="44" t="s">
        <v>1</v>
      </c>
      <c r="H11" s="44" t="s">
        <v>1</v>
      </c>
      <c r="I11" s="44" t="s">
        <v>1</v>
      </c>
      <c r="J11" s="44" t="s">
        <v>1</v>
      </c>
      <c r="K11" s="44" t="s">
        <v>1</v>
      </c>
      <c r="L11" s="38" t="str">
        <f t="shared" si="0"/>
        <v>Sistema.Único.de.Saúde</v>
      </c>
      <c r="M11" s="38" t="str">
        <f t="shared" si="0"/>
        <v>Ocupação</v>
      </c>
      <c r="N11" s="38" t="str">
        <f t="shared" si="0"/>
        <v>Espacial</v>
      </c>
      <c r="O11" s="38" t="str">
        <f t="shared" si="1"/>
        <v>SUS.Sala</v>
      </c>
      <c r="P11" s="38" t="s">
        <v>156</v>
      </c>
      <c r="Q11" s="38" t="s">
        <v>157</v>
      </c>
      <c r="R11" s="46" t="s">
        <v>1</v>
      </c>
      <c r="S11" s="39" t="str">
        <f t="shared" si="2"/>
        <v>Sistema.Único.de.Saúde</v>
      </c>
      <c r="T11" s="39" t="str">
        <f t="shared" si="2"/>
        <v>Ocupação</v>
      </c>
      <c r="U11" s="38" t="str">
        <f t="shared" si="2"/>
        <v>Espacial</v>
      </c>
      <c r="V11" s="40" t="s">
        <v>93</v>
      </c>
      <c r="W11" s="47" t="str">
        <f t="shared" si="3"/>
        <v>Key.Sis.11</v>
      </c>
      <c r="X11" s="40" t="s">
        <v>118</v>
      </c>
      <c r="Y11" s="40" t="s">
        <v>116</v>
      </c>
      <c r="Z11" s="40" t="s">
        <v>117</v>
      </c>
    </row>
    <row r="12" spans="1:26" ht="7" customHeight="1" x14ac:dyDescent="0.35">
      <c r="A12" s="37">
        <v>12</v>
      </c>
      <c r="B12" s="50" t="s">
        <v>96</v>
      </c>
      <c r="C12" s="50" t="s">
        <v>129</v>
      </c>
      <c r="D12" s="50" t="s">
        <v>98</v>
      </c>
      <c r="E12" s="50" t="s">
        <v>97</v>
      </c>
      <c r="F12" s="52" t="s">
        <v>102</v>
      </c>
      <c r="G12" s="44" t="s">
        <v>1</v>
      </c>
      <c r="H12" s="44" t="s">
        <v>1</v>
      </c>
      <c r="I12" s="44" t="s">
        <v>1</v>
      </c>
      <c r="J12" s="44" t="s">
        <v>1</v>
      </c>
      <c r="K12" s="44" t="s">
        <v>1</v>
      </c>
      <c r="L12" s="38" t="str">
        <f t="shared" si="0"/>
        <v>Sistema.Único.de.Saúde</v>
      </c>
      <c r="M12" s="38" t="str">
        <f t="shared" si="0"/>
        <v>Ocupação</v>
      </c>
      <c r="N12" s="38" t="str">
        <f t="shared" si="0"/>
        <v>Funcional</v>
      </c>
      <c r="O12" s="38" t="str">
        <f t="shared" si="1"/>
        <v>SUS.Zoneamento</v>
      </c>
      <c r="P12" s="38" t="s">
        <v>92</v>
      </c>
      <c r="Q12" s="38" t="s">
        <v>158</v>
      </c>
      <c r="R12" s="46" t="s">
        <v>1</v>
      </c>
      <c r="S12" s="39" t="str">
        <f t="shared" si="2"/>
        <v>Sistema.Único.de.Saúde</v>
      </c>
      <c r="T12" s="39" t="str">
        <f t="shared" si="2"/>
        <v>Ocupação</v>
      </c>
      <c r="U12" s="38" t="str">
        <f t="shared" si="2"/>
        <v>Funcional</v>
      </c>
      <c r="V12" s="40" t="s">
        <v>93</v>
      </c>
      <c r="W12" s="47" t="str">
        <f t="shared" si="3"/>
        <v>Key.Sis.12</v>
      </c>
      <c r="X12" s="40" t="s">
        <v>120</v>
      </c>
      <c r="Y12" s="40" t="s">
        <v>121</v>
      </c>
      <c r="Z12" s="40" t="s">
        <v>117</v>
      </c>
    </row>
    <row r="13" spans="1:26" ht="7" customHeight="1" x14ac:dyDescent="0.35">
      <c r="A13" s="37">
        <v>13</v>
      </c>
      <c r="B13" s="50" t="s">
        <v>96</v>
      </c>
      <c r="C13" s="50" t="s">
        <v>129</v>
      </c>
      <c r="D13" s="50" t="s">
        <v>98</v>
      </c>
      <c r="E13" s="50" t="s">
        <v>97</v>
      </c>
      <c r="F13" s="52" t="s">
        <v>100</v>
      </c>
      <c r="G13" s="44" t="s">
        <v>1</v>
      </c>
      <c r="H13" s="44" t="s">
        <v>1</v>
      </c>
      <c r="I13" s="44" t="s">
        <v>1</v>
      </c>
      <c r="J13" s="44" t="s">
        <v>1</v>
      </c>
      <c r="K13" s="44" t="s">
        <v>1</v>
      </c>
      <c r="L13" s="38" t="str">
        <f t="shared" si="0"/>
        <v>Sistema.Único.de.Saúde</v>
      </c>
      <c r="M13" s="38" t="str">
        <f t="shared" si="0"/>
        <v>Ocupação</v>
      </c>
      <c r="N13" s="38" t="str">
        <f t="shared" si="0"/>
        <v>Funcional</v>
      </c>
      <c r="O13" s="38" t="str">
        <f t="shared" si="1"/>
        <v>SUS.Unidade.Funcional</v>
      </c>
      <c r="P13" s="38" t="s">
        <v>159</v>
      </c>
      <c r="Q13" s="38" t="s">
        <v>160</v>
      </c>
      <c r="R13" s="46" t="s">
        <v>1</v>
      </c>
      <c r="S13" s="39" t="str">
        <f t="shared" si="2"/>
        <v>Sistema.Único.de.Saúde</v>
      </c>
      <c r="T13" s="39" t="str">
        <f t="shared" si="2"/>
        <v>Ocupação</v>
      </c>
      <c r="U13" s="38" t="str">
        <f t="shared" si="2"/>
        <v>Funcional</v>
      </c>
      <c r="V13" s="40" t="s">
        <v>93</v>
      </c>
      <c r="W13" s="47" t="str">
        <f t="shared" si="3"/>
        <v>Key.Sis.13</v>
      </c>
      <c r="X13" s="40" t="s">
        <v>1</v>
      </c>
      <c r="Y13" s="40" t="s">
        <v>1</v>
      </c>
      <c r="Z13" s="40" t="s">
        <v>119</v>
      </c>
    </row>
    <row r="14" spans="1:26" ht="7" customHeight="1" x14ac:dyDescent="0.35">
      <c r="A14" s="37">
        <v>14</v>
      </c>
      <c r="B14" s="50" t="s">
        <v>96</v>
      </c>
      <c r="C14" s="50" t="s">
        <v>129</v>
      </c>
      <c r="D14" s="50" t="s">
        <v>98</v>
      </c>
      <c r="E14" s="50" t="s">
        <v>97</v>
      </c>
      <c r="F14" s="52" t="s">
        <v>101</v>
      </c>
      <c r="G14" s="44" t="s">
        <v>1</v>
      </c>
      <c r="H14" s="44" t="s">
        <v>1</v>
      </c>
      <c r="I14" s="44" t="s">
        <v>1</v>
      </c>
      <c r="J14" s="44" t="s">
        <v>1</v>
      </c>
      <c r="K14" s="44" t="s">
        <v>1</v>
      </c>
      <c r="L14" s="38" t="str">
        <f t="shared" si="0"/>
        <v>Sistema.Único.de.Saúde</v>
      </c>
      <c r="M14" s="38" t="str">
        <f t="shared" si="0"/>
        <v>Ocupação</v>
      </c>
      <c r="N14" s="38" t="str">
        <f t="shared" si="0"/>
        <v>Funcional</v>
      </c>
      <c r="O14" s="38" t="str">
        <f t="shared" si="1"/>
        <v>SUS.Setor</v>
      </c>
      <c r="P14" s="38" t="s">
        <v>161</v>
      </c>
      <c r="Q14" s="38" t="s">
        <v>162</v>
      </c>
      <c r="R14" s="46" t="s">
        <v>1</v>
      </c>
      <c r="S14" s="39" t="str">
        <f t="shared" si="2"/>
        <v>Sistema.Único.de.Saúde</v>
      </c>
      <c r="T14" s="39" t="str">
        <f t="shared" si="2"/>
        <v>Ocupação</v>
      </c>
      <c r="U14" s="38" t="str">
        <f t="shared" si="2"/>
        <v>Funcional</v>
      </c>
      <c r="V14" s="40" t="s">
        <v>93</v>
      </c>
      <c r="W14" s="47" t="str">
        <f t="shared" si="3"/>
        <v>Key.Sis.14</v>
      </c>
      <c r="X14" s="40" t="s">
        <v>1</v>
      </c>
      <c r="Y14" s="40" t="s">
        <v>1</v>
      </c>
      <c r="Z14" s="40" t="s">
        <v>119</v>
      </c>
    </row>
    <row r="15" spans="1:26" ht="7" customHeight="1" x14ac:dyDescent="0.35">
      <c r="A15" s="37">
        <v>15</v>
      </c>
      <c r="B15" s="50" t="s">
        <v>96</v>
      </c>
      <c r="C15" s="50" t="s">
        <v>129</v>
      </c>
      <c r="D15" s="50" t="s">
        <v>128</v>
      </c>
      <c r="E15" s="50" t="s">
        <v>127</v>
      </c>
      <c r="F15" s="52" t="s">
        <v>103</v>
      </c>
      <c r="G15" s="44" t="s">
        <v>1</v>
      </c>
      <c r="H15" s="44" t="s">
        <v>1</v>
      </c>
      <c r="I15" s="44" t="s">
        <v>1</v>
      </c>
      <c r="J15" s="44" t="s">
        <v>1</v>
      </c>
      <c r="K15" s="44" t="s">
        <v>1</v>
      </c>
      <c r="L15" s="38" t="str">
        <f t="shared" si="0"/>
        <v>Sistema.Único.de.Saúde</v>
      </c>
      <c r="M15" s="38" t="str">
        <f t="shared" si="0"/>
        <v>Assistência.Médica</v>
      </c>
      <c r="N15" s="38" t="str">
        <f t="shared" si="0"/>
        <v>Equipamentos.de.Saúde</v>
      </c>
      <c r="O15" s="38" t="str">
        <f t="shared" si="1"/>
        <v>SUS.Equipamento</v>
      </c>
      <c r="P15" s="38" t="s">
        <v>163</v>
      </c>
      <c r="Q15" s="38" t="s">
        <v>164</v>
      </c>
      <c r="R15" s="46" t="s">
        <v>1</v>
      </c>
      <c r="S15" s="39" t="str">
        <f t="shared" si="2"/>
        <v>Sistema.Único.de.Saúde</v>
      </c>
      <c r="T15" s="39" t="str">
        <f t="shared" si="2"/>
        <v>Assistência.Médica</v>
      </c>
      <c r="U15" s="38" t="str">
        <f t="shared" si="2"/>
        <v>Equipamentos.de.Saúde</v>
      </c>
      <c r="V15" s="40" t="s">
        <v>93</v>
      </c>
      <c r="W15" s="47" t="str">
        <f t="shared" si="3"/>
        <v>Key.Sis.15</v>
      </c>
      <c r="X15" s="40" t="s">
        <v>122</v>
      </c>
      <c r="Y15" s="40" t="s">
        <v>123</v>
      </c>
      <c r="Z15" s="40" t="s">
        <v>124</v>
      </c>
    </row>
    <row r="16" spans="1:26" ht="7" customHeight="1" x14ac:dyDescent="0.35">
      <c r="A16" s="37">
        <v>16</v>
      </c>
      <c r="B16" s="50" t="s">
        <v>96</v>
      </c>
      <c r="C16" s="50" t="s">
        <v>129</v>
      </c>
      <c r="D16" s="50" t="s">
        <v>128</v>
      </c>
      <c r="E16" s="50" t="s">
        <v>127</v>
      </c>
      <c r="F16" s="52" t="s">
        <v>104</v>
      </c>
      <c r="G16" s="44" t="s">
        <v>1</v>
      </c>
      <c r="H16" s="44" t="s">
        <v>1</v>
      </c>
      <c r="I16" s="44" t="s">
        <v>1</v>
      </c>
      <c r="J16" s="44" t="s">
        <v>1</v>
      </c>
      <c r="K16" s="44" t="s">
        <v>1</v>
      </c>
      <c r="L16" s="38" t="str">
        <f t="shared" si="0"/>
        <v>Sistema.Único.de.Saúde</v>
      </c>
      <c r="M16" s="38" t="str">
        <f t="shared" si="0"/>
        <v>Assistência.Médica</v>
      </c>
      <c r="N16" s="38" t="str">
        <f t="shared" si="0"/>
        <v>Equipamentos.de.Saúde</v>
      </c>
      <c r="O16" s="38" t="str">
        <f t="shared" si="1"/>
        <v>SUS.Dispositivo</v>
      </c>
      <c r="P16" s="38" t="s">
        <v>165</v>
      </c>
      <c r="Q16" s="38" t="s">
        <v>166</v>
      </c>
      <c r="R16" s="46" t="s">
        <v>1</v>
      </c>
      <c r="S16" s="39" t="str">
        <f t="shared" si="2"/>
        <v>Sistema.Único.de.Saúde</v>
      </c>
      <c r="T16" s="39" t="str">
        <f t="shared" si="2"/>
        <v>Assistência.Médica</v>
      </c>
      <c r="U16" s="38" t="str">
        <f t="shared" si="2"/>
        <v>Equipamentos.de.Saúde</v>
      </c>
      <c r="V16" s="40" t="s">
        <v>93</v>
      </c>
      <c r="W16" s="47" t="str">
        <f t="shared" si="3"/>
        <v>Key.Sis.16</v>
      </c>
      <c r="X16" s="40" t="s">
        <v>122</v>
      </c>
      <c r="Y16" s="40" t="s">
        <v>123</v>
      </c>
      <c r="Z16" s="40" t="s">
        <v>124</v>
      </c>
    </row>
    <row r="17" spans="1:26" ht="7" customHeight="1" x14ac:dyDescent="0.35">
      <c r="A17" s="37">
        <v>17</v>
      </c>
      <c r="B17" s="50" t="s">
        <v>96</v>
      </c>
      <c r="C17" s="50" t="s">
        <v>129</v>
      </c>
      <c r="D17" s="50" t="s">
        <v>128</v>
      </c>
      <c r="E17" s="50" t="s">
        <v>127</v>
      </c>
      <c r="F17" s="52" t="s">
        <v>105</v>
      </c>
      <c r="G17" s="44" t="s">
        <v>1</v>
      </c>
      <c r="H17" s="44" t="s">
        <v>1</v>
      </c>
      <c r="I17" s="44" t="s">
        <v>1</v>
      </c>
      <c r="J17" s="44" t="s">
        <v>1</v>
      </c>
      <c r="K17" s="44" t="s">
        <v>1</v>
      </c>
      <c r="L17" s="38" t="str">
        <f t="shared" si="0"/>
        <v>Sistema.Único.de.Saúde</v>
      </c>
      <c r="M17" s="38" t="str">
        <f t="shared" si="0"/>
        <v>Assistência.Médica</v>
      </c>
      <c r="N17" s="38" t="str">
        <f t="shared" si="0"/>
        <v>Equipamentos.de.Saúde</v>
      </c>
      <c r="O17" s="38" t="str">
        <f t="shared" si="1"/>
        <v>SUS.Mobília</v>
      </c>
      <c r="P17" s="38" t="s">
        <v>167</v>
      </c>
      <c r="Q17" s="38" t="s">
        <v>168</v>
      </c>
      <c r="R17" s="46" t="s">
        <v>1</v>
      </c>
      <c r="S17" s="39" t="str">
        <f t="shared" si="2"/>
        <v>Sistema.Único.de.Saúde</v>
      </c>
      <c r="T17" s="39" t="str">
        <f t="shared" si="2"/>
        <v>Assistência.Médica</v>
      </c>
      <c r="U17" s="38" t="str">
        <f t="shared" si="2"/>
        <v>Equipamentos.de.Saúde</v>
      </c>
      <c r="V17" s="40" t="s">
        <v>93</v>
      </c>
      <c r="W17" s="47" t="str">
        <f t="shared" si="3"/>
        <v>Key.Sis.17</v>
      </c>
      <c r="X17" s="40" t="s">
        <v>122</v>
      </c>
      <c r="Y17" s="40" t="s">
        <v>123</v>
      </c>
      <c r="Z17" s="40" t="s">
        <v>124</v>
      </c>
    </row>
  </sheetData>
  <phoneticPr fontId="1" type="noConversion"/>
  <conditionalFormatting sqref="A2:XFD17">
    <cfRule type="cellIs" dxfId="1" priority="1" operator="equal">
      <formula>"null"</formula>
    </cfRule>
  </conditionalFormatting>
  <conditionalFormatting sqref="F2:F17">
    <cfRule type="duplicateValues" dxfId="0" priority="2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W1 A18:XFD1048576 AA1:XF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3828125" defaultRowHeight="7.95" customHeight="1" x14ac:dyDescent="0.2"/>
  <cols>
    <col min="1" max="1" width="2.53515625" style="6" bestFit="1" customWidth="1"/>
    <col min="2" max="4" width="6" style="7" customWidth="1"/>
    <col min="5" max="10" width="4.69140625" style="7" bestFit="1" customWidth="1"/>
    <col min="11" max="11" width="4.69140625" style="5" bestFit="1" customWidth="1"/>
    <col min="12" max="12" width="4.3828125" style="5" bestFit="1" customWidth="1"/>
    <col min="13" max="20" width="4.69140625" style="5" bestFit="1" customWidth="1"/>
    <col min="21" max="21" width="4" style="5" bestFit="1" customWidth="1"/>
    <col min="22" max="16384" width="5.3828125" style="5"/>
  </cols>
  <sheetData>
    <row r="1" spans="1:21" s="4" customFormat="1" ht="26.25" customHeight="1" x14ac:dyDescent="0.2">
      <c r="A1" s="35" t="s">
        <v>13</v>
      </c>
      <c r="B1" s="36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  <c r="H1" s="36" t="s">
        <v>21</v>
      </c>
      <c r="I1" s="36" t="s">
        <v>22</v>
      </c>
      <c r="J1" s="36" t="s">
        <v>23</v>
      </c>
      <c r="K1" s="36" t="s">
        <v>2</v>
      </c>
      <c r="L1" s="36" t="s">
        <v>3</v>
      </c>
      <c r="M1" s="36" t="s">
        <v>4</v>
      </c>
      <c r="N1" s="36" t="s">
        <v>5</v>
      </c>
      <c r="O1" s="36" t="s">
        <v>6</v>
      </c>
      <c r="P1" s="36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</row>
    <row r="2" spans="1:21" ht="9.75" customHeight="1" x14ac:dyDescent="0.2">
      <c r="A2" s="35">
        <v>2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</sheetData>
  <phoneticPr fontId="1" type="noConversion"/>
  <conditionalFormatting sqref="A1:XFD1048576">
    <cfRule type="cellIs" dxfId="12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1" sqref="B1:C1"/>
    </sheetView>
  </sheetViews>
  <sheetFormatPr defaultRowHeight="14.6" x14ac:dyDescent="0.4"/>
  <cols>
    <col min="1" max="1" width="3.3046875" customWidth="1"/>
    <col min="2" max="2" width="16.3046875" customWidth="1"/>
    <col min="3" max="3" width="19.3828125" customWidth="1"/>
  </cols>
  <sheetData>
    <row r="1" spans="1:3" x14ac:dyDescent="0.4">
      <c r="A1" s="9">
        <v>1</v>
      </c>
      <c r="B1" s="10" t="s">
        <v>108</v>
      </c>
      <c r="C1" s="10" t="s">
        <v>109</v>
      </c>
    </row>
    <row r="2" spans="1:3" x14ac:dyDescent="0.4">
      <c r="A2" s="11">
        <v>2</v>
      </c>
      <c r="B2" s="12" t="s">
        <v>1</v>
      </c>
      <c r="C2" s="12" t="s">
        <v>1</v>
      </c>
    </row>
  </sheetData>
  <conditionalFormatting sqref="A1:A2">
    <cfRule type="cellIs" dxfId="11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sqref="A1:XFD1"/>
    </sheetView>
  </sheetViews>
  <sheetFormatPr defaultRowHeight="7.5" customHeight="1" x14ac:dyDescent="0.4"/>
  <cols>
    <col min="1" max="1" width="2.53515625" bestFit="1" customWidth="1"/>
    <col min="2" max="2" width="5.15234375" customWidth="1"/>
    <col min="3" max="3" width="6.3046875" customWidth="1"/>
    <col min="4" max="5" width="3.3828125" customWidth="1"/>
    <col min="6" max="8" width="3.3828125" style="23" customWidth="1"/>
    <col min="9" max="9" width="16.69140625" style="42" customWidth="1"/>
    <col min="10" max="10" width="5.3828125" customWidth="1"/>
    <col min="11" max="11" width="51.3828125" customWidth="1"/>
    <col min="12" max="23" width="3.53515625" style="23" customWidth="1"/>
  </cols>
  <sheetData>
    <row r="1" spans="1:23" ht="18" customHeight="1" x14ac:dyDescent="0.4">
      <c r="A1" s="20" t="s">
        <v>24</v>
      </c>
      <c r="B1" s="21" t="s">
        <v>78</v>
      </c>
      <c r="C1" s="21" t="s">
        <v>78</v>
      </c>
      <c r="D1" s="22" t="s">
        <v>79</v>
      </c>
      <c r="E1" s="22" t="s">
        <v>48</v>
      </c>
      <c r="F1" s="22" t="s">
        <v>79</v>
      </c>
      <c r="G1" s="22" t="s">
        <v>48</v>
      </c>
      <c r="H1" s="22" t="s">
        <v>79</v>
      </c>
      <c r="I1" s="21" t="s">
        <v>48</v>
      </c>
      <c r="J1" s="22" t="s">
        <v>78</v>
      </c>
      <c r="K1" s="21" t="s">
        <v>48</v>
      </c>
      <c r="L1" s="22" t="s">
        <v>79</v>
      </c>
      <c r="M1" s="22" t="s">
        <v>48</v>
      </c>
      <c r="N1" s="22" t="s">
        <v>79</v>
      </c>
      <c r="O1" s="22" t="s">
        <v>48</v>
      </c>
      <c r="P1" s="22" t="s">
        <v>79</v>
      </c>
      <c r="Q1" s="22" t="s">
        <v>48</v>
      </c>
      <c r="R1" s="22" t="s">
        <v>79</v>
      </c>
      <c r="S1" s="22" t="s">
        <v>48</v>
      </c>
      <c r="T1" s="22" t="s">
        <v>79</v>
      </c>
      <c r="U1" s="22" t="s">
        <v>48</v>
      </c>
      <c r="V1" s="22" t="s">
        <v>79</v>
      </c>
      <c r="W1" s="22" t="s">
        <v>48</v>
      </c>
    </row>
    <row r="2" spans="1:23" ht="7.5" customHeight="1" x14ac:dyDescent="0.4">
      <c r="A2" s="24">
        <v>2</v>
      </c>
      <c r="B2" s="25" t="s">
        <v>81</v>
      </c>
      <c r="C2" s="26" t="s">
        <v>110</v>
      </c>
      <c r="D2" s="27" t="s">
        <v>1</v>
      </c>
      <c r="E2" s="28" t="s">
        <v>1</v>
      </c>
      <c r="F2" s="27" t="s">
        <v>1</v>
      </c>
      <c r="G2" s="28" t="s">
        <v>1</v>
      </c>
      <c r="H2" s="27" t="s">
        <v>90</v>
      </c>
      <c r="I2" s="41" t="s">
        <v>94</v>
      </c>
      <c r="J2" s="27" t="s">
        <v>91</v>
      </c>
      <c r="K2" s="29" t="s">
        <v>86</v>
      </c>
      <c r="L2" s="27" t="s">
        <v>1</v>
      </c>
      <c r="M2" s="28" t="s">
        <v>1</v>
      </c>
      <c r="N2" s="27" t="s">
        <v>1</v>
      </c>
      <c r="O2" s="28" t="s">
        <v>1</v>
      </c>
      <c r="P2" s="27" t="s">
        <v>1</v>
      </c>
      <c r="Q2" s="28" t="s">
        <v>1</v>
      </c>
      <c r="R2" s="27" t="s">
        <v>1</v>
      </c>
      <c r="S2" s="28" t="s">
        <v>1</v>
      </c>
      <c r="T2" s="27" t="s">
        <v>1</v>
      </c>
      <c r="U2" s="28" t="s">
        <v>1</v>
      </c>
      <c r="V2" s="27" t="s">
        <v>1</v>
      </c>
      <c r="W2" s="28" t="s">
        <v>1</v>
      </c>
    </row>
    <row r="3" spans="1:23" ht="7.5" customHeight="1" x14ac:dyDescent="0.4">
      <c r="A3" s="24">
        <v>3</v>
      </c>
      <c r="B3" s="25" t="s">
        <v>82</v>
      </c>
      <c r="C3" s="26" t="s">
        <v>110</v>
      </c>
      <c r="D3" s="27" t="s">
        <v>1</v>
      </c>
      <c r="E3" s="28" t="s">
        <v>1</v>
      </c>
      <c r="F3" s="27" t="s">
        <v>1</v>
      </c>
      <c r="G3" s="28" t="s">
        <v>1</v>
      </c>
      <c r="H3" s="27" t="s">
        <v>90</v>
      </c>
      <c r="I3" s="41" t="s">
        <v>94</v>
      </c>
      <c r="J3" s="27" t="s">
        <v>91</v>
      </c>
      <c r="K3" s="29" t="s">
        <v>87</v>
      </c>
      <c r="L3" s="27" t="s">
        <v>1</v>
      </c>
      <c r="M3" s="28" t="s">
        <v>1</v>
      </c>
      <c r="N3" s="27" t="s">
        <v>1</v>
      </c>
      <c r="O3" s="28" t="s">
        <v>1</v>
      </c>
      <c r="P3" s="27" t="s">
        <v>1</v>
      </c>
      <c r="Q3" s="28" t="s">
        <v>1</v>
      </c>
      <c r="R3" s="27" t="s">
        <v>1</v>
      </c>
      <c r="S3" s="28" t="s">
        <v>1</v>
      </c>
      <c r="T3" s="27" t="s">
        <v>1</v>
      </c>
      <c r="U3" s="28" t="s">
        <v>1</v>
      </c>
      <c r="V3" s="27" t="s">
        <v>1</v>
      </c>
      <c r="W3" s="28" t="s">
        <v>1</v>
      </c>
    </row>
    <row r="4" spans="1:23" ht="7.5" customHeight="1" x14ac:dyDescent="0.4">
      <c r="A4" s="24">
        <v>4</v>
      </c>
      <c r="B4" s="25" t="s">
        <v>83</v>
      </c>
      <c r="C4" s="26" t="s">
        <v>110</v>
      </c>
      <c r="D4" s="27" t="s">
        <v>1</v>
      </c>
      <c r="E4" s="28" t="s">
        <v>1</v>
      </c>
      <c r="F4" s="27" t="s">
        <v>1</v>
      </c>
      <c r="G4" s="28" t="s">
        <v>1</v>
      </c>
      <c r="H4" s="27" t="s">
        <v>90</v>
      </c>
      <c r="I4" s="41" t="s">
        <v>94</v>
      </c>
      <c r="J4" s="27" t="s">
        <v>91</v>
      </c>
      <c r="K4" s="29" t="s">
        <v>88</v>
      </c>
      <c r="L4" s="27" t="s">
        <v>1</v>
      </c>
      <c r="M4" s="28" t="s">
        <v>1</v>
      </c>
      <c r="N4" s="27" t="s">
        <v>1</v>
      </c>
      <c r="O4" s="28" t="s">
        <v>1</v>
      </c>
      <c r="P4" s="27" t="s">
        <v>1</v>
      </c>
      <c r="Q4" s="28" t="s">
        <v>1</v>
      </c>
      <c r="R4" s="27" t="s">
        <v>1</v>
      </c>
      <c r="S4" s="28" t="s">
        <v>1</v>
      </c>
      <c r="T4" s="27" t="s">
        <v>1</v>
      </c>
      <c r="U4" s="28" t="s">
        <v>1</v>
      </c>
      <c r="V4" s="27" t="s">
        <v>1</v>
      </c>
      <c r="W4" s="28" t="s">
        <v>1</v>
      </c>
    </row>
    <row r="5" spans="1:23" ht="7.5" customHeight="1" x14ac:dyDescent="0.4">
      <c r="A5" s="24">
        <v>5</v>
      </c>
      <c r="B5" s="25" t="s">
        <v>84</v>
      </c>
      <c r="C5" s="26" t="s">
        <v>110</v>
      </c>
      <c r="D5" s="27" t="s">
        <v>1</v>
      </c>
      <c r="E5" s="28" t="s">
        <v>1</v>
      </c>
      <c r="F5" s="27" t="s">
        <v>1</v>
      </c>
      <c r="G5" s="28" t="s">
        <v>1</v>
      </c>
      <c r="H5" s="27" t="s">
        <v>90</v>
      </c>
      <c r="I5" s="41" t="s">
        <v>94</v>
      </c>
      <c r="J5" s="27" t="s">
        <v>91</v>
      </c>
      <c r="K5" s="29" t="s">
        <v>89</v>
      </c>
      <c r="L5" s="27" t="s">
        <v>1</v>
      </c>
      <c r="M5" s="28" t="s">
        <v>1</v>
      </c>
      <c r="N5" s="27" t="s">
        <v>1</v>
      </c>
      <c r="O5" s="28" t="s">
        <v>1</v>
      </c>
      <c r="P5" s="27" t="s">
        <v>1</v>
      </c>
      <c r="Q5" s="28" t="s">
        <v>1</v>
      </c>
      <c r="R5" s="27" t="s">
        <v>1</v>
      </c>
      <c r="S5" s="28" t="s">
        <v>1</v>
      </c>
      <c r="T5" s="27" t="s">
        <v>1</v>
      </c>
      <c r="U5" s="28" t="s">
        <v>1</v>
      </c>
      <c r="V5" s="27" t="s">
        <v>1</v>
      </c>
      <c r="W5" s="28" t="s">
        <v>1</v>
      </c>
    </row>
  </sheetData>
  <conditionalFormatting sqref="D1">
    <cfRule type="cellIs" dxfId="10" priority="10" operator="equal">
      <formula>"null"</formula>
    </cfRule>
  </conditionalFormatting>
  <conditionalFormatting sqref="F1">
    <cfRule type="cellIs" dxfId="9" priority="7" operator="equal">
      <formula>"null"</formula>
    </cfRule>
  </conditionalFormatting>
  <conditionalFormatting sqref="H1">
    <cfRule type="cellIs" dxfId="8" priority="9" operator="equal">
      <formula>"null"</formula>
    </cfRule>
  </conditionalFormatting>
  <conditionalFormatting sqref="L1">
    <cfRule type="cellIs" dxfId="7" priority="6" operator="equal">
      <formula>"null"</formula>
    </cfRule>
  </conditionalFormatting>
  <conditionalFormatting sqref="N1">
    <cfRule type="cellIs" dxfId="6" priority="5" operator="equal">
      <formula>"null"</formula>
    </cfRule>
  </conditionalFormatting>
  <conditionalFormatting sqref="P1">
    <cfRule type="cellIs" dxfId="5" priority="4" operator="equal">
      <formula>"null"</formula>
    </cfRule>
  </conditionalFormatting>
  <conditionalFormatting sqref="R1">
    <cfRule type="cellIs" dxfId="4" priority="3" operator="equal">
      <formula>"null"</formula>
    </cfRule>
  </conditionalFormatting>
  <conditionalFormatting sqref="T1">
    <cfRule type="cellIs" dxfId="3" priority="2" operator="equal">
      <formula>"null"</formula>
    </cfRule>
  </conditionalFormatting>
  <conditionalFormatting sqref="V1">
    <cfRule type="cellIs" dxfId="2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2025-10-29T13:45:50Z</dcterms:modified>
</cp:coreProperties>
</file>