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63167EE4-7F80-4E87-B189-A73EB3736F37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9" l="1"/>
  <c r="P11" i="9" s="1"/>
  <c r="C8" i="9"/>
  <c r="V8" i="9" s="1"/>
  <c r="U103" i="23"/>
  <c r="R103" i="23"/>
  <c r="P103" i="23"/>
  <c r="O103" i="23"/>
  <c r="N103" i="23"/>
  <c r="M103" i="23"/>
  <c r="L103" i="23"/>
  <c r="U102" i="23"/>
  <c r="R102" i="23"/>
  <c r="P102" i="23"/>
  <c r="O102" i="23"/>
  <c r="N102" i="23"/>
  <c r="M102" i="23"/>
  <c r="L102" i="23"/>
  <c r="U101" i="23"/>
  <c r="R101" i="23"/>
  <c r="P101" i="23"/>
  <c r="O101" i="23"/>
  <c r="N101" i="23"/>
  <c r="M101" i="23"/>
  <c r="L101" i="23"/>
  <c r="U100" i="23"/>
  <c r="R100" i="23"/>
  <c r="P100" i="23"/>
  <c r="O100" i="23"/>
  <c r="N100" i="23"/>
  <c r="M100" i="23"/>
  <c r="L100" i="23"/>
  <c r="U99" i="23"/>
  <c r="R99" i="23"/>
  <c r="P99" i="23"/>
  <c r="O99" i="23"/>
  <c r="N99" i="23"/>
  <c r="M99" i="23"/>
  <c r="L99" i="23"/>
  <c r="U98" i="23"/>
  <c r="R98" i="23"/>
  <c r="P98" i="23"/>
  <c r="O98" i="23"/>
  <c r="N98" i="23"/>
  <c r="M98" i="23"/>
  <c r="L98" i="23"/>
  <c r="U97" i="23"/>
  <c r="R97" i="23"/>
  <c r="P97" i="23"/>
  <c r="O97" i="23"/>
  <c r="N97" i="23"/>
  <c r="M97" i="23"/>
  <c r="L97" i="23"/>
  <c r="U96" i="23"/>
  <c r="R96" i="23"/>
  <c r="P96" i="23"/>
  <c r="O96" i="23"/>
  <c r="N96" i="23"/>
  <c r="M96" i="23"/>
  <c r="L96" i="23"/>
  <c r="U95" i="23"/>
  <c r="R95" i="23"/>
  <c r="P95" i="23"/>
  <c r="O95" i="23"/>
  <c r="N95" i="23"/>
  <c r="M95" i="23"/>
  <c r="L95" i="23"/>
  <c r="U94" i="23"/>
  <c r="R94" i="23"/>
  <c r="P94" i="23"/>
  <c r="O94" i="23"/>
  <c r="N94" i="23"/>
  <c r="M94" i="23"/>
  <c r="L94" i="23"/>
  <c r="U93" i="23"/>
  <c r="R93" i="23"/>
  <c r="P93" i="23"/>
  <c r="O93" i="23"/>
  <c r="N93" i="23"/>
  <c r="M93" i="23"/>
  <c r="L93" i="23"/>
  <c r="U92" i="23"/>
  <c r="R92" i="23"/>
  <c r="P92" i="23"/>
  <c r="O92" i="23"/>
  <c r="N92" i="23"/>
  <c r="M92" i="23"/>
  <c r="L92" i="23"/>
  <c r="U91" i="23"/>
  <c r="R91" i="23"/>
  <c r="P91" i="23"/>
  <c r="O91" i="23"/>
  <c r="N91" i="23"/>
  <c r="M91" i="23"/>
  <c r="L91" i="23"/>
  <c r="U90" i="23"/>
  <c r="R90" i="23"/>
  <c r="P90" i="23"/>
  <c r="O90" i="23"/>
  <c r="N90" i="23"/>
  <c r="M90" i="23"/>
  <c r="L90" i="23"/>
  <c r="U89" i="23"/>
  <c r="R89" i="23"/>
  <c r="P89" i="23"/>
  <c r="O89" i="23"/>
  <c r="N89" i="23"/>
  <c r="M89" i="23"/>
  <c r="L89" i="23"/>
  <c r="U88" i="23"/>
  <c r="R88" i="23"/>
  <c r="P88" i="23"/>
  <c r="O88" i="23"/>
  <c r="N88" i="23"/>
  <c r="M88" i="23"/>
  <c r="L88" i="23"/>
  <c r="Q88" i="23" s="1"/>
  <c r="U87" i="23"/>
  <c r="R87" i="23"/>
  <c r="P87" i="23"/>
  <c r="O87" i="23"/>
  <c r="N87" i="23"/>
  <c r="M87" i="23"/>
  <c r="L87" i="23"/>
  <c r="U86" i="23"/>
  <c r="R86" i="23"/>
  <c r="P86" i="23"/>
  <c r="O86" i="23"/>
  <c r="N86" i="23"/>
  <c r="M86" i="23"/>
  <c r="L86" i="23"/>
  <c r="U85" i="23"/>
  <c r="R85" i="23"/>
  <c r="P85" i="23"/>
  <c r="O85" i="23"/>
  <c r="N85" i="23"/>
  <c r="M85" i="23"/>
  <c r="L85" i="23"/>
  <c r="U84" i="23"/>
  <c r="R84" i="23"/>
  <c r="P84" i="23"/>
  <c r="O84" i="23"/>
  <c r="N84" i="23"/>
  <c r="M84" i="23"/>
  <c r="L84" i="23"/>
  <c r="U83" i="23"/>
  <c r="R83" i="23"/>
  <c r="P83" i="23"/>
  <c r="O83" i="23"/>
  <c r="N83" i="23"/>
  <c r="M83" i="23"/>
  <c r="L83" i="23"/>
  <c r="U82" i="23"/>
  <c r="R82" i="23"/>
  <c r="P82" i="23"/>
  <c r="O82" i="23"/>
  <c r="N82" i="23"/>
  <c r="M82" i="23"/>
  <c r="L82" i="23"/>
  <c r="U81" i="23"/>
  <c r="R81" i="23"/>
  <c r="P81" i="23"/>
  <c r="O81" i="23"/>
  <c r="N81" i="23"/>
  <c r="M81" i="23"/>
  <c r="L81" i="23"/>
  <c r="U80" i="23"/>
  <c r="R80" i="23"/>
  <c r="P80" i="23"/>
  <c r="O80" i="23"/>
  <c r="N80" i="23"/>
  <c r="M80" i="23"/>
  <c r="L80" i="23"/>
  <c r="Q80" i="23" s="1"/>
  <c r="U79" i="23"/>
  <c r="R79" i="23"/>
  <c r="P79" i="23"/>
  <c r="O79" i="23"/>
  <c r="N79" i="23"/>
  <c r="M79" i="23"/>
  <c r="L79" i="23"/>
  <c r="U78" i="23"/>
  <c r="R78" i="23"/>
  <c r="P78" i="23"/>
  <c r="O78" i="23"/>
  <c r="N78" i="23"/>
  <c r="M78" i="23"/>
  <c r="L78" i="23"/>
  <c r="U77" i="23"/>
  <c r="R77" i="23"/>
  <c r="P77" i="23"/>
  <c r="O77" i="23"/>
  <c r="N77" i="23"/>
  <c r="M77" i="23"/>
  <c r="L77" i="23"/>
  <c r="U76" i="23"/>
  <c r="R76" i="23"/>
  <c r="P76" i="23"/>
  <c r="O76" i="23"/>
  <c r="N76" i="23"/>
  <c r="M76" i="23"/>
  <c r="L76" i="23"/>
  <c r="U75" i="23"/>
  <c r="R75" i="23"/>
  <c r="P75" i="23"/>
  <c r="O75" i="23"/>
  <c r="N75" i="23"/>
  <c r="M75" i="23"/>
  <c r="L75" i="23"/>
  <c r="U74" i="23"/>
  <c r="R74" i="23"/>
  <c r="P74" i="23"/>
  <c r="O74" i="23"/>
  <c r="N74" i="23"/>
  <c r="M74" i="23"/>
  <c r="L74" i="23"/>
  <c r="U73" i="23"/>
  <c r="R73" i="23"/>
  <c r="P73" i="23"/>
  <c r="O73" i="23"/>
  <c r="N73" i="23"/>
  <c r="M73" i="23"/>
  <c r="L73" i="23"/>
  <c r="U72" i="23"/>
  <c r="R72" i="23"/>
  <c r="P72" i="23"/>
  <c r="O72" i="23"/>
  <c r="N72" i="23"/>
  <c r="M72" i="23"/>
  <c r="L72" i="23"/>
  <c r="Q72" i="23" s="1"/>
  <c r="U71" i="23"/>
  <c r="R71" i="23"/>
  <c r="P71" i="23"/>
  <c r="O71" i="23"/>
  <c r="N71" i="23"/>
  <c r="M71" i="23"/>
  <c r="L71" i="23"/>
  <c r="U70" i="23"/>
  <c r="R70" i="23"/>
  <c r="P70" i="23"/>
  <c r="O70" i="23"/>
  <c r="N70" i="23"/>
  <c r="M70" i="23"/>
  <c r="L70" i="23"/>
  <c r="Q96" i="23" l="1"/>
  <c r="Q79" i="23"/>
  <c r="Q77" i="23"/>
  <c r="Q101" i="23"/>
  <c r="Q92" i="23"/>
  <c r="Q71" i="23"/>
  <c r="Q87" i="23"/>
  <c r="Q85" i="23"/>
  <c r="Q93" i="23"/>
  <c r="Q100" i="23"/>
  <c r="S8" i="9"/>
  <c r="U8" i="9"/>
  <c r="Q76" i="23"/>
  <c r="Q84" i="23"/>
  <c r="Q74" i="23"/>
  <c r="Q82" i="23"/>
  <c r="Q90" i="23"/>
  <c r="Q98" i="23"/>
  <c r="Q73" i="23"/>
  <c r="Q81" i="23"/>
  <c r="Q89" i="23"/>
  <c r="Q97" i="23"/>
  <c r="Q95" i="23"/>
  <c r="Q103" i="23"/>
  <c r="Q78" i="23"/>
  <c r="Q86" i="23"/>
  <c r="Q94" i="23"/>
  <c r="Q102" i="23"/>
  <c r="Q75" i="23"/>
  <c r="Q83" i="23"/>
  <c r="Q91" i="23"/>
  <c r="Q99" i="23"/>
  <c r="Q70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L2" i="23"/>
  <c r="M2" i="23"/>
  <c r="N2" i="23"/>
  <c r="O2" i="23"/>
  <c r="P2" i="23"/>
  <c r="L3" i="23"/>
  <c r="M3" i="23"/>
  <c r="N3" i="23"/>
  <c r="O3" i="23"/>
  <c r="P3" i="23"/>
  <c r="L4" i="23"/>
  <c r="M4" i="23"/>
  <c r="N4" i="23"/>
  <c r="O4" i="23"/>
  <c r="P4" i="23"/>
  <c r="L5" i="23"/>
  <c r="M5" i="23"/>
  <c r="N5" i="23"/>
  <c r="O5" i="23"/>
  <c r="P5" i="23"/>
  <c r="L6" i="23"/>
  <c r="M6" i="23"/>
  <c r="N6" i="23"/>
  <c r="O6" i="23"/>
  <c r="P6" i="23"/>
  <c r="L7" i="23"/>
  <c r="M7" i="23"/>
  <c r="N7" i="23"/>
  <c r="O7" i="23"/>
  <c r="P7" i="23"/>
  <c r="L8" i="23"/>
  <c r="M8" i="23"/>
  <c r="N8" i="23"/>
  <c r="O8" i="23"/>
  <c r="P8" i="23"/>
  <c r="L9" i="23"/>
  <c r="M9" i="23"/>
  <c r="N9" i="23"/>
  <c r="O9" i="23"/>
  <c r="P9" i="23"/>
  <c r="L10" i="23"/>
  <c r="M10" i="23"/>
  <c r="N10" i="23"/>
  <c r="O10" i="23"/>
  <c r="P10" i="23"/>
  <c r="L11" i="23"/>
  <c r="M11" i="23"/>
  <c r="N11" i="23"/>
  <c r="O11" i="23"/>
  <c r="P11" i="23"/>
  <c r="L12" i="23"/>
  <c r="M12" i="23"/>
  <c r="N12" i="23"/>
  <c r="O12" i="23"/>
  <c r="P12" i="23"/>
  <c r="L13" i="23"/>
  <c r="M13" i="23"/>
  <c r="N13" i="23"/>
  <c r="O13" i="23"/>
  <c r="P13" i="23"/>
  <c r="L14" i="23"/>
  <c r="M14" i="23"/>
  <c r="N14" i="23"/>
  <c r="O14" i="23"/>
  <c r="P14" i="23"/>
  <c r="L15" i="23"/>
  <c r="M15" i="23"/>
  <c r="N15" i="23"/>
  <c r="O15" i="23"/>
  <c r="P15" i="23"/>
  <c r="L16" i="23"/>
  <c r="M16" i="23"/>
  <c r="N16" i="23"/>
  <c r="O16" i="23"/>
  <c r="P16" i="23"/>
  <c r="L17" i="23"/>
  <c r="M17" i="23"/>
  <c r="N17" i="23"/>
  <c r="O17" i="23"/>
  <c r="P17" i="23"/>
  <c r="L18" i="23"/>
  <c r="M18" i="23"/>
  <c r="N18" i="23"/>
  <c r="O18" i="23"/>
  <c r="P18" i="23"/>
  <c r="L19" i="23"/>
  <c r="M19" i="23"/>
  <c r="N19" i="23"/>
  <c r="O19" i="23"/>
  <c r="P19" i="23"/>
  <c r="L20" i="23"/>
  <c r="M20" i="23"/>
  <c r="N20" i="23"/>
  <c r="O20" i="23"/>
  <c r="P20" i="23"/>
  <c r="L21" i="23"/>
  <c r="M21" i="23"/>
  <c r="N21" i="23"/>
  <c r="O21" i="23"/>
  <c r="P21" i="23"/>
  <c r="L22" i="23"/>
  <c r="M22" i="23"/>
  <c r="N22" i="23"/>
  <c r="O22" i="23"/>
  <c r="P22" i="23"/>
  <c r="L23" i="23"/>
  <c r="M23" i="23"/>
  <c r="N23" i="23"/>
  <c r="O23" i="23"/>
  <c r="P23" i="23"/>
  <c r="L24" i="23"/>
  <c r="M24" i="23"/>
  <c r="N24" i="23"/>
  <c r="O24" i="23"/>
  <c r="P24" i="23"/>
  <c r="L25" i="23"/>
  <c r="M25" i="23"/>
  <c r="N25" i="23"/>
  <c r="O25" i="23"/>
  <c r="P25" i="23"/>
  <c r="L26" i="23"/>
  <c r="M26" i="23"/>
  <c r="N26" i="23"/>
  <c r="O26" i="23"/>
  <c r="P26" i="23"/>
  <c r="L27" i="23"/>
  <c r="M27" i="23"/>
  <c r="N27" i="23"/>
  <c r="O27" i="23"/>
  <c r="P27" i="23"/>
  <c r="L28" i="23"/>
  <c r="M28" i="23"/>
  <c r="N28" i="23"/>
  <c r="O28" i="23"/>
  <c r="P28" i="23"/>
  <c r="L29" i="23"/>
  <c r="M29" i="23"/>
  <c r="N29" i="23"/>
  <c r="O29" i="23"/>
  <c r="P29" i="23"/>
  <c r="L30" i="23"/>
  <c r="M30" i="23"/>
  <c r="N30" i="23"/>
  <c r="O30" i="23"/>
  <c r="P30" i="23"/>
  <c r="L31" i="23"/>
  <c r="M31" i="23"/>
  <c r="N31" i="23"/>
  <c r="O31" i="23"/>
  <c r="P31" i="23"/>
  <c r="L32" i="23"/>
  <c r="M32" i="23"/>
  <c r="N32" i="23"/>
  <c r="O32" i="23"/>
  <c r="P32" i="23"/>
  <c r="L33" i="23"/>
  <c r="M33" i="23"/>
  <c r="N33" i="23"/>
  <c r="O33" i="23"/>
  <c r="P33" i="23"/>
  <c r="L34" i="23"/>
  <c r="M34" i="23"/>
  <c r="N34" i="23"/>
  <c r="O34" i="23"/>
  <c r="P34" i="23"/>
  <c r="L35" i="23"/>
  <c r="M35" i="23"/>
  <c r="N35" i="23"/>
  <c r="O35" i="23"/>
  <c r="P35" i="23"/>
  <c r="L36" i="23"/>
  <c r="M36" i="23"/>
  <c r="N36" i="23"/>
  <c r="O36" i="23"/>
  <c r="P36" i="23"/>
  <c r="L37" i="23"/>
  <c r="M37" i="23"/>
  <c r="N37" i="23"/>
  <c r="O37" i="23"/>
  <c r="P37" i="23"/>
  <c r="L38" i="23"/>
  <c r="M38" i="23"/>
  <c r="N38" i="23"/>
  <c r="O38" i="23"/>
  <c r="P38" i="23"/>
  <c r="L39" i="23"/>
  <c r="M39" i="23"/>
  <c r="N39" i="23"/>
  <c r="O39" i="23"/>
  <c r="P39" i="23"/>
  <c r="L40" i="23"/>
  <c r="M40" i="23"/>
  <c r="N40" i="23"/>
  <c r="O40" i="23"/>
  <c r="P40" i="23"/>
  <c r="L41" i="23"/>
  <c r="M41" i="23"/>
  <c r="N41" i="23"/>
  <c r="O41" i="23"/>
  <c r="P41" i="23"/>
  <c r="L42" i="23"/>
  <c r="M42" i="23"/>
  <c r="N42" i="23"/>
  <c r="O42" i="23"/>
  <c r="P42" i="23"/>
  <c r="L43" i="23"/>
  <c r="M43" i="23"/>
  <c r="N43" i="23"/>
  <c r="O43" i="23"/>
  <c r="P43" i="23"/>
  <c r="L44" i="23"/>
  <c r="M44" i="23"/>
  <c r="N44" i="23"/>
  <c r="O44" i="23"/>
  <c r="P44" i="23"/>
  <c r="L45" i="23"/>
  <c r="M45" i="23"/>
  <c r="N45" i="23"/>
  <c r="O45" i="23"/>
  <c r="P45" i="23"/>
  <c r="L46" i="23"/>
  <c r="M46" i="23"/>
  <c r="N46" i="23"/>
  <c r="O46" i="23"/>
  <c r="P46" i="23"/>
  <c r="L47" i="23"/>
  <c r="M47" i="23"/>
  <c r="N47" i="23"/>
  <c r="O47" i="23"/>
  <c r="P47" i="23"/>
  <c r="L48" i="23"/>
  <c r="M48" i="23"/>
  <c r="N48" i="23"/>
  <c r="O48" i="23"/>
  <c r="P48" i="23"/>
  <c r="L49" i="23"/>
  <c r="M49" i="23"/>
  <c r="N49" i="23"/>
  <c r="O49" i="23"/>
  <c r="P49" i="23"/>
  <c r="L50" i="23"/>
  <c r="M50" i="23"/>
  <c r="N50" i="23"/>
  <c r="O50" i="23"/>
  <c r="P50" i="23"/>
  <c r="L51" i="23"/>
  <c r="M51" i="23"/>
  <c r="N51" i="23"/>
  <c r="O51" i="23"/>
  <c r="P51" i="23"/>
  <c r="L52" i="23"/>
  <c r="M52" i="23"/>
  <c r="N52" i="23"/>
  <c r="O52" i="23"/>
  <c r="P52" i="23"/>
  <c r="L53" i="23"/>
  <c r="M53" i="23"/>
  <c r="N53" i="23"/>
  <c r="O53" i="23"/>
  <c r="P53" i="23"/>
  <c r="L54" i="23"/>
  <c r="M54" i="23"/>
  <c r="N54" i="23"/>
  <c r="O54" i="23"/>
  <c r="P54" i="23"/>
  <c r="L55" i="23"/>
  <c r="M55" i="23"/>
  <c r="N55" i="23"/>
  <c r="O55" i="23"/>
  <c r="P55" i="23"/>
  <c r="L56" i="23"/>
  <c r="M56" i="23"/>
  <c r="N56" i="23"/>
  <c r="O56" i="23"/>
  <c r="P56" i="23"/>
  <c r="L57" i="23"/>
  <c r="M57" i="23"/>
  <c r="N57" i="23"/>
  <c r="O57" i="23"/>
  <c r="P57" i="23"/>
  <c r="L58" i="23"/>
  <c r="M58" i="23"/>
  <c r="N58" i="23"/>
  <c r="O58" i="23"/>
  <c r="P58" i="23"/>
  <c r="L59" i="23"/>
  <c r="M59" i="23"/>
  <c r="N59" i="23"/>
  <c r="O59" i="23"/>
  <c r="P59" i="23"/>
  <c r="L60" i="23"/>
  <c r="M60" i="23"/>
  <c r="N60" i="23"/>
  <c r="O60" i="23"/>
  <c r="P60" i="23"/>
  <c r="L61" i="23"/>
  <c r="M61" i="23"/>
  <c r="N61" i="23"/>
  <c r="O61" i="23"/>
  <c r="P61" i="23"/>
  <c r="L62" i="23"/>
  <c r="M62" i="23"/>
  <c r="N62" i="23"/>
  <c r="O62" i="23"/>
  <c r="P62" i="23"/>
  <c r="L63" i="23"/>
  <c r="M63" i="23"/>
  <c r="N63" i="23"/>
  <c r="O63" i="23"/>
  <c r="P63" i="23"/>
  <c r="L64" i="23"/>
  <c r="M64" i="23"/>
  <c r="N64" i="23"/>
  <c r="O64" i="23"/>
  <c r="P64" i="23"/>
  <c r="L65" i="23"/>
  <c r="M65" i="23"/>
  <c r="N65" i="23"/>
  <c r="O65" i="23"/>
  <c r="P65" i="23"/>
  <c r="L66" i="23"/>
  <c r="M66" i="23"/>
  <c r="N66" i="23"/>
  <c r="O66" i="23"/>
  <c r="P66" i="23"/>
  <c r="L67" i="23"/>
  <c r="M67" i="23"/>
  <c r="N67" i="23"/>
  <c r="O67" i="23"/>
  <c r="P67" i="23"/>
  <c r="L68" i="23"/>
  <c r="M68" i="23"/>
  <c r="N68" i="23"/>
  <c r="O68" i="23"/>
  <c r="P68" i="23"/>
  <c r="L69" i="23"/>
  <c r="M69" i="23"/>
  <c r="N69" i="23"/>
  <c r="O69" i="23"/>
  <c r="P69" i="23"/>
  <c r="R49" i="23"/>
  <c r="R50" i="23"/>
  <c r="R51" i="23"/>
  <c r="R52" i="23"/>
  <c r="R53" i="23"/>
  <c r="R36" i="23"/>
  <c r="R2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54" i="23"/>
  <c r="R55" i="23"/>
  <c r="R56" i="23"/>
  <c r="R57" i="23"/>
  <c r="R60" i="23"/>
  <c r="R58" i="23"/>
  <c r="R59" i="23"/>
  <c r="R61" i="23"/>
  <c r="E4" i="9"/>
  <c r="B4" i="9" s="1"/>
  <c r="C4" i="9"/>
  <c r="V4" i="9" s="1"/>
  <c r="Q3" i="9"/>
  <c r="Q4" i="9" s="1"/>
  <c r="Q6" i="9" s="1"/>
  <c r="Q7" i="9" s="1"/>
  <c r="Q8" i="9" s="1"/>
  <c r="Q9" i="9" s="1"/>
  <c r="Q10" i="9" s="1"/>
  <c r="Q11" i="9" s="1"/>
  <c r="P3" i="9"/>
  <c r="E3" i="9"/>
  <c r="B3" i="9" s="1"/>
  <c r="C3" i="9"/>
  <c r="V3" i="9" s="1"/>
  <c r="R2" i="9"/>
  <c r="C2" i="9"/>
  <c r="V2" i="9" s="1"/>
  <c r="R3" i="9" l="1"/>
  <c r="P4" i="9"/>
  <c r="P5" i="9" s="1"/>
  <c r="P6" i="9" s="1"/>
  <c r="P7" i="9" s="1"/>
  <c r="P8" i="9" s="1"/>
  <c r="U2" i="9"/>
  <c r="Q33" i="23"/>
  <c r="Q17" i="23"/>
  <c r="Q22" i="23"/>
  <c r="Q63" i="23"/>
  <c r="Q7" i="23"/>
  <c r="Q28" i="23"/>
  <c r="Q13" i="23"/>
  <c r="Q58" i="23"/>
  <c r="Q59" i="23"/>
  <c r="Q51" i="23"/>
  <c r="Q44" i="23"/>
  <c r="Q36" i="23"/>
  <c r="Q50" i="23"/>
  <c r="Q62" i="23"/>
  <c r="Q29" i="23"/>
  <c r="Q21" i="23"/>
  <c r="Q14" i="23"/>
  <c r="Q6" i="23"/>
  <c r="Q24" i="23"/>
  <c r="Q16" i="23"/>
  <c r="Q9" i="23"/>
  <c r="Q32" i="23"/>
  <c r="Q66" i="23"/>
  <c r="Q43" i="23"/>
  <c r="Q25" i="23"/>
  <c r="Q20" i="23"/>
  <c r="Q10" i="23"/>
  <c r="Q5" i="23"/>
  <c r="Q69" i="23"/>
  <c r="Q60" i="23"/>
  <c r="Q35" i="23"/>
  <c r="Q19" i="23"/>
  <c r="Q4" i="23"/>
  <c r="Q67" i="23"/>
  <c r="Q55" i="23"/>
  <c r="Q48" i="23"/>
  <c r="Q40" i="23"/>
  <c r="Q26" i="23"/>
  <c r="Q11" i="23"/>
  <c r="Q23" i="23"/>
  <c r="Q8" i="23"/>
  <c r="Q2" i="23"/>
  <c r="Q61" i="23"/>
  <c r="Q30" i="23"/>
  <c r="Q27" i="23"/>
  <c r="Q12" i="23"/>
  <c r="Q34" i="23"/>
  <c r="Q18" i="23"/>
  <c r="Q3" i="23"/>
  <c r="Q54" i="23"/>
  <c r="Q47" i="23"/>
  <c r="Q39" i="23"/>
  <c r="Q31" i="23"/>
  <c r="Q15" i="23"/>
  <c r="Q53" i="23"/>
  <c r="Q45" i="23"/>
  <c r="Q37" i="23"/>
  <c r="Q46" i="23"/>
  <c r="Q52" i="23"/>
  <c r="Q42" i="23"/>
  <c r="Q64" i="23"/>
  <c r="Q65" i="23"/>
  <c r="Q49" i="23"/>
  <c r="Q57" i="23"/>
  <c r="Q68" i="23"/>
  <c r="Q56" i="23"/>
  <c r="Q41" i="23"/>
  <c r="Q38" i="23"/>
  <c r="S3" i="9"/>
  <c r="U3" i="9"/>
  <c r="R4" i="9"/>
  <c r="S2" i="9"/>
  <c r="S4" i="9"/>
  <c r="U4" i="9"/>
  <c r="R8" i="9" l="1"/>
  <c r="P9" i="9"/>
  <c r="R62" i="23"/>
  <c r="E7" i="9"/>
  <c r="E8" i="9" s="1"/>
  <c r="C9" i="9"/>
  <c r="B8" i="9" l="1"/>
  <c r="E9" i="9"/>
  <c r="E10" i="9" s="1"/>
  <c r="C10" i="9"/>
  <c r="V10" i="9" s="1"/>
  <c r="R65" i="23"/>
  <c r="R64" i="23"/>
  <c r="B7" i="9"/>
  <c r="C7" i="9"/>
  <c r="U7" i="9" s="1"/>
  <c r="C11" i="9"/>
  <c r="V11" i="9" s="1"/>
  <c r="E11" i="9" l="1"/>
  <c r="B11" i="9" s="1"/>
  <c r="B10" i="9"/>
  <c r="B9" i="9"/>
  <c r="U11" i="9"/>
  <c r="S10" i="9"/>
  <c r="U10" i="9"/>
  <c r="S11" i="9"/>
  <c r="V7" i="9"/>
  <c r="S7" i="9"/>
  <c r="R63" i="23" l="1"/>
  <c r="R66" i="23"/>
  <c r="R67" i="23"/>
  <c r="R68" i="23"/>
  <c r="R69" i="23"/>
  <c r="R7" i="9" l="1"/>
  <c r="E6" i="9"/>
  <c r="U9" i="9"/>
  <c r="S9" i="9" l="1"/>
  <c r="V9" i="9"/>
  <c r="C5" i="9" l="1"/>
  <c r="C6" i="9"/>
  <c r="B6" i="9"/>
  <c r="R10" i="9" l="1"/>
  <c r="U6" i="9"/>
  <c r="V6" i="9"/>
  <c r="R11" i="9" l="1"/>
  <c r="R5" i="9"/>
  <c r="U5" i="9"/>
  <c r="R6" i="9" l="1"/>
  <c r="S6" i="9"/>
  <c r="V5" i="9"/>
  <c r="S5" i="9"/>
  <c r="R9" i="9" l="1"/>
</calcChain>
</file>

<file path=xl/sharedStrings.xml><?xml version="1.0" encoding="utf-8"?>
<sst xmlns="http://schemas.openxmlformats.org/spreadsheetml/2006/main" count="1455" uniqueCount="199">
  <si>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</si>
  <si>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</si>
  <si>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</si>
  <si>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</si>
  <si>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</si>
  <si>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</si>
  <si>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</si>
  <si>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</si>
  <si>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</si>
  <si>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</si>
  <si>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</si>
  <si>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</si>
  <si>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</si>
  <si>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</si>
  <si>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</si>
  <si>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</si>
  <si>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</si>
  <si>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</si>
  <si>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</si>
  <si>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</si>
  <si>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</si>
  <si>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</si>
  <si>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</si>
  <si>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</si>
  <si>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</si>
  <si>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</si>
  <si>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</si>
  <si>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</si>
  <si>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</si>
  <si>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</si>
  <si>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</si>
  <si>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</si>
  <si>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</si>
  <si>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</si>
  <si>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</si>
  <si>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</si>
  <si>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</si>
  <si>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</si>
  <si>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</si>
  <si>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</si>
  <si>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</si>
  <si>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</si>
  <si>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</si>
  <si>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</si>
  <si>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</si>
  <si>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</si>
  <si>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</si>
  <si>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</si>
  <si>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</si>
  <si>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</si>
  <si>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</si>
  <si>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</si>
  <si>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</si>
  <si>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</si>
  <si>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</si>
  <si>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</si>
  <si>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</si>
  <si>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</si>
  <si>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</si>
  <si>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</si>
  <si>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</si>
  <si>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</si>
  <si>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</si>
  <si>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</si>
  <si>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</si>
  <si>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</si>
  <si>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</si>
  <si>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</si>
  <si>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</si>
  <si>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</si>
  <si>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</si>
  <si>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</si>
  <si>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é.tema</t>
  </si>
  <si>
    <t>ifcDiscreteAccessory</t>
  </si>
  <si>
    <t>classebim</t>
  </si>
  <si>
    <t>é.categoria</t>
  </si>
  <si>
    <t>OST_Coupler</t>
  </si>
  <si>
    <t>OST_FabricReinforcement</t>
  </si>
  <si>
    <t>OST_Rebar</t>
  </si>
  <si>
    <t>OST_Columns</t>
  </si>
  <si>
    <t>OST_EdgeSlab</t>
  </si>
  <si>
    <t>OST_StructConnectionAnchors</t>
  </si>
  <si>
    <t>OST_StructConnectionBolts</t>
  </si>
  <si>
    <t>OST_StructConnectionHoles</t>
  </si>
  <si>
    <t>OST_StructConnectionPlates</t>
  </si>
  <si>
    <t>OST_StructConnectionProfiles</t>
  </si>
  <si>
    <t>OST_StructConnectionShearStuds</t>
  </si>
  <si>
    <t>OST_StructConnections</t>
  </si>
  <si>
    <t>OST_StructConnectionWelds</t>
  </si>
  <si>
    <t>OST_StructuralColumns</t>
  </si>
  <si>
    <t>OST_StructuralFoundation</t>
  </si>
  <si>
    <t>OST_StructuralFraming</t>
  </si>
  <si>
    <t>OST_StructuralStiffener</t>
  </si>
  <si>
    <t>OST_StructuralTendons</t>
  </si>
  <si>
    <t>OST_StructuralTruss</t>
  </si>
  <si>
    <t>OST_Floors</t>
  </si>
  <si>
    <t>OST_Walls</t>
  </si>
  <si>
    <t>ifcBeam</t>
  </si>
  <si>
    <t>ifcCoIumn</t>
  </si>
  <si>
    <t>ifcFooting</t>
  </si>
  <si>
    <t>ifcMember</t>
  </si>
  <si>
    <t>ifcPIate</t>
  </si>
  <si>
    <t>ifcSlab</t>
  </si>
  <si>
    <t>ifcWaII</t>
  </si>
  <si>
    <t>ifcReinforcingBar</t>
  </si>
  <si>
    <t>ifcReinforcingMesh</t>
  </si>
  <si>
    <t>ifcFastener</t>
  </si>
  <si>
    <t>ifcTendon</t>
  </si>
  <si>
    <t>ifcTendonAnchor</t>
  </si>
  <si>
    <t>Estrutura</t>
  </si>
  <si>
    <t>Est.IFC</t>
  </si>
  <si>
    <t>Est.OST</t>
  </si>
  <si>
    <t>Est.IFC or Est.OST</t>
  </si>
  <si>
    <t>Vigas</t>
  </si>
  <si>
    <t>Colunas</t>
  </si>
  <si>
    <t>Fundações</t>
  </si>
  <si>
    <t>Pisos</t>
  </si>
  <si>
    <t>Acesórios</t>
  </si>
  <si>
    <t>Paredes</t>
  </si>
  <si>
    <t>Conexões</t>
  </si>
  <si>
    <t>Estai</t>
  </si>
  <si>
    <t>Treliças</t>
  </si>
  <si>
    <t>Peça.Estru</t>
  </si>
  <si>
    <t>Concreto</t>
  </si>
  <si>
    <t>Aço</t>
  </si>
  <si>
    <t>de.estrutura</t>
  </si>
  <si>
    <t>tem.ID</t>
  </si>
  <si>
    <t>projeto</t>
  </si>
  <si>
    <t>C_ifcFooting</t>
  </si>
  <si>
    <t>C_ifcReinforcingMesh</t>
  </si>
  <si>
    <t>C_ifcReinforcingBar</t>
  </si>
  <si>
    <t>C_ifcCoIumn</t>
  </si>
  <si>
    <t>C_ifcBeam</t>
  </si>
  <si>
    <t>C_ifcSlab</t>
  </si>
  <si>
    <t>C_ifcDiscreteAccessory</t>
  </si>
  <si>
    <t>C_ifcTendonAnchor</t>
  </si>
  <si>
    <t>C_ifcFastener</t>
  </si>
  <si>
    <t>C_ifcPIate</t>
  </si>
  <si>
    <t>C_ifcTendon</t>
  </si>
  <si>
    <t>C_ifcMember</t>
  </si>
  <si>
    <t>C_ifcWaII</t>
  </si>
  <si>
    <t>C_OST_StructuralFoundation</t>
  </si>
  <si>
    <t>C_OST_Coupler</t>
  </si>
  <si>
    <t>C_OST_Rebar</t>
  </si>
  <si>
    <t>C_OST_FabricReinforcement</t>
  </si>
  <si>
    <t>C_OST_Columns</t>
  </si>
  <si>
    <t>C_OST_StructuralColumns</t>
  </si>
  <si>
    <t>C_OST_StructuralFraming</t>
  </si>
  <si>
    <t>C_OST_Floors</t>
  </si>
  <si>
    <t>C_OST_EdgeSlab</t>
  </si>
  <si>
    <t>C_OST_StructConnections</t>
  </si>
  <si>
    <t>C_OST_StructConnectionBolts</t>
  </si>
  <si>
    <t>C_OST_StructConnectionHoles</t>
  </si>
  <si>
    <t>C_OST_StructConnectionProfiles</t>
  </si>
  <si>
    <t>C_OST_StructConnectionShearStuds</t>
  </si>
  <si>
    <t>C_OST_StructConnectionWelds</t>
  </si>
  <si>
    <t>C_OST_StructConnectionAnchors</t>
  </si>
  <si>
    <t>C_OST_StructConnectionPlates</t>
  </si>
  <si>
    <t>C_OST_StructuralStiffener</t>
  </si>
  <si>
    <t>C_OST_StructuralTendons</t>
  </si>
  <si>
    <t>C_OST_StructuralTruss</t>
  </si>
  <si>
    <t>C_OST_Walls</t>
  </si>
  <si>
    <t>A_ifcFooting</t>
  </si>
  <si>
    <t>A_ifcReinforcingMesh</t>
  </si>
  <si>
    <t>A_ifcReinforcingBar</t>
  </si>
  <si>
    <t>A_ifcCoIumn</t>
  </si>
  <si>
    <t>A_ifcBeam</t>
  </si>
  <si>
    <t>A_ifcSlab</t>
  </si>
  <si>
    <t>A_ifcDiscreteAccessory</t>
  </si>
  <si>
    <t>A_ifcTendonAnchor</t>
  </si>
  <si>
    <t>A_ifcFastener</t>
  </si>
  <si>
    <t>A_ifcPIate</t>
  </si>
  <si>
    <t>A_ifcTendon</t>
  </si>
  <si>
    <t>A_ifcMember</t>
  </si>
  <si>
    <t>A_ifcWaII</t>
  </si>
  <si>
    <t>A_OST_StructuralFoundation</t>
  </si>
  <si>
    <t>A_OST_Coupler</t>
  </si>
  <si>
    <t>A_OST_Rebar</t>
  </si>
  <si>
    <t>A_OST_FabricReinforcement</t>
  </si>
  <si>
    <t>A_OST_Columns</t>
  </si>
  <si>
    <t>A_OST_StructuralColumns</t>
  </si>
  <si>
    <t>A_OST_StructuralFraming</t>
  </si>
  <si>
    <t>A_OST_Floors</t>
  </si>
  <si>
    <t>A_OST_EdgeSlab</t>
  </si>
  <si>
    <t>A_OST_StructConnections</t>
  </si>
  <si>
    <t>A_OST_StructConnectionBolts</t>
  </si>
  <si>
    <t>A_OST_StructConnectionHoles</t>
  </si>
  <si>
    <t>A_OST_StructConnectionProfiles</t>
  </si>
  <si>
    <t>A_OST_StructConnectionShearStuds</t>
  </si>
  <si>
    <t>A_OST_StructConnectionWelds</t>
  </si>
  <si>
    <t>A_OST_StructConnectionAnchors</t>
  </si>
  <si>
    <t>A_OST_StructConnectionPlates</t>
  </si>
  <si>
    <t>A_OST_StructuralStiffener</t>
  </si>
  <si>
    <t>A_OST_StructuralTendons</t>
  </si>
  <si>
    <t>A_OST_StructuralTruss</t>
  </si>
  <si>
    <t>A_OST_Walls</t>
  </si>
  <si>
    <t>Telas</t>
  </si>
  <si>
    <t>Armaduras</t>
  </si>
  <si>
    <t>Proj.Estrutural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</si>
</sst>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86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69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6AB9B3A1-69BE-4274-A743-B1B1F3D68F7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BFAC9B74-58B2-4B13-832C-990846CB238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C691CD3-1618-4CD0-A3C1-1C8A998A6F7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F27A0EC3-D43C-41D6-A361-A2FB1C357E3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AD0CA4B-3452-4514-BE99-0DE73C9E122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FC75BFE7-4986-4D46-96EF-A767649A3E13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B97D0B8F-D0A4-4E99-8A8F-21BB4E9773B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A3BB8479-EFEE-47B7-BEA6-CA810BB0FA6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E417B361-AC2B-4B8E-BF19-484BA02C7DD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5A0A5155-08E9-494E-A8D7-3170F9E10E4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3C2CF479-16A7-4470-85B4-C4E82E52A5D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F5B0CC89-C0C8-45F3-9528-D3592CB3CD1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5F47A46C-91D7-4D5B-B86D-F429214E40D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1ED0F3A9-43EB-4BBA-8FF4-073259305DF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952B68F0-C272-4D8A-A9E6-EFC0F347553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95591131-BB54-4DDC-9F16-C3940827954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E4861700-924D-4496-B4FD-F9D09FEB51C3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9D9A862-BA8D-432B-A903-883E5245D22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505401FF-9339-404C-8302-99E2BDC2E51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CBA797AA-BA82-4846-8F9B-967376D82F7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CDC6ACA7-0A6A-4D33-A67E-08DD3604C366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02D2870E-8230-4A32-B5C9-EBE5E85E8FB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3BA515AE-FBD9-492B-B337-4D21BFF13A1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4C482C1-143A-42F2-8309-80C3B4851B3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E758C404-F3E3-4348-993F-E049858271D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FC47F799-F72B-41A0-9EEE-5DEC6D04F9A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63DA3285-DC09-4C8D-A7AB-7A5B1440062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1325B595-195A-418D-9035-DE5F1CA07BC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00EB42A9-3895-48DB-B918-CDE00168A77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AAD7F0A3-4D73-46B3-A438-0E6833E8781B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50700D87-AC5A-42E1-9E27-0759A46DE3B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0DB2606F-560C-41EE-9FBF-43EB1FE8822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2C4A4386-C26E-4164-A0A6-835459C0F0D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55E89F51-DB43-4295-945C-B79F5F3FF2F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107320FB-40BF-4251-9E8A-2C74FA6DAC6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CCC7AF6A-5F9C-4D24-9D66-E6EC3C24505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7A800AE7-8D83-4F8E-AF99-BB2A4F245C1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849A49DB-CA73-497F-B6C6-EB172AAA09DB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97CFC26-8B1B-456C-B274-6C72ECBF1CD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88A39618-9C44-48A2-9D00-7133EC0690EB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586E03D1-D469-44EE-B036-08F354C5105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5447D5A-FC7D-4310-BFF2-B0E97F09800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7FFA28D4-56EE-49B8-849F-B8915286C92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86CF80C-B6E1-4186-BE91-0EC43A796223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E47F2F6-2204-4DF0-A5FB-05B5C9B9C78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D6022A17-C171-44D5-B5A4-11DB534518C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8F689818-724F-48E3-83CA-65A4E8D42A1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A084C73A-2CD6-47CA-899C-CD1F4F87B5D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B020323C-B858-4FBC-B5DD-A6B366040466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F1CDDB91-3945-41FB-9696-21615F9E13A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EDE034CD-8229-412B-A8A7-9FCDBB53568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D32DB43E-EAA9-413F-85B7-6170CDEA965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88627F3E-0698-447A-B8EE-1CE201391C8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C60B2A7-7EDE-4E40-8950-A25478E0FB0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B25E9D09-8D2D-4686-8DD3-E1DA2D5BA74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AEE53183-E542-4FBE-B1FA-D876B632CE2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ED6D6FE3-D1A3-4F89-AE66-9E5470E0FA7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AEEC895D-CC0A-4557-8349-32C8C3698F5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1AE708C-F6FF-41ED-BF63-71358DB6B52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C32179C-271E-4AB5-ADEA-A8F457616C0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10CE9DDC-BF2D-49F6-A92B-147B770CE4A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423861AB-64F0-46FC-BB77-8D513497816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E7D74085-F04D-4689-821D-EC159229A06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17AC52D7-9C38-4B86-A56E-DF0CA8EA014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363ED094-508A-455B-A330-B6B6C9A25E4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5C9FCFC1-B032-462E-85E7-6D63D351707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E2FE681F-0D6F-48B1-AF99-81AB2FFFE30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102C4BAD-61A0-4033-B1CE-8E1EF39D427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F458078C-E354-4FA9-A6DE-03EB517A054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6A57142C-9CA4-4CF3-BE05-0190EF8AF6F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795B1D78-E08D-4EEA-97A4-9A226D98822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CA53E4CD-9E83-4A8E-9C4B-ADC47050BBD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74308892-43DE-4215-9AA5-B14997C67CB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7D11F2C7-A317-41F2-A870-AE92938926E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7873589F-FA27-4F9D-AE64-C7686291A8C6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54E5C00B-B725-4569-886C-7AE1B2207D8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41221A1C-258F-40AB-BE2D-8AFB8B7805C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74B28CA3-241C-4A3B-A0BB-16BAFF67ECE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00A8D1DB-0CA0-4A82-8041-CAB5B073B35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EF343867-8616-44CE-AE92-A10FA871685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78FBDD3E-1B97-493D-AFC5-B0864E39E7A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67328CAB-F7C4-4F2A-8087-B304A2105C4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EE98F106-721E-403B-B83A-C9938D141FE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EE4FDCC1-79D3-4E63-AA3F-03BA2623722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DE8987E3-00CA-484C-86F6-5FB15EFFB4B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8FC02A6-EB31-40AA-A853-8BE2F23CE18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27F8297-301A-451D-9979-ECDFE793FDC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AB1CDB73-4493-4375-9054-607BB544E30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CFE28497-FB28-44A1-8A2E-4BCF6273651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FA7214C3-082E-403F-80A2-7E38FE53B42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B0E51ABF-017E-4929-80F3-89C7484D73F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CE9E10E3-B1B5-4CC8-A0E5-F10A6AC0FC2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46819744-75C0-45FD-980A-33EABFC1B30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B1EDDA68-356D-46FD-9F9C-10F6628326B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77186BC6-7B19-43F1-B8C3-BCA80C73898A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8F346C18-872F-4851-A146-4A019021BD7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26A33F46-11EC-43C3-8E28-7527512A01E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1BACF5FB-3614-48A0-8B47-02E24021383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660A64A8-9098-4B0F-85AD-1447636D519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1E81FD45-C2CE-4AFD-9264-3889F5070D5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0A119ECE-8E4E-42D8-BE59-8E681CFBD32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15B3B2C3-FF1B-415A-929B-FFDEC36ABC4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744CD447-8114-4CD1-9E07-41E732AF053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79DF2B9D-6EFC-482B-9FCE-475BEA95683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A1DAE9FA-AD75-4DF7-A0CA-24FFDCAEFB3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F045456B-2CE9-4134-B91B-EBB7228ECC55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2E3C6035-3D3E-47BA-909D-601F70A3BF9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E3C3C9E9-F8B6-48F5-AC9C-FE2DB5ACA77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74679D7C-4311-4BB2-B32E-5DCC13B6EE69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EB3E7BC2-0DD8-4A72-9CA7-135984AA88AE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3487A3D5-53A2-413C-A732-2DCD399F55E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591DB95-6E93-4CF0-A7C2-76BA47AB8168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A4E7A2A2-09F7-49C4-BF23-62179D505C2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1F8A4E66-A8FB-4D1F-8A11-A0D2C03ED9E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EE3C9680-55D0-4E57-8222-EBDCD8CF9101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12350C30-8F00-4328-A560-CE56F04ADF3D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E11289C5-445C-4BD2-8454-6EC4B968741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09ACD65-9A62-442A-92A1-BAB72CC43A93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537A1418-F093-40AF-9CE9-026CFB0555E0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D547D673-1A8B-46B1-9405-5938B0835F7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B40D19B2-2421-4C89-B44E-62BC651C1067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3C0EF45F-047C-4C8A-A235-EECF3DD8732C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DE0FBC3D-F2A0-40C5-873F-FE71A26D1D84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9ED91FC-51DD-4CC5-9956-6E19B235EE5F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AF21F43B-150F-4C06-8D7D-E7863D24F562}"/>
            </a:ext>
          </a:extLst>
        </xdr:cNvPr>
        <xdr:cNvSpPr/>
      </xdr:nvSpPr>
      <xdr:spPr>
        <a:xfrm>
          <a:off x="586740" y="82296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49743320-20E1-4A1B-8199-2B4C2FA9587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024647D1-6948-4D4C-A0F7-C7994542BE5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51EC439F-8B0F-48D5-A580-38CFB6C6469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93664D2C-BC67-4712-B8A6-17F77387487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3A949AAA-468C-425A-9015-A287333B989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832536AE-1716-4A04-BCC6-CA2FF549717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BE73FD7F-BF2C-4417-9415-E139D750921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25E6B9-F733-4540-954F-C07E93DF35B1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A6D37DB3-455F-4420-93C1-094AA5505E8C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FEAF2C7-EC80-4C93-81DC-940D2130421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C14B50DB-1AFC-473C-A1AE-63AC17EF84E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89458749-E214-4728-BEB8-4D9B9BC20E5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DE828583-B297-4610-B63B-54AA6588747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B2F9873E-7373-44FA-B974-E985B663366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EFC4D329-FF78-425A-B52A-44EFAB311EFA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68670A23-9244-4BB5-9715-ADA0B70E81B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FFAFA66A-46F1-45E1-B42C-7D6070F53A9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9ADB931C-1A7D-4155-A02C-18DD35E2FF8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8A62CA56-46CA-474C-838D-1F527A8AF285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581AB327-2780-43B5-8AE6-23C61B20DD5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0D25AE23-8459-464A-9F9B-5AE6DDB5349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F884184A-E06C-4A92-B10E-B8E114E829F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E6A49B1-8124-4F08-9DEF-FB266EF83488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CE10463-4551-4828-987A-4FBAA8FB192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632002BC-680B-4C49-8DC1-3CF08E9225F3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E5AB11C-B234-45D1-9316-C94F2B8A799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1D5127F1-B368-4E3D-B2AC-1A373E09993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9E9BD215-800E-4BD5-B8E5-DFFBAA70304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E5A55F40-2C30-4AEF-9223-3FA79A9E52ED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B03B874F-19CD-4A5E-B356-AA01CF6B760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03F2AD7-7FB9-42C9-A5F8-6C54629D2D2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BF9F77B7-D3F1-49BB-9000-4F621CC7BDB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AE22519F-1ED5-4721-87F5-5C75226E238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69D8A195-805A-4B62-8DE5-199CD2289D2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13F9A08-9866-4BCD-A47D-33A2F1729E0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00D6C92C-34DF-4466-8E9E-CB11962702AC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F3EA852-E081-4E22-9323-EB79A7A4A7F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7B5A563C-1D8C-40D9-A627-E2D04243CEA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FF0E4F6C-6466-489F-A514-9BED5A6709F8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EFFC8C2A-FB13-4A9A-95BD-791C5FAA1AE3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C4F2026A-E5FF-4DF6-B171-70267ED09B11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1BE6F73-0EFF-4DFF-8653-251E5267BA3A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755C2567-E91B-40AA-AF3E-7A8E8017F81D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7DEFF10F-F6B4-4583-BEA0-E6F7AD5DF76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C14F237E-664F-4627-A9E8-BC3D1FB104E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B027C27C-1C61-4E62-A1B0-F90BB288263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E3B3DD0A-6399-4C2A-8BD6-9F5E0EC12F7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6938A23-5379-4C89-A938-2B725366A95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AC4F02A1-76DB-4CE9-94DC-1F51AF85800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3699739-2328-4A9C-A583-4C5A9AFBA42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0CFE0DBC-8437-45F3-8CD6-C3B81B3113F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82B5F52C-A7F0-4148-BA27-FAA70F510A8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260BAECC-6AE9-487D-A13F-D47C386876DC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2A488B93-D26F-4E4B-A822-D6A7932F0BD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89C81C4-FABF-4E78-94A8-DDB7DE24AE9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9889D4D0-64AC-418A-9D2D-C9A63B5C8873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A6A7EB1A-4F60-483A-AA9F-1C0CA45CB56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8CDAB1DB-163B-45E7-B8A7-15014138DAB5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44ADAEC9-3790-4156-8628-909F9BEE3B5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1507D290-A4F3-4AD7-AB1E-F0DEC2CC00E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F5362FD2-240C-40A0-B53A-0F650ED5265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D22E4646-899F-4CA7-ACCD-E40961A1C83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533F1BC2-8598-40B0-A0D8-76D445F7CF1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DFED5B4A-8DDF-4C00-8510-5EC8E95CBDF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D5F9134B-B61B-4886-AB46-6CF42B5BC543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E5E3F840-10C9-463C-A0C4-ADB1E10E330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5F296A21-A48C-40A3-95E2-C8FF9C7C363D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C480E0C3-0826-491E-97B3-64F7BBA85F5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CA8A566-AD2D-470D-9116-CC92B470240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C74021B5-D421-4DE3-8951-B1C75AE5CC6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DA1EA6E6-C2CF-44C2-B39F-2317A6C2EDB3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3D278443-B7BE-48CF-A6F8-6DC620C9F4D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201C2E78-C90D-4ED7-8A39-EAEB280F284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801D9940-5CC9-443B-9A23-88BCB3F6AA1C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F101FE7B-2845-4745-A0A8-1D8F2E4C5B73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EB44B974-4F1C-455D-A4F5-F707258EDF9D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09F1F77C-D876-40AB-8BF3-BD97FF02BB8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BD9996C0-C35D-4149-AF76-99FAE7EC052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B6601FD9-5AAB-4C07-8BE0-4DF99372C4A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F75EC94-443B-4373-8440-B002A8AD443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CD37FC49-74D9-4086-BBC9-7E274594CDD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90D49B53-F99A-4E45-A00D-84F58CC5CC8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0F09E652-BE90-4756-A578-8A38528C789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5BD24897-137E-4E39-B0D2-18174386DC78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1E9935E2-48B9-4C36-BCD7-4CAAFE67234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3F44EBC6-CB0F-4EFD-AFBC-8EAA017CE94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7259AD67-B831-4B61-9C33-974DC72E0F6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6A40EBF6-3684-48F4-9D7E-50C74C37B05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38C914-A875-4BEC-A019-A8177A7BE7F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436643E-332A-414D-9DC8-9A360E56F91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04DE9046-A57E-4612-807B-70BC59A92277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0AB4300E-44F9-4A5E-A122-1CCD2ED47D9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C9BF843-3C94-4F87-BFE1-79605312A7C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649D80E8-0209-4AD9-8E2F-09463D364365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C66DDA0E-B66E-49D0-B5A7-49C393502B0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E4CEADE4-12A9-424A-B679-F56A3B6673C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C6BA8AD-3B45-477E-BBD5-1D14BC2E1E21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658FE351-7954-412A-BE9F-0FFA89A5A587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11952993-9FDB-421C-8512-C5B8F838652A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D4C8C864-415A-4CA2-B6FB-E6AFCF8070A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E209BB05-8357-4B91-A5E4-20502260831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1BD4F78F-C337-4B65-8199-04A056FF8C7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09705CA3-0A21-4D78-83B0-7265D5E01867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36A7A0F0-FE3A-4DE0-8796-A77DE3762F2C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E5286B58-2AE9-4F1E-80F7-DFB36D50913A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267C3BEE-D195-4433-852A-4177C700073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CDA0060A-6CC1-4CFC-8422-3C37A52A7F07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CB1785A4-8778-4C0B-B33D-3E4C93DD8F2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D8E60A53-DABF-488E-9951-7140453A668A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6D3D3725-AB5D-49AF-9F26-7962958DB2A7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0D3868C-793B-4EA8-959E-A3DC1B59BFBA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77997E4D-4E3F-401B-B469-FC3E39A4347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C55BD7C5-E62C-46B1-B233-EA20CD43859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2887B7FC-50CC-4C56-B2D0-D6BE0F6865BF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B87111A-70B3-4EDC-B7DB-7818B0189BA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E2A1F8C-B490-4EE0-A145-9BE16F806B1B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D04C676F-2421-4483-BEAA-5BE11704AFE9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67EE8E25-9C14-4B3A-B723-464335DD1AEE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88CB3F9F-B0E7-432B-969B-518B269FDDF5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69C88F3A-4298-4E37-BDE1-7EAC47650616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9A25500F-169F-4E1E-AF3A-9741678F69C2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7FFF2A9-0034-477E-BB19-281C0BA9B935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F3738DC2-FF59-4321-8242-B20F67EC1467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7F148993-CEB6-4F8C-B6D1-688DFADCAD30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18276B68-DD94-4BB7-89D1-5DE3E710E5A4}"/>
            </a:ext>
          </a:extLst>
        </xdr:cNvPr>
        <xdr:cNvSpPr/>
      </xdr:nvSpPr>
      <xdr:spPr>
        <a:xfrm>
          <a:off x="565484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2786A469-F66D-47AF-809B-8D1C378DCCE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7565C00-13F1-4792-9537-C61BDC77C4B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51778EB7-9DA7-45C0-8001-50A20F6EE9C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49D426C6-8DFF-486D-8912-CA022E200C8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B1FA375-C2B7-4D97-800A-39AF56E8AD48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D354E4E5-FE9E-4995-A51B-61A25B2260F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A17D6383-2ACB-4592-A6AD-82A25B30BA30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95EA951B-4A02-418C-967D-6C79A9A5103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25B9C7D8-5393-4E0C-80D1-7AE51476B38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8CB87104-6010-4973-97A7-EBB570C42F3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0E548C53-F2A7-43AE-B150-35C80118796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4CAFFE1-126F-4629-B245-83577E8C66B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CD5A155C-F74A-4269-9903-AC39EA02982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E27AA784-A492-4295-8528-C76BB84CFA96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AE990123-3743-4E28-8659-705789A55112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52DDF4E4-EE50-4C72-9FB1-C54DB125F1A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239FD83E-68CC-4A9A-B881-E63BB8E9E387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288707C2-B418-4922-9632-03F01059B39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8F575B5C-9FF1-4E11-89F1-103789ACEBE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D5AAD156-85FC-47A3-B84D-3A1FA13D767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FB2FB733-CCA1-4148-BF41-7477510FF35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2AF750C-DBA0-45DC-BC44-052129DD331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7C8D882-BED7-4F72-981E-4CB4E5E188D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12C286C1-8853-426E-A098-5557D1201D5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64658CEC-9938-4AED-8E60-032CB5B7A81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6DFB1CFF-DD72-48BD-8C57-DA8B0D1C506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A3AA5319-FAD3-4DA2-9F1D-462A54A0B26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812DE69E-2DBF-4CBE-A8CA-C3731BA0396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B69BBC25-FA9C-4B5D-ACAA-25A40D481B7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B041E175-3919-4A2E-B72C-1B1F0B10556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FBDF5D5-6670-46C4-A6DA-4C06338350B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B1948EC2-7830-4086-B132-43668F7C429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18F75DF5-EE6E-46D1-BADD-17FF0F84BD9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3C20054-7A72-48E8-B8AB-2051BD208DD2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8E6C224D-A93F-46B9-AA17-CDB8E22BC8C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6894C2C4-3E92-47EB-91AE-0A2EA7F2209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A5AB007-1D33-4357-8DC8-223142CB697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D4E3D2B-7018-4FFD-9079-63249756AE6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7D623ECA-A996-43B4-9A09-B3C5BB2A0E0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EEF53B30-53DA-47B7-A721-0081C8D60D46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F8D486DF-ECC9-447E-92F1-5E2CF6B398E8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65C6D327-BD01-4DF5-8F12-95E928394FA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60B773B9-7A63-4CAD-A22B-428B9BE2177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166D1BAA-A383-4A6D-8C30-1F753AC0F1B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F92685C2-6585-4912-B505-BA2FC860C5C8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FE34C89-4636-4C51-9797-77EED7400947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B834EC57-26A3-46EC-A3D3-121F8805B1C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7087C98C-3A9B-416D-9BC2-111FE103217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DF7D9464-8227-4972-933F-D199A9EEFEE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D0543825-DB08-4936-B7AC-58511657440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F0F9158A-BCAD-43DA-958F-E77211DFC7B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259A8CB3-6007-4846-B203-8A8044CCD37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333F525-CD53-4346-9CA0-F07CA43B172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01DF214-56D1-41A8-9574-027DC60456D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E97C55FE-0FF5-403D-8705-F06065988662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3E72BBB-3E8F-40F5-8D5A-8F5171BB468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4DD68656-BE0C-4B51-A8AE-D695624ADD6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33A0C3D-ED12-4386-AE3D-99CCE92265F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8ED0777F-BDB9-4EB9-96A9-294161EC2006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CA572F9A-AD8D-4ADA-9BA0-2F4C8330D1A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3DEF671B-6E39-4D67-8177-CABD3F1E825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BB7F660-EEBC-4FF3-9194-CBD570D1D8A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E09D3753-4F6D-4896-889F-60DA26B2B68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2B01E86A-CC6B-4B53-AD2A-9C68E59F858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0CE6C9ED-410A-4472-805A-7955DEF270C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5245093B-46CF-47A0-B35E-B895A25FC8D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94669F01-18D0-452B-B66A-08005455AF0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F6972369-14CE-40A2-BA11-258E2176821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9EEA3738-F6D6-4328-B3B6-3A404A0DDD1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B1D1BD5A-0669-4027-99EF-E298070ABAF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79011167-AA5E-4643-BF51-AFE494A8B89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5EBB241E-E821-4DEE-91BC-DF8384EFD4C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6ADF67A8-99CF-4F09-B95A-92807C15D9F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3F1B65AE-CAF0-450D-B95F-A88CF810E53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31955C3-8CEB-4585-8D1C-7CB208996CC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4746335D-B4CD-4E26-8590-80FCDC1B4726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693FCC51-5579-425C-B174-D547C5B6C69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BDBCF3A-F5E4-49F7-929C-A843A7B5F7C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1AF2F650-9978-4403-A89E-17CD80B30F7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1E00CD41-FE32-466B-8E28-5C83C3192AD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A081B2E6-FD72-4295-8E9A-C6BC7BC4AFC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C080FE54-D45C-4D78-86D9-DAD673A6E9E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5125F8DF-77D5-480F-B3F1-8F268EF3B87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515DEA70-9F50-4666-9B2B-B382B6A3E82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80C1215-3F1D-4E3D-8D63-91C04E5EA43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8F5E5939-9068-4961-AD2E-BB40D113EED3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0A0D8B2A-99D5-4149-8856-83171F374970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5D0F7A20-F677-4F38-A05D-CAABF7D9D7B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4713601F-F413-4F8E-809C-B105B6DC6FE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AD2D5AC8-60CE-4FC8-A5CC-2A0F0BA6003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C7CD3D29-607E-48FA-8920-B504C645C7B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FCDD72FE-02B9-4D8F-81A0-2B48A44E978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95990DE6-0154-42EF-8BB3-BDDBD5BE9296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25ADC789-1A1D-4292-B1C9-8F0333284C78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751A6A2E-0FB0-44D4-8C56-4017130A0F9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76284DC5-322B-4A92-9076-5EBC5894101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CC0956E3-DE3A-499E-8D61-255B73A2F97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1DF4E5E0-862D-4EC4-B740-8E7C5D840A2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46F658F0-F25D-45F1-AB6A-75704C78E102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F47017C-7A2F-408C-8E78-E1787EC13DA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73B5A87F-1E59-47DE-9235-7930A092F45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341F6522-2630-4D0B-B4A9-993CEC5B51C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2B5DC42-44FE-4A21-8757-6DBF18C81638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D17BAC2E-045F-492E-B2C1-16E6CAD80FA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538CBABF-10A9-47E1-AB1F-466B362824B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E5B2694E-8CC1-4EBD-B6BE-700EE43E637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3E74929B-8D05-4288-BE4B-9D50B711A0F8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3201C274-03FB-4FE2-956B-B69B8BFB2719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08B7D227-2BB8-4D83-9BC0-0F263B75234D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69FFFF50-F78D-483B-9E54-AD7B127A739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A0E8B2F-4DD8-4C56-8975-C0FD326AFC67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91A908B0-F9A3-4F3D-A2FB-77BCEB6B48A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457C0627-1DE1-407D-BE6E-616E1DCE4AC1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3F01515-8C52-4169-BE5E-623FDBB857B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4D6D50DF-3E99-4BB4-BC1A-7B433AD5CC50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8044A73F-6E88-4B4C-B4A5-BF2FA8F126E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81897169-D73F-44B3-9FC1-CF8FDD744F8E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4B1E7005-745A-4109-AF86-7BE91415F907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6F8FB2C0-2C1B-43D1-AFF6-9FE79F3C02DF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8BC4D23F-7FF1-4568-B3E7-4203AAE2DE4C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6A8B5052-7DDC-46DB-9D0D-01E33EDAAEFB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EAB35C75-ECCF-466F-A171-08E71ECBE234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348C567-77DD-45BC-8B8E-DCC8DB5A75B5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62C6DA45-93B8-4134-8C9F-BF02B04D91A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43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12D0BEE-6926-43A0-B1FB-FBE86ED22ABA}"/>
            </a:ext>
          </a:extLst>
        </xdr:cNvPr>
        <xdr:cNvSpPr/>
      </xdr:nvSpPr>
      <xdr:spPr>
        <a:xfrm>
          <a:off x="565484" y="128737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88A43F4D-3D64-4132-AFEC-D426F2EC03D1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F14EC0-B1BB-402F-87AC-EB1100E8CAE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0FAFB6B9-16C1-4D51-8842-496137D5CAE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B71C8F66-A48F-4B28-84BD-C183981F4CB5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903F6AF7-6675-4BBB-BBF3-DDB832E3961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9375D5EF-AD22-4555-AB85-8549B68CE4C5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FE086C3-930C-4672-BBCA-2564252AA30A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92705E07-F00C-493C-B254-3F57DCF7998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4D20D899-AEF8-4F71-8BBF-D00ADD70B4E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B2C04FF5-FC8A-4A41-BA91-448B5DA96E01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76921C5-F977-4D16-9437-1613EE6B49B4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A011CD63-948B-48F8-A8C9-C2050A39D4FC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E6481C68-7767-4E44-BB4C-D60D3B3B0A4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E6DAA056-A69C-4981-A1A7-7536D7710835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9796E137-4BAE-40A0-9743-0EA7B776B61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451B1D2B-B6AE-4234-BCF3-0D7DDDCF70C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D2CCF041-8515-48A0-BA75-215EDA4027A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46E6ED19-08B9-44D5-9B1F-27402CC64A8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2560EB18-CF10-4A9A-89B1-34FBE3A2E4F5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89BB65FB-F936-471D-A3D6-9B872686C45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6259915-F553-4049-B853-136EA296386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2F2CCFB2-6B5F-4DDD-B3AE-9CD60394550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97CF5DF-4EC0-491A-81A8-8906370511C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3D52AFE2-0994-4276-9E3C-3E2BB6459AD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54AC2604-219E-4081-BA7C-101EDFBE6E6A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789FDFA0-97D5-4E9B-9BB6-F8A2830EBE4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A217881-34EE-48DC-9E73-52C0309036E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699E3729-C315-49AC-AFC9-FCCBEBC57E3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34DB30BC-9052-430D-996C-9C3B15F6426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7051C846-D6CB-4F3C-A3A9-793481A7BFA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78A8AD06-E9D4-43A4-9FC5-AF7C539DF38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124EC63C-15E6-4955-A262-078E3FBFE66A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ECF07192-9D3E-4578-8179-AB9C02864769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65EEFDF0-4900-4BA6-8555-27E4665B343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D6316F2A-D909-428B-AC68-72FC475627C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AF9821BA-8AA8-4421-839C-B2201DABCEF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9A6BE562-8BEE-4A05-BB38-F1EF2175B69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CA651D07-773F-4416-8E8B-06F672CF0AE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1072EE9D-4CA3-4249-BF8C-0A1CA20DB5A8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CD8F813C-2716-41DD-A425-8E127FCC93B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BF640C1B-A246-407D-AFEF-F8E441B1F8A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E824D476-7A6D-4BF6-820F-C550F9C2FB8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64CEC3C6-12F9-4E07-A279-728500BFD299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F9B52EDF-8F8A-476B-86F7-176A8E51917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5D015A2-4BB4-48C0-991A-B952BF14F1B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D912664-8DB3-4716-995C-D5DA6B70BCF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64965E9A-24F4-4F50-AE24-956EBECC65A1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CEA03C4A-17BB-41DC-AFB0-F4D5A2D738A9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B3B4CD63-BC62-4D19-815A-6EAC1D8FBCE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8BECC28D-303A-43A2-9F50-A36D652E5BB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3613DB98-9237-4D15-9505-4BCBB5748DEC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3A747E8F-3EC7-4F13-96D2-0E7ED1A9101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90B3718F-6E64-471D-AB9A-E1B6B8F9172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5D5EA78D-E048-44E7-9A79-88CC41EF1C85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7A0C56CD-352A-46CD-8196-B6B34A912FD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6A82C63-DAF6-43F9-8F42-C9140644AFF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67B1C3A1-1046-4248-A76A-324CA4C6632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E9468ADE-FC2F-4139-8081-DA177FAD0B4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971226AF-C2E0-44FA-B6FD-A52EBD92118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ED3A9CFF-2778-4884-954B-566F4F6BF70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3B9FFD4-1FD2-4688-85A5-852C6A9B787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EAE4AA2F-B23D-4973-A9DD-66B91F02B204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5557C373-BC9D-4B01-BB64-156F4052666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3DA98164-F519-4CB3-86B1-B6A5D419D60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AC8CED82-10AE-446F-8C69-02410C7B5921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173CA99-98D1-4EDD-B30D-3EE3485AC50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00889C3A-DF25-4630-AB65-6E604FBA1B49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F61974DA-B5F4-4F0E-9374-6F61624CB19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EB001F11-A296-4C95-AD56-00AC39424BE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A477EEB0-3C87-41F9-B8C2-5B54D1D11C5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3871D84F-719F-49DD-ABC2-F542117EF77C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6B8BFBAE-8C2F-4150-8812-CCFAE040D67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BCAF1A06-4071-469D-AB53-246B668BF6E9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64CCF262-FB45-43CB-9B48-7B82E49D5998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B9EC83D7-F3E3-45A4-A89A-056558877874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E9FCC830-063B-4BB7-8FB9-39CACB6FB438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F6FDF3BD-CE80-4F89-BECC-11158093166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7A6892DD-2F63-41BB-89D4-D5C871FA9A8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2FC4A6A1-0B7F-4D42-806B-061F0BDF01F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2C9C5AC4-BC34-4ECC-A73C-46BC9C4D218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16DA8F0E-E851-42EC-A8A6-C864D3261AB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21A7EF-F035-494A-9AAD-7822370209BC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698EFA27-CEF7-49A5-88A9-429AA4B00A4F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A9BE8DE8-C386-4B5A-9534-7C0BA7060D9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05DB3A42-BE54-4A30-99D3-AA509BCCAB9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A58905A9-7298-49F2-9798-EADBFA772309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EF464E5-5116-4ED7-84C7-0B59F5F0F94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1784DE36-B7C6-4264-92B2-AC4917C9CBF4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6EFAF384-347F-4281-8FC5-03AE272ABA24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D98752E-5480-475D-AA54-0C5E4FE7C96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FAAF09A9-7135-400E-AAAA-3309DF39465A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7522A69-A8E2-4572-8484-B30DCE45111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961973AB-336B-488C-AF8D-08557BC76545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0E69A6D-F494-420F-9B58-39CA7D59603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0F2E41B8-A903-4FF2-BD19-E02BFD43BC1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F7535A8-E700-444B-B766-E2057496E22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11D8749C-3388-431C-A808-6816B46CD2B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5732EDEC-C9D6-4217-AE9E-A568D6A3772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647FE2E7-F85B-4348-A284-CAA4261D6C1A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376F88B8-AAE3-4E5E-A93F-FC0DCD97FEC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1A038CC5-BAD5-44EC-8591-2B673D494E3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8ACE8CCA-ED0A-4C71-8537-5C9E15BE6DA1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20003C39-14DE-412A-88AE-C494D8A1EA4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4EE414B9-05DC-47DC-A254-DF4C49A5B25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32216F7B-3817-426A-B964-49C5F19085F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DAA18A1C-2B21-4BDB-B73A-210328CFD6C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C33E8E0C-09AB-4999-AD1C-44F1FFE5BCF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64C2ED3-9473-43BD-A079-980BBDEEED2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9A4ECB3C-A39B-4ED2-A907-3253CD50D60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D1D85DB1-F074-45CD-90EE-6BFCE6B02B2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EC2063A0-1710-4C14-8894-F2C5E174E8EB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1D6CB803-E7C3-4B51-871E-E304B917FCEC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39F9189-2BAB-4EC2-916D-678987E62720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EB55949F-4CF5-4692-824C-F7745D6D855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6144A954-B5C0-455F-A2DD-733464A42F0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9916235-9450-4DBC-B4A0-5E6AC0234D7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BCEAEB8E-3255-4ED0-9AC9-595D63911B4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BEE834F1-FEA2-4E22-9B1C-C4D58AD2E5D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5B5B025D-5EF0-40F8-887C-30EDC375BCA6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2DFBCCC2-2781-41FF-B6E6-17CFE1AA64C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AB7BA9C5-F9C8-4ADF-A01C-A7FBACD6AE23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BFCB3E33-5371-410D-A2F5-A43FA5E2D55E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791ECDBC-0536-4B76-9CC1-96D148138A4D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538C80DE-3FAD-4CF9-95AF-1434901A8D77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B3C56801-A3D2-447A-B095-B8672EB564E2}"/>
            </a:ext>
          </a:extLst>
        </xdr:cNvPr>
        <xdr:cNvSpPr/>
      </xdr:nvSpPr>
      <xdr:spPr>
        <a:xfrm>
          <a:off x="1543050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A78E4B1A-D416-4BC5-899E-2A047ED923DF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EB07D6E7-B7F0-4DB4-93D0-E9252BE75FA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C034DB69-7FC4-4D34-942E-F332C359C2F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16D4258-F553-4200-9EFB-BBD29D0219A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C38C74D8-EA0E-4B01-A530-23C8BFB278C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0042E98C-B942-4D63-9BE0-E6D17702173F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5AAB7177-334A-401E-9D17-2E2ABAB4232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B644519B-B2DC-434C-B5FA-A73AFECC77A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8FF6CC21-74C8-4053-9E31-3662DBE5670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0577C2AF-20D5-4421-AB90-969AF12B86C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F4BB1E76-E544-412E-AE84-1D9498650623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3905AF73-BD70-4D01-8063-159943827E5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AF452F5-C91A-4D8F-8A70-4CF55E12538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0CE56A3-6103-4E2E-A253-FAB076B34CD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BB788B69-D032-4A18-AF90-5F71F7F5963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ABFEFEEA-5049-446C-B0EF-F8107ADF766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B4A0895A-33DF-4CA6-A42B-51DC5BDA9EF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2C1FC010-71AC-4C3D-8807-69D18077284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B3F6CC53-7DA3-4371-84D7-1F6740FFC3A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37919EF-B2B3-420C-BD8E-9B1B337275AE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4492A53E-BBAF-45DB-90DF-2999F5222E0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14FAB75-8F0B-48E5-8553-B2CDC618AA0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35E1A7B4-A3D5-470D-B1F4-046D2082AA3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AEB20568-49BC-4227-8CBA-E5CD4C195EBD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C7049225-375C-49D1-8E16-5519E45BC4E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0A254C09-4D49-4C99-8759-67301387325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60837DEE-DAC0-4A75-A25B-B4C164B120BE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C9308824-EB4C-4000-9146-CC38402DEA8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42133BC5-CD2E-42CB-A696-5A3359A2E70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D249C5C-009F-4CEC-B772-23DA24B7CC1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A600BD77-B73E-41DC-BEC7-8047571F36F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AC02E5A5-1ED7-4329-8E4B-96A9C111D6C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AA7E7D6F-343A-4C1A-BC4E-51F9C60EC75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88FEFB12-433E-411B-B2D4-AD603331BAD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385329A-6643-47E4-AC4B-D780BA6FFD6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5745F4F2-3F86-4493-A4DE-CBABF6AF620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BBEFE523-3DF7-475D-8F8C-6152D1F50C6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323CF7E8-F79D-4FF3-BC62-674C327A4E3F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2AE70C66-D9D6-4830-9419-1BE73547162D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2ED171F-5C42-4C6D-B3FA-074642E887CF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0F1AEE0-C111-4039-A5F4-F5DB8142E38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C9753791-1F96-4007-A7E7-1AD8CB50DBF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193135B5-6E4B-4219-B432-C85A46AC1D1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8AFF39F0-77AE-444F-9CCB-1134F4D9ED4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1E3A35D-378F-4CB1-8F3B-F182BFFADEB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ADFE81C-D8C5-4244-BB80-DD532DA11D3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A5DB78C1-4508-4DF6-9BE6-4177BF07608E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A13DDA0-F3F7-4B51-8BA5-E8A3E809BB9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A4718A5A-B28E-4FBE-B368-C148DA7B8C8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D5A0490C-B64E-4000-A5C1-5D88E80647B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92830264-BC1E-4757-B209-FDF21FCF6B5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7FED9AD4-DD09-4710-97BE-FB7FF437E68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608D04E-173F-4184-A113-26FF1B07B1D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DB88DB0A-48FD-43FE-9CFB-747BB0ABB13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2AE17C86-4375-4FDB-BBF6-C30E0C48602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797606CC-8224-49F9-8723-8372EF9F6F0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11AD039C-3138-4FD2-88DB-5B2133BF21E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D668DCA9-54A4-4A56-A1AB-D2F88EB9602D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25EDC48-02D9-45D1-A826-A1D9666CD97F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83368B00-C811-4078-996B-C466905D2EF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629AAA41-B385-4135-B607-722EC1137A5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78094F76-DEC1-4A62-8F1A-D2F2D97E180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ADC3119-5ABC-4DDB-A442-5C24E8F7F03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A8B571D7-8D0B-4217-B668-9D70BDE5EF5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D5266586-3443-4546-8BA4-4D7D26ED9C3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74D7FC9C-3B75-452F-AF84-C886CDC1D9D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2E5F869-F6B4-4E21-BA74-C4FC769A025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3AA14ACC-93EE-430F-A1CE-F74AF36A174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BDBF2076-19FF-4A40-8F00-DAD7C8FF326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A4C38D1-3438-4E30-9DF0-7D896A2BF57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1328818F-0614-4F1D-81C7-3E0E537B37D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562A360-39F6-4794-B1DC-3A8D88DAC13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59818558-1611-4642-B3F1-BFD609C7911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8E7D2A65-23B2-4C40-B0B1-841B76E0165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3D981A2D-FB67-4C76-AA1B-95E664A73DD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A8504828-F783-42AC-8CDE-B99C2B749CF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C6878F4A-804E-4E59-9441-FBC04D791113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C277902-E617-4615-AF46-41C17A6D142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23D66353-D621-47DF-B4F9-16B0CC6534E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532AEE3D-682D-4C06-9559-D4B000BCFCA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DC79F3D-B126-455A-B0B3-060EF734B83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8C5F485-1E3A-4351-A17A-1910D83BDC7E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07D61C71-9CE3-4BD0-BAAF-5F3E35BFD86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86C88DE9-04CE-413B-A0E0-7DA8CFCE4B1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4DD264F1-6B3A-48F1-80A0-6D876EC9937D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D8F804C6-2F6E-4DDF-9C9C-0F50326C443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FFE84ED4-81BE-410D-B628-C0F92C0DAED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A9BAA49-8D9E-40E6-83EC-33BF3F0CD20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29FCA5E-1669-48FC-95B3-8298C486F17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E3F1143D-2436-4AF6-94D0-3C6E1A91C8EF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A84C40E1-1F22-44B3-BA0B-5058C091F0B3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07948475-6930-4A35-99CF-BDD28C6CBCC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9B471C72-6A68-4D62-A3B8-CD4738D41DCD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6139C7-0096-4B26-BACC-4D81D767ADB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1EACCFCA-0682-4500-89FD-973DA199AD9D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F3E8E2E-8725-40B5-A2AA-AD14238C27B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05984AC7-5B6A-41CF-80EE-8C5E4932DD5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B08CD22-4B2F-4C1A-B7C4-0A254149CD7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DDD4597A-DF21-413A-BC11-32A8342EF68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32DD369-AD73-4D5C-B8FD-DED8144DBE0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09968622-8131-4DE0-B157-45A993D5C26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5A68A594-17B6-45F8-BB49-629713BE3CC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4A82A6F1-2B10-4C26-9611-C6C460EE5B9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9CE08298-C53B-4F28-8CF2-3CE0DD5D505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69A27BDB-CA28-4E89-AC6A-685C2A7A008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698D3667-E05F-4B4C-A264-01A513198C3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85994224-8993-45A3-82DE-B972D8D398F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6B99DAA-6909-4C4D-BC4D-BCCE2387F3D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F5A9ED86-E371-405C-B5C7-D9F90B097642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F0688618-9E1C-436A-B1F8-610366A8C791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63C985F9-DAB6-4763-8A85-E03B3DF4447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C10E3135-485B-4A03-BAD3-542192E8B0AB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18BA3CD6-17C5-4AE7-8AA7-B8841A9BA09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EEE55F9B-CDD4-442B-B881-26E842845065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BC0BD167-5F87-40E5-9A96-356DC13F0C8A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C2524CA5-0BF7-4DD1-A845-5545086A212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95ADE66-5C1E-43A8-8DCF-3CAEAA627250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4F637B7-EB12-4FA1-9308-FA24F9C84CF4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3C46725A-A8C8-47AD-9040-C1F1A768886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CC8D8A31-09BB-409D-8E68-34807409D047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05AB8997-7612-4A74-8A7F-38D0EA7AB2A8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FDAD200D-7C0E-4B87-9BCD-5EE992250316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82DDAC4F-042A-462F-BDF3-5DDAE6A3527C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F641E8E-3EC1-445B-B3B4-EC3EFEB8527E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93FEDBF0-E7C9-44E1-B5F9-AD272DB9D3A9}"/>
            </a:ext>
          </a:extLst>
        </xdr:cNvPr>
        <xdr:cNvSpPr/>
      </xdr:nvSpPr>
      <xdr:spPr>
        <a:xfrm>
          <a:off x="1543050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48F3FC7E-43AC-4AFF-8E51-06ACAA406A7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508F440F-7282-41C1-BA14-834BF4BFC907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F4B86528-7F3F-42C7-A8B5-7867AD4517AD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B7A9FFA2-D675-4F5B-A720-B0EC7429E64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2C8555D2-3BBE-4F4E-8553-06674E64020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7F2057F-9119-4197-8E48-A21C2AF4667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085ABAE-92BE-471C-97C5-90D4443AE7D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5C4D9237-7161-45D9-8830-A32FD48E59A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3EF20202-9D71-4643-A367-B0DACD2CB93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331014F6-A8E5-4D84-B13F-2F67C755D05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CFC9C757-05D0-45B3-B1C7-9F281B2402E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657E7329-26FB-488A-9670-3CD51F3E387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F06B4150-5D87-4874-8A50-04B67A079496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94B80160-293A-4DCF-BC11-5600B08D044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AAA76965-A7B4-44D8-BBD8-BC7D946D01A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DF601863-4A74-4BA9-B27B-11B560703F8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7497CC89-9679-45B2-9A8E-DCB33F792F1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9F0813DF-F0F2-4212-9132-28C18B5D2C39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0A7870DC-A2BE-4011-AAA0-B154F50AD72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47A12383-3790-4D30-9627-7293F449A90D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D965FDCC-B0DA-4262-9A2E-1EDA8E5BAA26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17B604C6-2173-4BDA-929C-54830F0D82D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F8E1AFAC-FD59-4952-9656-6E965650BB0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16F911E8-B2BD-4462-B4D7-CF674CE06A8D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B8A1ED1-9CCB-41D0-A4F3-00AD835C1E4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283BB836-7F61-441B-872E-7E2396A0951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C913C7AE-3BC4-4D52-B1C7-C49A0057A8A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B3DE5C84-9C39-4115-96F7-47B3BF3BE04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91BDBBF4-2CCC-4916-9B28-1F59E2A3A97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AFE6A9FC-AB95-43A7-80DA-5E2EE67673B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5A82F843-B946-4121-9F6B-C48A0FB3A4E6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7D80B0D9-D69F-454C-85C4-9BC52057E63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B383D58F-CA28-4775-9513-DECA4954C43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E3196940-F2CC-4809-AA2C-ED46219C14C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27ACBFDE-5AAA-4EB4-95EB-52B161B97BE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7D0A9224-5616-453F-AEF8-5BDBA43F34D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A9537FC7-DCB8-4A2F-B1D3-754F8359982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AF30C07-9316-4E0B-8935-0D3D164DD4A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63BD638A-1AAB-42C9-9D15-12FD2256CC37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1795A12E-CBB2-4570-B779-12404EF8462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1CBDA800-A511-4F21-8797-E4E5D3C52F9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A60C5DDC-4EAC-4242-BABE-5B2B7C0373F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BAC71732-D321-432F-B491-B7972A8715F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EEBE2C9B-7CBE-4A7B-8052-36082999044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71002307-0154-4DC0-A768-D920FBFC025A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CA468CFC-8B40-4E7A-97C3-A52B2B190E3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59025ADB-A9C2-40B6-AD9D-02626BF73BE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AE4BC37A-920D-4833-B6D2-F27A1BBEBC0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1125C4CB-C82D-415A-B5DA-9041F52FE56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D5513295-C6EC-4961-83B9-E9131736F11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F3B9EB3-1FD9-4DEF-978B-7E677BBDBB56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3832E7CD-83BC-4C14-8A7B-AE54150010F7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9363DC16-DB76-48EE-B0C5-3E9F5D802C3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BA0BFD4B-5E99-42E6-818F-6965E05CF7C3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713DC4-EDA4-4B68-BD82-3A7C14B5164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42F9D936-54BA-428F-9609-84836EA921E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46C80A5-721F-45D2-A541-FAC804C546B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35BC991-02F5-4DAA-A2D4-F9F7CC40A04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D06AA33-C4A0-46C8-B43E-C810DDE2DC3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152A1C34-6989-4599-A27A-C52B79331C4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3865A518-19CA-49E9-AD80-272D6DD7364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47BE382-1DB8-4D20-BD82-A985499098D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546A7D9-CDE6-40EB-AE5D-F1B5BA10CC9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BE5C1B87-F61F-4826-A533-644CE04F920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588A0D19-6EC8-4191-82AF-AFDDC558C28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5129C54A-633E-47A4-B5E7-2EA76B2DCDD7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FC58B023-1B8E-484E-9DED-A88D3621328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57DB6BD2-3385-43D5-94CA-17D75D74675D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167DC707-1CB4-4270-9A1E-2C795A49264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A6C11CFA-8C6D-4ACE-8A5C-65AA12C2D0D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9B5AE118-0B48-4043-8A30-F486C0D4D54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C461C6D3-7C30-41A9-91EA-E41E1041E90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52B9401A-7D97-4EE2-A424-D73AF37CC2A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74A15A84-7675-4E26-AF79-68B9CBC6E89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8510A2A-1AAB-4E95-8670-5CF91EB9DE9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14BC8F50-2293-42C0-993D-1927B1891CD9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A67A1144-F35F-49CE-8601-37615327D79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0D09E0A4-1725-4F4F-8055-4DDDD8A7B657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52CDB396-6441-4317-B05A-E902E3084A8A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213D3CB4-10E5-4C9B-9FD6-8DB230C298A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D622B545-4397-40D2-AD0D-871D95DF6D7A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C6C9584C-F8EC-484C-9BBE-FDB9250C863A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338AEB6-D1A1-4BD9-8536-44CCE5054E3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75147993-CB85-45A6-97CD-AA4D6B08927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8F9C35B3-13F4-4888-B381-4CC7C1AC341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61ED651A-9BAC-4437-8740-B38ACD15872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B0327183-175D-47E5-90CB-EF57129E47A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B835DA2-F378-4DDE-BF10-F49D0C6FF8A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167A5795-B654-41C9-80DC-8922A957406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0F8B0AC8-24F0-430A-82BB-EC999E8A8E3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2F71CB7A-49BB-40F3-971D-3085B16BC377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C2347B79-6D71-4E10-96F2-0C8A9D5EB2D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22492222-F6A0-4AD0-A715-13BA3FA76C4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7527111-84D9-4263-80C7-16615000449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2CF476C1-B60E-417E-B7CF-27ECF6EDCAE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FFF198A5-6403-441E-98EB-8AA5BCA4F239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22F7F76C-428D-4B8D-9367-D60871B453E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EA3EF72A-C5E7-458E-AC60-DB49713D9948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4A6E89B-55D1-49AD-83C8-6F9F289AD54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35A8B846-B761-4FF6-874C-65350B4E1059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0BAC2B49-CA84-4A82-9BA9-54CE844C814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9127AE7F-0C77-4BDB-BE5A-CE5418B8B4FB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E41CF9C-A429-4269-844E-6D1D97F252DF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CE76A0E-24E0-43D5-AF1E-AEEDA6C5B28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E31D1931-D166-4162-8F7D-A2A6939CAEFA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CFF319DA-9629-4644-95A1-AF7BCEB4C50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08B6B8E3-5F3E-4D83-B391-1C43C28A09C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61C8EAD5-4F2D-4816-AC4D-360F71CC23D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03100A69-C960-4AAB-9696-B7DA737B6FE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05DBB2D7-1E68-43F0-BF64-3842BC54DA0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C6A6B39A-3189-4EE0-80DB-79BB3FD6D51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5570C561-BF5F-4894-91F1-512C90C28039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43500AC8-3D3D-4043-BFA0-D011D7CFF2C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CDB97210-1D5D-4DCA-B1B8-8EC29E01F46A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AB85E56F-CE21-4B20-89B2-8B0891A812E5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E5C3D253-4247-41B2-9175-6F49886F307D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7F2287ED-897E-43E3-B08D-AE3AA26D2D29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5AE970EF-08A4-40BF-B7CF-E37613B697F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5712803-10FB-473F-ADC6-12DC11351B40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14086D13-E13D-43F9-897B-98B707AD285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A71FE9B2-0291-475B-BD0B-90E9650C8A44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5FEE0255-52A1-4F0F-A005-15F70AED33EC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B75392EC-B296-4DC3-B287-64E02C5C1361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FB330CF6-045A-486F-BF04-9EEFB6D854E2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873F93C4-274A-4E21-AA58-FC4249813F2E}"/>
            </a:ext>
          </a:extLst>
        </xdr:cNvPr>
        <xdr:cNvSpPr/>
      </xdr:nvSpPr>
      <xdr:spPr>
        <a:xfrm>
          <a:off x="1576388" y="3714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9326FD4A-9E0E-44B0-8CCA-7E586F613A6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D28315A1-BE4E-4A7E-A2B1-AB0B2B3AA5A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03E9179D-E401-42EF-B384-684ADF6E1069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3964C28A-D20C-49FE-A1A4-5B405D00ED1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B80701C6-F9D9-4A29-99CD-15B41859AD07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79C1E87D-B0BB-4A99-8053-C71DFEF2EFC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846D1400-1583-4265-97AF-AE278777658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5FC02B5-B235-49AC-B648-30858ABBB71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017E171F-AD0F-4517-9443-A77145144A4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B25A46EC-5F0D-437E-A795-EC27AB84D14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F13C174-B95E-4B46-8CA2-0A0F71A92BF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070ADCEF-9A48-441F-8EFC-8ACDD104BD0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86E0192A-8045-4A9C-B493-D5D50641412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C2B042FC-44CB-4B08-AC20-3519569BF5C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B8B717DA-68E5-4ACD-AC62-F796C135314F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6DCF2B88-95D6-46BA-9C1F-675D05B7E2F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9EFA96DD-9F38-4265-9501-39385D0BE0C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321678E8-35AA-4DDB-B783-86626ADFFF1F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9745B421-650B-4563-BC0E-06849D46063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13FAF9CD-A75A-4DEE-BFDA-ADFC29C650C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79FC73D5-D071-4DB7-AE88-894209DF31F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A1237A4A-9D3D-44C0-9DA3-1B8853611F2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1EBBA654-EBB1-4FA4-AFCC-860C011C7777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5F5DA6C3-16F8-4A28-892F-5D13EEEB653F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BBCBB3E4-439D-41CD-9237-6222C0BEFA6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6E0CDCFD-428A-4591-8E11-6B707607071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C5643052-F1B1-4C6D-9491-342C4BA73DC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7774A5B7-AC85-4A61-B983-0F03E666B1C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CC7E52ED-59B0-405C-B0F1-15710469C247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3DF042FC-F7E9-45F6-819D-56E3536AB99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DF9E0447-DAA7-4B8F-BC73-33BA671189D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F4F7C59B-1806-4F90-A938-804409CCE37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B36ABE3A-6B8E-4C90-97BD-7F5B2A0D1EA9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052FEDA6-5D4D-489E-8906-FF5ABFF8CA8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82A91B50-ACDC-4832-BE30-79E46C960D1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32E55EE6-51D3-4598-BC31-1ABB2A021E5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B95AC92B-20B9-49D1-9C43-A8FCDAB254D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9767ECA3-DE0D-4275-AF32-8C1F447A51D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A05F023A-EC20-4F68-A87A-B3C125ACBCB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F3271C7F-973C-4233-A03D-4CAEEF2BB34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95DAE92B-DE50-4EAF-A86A-61D86470831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59AC9219-8FA5-4376-BF88-AA1532CE8A9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C1238570-FFD1-445A-85E0-3613F27966F7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ED930778-2B43-485B-9893-0534B5E8DA7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9853D4C2-EAD5-4722-A931-6B377963451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50E8DB17-0F1C-4AC4-812C-B1482C7629D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7ABEA7A2-51F8-4645-A6C8-415A02F5E56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BE7672EB-A89F-4690-9B86-2B30A3D26767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A1D3B577-A944-4D9E-9D30-A932045782A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6721A42E-B217-46F8-94EC-0F556D8FB27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5DC0FDC7-1544-4E74-9716-82229F7C50F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011FF0AC-D7DD-4C2E-A24B-6539173A194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DE27E0C9-5F77-4B11-BE7D-13751A08705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C8B67BE0-B55A-44E3-AF3A-2FCFA30B34F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130D11FC-B53B-492B-8E05-262E852B503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9D303F4A-6524-49B9-B31C-CE2951A06CE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A766AF77-A28E-4910-9170-A391D60F6A3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CDDD6CCC-9AAB-41C1-8DC9-CB5FD3D1AEB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126DBA27-BAE5-457F-9FEB-68F3C937A11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5E654563-F10C-471A-8626-B3879192BCF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F674CEEC-4BE2-4640-97FC-F44B37E5DF1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802AE022-B4FD-4594-8951-1B8CBB54F75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78CA40C8-1C09-484F-955B-7762646AFF9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67764838-49CF-4B7C-ADA8-78B04729173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D35F0BB5-DBAB-4807-9301-9FAE6DA96EF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9230C15D-28B2-4C39-A01B-D6D006F2398F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B15E8059-CE41-4200-BDAA-F5C00641A3A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14FF3C9F-E84C-4CC9-BCCB-BE9432D2CD8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C7305D09-96F9-43BD-8EFF-708AA90865E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5A4995B-82D7-4D3A-9CCB-1C3351BD3C69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98133D4B-DA57-4C1A-8EFC-884F3F0058E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5F2D8AA0-4535-4582-ABDC-C9EAFF0ED2D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D0800EFD-F49F-4184-9ABD-C705B279A46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5F0FEDBA-E768-4EBC-AE2B-B887E8D1AAC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FC10922D-D80A-4C46-915B-8C6FCCBF750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A25D4778-7A51-40B2-89AF-0081EBAFB33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92C7539-E918-4B50-8075-A6DF6F0AFAE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736E9198-4296-476B-AADD-C2E774837D9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0BF247CD-749E-4CFB-9247-397960B8661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B269B61D-ED1B-4298-AB5E-7A277FFE19E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E20D625-EFA8-477C-B22B-8A327D4D65D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EAC1041-5481-4862-8A87-15160A88DD4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7AB7A6F0-477C-4C7D-B925-712E8AF01A7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C6B01F7-1D92-4637-91D0-CFC21FE6502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DB615AA6-4C86-4BAB-802A-71A7F7101BA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C452DEC-D63F-4E0F-9A52-BEA6A3462BC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DCB698B1-441D-4696-AD81-CD55444B4F7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0146D708-DDFE-47E7-844B-07FA3338845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90CFFD9-379D-4106-824F-56999A64701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2C970C04-5E58-48BD-910C-00315D96A6C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60915D23-4A5D-42E1-B4DF-E715FB13727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998BB5C0-BE16-46D1-B4DB-32F7CBF2289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A790D178-E444-4A3D-95E9-BE7F3902AC4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2DA39C66-DB26-419C-8F5C-DD2098B8013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B0E94444-4933-47D1-8127-BFDD7445486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B228C921-1DD6-4E98-BB17-02B381DC686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009FDF58-1C4E-4215-95EF-0EF0EDF8125B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FD390AEC-91BA-4C87-8B1E-F6A8A8DF89E2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F313E924-C18A-4C0E-9426-81F4B46D10A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9015A8C-2E20-4538-AF9C-0A338D7ED84A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98A2304-D00D-4BFA-8447-3E009F563E99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14A84FAB-CC67-4A74-BC57-F9424E04B009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28E2A706-B11E-449D-AE1A-CA9F45C9D08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C1D36D68-B20E-4C0F-A06A-1756B48AEB0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0F53E9F-63E5-46E5-8A60-02FA686417F0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996D6E6F-F24F-47C8-AFCA-A0648B12EC6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49F624DD-1F10-4C41-86E8-6F24EFC88F8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A2B8CEB8-CB5C-4840-8D4B-4235AFFDD51F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35FA040F-30F4-4AB7-B47E-AF57C1B551E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86A2D56A-AB40-4C77-8ABB-8556BF1334E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D6704F87-A530-4706-824E-837F96BB1287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8B879D46-A262-4360-9980-882F5F18863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3EC975C2-6608-4F75-AF7D-4A0B4D094BDF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E77111F-91D1-4995-9DCF-9C832919187D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46770D9-0E42-4365-9155-02D2CB2BFB6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85961783-28C6-4196-9ADA-C443D6117521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9294077-5AF6-4F22-9321-460EBFA1EE38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5B2E0459-B4C1-468B-9010-DDE59F22D384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8479A61E-A961-462A-AF4E-17DA645E3C15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C37E55F1-E655-4F8E-A35A-2E0648494D7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FF91B4DB-A7D7-47BB-AEE7-50C86D8EBAFE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67E90D91-3B3A-4F06-91B1-E40240B59F86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C49580B-D674-4DA3-ADAC-D68C5565FC6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56211BE1-FAF4-4373-AFAB-3234701F8E0C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B8293BAF-9571-45F9-BDF7-E2E323870413}"/>
            </a:ext>
          </a:extLst>
        </xdr:cNvPr>
        <xdr:cNvSpPr/>
      </xdr:nvSpPr>
      <xdr:spPr>
        <a:xfrm>
          <a:off x="1576388" y="45291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9BCB07E8-8431-4322-AEEC-28877B48CAB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154D4FC0-06D0-42AB-9877-CE6C68F5B18C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BDF870BB-D927-4121-8C70-DC253B1BEAA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0B06F9E6-A2EF-4886-8D96-DA2F0454830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9B41B4A8-7431-4A85-B918-164F8533C913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0E572B60-076A-42B0-A143-0E909DB01CD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E5D56A9-D07B-46A3-97B0-C1AD34F1CD23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2FB601-D38D-4473-BDEA-FC64926AD98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04F7EBBA-408F-4014-B0D4-9CD9ED831E6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C277279D-5A16-4678-BF62-541965D96424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551F6444-82EA-4145-896B-971CB09D288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035FC92-15AF-4132-A843-C5FBC8F6042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37C563E2-1D21-4A8F-A2EE-B6A22833630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F8ED15A6-8149-4844-B106-84ACF88530A5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E3A1D59F-9066-4FC7-BFC7-A4945648EC7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8E985B33-922D-4E02-B10C-983626711F6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7F72995A-BD73-419A-88BA-B3AE4A0CC8C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CBF86FF5-6E61-4F0F-9A9D-632882A3697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C7954F4-A83A-4313-98B3-3FE65D55EBC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1A0AFBD7-7E39-43BF-8D56-F5E154900BF3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59F8E46-5704-4B08-87CA-700D68395E1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B8E66635-08E8-425B-8502-A0889A86999C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53F75DE0-78ED-4BD4-928E-7FCB817AC86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E13EF2DF-CAE3-4D2F-8554-5CA2F3E4883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ABB4F757-4E63-4242-8882-71A189EF45CE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9232191D-7A82-4AFF-B362-13072091B68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72429534-BE5C-49C4-B9F1-6D1C0361546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EC87017D-145B-4B7D-9FEC-DE3326186AC5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B68B9FE8-3527-4F1C-AFC2-62FE77C203F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9D209B88-ECA6-4171-A95A-5E04CA19FBE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1AC39C4D-C70D-4491-8AC8-51AECC3E469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3968A18C-14F8-4704-B406-E9C68C7C971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7A0CA30-EB89-41E5-A77D-B39DA565152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A3CEB57B-C3B4-48DF-BC7F-A8A9E9214D44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78E4A33-4CEC-4820-9889-F7D8AD9495B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CC6C7E46-ECF1-43FE-85A0-92BE51F73EE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4F4D86B4-68EE-4043-BBA5-83AA6D88709C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85A1EE09-ED84-4D1C-8A2C-097DA086BDA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9931B56-8A65-436E-BAED-5A7BF3ECC53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78D43712-D872-42CA-923A-66008EFA0C5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AC3B266A-3E0E-4783-A18B-5996FB958D7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8C69771B-F43C-4F3B-A059-4F6E25B3C09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D33D42B6-7E24-4EF2-9E14-074A32F9511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28EE0657-DEC9-4064-96C4-E92A98F5E32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B8A2ABE4-6BD4-4AF6-9DAF-0A7FE3F8DAC5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25E2F17E-F371-4FB1-B0ED-50868DCD5A0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BF3C8CAC-8E31-4216-9480-C1276E91147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4E3C9446-D2C3-4895-94C6-14CDBAA796EE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3AEE961-DAD6-48D4-BB44-A5DA37C94ED4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6855D55-DF19-4F5C-B63B-C206872D8F2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20673844-C91A-4F69-AB29-965C9070140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A6B60B0F-58DE-42A2-8814-33A4EC6491F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71F3A6DF-79A7-4DDA-AAF6-B361A2E845F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22D5BB45-A2E4-4590-92D3-69495A22736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82AA586B-CD09-4D90-AAAE-2813D7C2034E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A55405C2-72BB-4DF7-99E1-EEC55911D08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E2DE6838-B016-4937-89F2-00EE4DD86DE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B6925CDE-7819-490E-8146-3FA3310FB4D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646F3378-9C1C-4E69-9506-2B73CCA63A6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BB4DF3DA-4DFC-4905-8B14-43EB84D9B98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FFBE4D4B-FB5D-438C-AB66-23A7AE762C3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AF3B8122-3498-46CC-B2F9-D3A5CAE5FEC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98CEB0BC-0E9B-4344-BD5D-8D0DC8A2FA8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38FC1BA9-BE96-492C-98AC-411CD32AB4D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31B6843B-6FE8-43C3-92FD-C893E76A024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340F957F-AE2A-47F1-828D-EAB0349BD0C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C78CF6B9-7EC2-4710-AB10-D20CABCFDF7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3B20D8B3-CD0A-4959-9A81-1C4C1A017E8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0A9BCE42-4CC0-4948-B3B1-7C3D4087D9A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DEBD7871-0EB9-46C9-83DB-E01F51CE83C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CE1CBC2F-CB8A-474F-BD42-E572D5EEA7E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5C2BF691-573D-4643-88CA-8E58CE7DFB4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3E3552B6-4DE3-4D5D-BCE2-A4E020B6D92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73C18023-AB9A-4B66-BA60-8E9D32F6ED0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459B0927-8220-46E0-864C-F1070904309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C896EDA3-7A42-4A57-8144-B5F7EDDBBFF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C63DD0F-2CC8-458D-8614-9A6BC93DC6F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AA0E607B-3371-4140-A85A-4A58AEC3A5C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3B5531EE-6B66-47C0-9984-194810DDC2A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5565068F-036B-461A-97BB-8E26E3D54CD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069A6B3A-6835-4FC2-A2E2-210F13ACED3E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ADBAA9A9-8C34-4613-8EBF-46017016B3B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E2FD3ADB-B71A-4A23-9A83-2CF1D347717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5C77470-840E-4C4C-B129-8B4E5D3C1FF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BEB3A82A-EAA8-453D-965E-E59296FB6F6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027823B8-0BF0-4122-93A3-7C0C44E93EE2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9AAD32E8-2910-455B-ABDA-C2129B0CD964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325BE17C-A338-4955-A802-B9249064B93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60E25DC-39C4-4643-A166-FE7E64F8051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7CFD4C43-1538-4202-ADFF-B2AD171EC8E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E4720646-C837-4741-8221-71976A29190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95611FB2-8858-43F0-875B-9D7B7B2D4CC4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E51C7F34-D1C1-44F8-AA8A-D23EC03F934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3FC590C-0279-454A-89E9-3406F6F6B6B5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1003E01B-442C-474A-A2F3-52F7E84E9E4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850B79FD-B85D-468C-AB1B-6F455663154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F50F10D0-1050-4194-A9E9-599FED28DF3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DA260E5E-599E-4A18-8751-163FA6D0E463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326F914-3029-48D8-B1E1-49EA9E5E632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A09B7A23-3F4E-47EB-9C2B-B725E691DD0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A02D1BEF-EE73-4DF5-AA9D-0FC678C9151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C4A20ED-8047-4AFF-BC61-D10C775554AE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0BE1CCA2-F3F9-44AA-91C0-B4A55F6E7D8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DCAE555-00C3-46FF-89B2-6302E6D17FC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381438AD-4F3E-435A-A6CE-F768C7CBBF6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F65286D-1A1A-4214-ADC6-316FB30A133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AB366B31-692E-455E-9EA2-DA7EE0F8731D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0A5A38F1-6878-4DF5-913A-12FB9521064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68F8EAE3-2D6E-4954-B09A-E61FC829E021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28EAD9C8-6710-416F-879F-3FD19C13884E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9E5082CB-CBEB-4723-B6B5-8F612235FF67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F5E28A8-5979-493C-8DA9-5B4F5F9203A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712BB73-166D-4191-8847-6D392AB1EF28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F3D6E944-B67D-471E-896E-EF4B45DBF02B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77D1F8EE-D285-4A04-ABDB-25E0C5FF406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5741352C-2155-4173-988D-0AA237A8731F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F6C55AAE-FB97-44D4-B153-2A3D14F0A20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97E16F04-389A-426C-9EF1-293E22FFA489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5B3BEA1C-8381-455B-81DB-5E2D7F8F1DF4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2397E87E-0802-42F1-A443-1AC2739939C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76A5DC01-1D20-4EE8-8D76-F4943426CA40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963E3A67-C153-4DA9-8BC1-1F2DFC98B123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389FF458-3D85-4479-8C83-CC772B480FAA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280798F-CD79-4C8F-AE16-90A90D5A74C5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69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4A8348E5-D0B1-42B6-B9A7-D291B739A146}"/>
            </a:ext>
          </a:extLst>
        </xdr:cNvPr>
        <xdr:cNvSpPr/>
      </xdr:nvSpPr>
      <xdr:spPr>
        <a:xfrm>
          <a:off x="1530485" y="354411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C103644C-125A-439C-B367-82C1907B374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9B9D767D-E05A-4826-BC87-FFCAA6C6E52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D1FA35E9-2181-4B7F-86F5-E67E42B76256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90AE6E96-E789-4E44-A6D7-D9478F08D69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70F0CF5F-1D43-4089-8193-81C83D826B2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4E3B2DEF-7E0B-40AB-89EB-6D87D99879F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CF751304-C8A1-4086-9A9D-2131FD828EA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45D396BC-2B78-44AC-8201-FAB489F85BBF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EB63C6BC-D7A0-4F8A-A592-F6FCE6399E3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A2FC118E-E8B9-4B58-A55E-148097DCF8C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37B3B1F0-0A0A-47DB-87B7-E67D0677357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F201FA30-A58B-4EF8-9239-87D2A8E61FA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3FFBD867-35A5-4AF9-BCE0-E5D06D1872C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A68DB247-850F-41E0-A320-1484D9EC396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7B930AD5-1DC2-4C30-8EA6-EC8AFE39D826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51C2EF32-AAEA-4A5F-A7A4-34125F25113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043A9623-2511-4FCD-9E56-5160BCB821B6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A6747A1A-D0A5-4C2C-8929-2D2156A8120C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4BCEA2DF-8037-4F8F-A316-92DA997F48E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C06B21A6-9181-4FEC-84CA-493C092CFFE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6A52031E-E306-40BC-89B9-0197270B525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B0E387BD-DDD0-4EBE-9CAC-AC397EFFC33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38B0B81E-E641-4964-8AF7-B5944104221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ABAE8A8D-957D-4716-B94B-8DE8471775B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567CBDE7-8E65-4484-AE17-DA9E39DAF2E3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BE979B8B-DB60-490B-92E4-EEBD0A28EAD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6BD40BF2-FE35-4279-AB27-0086B1865369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2FC9B038-3DEE-42D2-BA83-3E775A68281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13C0558F-D1AD-42A9-89B2-0ECC2F2960A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D1318C4-AF77-42A1-B124-110D77F44C6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F7D269D-D6F6-4085-8337-5ADEE5CE95A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5D158A2C-39F1-4434-ACFE-2EDD69F1D63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99DFF9B1-28F3-45BA-B19F-5BF6B18D1AC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01FCC1E8-1179-4E6F-9B3B-FDC667E4B3F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BBB67096-2DB9-4223-A599-666D900E472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33ECF364-FDC2-4ACB-8C28-C8DF1A23616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18FE5155-832F-440D-ABC1-A26F9FFE31D5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A9B530A-7689-421B-8450-DBD009CC0AE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8F44BDB-7640-4FC4-B917-DAF4A2DEEE5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E571C278-2D76-4D9B-AA44-84755A13432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50489627-313E-42A4-98AE-1C317C1240E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A632A22C-7782-42FE-8F93-CCACECD7F44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5E8BF1EC-2A48-4D9A-818E-E40CE015D49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5CF4292F-CBB3-4730-A953-312E8F38B21C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F27B1BD4-513C-4DA0-868B-8526518241E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52C845EB-085D-4FC7-B371-3542EA08FD5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CB8A3059-62AA-4F5F-B135-2E3B4D51C239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44555470-80AF-4791-9DF1-A92D1D9679DF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73CE8A11-F1D4-492D-844E-F9464EE04D2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D0523A8-8B04-4E66-805A-FA18D3036D46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68D99E9-9911-4A8A-B8CF-DD243DC0641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67DCCAB-CB01-492B-88B6-5734E9C46B1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4669EFD-A42D-42CF-B474-F8E8C6E7C5C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DF45FA10-C9A4-4BEF-8029-1B3B9CE95FC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CF055A14-DCA6-484D-A00C-17F638AD641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B51261A7-D95D-434E-9215-8C6F9392927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E29CCB1C-A658-456D-B04B-2E4EF3BFF88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18FD038B-C2B7-472B-A943-6F0F28A4045C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CA9BC53-6B12-47B5-BAF0-0B56F5459C0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D41613FC-F704-4C5A-8FC2-41FB1C3DF3DF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2E598C9-C570-44D3-BA09-4CC0C78F29C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1854522F-7DB8-4207-B2F8-0357F14ADF1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30D19518-C7A5-44B8-A069-B232A3D8B63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001BC14C-87FA-4B75-856F-FD7099EE9F4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7E6C037A-E731-4A95-80B1-5F8661314E05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D1C55348-F01E-46F0-8D75-1B4DBD8CCC9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EB457E6F-C884-4A88-92D1-E90166B4C29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1770DE38-1648-4DF8-896E-8BC3A757350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D747A7E3-EB37-4D56-94CF-A420B4C76FE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8AAA0C6C-4AAB-414D-B9C7-3FC98AD384EC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9972E15B-53D0-43BB-B8D5-C4D5B1C6DF97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043A79A-5318-4B12-A056-B94775CB2E65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ED14D98D-3062-4ECD-86D0-0CF6818F7BE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54215A79-0DBF-4303-932B-B3DD671A7E8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58FB7EF1-BCC9-4537-B00F-687D3019BE46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8B7EAA66-4C67-405C-B7AE-28D510FEFDC3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973E88E3-FCE2-4791-B862-107B2B98CD9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93939C78-BA91-4A31-A02B-1AA68038402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3ABDABF1-CD61-4E5C-AB6C-11DAD7FED7F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1B5B5598-2B96-4CDE-B803-F0E4DFCF95C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BE70CB3A-4830-460D-A047-54057CB5EC9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B0A838E9-2E89-4BC1-9C77-D5BFD80FEB3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6F198AA9-D196-43E8-89F5-558A2BFDD1D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786B0A02-20CF-43EA-A59F-EDE572E7623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A2E9B500-C5A6-4CE8-8ABE-A4F4D8C3C9B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AF8308DF-6CDE-4BC5-84F1-2BE17ECC89EF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F6C37C10-5726-484D-BE86-46FD160F702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94101A16-18D7-4492-B7FF-89718D822CF6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471242AC-EC10-4A6E-B1C9-15F696DDEFEF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A69741D8-CAC7-44E1-A034-973E15F71EA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2076A9E8-D265-4B2E-A867-8CDC4CF6AA0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7852B804-15B2-48A4-93B8-4BB8B6F13BB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1AF26A08-A34A-4001-B39F-DDA085838EA9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69E1AA53-A4F1-4C59-9A1A-420543E4437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6DF8C8AB-463D-4C78-8009-6365953C69D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87FEBA81-64CB-4043-8EA8-A62513B5D1B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4626A073-210A-4CB3-AD0B-21C832D4E12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A4E4D5C0-D1E1-4D3F-B1C1-520D00B846E9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48FF861F-5A8B-4028-AA58-9ED34B3C2EE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D5777D33-1D28-489B-BFED-DBBFB47895A5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48F5DBD4-D772-41C6-9047-6E927FE2015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80070A14-57F3-4F9C-9159-650A7917F80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E8D83-63A9-45D1-9133-67D3C9E9FEC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DCE4F809-E053-499D-80F8-B4B91BE0B4F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D0E8E9BA-E210-4F06-9B80-B16787621AD0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9334F8-D193-45C5-8254-FC1218087F1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0CE3960C-A7E6-4912-A3BF-48CD282394B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3A38BB74-0789-496A-AEDD-49E49BE5B21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2C39EA39-93C3-4086-823C-467BC81CED9C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365C0FC-D074-4F02-947D-F8051AEF1BB3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36AE4AD9-41CD-4867-AA48-0F53109ABA9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A755F6F5-44D2-4451-904A-A6D1C953F11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F4D43DB9-97FA-4501-B94F-2F68A7133A15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0F069AA8-FDBA-4782-B731-3705E0413EC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53FE9287-055B-4E41-B605-425444A37608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92D81EA8-4BA7-4BD3-A215-04323963AD2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610F97FF-C45C-41BF-90A2-10579D03EEE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4A190816-751A-4441-8D82-3E5B6B108EA4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98B8A7F1-0E5D-4642-89A5-449EA6B10BB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E908D68E-5AFA-477C-9AA2-4DC488FE3092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CFF16E9-CB5B-4BEB-A193-C88D1ED2363A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D4570CD-BF48-4ED8-95DC-105865078411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ACF2F4F-57DF-4AEC-BC2E-E0999F4BAAAE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88B2261-6C59-4C7D-A2F7-95CDA1DF150B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77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19E81C58-C35C-40D4-9BCE-4397786CE8ED}"/>
            </a:ext>
          </a:extLst>
        </xdr:cNvPr>
        <xdr:cNvSpPr/>
      </xdr:nvSpPr>
      <xdr:spPr>
        <a:xfrm>
          <a:off x="1530485" y="427044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6AD0C570-F9A2-46F4-9CED-7118A00CC29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9C228D02-557B-4177-B8C9-7D8207FD686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1782589F-F113-45B5-8E29-187F0544048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8862AD8A-605B-4831-88A6-1F2D746585F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663F825D-43F6-4A6C-957D-3567BB4B719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2CCA356A-08DA-4F72-BC3A-A1B8B771378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85C6941C-A52F-4052-9C09-3C860B5BC96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B9EC8E5E-58D8-4644-8641-FE41D6DCCB2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160B9AFF-8342-4EE6-A902-A5DDA784E20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F3DE8397-57CA-46C5-8B79-B17FBA7A34B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2F7C2E24-E21C-4A41-A02F-8C322F8CB5D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E197DB64-AD86-495A-8E74-6037649C340A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FE2AA19-44B1-40B4-B722-6FDC6E587CB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D7A85244-68EF-45B6-9072-599097EE8BA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7583B5C7-D75C-48C1-8E7C-18BDE0676B5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8D84E0E3-A80D-4715-97B1-97404B5E7FC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0C2F52A3-414C-4B91-8840-9C46BD255C5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0A14D7D0-7D4C-42B1-9C8D-38E5659AF4F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30A5F8A3-46A6-401B-8375-35486C7D5F6B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E26D05D6-DB0E-4203-B1B6-6418B1043D1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16E56E22-7F90-4380-AA00-04AA4D2144F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C232F945-65BB-425D-B754-07FEC97D502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1253EDBC-6707-478E-9015-97B144ED7CA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A1654E3B-7D06-4AD6-B15B-81A688035B39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4123BA28-5AE0-4BC1-BA9C-1D09D87C0A4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BD24F52E-8E40-4627-8AEB-9BB0F839E11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2BFA855D-A432-4BC8-BCA5-221EB19B213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E9C56EA7-86DD-414D-9EC1-319646DCAABA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1B0DF11D-3B56-4B04-9897-8027E52DCF1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6BC2602D-E5E0-49CC-9110-C83EEB07976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B03D01FF-94D4-4ACF-A0CB-E62B0021BC62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299F5F0-8499-460E-9271-BC59E7AEB15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A211E6FF-BB78-4390-9E84-5AE1FFB62A5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13FBB3C-A144-4504-91B0-C07779A36FA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BBBCF9FD-6D34-4256-8EDE-1F559EE5B09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116E537E-D6D5-4D92-8C1B-D4EAAE99ADD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A7510256-20CF-4524-8140-322479BE0F2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F5C7D106-4A01-44DC-8617-9C9B875DFD0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946AC939-3777-4BF4-9378-F29360040C6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81B02B54-154D-4349-A791-6EEFE45C821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A54DC330-3410-4C46-B2A1-EBCA6837AAFB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95F56B7D-CBF8-4A38-927C-8A838261E72A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CCD1567B-FCD8-4234-B0C2-05C29F2A3CB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C1CFF796-3FDD-484E-95AD-91EC9D4EC25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F1021D5A-EF7A-4585-917B-C295D0B4BD6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40626585-848E-46A8-A165-E06F68278E8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6743DFEC-9799-4336-A7AF-13CEA4E664A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F8839B61-A64E-4380-85D6-0337EB1799D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75877D86-66AA-45CB-B89F-ADDD267F00B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28660DC3-BD9F-4D40-BBF7-9527F28B60E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619395E2-D4B5-4C7B-8BEB-AA9571E357F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85E083CA-4147-4EC5-8A48-5A04DE56FB3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0085565-544B-4E5A-BEF1-F46AB5BD102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DEDF237F-7029-4F2F-82E8-3C926D70573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29232F59-F65C-4AEE-8E51-F9D64EC1E2C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80016D76-DD4A-4E30-9D27-3B38BEC30D1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97568B8-9D8E-42D7-ACA0-07B54DA8776F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F6591634-BE72-4FE6-B992-176666A2D4F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EFD98F2D-E5DA-4BF1-B784-553C8540DC2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54CC879F-C4EF-47F2-8140-88871950668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C4470E8A-5E80-4552-9BB4-29B28F1B2485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E04D64F2-30D4-447C-8A59-CFFF226D2BB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FF658FE6-FB3B-4465-A2BA-51601AD4335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2F41E5C3-1841-412E-B7DB-08A9F32F5569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09C795F5-8FED-4F86-87BC-43B765367EC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6EC75EE2-B583-4032-AD2D-DDBD2A48BA6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073B9E7-2A39-4F5F-88C7-FEE2DEA630A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AD979BAA-5793-49ED-8533-5918DCBE074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1EEC22DD-A05A-43E8-95C5-C1FD1978A4F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8BD248DD-946E-4DD5-A929-DFF808E74692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05CE4F28-04D2-484F-AF4B-F4A33E74C0D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B8463A8F-FF36-4D0F-87CE-9FEC600D611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140E0D6E-F787-4D65-A0B9-5E635F98567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C9221575-3D48-4725-AE4D-08D9C7B3F145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ABC6133A-790B-4823-9645-D69F7ADA443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AED93E12-E685-4F1A-8D30-BEB7563A69A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EC3661CA-9B62-4E13-BF4C-8F2709F2286A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9DFEC7E7-D911-4828-AEEF-3F36F3B62D5B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E6A3DD17-329D-44CE-9C75-467DF607FCE5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F28B36AB-C22F-4096-8B3C-17D1F88076D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6F09188A-9C41-4348-AA68-AE7AA23BA00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D79E38A7-13A9-4B28-86FB-59A8CCF9F0E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567AC14A-19A8-4B7A-9BA5-A88593D2052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253303F-7EE0-46CE-923B-1D9B7A2930E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B1DDD290-6073-47DF-8103-014D0E0A0C4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3204DBE0-C19B-4BE2-BAAA-E51814EAEA62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C9DA346B-4432-446A-BC3C-B5A1547C41B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76490D5E-B512-4C71-BA1A-7F0E03AAA5F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855F9D4F-9B34-41C9-A8E9-E51CC9CE01A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CC4877AE-0AB6-4323-A2DE-71ED9E81EA6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5BE5202-4501-432D-ABFA-82D93FFB4B5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2D58A59D-59D4-4CEF-8065-C24F5410BE4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19B66333-FB71-4179-8F2D-C17C7F3793DA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E9933F80-2F03-479B-9808-66BD07D1026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5C8F34AC-161B-4A03-A3BA-9D931F0509EF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543470A7-55F1-46E1-9495-3D274701EF39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31B01B-1DB3-453C-974A-16E49727670F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882E236F-0D06-4AC3-A3A3-3E1B240C8C42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A2709926-F6AF-4D40-AB72-BD34C42BABF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2A7D8C8D-1D6A-4B07-88BC-44D58874B49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9A381408-696F-4A0C-800E-A369DA90113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5B473470-FEAF-4F83-8AC4-FDD213A492F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64AD1F03-02CD-4E52-BA8E-3C068BBB2B8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A77BA165-8E4E-46B3-9AAF-8B6435ACB2D5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9151AA0E-2CC6-4D6B-B043-D6B52DC3B17E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EEC76283-3EEA-4CCF-A7FD-D219965806FC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F120E564-5DEA-4D9B-8CE4-0D0310276D4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50169609-EC6E-4CEE-A900-9927597381E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17E8E6B3-1E62-4902-BAF0-7BBADDF28A9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307F8FBC-384A-4EF9-9DA2-96FC9D4C712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9B4E9AD5-133E-4F35-9A5D-25EA51F4FBE3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3B96D45-A45C-479B-9292-E3731EC34DC9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0DA31105-B150-4020-BFAF-8E7119C9708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377FB7B0-D852-4F35-BBEF-000D7A17E394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D7DEBCEC-B741-4742-AD82-9F35E8B96DC6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F19B0E0F-3BC5-4E9B-BBFC-0CE871C7D7ED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1EF8302-46F3-49DD-9062-653D28A3F24F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04EFEEE-45BF-4674-A8EA-345136B4D697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3797EC67-4357-4A2E-A5D7-7B2302210700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C4AD658E-FA44-48A3-BE77-1603BD432048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89E7414D-2C67-47C6-9FD0-E2CE15729DF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6CE706A5-779A-40A8-B02C-0096D6BF5045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90BE689C-79CF-461C-B758-06DA43149AAA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5DDCE361-5E2F-44D1-9E7B-C5899A19C3FF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0F70533B-61DB-4F53-8827-6313A4799D81}"/>
            </a:ext>
          </a:extLst>
        </xdr:cNvPr>
        <xdr:cNvSpPr/>
      </xdr:nvSpPr>
      <xdr:spPr>
        <a:xfrm>
          <a:off x="602166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4B65CE75-15C7-4878-A90A-CDD924214119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DE19210B-10F8-4786-B38C-272A6344DCE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69874D37-3093-4C93-9B2A-FA60CA41ECD1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E8DE0DF3-EDD2-47C7-A343-3528F545D9A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7E4F6EDA-2EA5-43DB-B1B1-9031FC6150B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9050128-41F7-48F4-B915-5078342B0021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95532BE6-3198-4BC8-BDE7-38BC45226AF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86ECE583-B52A-4BD4-993E-E2A99EFE2DE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A52D5543-B7E0-4D58-A7F6-6F961A89D31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9084D468-B728-4248-97E6-7838D840CB59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5D9AADBD-7777-44AF-A9DF-435C363E36A5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6566A686-F13F-49E4-AAD1-70B49DC7F619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D26AB8B4-56F1-490E-A3BB-611827AB4BC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0810B01A-0C9D-402B-8E68-026EF1F412E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5E10345F-4B9F-4B2F-B607-F2EF5EA724A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95FC03CF-3AF6-427E-AC30-E4FF0CE641D1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D8A3C593-7D76-4F6D-92C8-A6B17E0E5AF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42C40762-C6DA-48EA-8683-D3030D935EA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1029D405-24C5-4A7F-9F19-3A4E8719F86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317445C1-3703-42E2-B66A-78E8255E2C2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899FAEAC-3525-4B29-9A84-4C2EA2D3DF48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AABC00DA-4F90-41F4-B436-B708DEF918DB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68FDFA18-1D88-4E72-AF18-E2985E863C3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CEEB489-8049-4B30-82AD-41F04A183A1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7BA950F8-BBD6-4B12-88B6-BF4FC05B4B1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29151032-2047-425A-86DB-2020147F598D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60A64AC2-2364-44C7-8947-D199E180D755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551805E-8962-4EA7-AA09-3BC922300EF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8B0B9706-B370-4C7F-BC3D-6A27E4E03531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C09CE8A1-C8CD-42DA-A3F6-E4DFBCA051D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CF2EAD38-C542-4D37-A55E-ADE559AC39E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038CE5A6-4441-4B0A-9754-D5F943092E8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DE6C2946-03A1-4696-96B5-27A5441072F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56311DF6-3BC1-4D91-8918-F4158583C47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8DCA0B38-BEDC-40A1-B075-B6C2FA35985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6C3209AC-5ADA-40D9-A4A9-E99D0C150448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4452585-27E7-4CE9-B59B-133AD30EBD5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0DDDB9C1-8B77-48FC-A13E-82575024060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B5098DFD-0D98-42BF-BDBF-F07BEBC9F188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155D9F4-D94A-4390-AE49-45FF70C1308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DAD11F28-0E06-42AB-980A-BF4F4E8148A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7EABC14E-5767-49C5-BD51-3B9B54A7705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06661873-B7AE-47FA-B46F-B01229CA2DC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DAC2CC40-C938-4F7C-A26C-74611B6A6F3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DFBCDFBA-ECE6-4E77-9234-B5A40F4FDDB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80AD2AD-B16B-43E6-8EEE-F7181063261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5600551-084F-4C70-BC51-A1FB93B14CA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4178CF7-77E0-4C90-B1F7-824304A38D2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385B9AE0-1841-443C-815E-7AB0B03750C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6BCCA031-BEB1-4AE9-A309-C6766604005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CB9BDDB8-DC97-4DAE-80C8-E21892BE29AB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463F386B-9E3C-452C-A5C4-40135CBF764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8B044DF-4F05-40F1-A20D-1F6505799E0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0803ECB8-DF5C-4D50-B047-E2ECE969352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A4E50D4F-DFD2-43A9-AB47-FAE71A49904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35A68BF-9C93-4B35-B3E8-686450D7AE6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254EF166-BF33-46FC-95C4-E32DBA0D1E9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F0DDC2F6-3E68-473E-87FF-21CFE89338DB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1705E2BB-C77F-4FC8-B68E-6F1D1DE8655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F588360F-C1C7-408E-BBA6-8F1035ED0061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B3DF2F36-1EB2-4E9C-AD49-F0815845228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61C1A858-FD08-4B85-B9DA-50856F3EA89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32BBF05B-99B1-4587-A415-58932450A789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5419B037-C506-4EA6-A18B-43A47C225FA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F1D26C44-6ED9-496C-ABF5-D9C600C736C9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7E1BF0EC-A973-484E-B999-3BB74D89EE2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D89ED80F-E3A8-4CFB-B5FA-C82DDE342D1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C79EB77F-B180-4B8B-ACA7-FF582D37835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985C49B4-D72D-4604-B115-8001994B8F9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7FDCBD99-635D-4D04-AF00-470E135706C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9250F247-2870-4C11-830C-CFF1BA34ED0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C9FF9E72-5AD7-4D49-8E13-7795B20E261B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1DEF9472-1C2F-4D80-95B1-C0B2A7D2292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9CDEF7E1-ED95-4267-BC2A-5B8FD5ECB13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F19B87B3-3A6C-49AB-B0CE-B4602CC2F14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75170C25-C1A8-4FB6-955C-8981645EA53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7E9D3D24-741A-4D1B-9322-E93BDADDFFC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CF5C4647-F1E7-488D-8311-DF83AAECEE98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0CD3A11-85E4-4A79-A862-5A8C1E65A43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1C1C468A-266D-4BEC-80DF-57BF5D4E8C2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2AF8FD48-E13C-4D1A-AE09-10000D37BE2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4447123E-7FE4-4F1B-892C-08285262CDE6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BC64E0F6-7E85-4D70-8C53-E51D27AF6C0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06562DC2-95DD-47A6-9D6C-A107F686D99F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3C8E0300-A4A8-4D6C-81F6-A257A3C1223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6F76AF30-0ECF-4D6B-857B-B892AD725FC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3789B63E-A72F-47AE-8077-E811EB76B8AD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2FBFE20B-5C01-43A6-946D-C385B5799D8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81735AD3-65AF-4C9F-9427-FE05AB46BE0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EBBA04EB-3570-4610-8F52-D358558AB95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027DFFD4-6F93-491A-A25C-2DA26C7B31ED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19641852-3FF5-41AD-B4F6-7547D9AD410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8737DC9-5F25-4F7A-A840-5476778A083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2748ADF2-5B92-4EE2-B4B4-AB796D4DDFFB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EA9C87AA-44CE-4C06-A405-6A04BE9B458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3C47A573-1F78-4317-915B-5BCEA6FC652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293662AF-36B2-40FF-80EB-0026118246F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540CF74-1B85-4FCE-8C96-9569DA59E635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94E2F580-7B12-4B02-A708-B6BC2B1C430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D89D4539-BF9B-4894-A456-EE9290B3BE8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F810145F-CF36-4ECB-8939-CBFB080CED2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393E77D-DA73-4617-8186-C548088A571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51C822B8-92C2-4114-8C36-9A77E52DB915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B4022327-D7AB-4785-BCF0-648667D2730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E2BBB3B5-166D-48BC-A1F2-7438BA93881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4A5F16BC-ACFB-44CE-A988-DD6891DEF49B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7A037C39-FC4E-429B-A292-619E5BF3F17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B3E54578-F020-4976-980A-3C5CE844B74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B058E6DC-AD90-4946-840B-517BCD34D0E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FEFA18A2-AAF5-4BD5-9F68-8150CAA2DF0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19A7FA1-49EE-408A-A56B-3C4F74331086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BB22657C-9495-4C27-83E4-8E034B7D2D3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05BB4A19-4EE4-416A-B9C3-2DC10FD655F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4F5A61C3-CC6E-47D9-B521-08F4E15C5D63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807676BE-EAF9-4C05-BAF2-E0C7007AB362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36E0BBE7-EF88-4E50-AD16-E895C1F53E10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0641B04A-A3BE-4162-9FE1-83DC72792B17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4916B7F-0235-48F1-9E36-B38D60119AAC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7EC5C488-F220-4BE3-9CA3-F76A75318474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4343FF7-D6E7-480E-8C3A-7A334CA7F425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A106C06E-F93F-4A47-B154-4A263B88CAE9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8A611778-CEBE-4BAD-A15F-138A4E371BEE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C48980B0-FF83-4FA4-9E57-04DD6D7A84AA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3EC9EA82-83D2-4ACC-9938-C58B29C0DAD1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3F462EF-0D85-4996-B33B-911498E49F9D}"/>
            </a:ext>
          </a:extLst>
        </xdr:cNvPr>
        <xdr:cNvSpPr/>
      </xdr:nvSpPr>
      <xdr:spPr>
        <a:xfrm>
          <a:off x="602166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4F3613A7-8805-42F2-8B31-1532A8D20B0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E82ABEA0-0133-401D-A9C6-EAF768EF814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6D418453-7647-4E60-A9D6-1781743BDB4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275B02E8-0F32-41C4-B3F9-AF28B673E3B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6606561D-D6E2-47C8-BBF4-30B929AF40C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9A92D4FD-3B32-42B6-9048-0B0E374DC34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EC251604-7A1A-4F33-860F-9A56DF375A5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6DEE27FB-7568-41B8-AE41-574CB107588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F1F87DF4-2FBA-43C8-85EE-DABCBA0E45C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3FBC82CE-1F34-409A-BB7D-98132F24258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A4869D8B-5A0D-49BD-A8F5-E677B75D1A5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28573EA9-E8CF-49F1-BD4D-9247BBA22B3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037E495B-B213-4D1C-9134-9C23DFA3CE6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F3D7EC49-EC18-45BC-B20B-FDA2E588C66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444E425A-FF43-47DB-871D-768FF08F032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939EF164-F502-4002-871A-2D6B02451D4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367EA88A-52CB-4DEA-84A8-C5590EA9864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A5152801-57F8-43E7-823F-38EA2378380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E3DF103B-FDA3-4A5D-991D-63B2DA71B7A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E7F583C-D4DA-4900-8986-BA8F907CE6B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D47ED0DC-B5D8-4C52-BB58-0DA5A3ADDFF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B39F50F-CF21-4130-96FF-135B441D137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9716E296-D67D-4259-819F-EFBDA3D80A6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299B565F-0217-4E2A-8C9A-713BF69C7D4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BDCA067B-B5AF-41F8-BD43-D10AB472E9F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AED8C9B7-C682-4471-A1E5-76829BFC37B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16458BA2-BFBC-49AA-AB19-519C6DF0D96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99D80287-7D24-4E30-A2B4-163231D7D79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61DC2E9F-F339-4D38-9257-B07CB9ABC20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7EC9A985-422A-4111-996A-BF9DFAA5E42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77659AA3-DF5E-4130-AACC-A5D83EF5847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BCAD7379-0772-4291-9F3A-C3BAB98669F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628C3B4A-8F54-4F0A-A155-274BE256284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FB929DAF-F1F3-4A2A-99DF-9B74D085A97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E6D7BDC7-9FF0-4980-9C84-38EE65E93E6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E8F86F-D337-45A3-ACE5-A09B03FD24A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2394AB3B-6D70-4213-80AD-7D7FA7851A3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966FEE87-472D-49F9-84F7-EA605D875AF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548B165-F309-45A6-9BE0-47F107A3144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783E6201-3299-44CC-B50B-BA793C27F43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9DF2A994-8646-4610-8EDC-DE84136E31D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2C8DD9BA-A07A-4FB9-80F5-BA48386B857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109FDFB-F0E3-4AC7-B67C-106C2A58C53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4BCA8FB0-BCE9-43FD-BC47-6AD2D54F610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E9C5D1B4-91F3-44AB-8AD5-DFFFCC2CAA6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0D12B106-B8E0-4EDD-B8AF-2B2F0188F00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B2BCFF9E-6B2F-4BB6-ABE3-0AAD1284934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B24D7B19-00FC-4A44-9359-74B03204530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CEEE4677-AF32-4A4B-992D-CF33DCB9F1B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E71051A5-F319-4766-8534-64F9C7E7673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E0EF1352-1C65-441F-8E0F-81EA4019AD2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50932CA1-C8AA-4D6C-9A8B-A20307F636E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F5DA5C5-B7BD-481F-916D-A6B7CF3A9F1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EF0710EE-DE46-4498-9474-9F69D8CE4D9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2D063681-8644-41A7-A7BA-FE8761D2E3B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2A897CFD-4001-48B6-A8E1-B70CD83C1D3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6962AB90-5056-4974-B74B-0973D883F58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3D35AEE6-1C61-4C4D-A60B-AE465F88AA4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B8844873-B8E6-467F-AAF2-DA0E3BF200E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4FF7D577-38A3-463D-9759-6FF44F50700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7108EC64-1E79-4997-AE85-57D14A4A0DA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FFFE826C-2B70-4F2D-8649-9D897B0AC12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7FCF4240-C54F-4618-8FD7-FCD8F168270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97B6071C-EC3C-42CC-8B7A-917FBEACD69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C5AD2871-0FBA-4BEE-A775-A9152C674EF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5258AC2C-CC38-4F96-ACE6-8EF1F9D5537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8BE431F-8E0C-48D0-A8D0-0ABBD2BA9A5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09C545E1-2A2C-4B24-9562-5DAE35B8FF8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A1020C41-8F7C-4211-8777-290A5D72263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86453403-3F5A-4934-A2BE-EF53E4084C5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78892721-D493-4D9D-9772-E6C280D0100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2C5D0C71-DCB7-4F49-981E-758DB341989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40E7DA4A-B9CC-46D8-8277-450059F8456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AF1C9C51-1A6C-48AA-A835-CA4DAFDC54E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C25BCEF4-4986-4FA3-8564-50935EEA5B9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B80D7BD9-AE7E-4C07-BB21-6BA593E2595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FCE9AC4D-D902-4CEA-8AC8-C4735655BB8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C6591037-E470-4274-B238-A3552718128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41A268D3-9497-4278-B7CE-333516C1B51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44BCDCFC-5868-4787-982A-7B0874C53AC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2E9D9E41-BC72-4B63-9FCD-556493E2992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A5EA85CF-83F3-48E0-B324-A7253609319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ACE6F14E-0310-4FCE-83D8-AE328A99ED4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4B0C64E-02DC-4051-AB75-D290E060D49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F89E184B-B497-40AF-AE16-F12CE6AB412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2FD705A2-468B-4DB5-A2DE-DDE35133507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19EDAB48-C77A-4387-8A58-5D55A0D8592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1DBD0281-6A1F-4E6B-9C7D-537C9975E95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F7E7C949-BBE5-4061-9236-63D7A4EED29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5F51423E-B92F-49DF-9478-088998048A0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0E633CF4-7659-447A-B8EB-8AA567798AF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2418034-EB19-4503-9CDE-1F76A2B33F2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2EAD18B4-E2A7-4CB7-BC07-7AC6F4658F8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0000CA1F-2097-4CEB-909F-604016C48DC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3090BD7-A8A9-45B1-9CA0-B9FDF7FF15F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BCAB70-DC19-4C8C-9031-1B896B3C10D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761C0E0B-336D-4173-A670-BBA391D3AC7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AB67102-2595-45CF-B7FE-5F6981271B5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84F6EB0B-AC3C-47A1-AA73-C155DEF8BF6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D12F94F-960E-49AC-8556-77A24C38D69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D3E1111F-2CB5-488F-9757-4E4944B1CDF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B677E66-B0B5-4D66-A4EB-B3A799B1B1E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29BC83-F434-4A00-91C6-B83233EF2BF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2044D134-417E-4109-8C18-BAF5035FF4B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B3B73D0-4071-406C-A598-0B54C69BF2D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F1193FB-6B63-41E2-A546-6CD53C33DF7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C097D22E-2851-4121-8381-00C34AEBF08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602C5D81-739F-4541-AD8B-B1D7BE7B5FE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0FCBE6BF-DDC4-489D-878E-868BE5CEAB9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679C5594-4FD5-44FA-8FA4-EEDADE0DCB9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211ECB8A-8F6D-4451-930D-BFE613C0E10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1D39463-9317-4247-ADA9-A69954EB82B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C11ACDFC-4FC6-4581-9122-94234D2C0C6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B614BC9E-6386-4B6A-A328-607A12888C6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105D592-3771-4BC1-A775-D74C3F7314C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FF41CB0C-62B3-4203-A293-089C21A1431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576B0B58-6058-450D-8059-0C47BF931DC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1C74CE24-7CC1-4320-8393-7406FBEC030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9A337FC-E84A-489C-8134-5BB8A1B4507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1BC2F45F-1B27-4987-83D0-3A9F4145CAE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511E71F3-8108-44CF-A782-46BDF3EF125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F21928C-E5DB-4E36-9504-27E74A3DA43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D3FA6C29-313B-4854-8782-40D84E02997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BEA110D7-F9D6-44AC-9ED5-5C03D7BA47C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81A65C7B-2668-4FBE-970B-BADFACE97F9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F1F3DBC-6C9E-4C06-A3C1-53A85043D57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81DE32C5-C003-4FD2-A76D-405FB28A0DA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F7D41866-2C52-4D2A-93C6-9BC37F07FD5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EFD2A43E-E7AC-4F77-801A-BAE8C1D54AD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252AD60-6478-4E90-B26C-F5774E609A6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EDF9C415-267A-496A-AC32-9318CD3ACDA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7F452AF4-A502-479B-8165-ACFDCA4815F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EE5F7118-A782-4F12-A33A-43F0C64759B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9DC94831-8CC5-412C-A743-C0F51D8626A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5C60DA9D-0CBF-458F-A100-2640FAFC747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5CBB2DC8-59D2-468F-9B05-4C062307C4F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E91116FA-3059-45FD-A83E-A7F1A098F48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B5352645-5C92-4993-94A3-7AF58ACDBEC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BF53175F-915C-4C83-8616-3211F592BCD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4EE73CB9-1E55-409E-9347-5F24D03867A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6F844360-DC14-4D65-8F26-2B0D0296983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4BB1C6D9-2CF2-4AE4-BDC1-8D7DA3FBCC4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84796916-A7BF-4359-9F08-B84660E159F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CB75E0D0-2845-4434-81B8-82140349D50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10CC2981-22FF-4FA0-B92B-6196DC6FDFE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9892245A-B42C-494A-8B37-000F5FD7838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1B2E549F-DE3B-4547-A33F-6BF854B1DBD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B9F80914-2737-439F-A3C1-3BCA14DD490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6CEEBAC1-A2F4-4B89-A5F3-D965735D88A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136D3EA3-4B1F-4AE2-8859-F3220A7D289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BCD806EB-2F48-41CE-A35F-8363619D47E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35354DA-BA0E-4371-9788-D1AE296E18C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30FC79C3-3694-4265-A262-0687145E2A1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EC0A984D-AB5D-44E7-B6A1-D212F8584C9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F5899E40-E642-4F7C-9D50-A18A5721FBB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639B1931-6E25-4005-998B-4854B61BCBB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B08656D-8C98-4176-A301-B55CCA5C394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5B8E41E0-C60F-4597-8BB0-38D14A8100C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81627460-44CB-46AE-ABC1-6C8545F3416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91883AA2-D444-4493-9D53-9BA62C5AB48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662053A1-C552-4213-961E-D22BC055BB8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4B060EDC-D01D-4873-8938-84EB668B400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DF08790B-B302-4DF6-9EB9-F916A9ED829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74C8E82C-DEE4-4A5C-A93F-27992D0338C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A72457E8-9548-437D-BDBD-989128D6F42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4047320E-A77E-4116-8AFA-97355C572F0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8B37923B-DC61-4094-BA34-A57802C1AA9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36396C03-ACB8-4FC3-AA01-B45CBAE11B8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7ECD1F14-EC90-48A1-AD29-64400B6C2FB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4FDFB733-33A3-4210-9815-6FA3D4456A2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14FB8D7E-0CFE-47FD-9594-D54DB35A5D3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EE1552F8-D626-4A06-83A6-DF65DFE3484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969E46E4-ABE1-47AC-AC35-63D457FE1BD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4BF133E3-D536-41FC-A331-CEC4E788625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9AF68FEF-B597-4AD6-89DD-46B2B7E808D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562B68FA-10A7-45BC-BB19-B2110EB2A91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47D3D4BF-DBC0-466F-AF4E-62CC454E4AB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D3EE2E2F-B1BF-4D7A-B5C6-036536661AC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F402791B-5DFB-4B96-9B76-CD849A84CC1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7DF9C40F-8D87-4DEC-AE74-B90A5AAFF28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7EF43323-C40B-464F-9BAC-1693117F697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42BBFA73-9F70-4DEB-B886-2E8CC8FC7F8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9E881C78-C7F5-4294-BB11-67FC35E8264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6063DC32-CE36-404D-897A-F027B5F7DD7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54164A71-BFC9-46C5-BD80-6972BB5E52E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7BFFEA95-F269-439D-AF40-39745A8812A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BFB7D029-13FC-4FCA-834A-19ED18C9403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F36923CA-3163-4C7D-8C8A-A041A37CEA6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229ACEFC-0A81-47BC-84A4-272BFCF9061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A1EDAC08-AC34-4CAD-9E1C-28BC2D88DCD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74DE9058-C0AE-48B8-9393-A47F394D190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645045B-ADC8-49D2-B9B9-F9F830D04B4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349FA83B-F56E-4F0D-A589-0CC8256F90B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D748023C-A42F-4C6E-87D7-8860194F900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0A3FC276-EB0E-4665-BAD4-2F2D63325F8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06121302-E1C3-4813-89E0-363AFB8E70E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D1F27363-9D41-4710-B12B-E5BBB3501CA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4744D181-138D-4E29-8CBD-67F9DB44A4E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E419A410-4198-457D-8CC4-292F902075A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4FF04CCE-AEAE-436D-B180-BD31F1FA4C9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087D96FC-4E2D-47AA-A660-40351523712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1684AF3E-BFD5-4741-AAD7-A6D759DBCCC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5710D6DD-1101-4022-803D-EBC9A470245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1BE66BB0-7C05-4D4E-83BB-02830E5E16C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0DFB247A-6667-4F26-A2E0-FCE40FB0E0F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4A0140E-A6E5-4141-BDAB-DBB806457E7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EBE16F1E-631E-4D2A-84E8-C98CD8D021D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8E2E5306-D5F6-4E2B-9771-4E67A2596DC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AB34207-9F5B-4C48-A144-2811CBDE86E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D2C92FC6-A691-43CC-AFF0-DE8D0685B2D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C7CCCC22-17D1-45E1-B8C6-0A7DE01A567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160C094-B790-4A3E-ABDE-D9E7474153A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D22C027-8431-4E4E-B1FB-CBC7E8F7A0F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8D186026-3F8C-4DA2-87C6-7F8DA847377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3B811FF4-0F5C-4F2C-B51D-BD70BA63375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5C033B13-A358-4E25-B57E-A04D6262D8D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F9F1582B-483A-4A63-9CCC-600E4B301E2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24B5AB21-BAF5-490C-9A39-9FCDFB35E54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E31F861F-9B90-4803-A1EB-6DE46D92241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1D250249-0973-4AFA-9431-3B25FDCCDDF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95AE06D9-7BE9-479B-93DD-24301D07362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262DADB2-D831-4DA0-B055-7E023CDAB8F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AA570DD5-2426-40CD-8797-488F1C47CBA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A6A10330-0047-4964-A40C-731EF12F96A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0CC82140-B26A-4500-82A6-A94F20833A9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42BDFE0E-EEB4-419A-9416-51D69A2FD5A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6D7CF8FA-EE95-4B18-AD21-BEBBB314811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180A7E5B-13F3-4DFE-B53F-5EA1BAB2B14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DF07F04-DC48-49A8-AA6F-E036F620579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E773D107-D3DD-4186-A35A-47676911A61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BDB0B292-130A-45A5-A954-8035708E18C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A61BAA99-5702-4BC3-BBF0-372CAD39330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DCE69CB7-ED8E-4814-858E-3BC66420045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3CCA18A-835D-4B21-B3F1-0CA895CAF41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A30A83B3-ADD8-4E00-883D-6F959C8A31C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BE223B26-EE94-4F79-9C86-F20885B99BD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DB48131F-DE1A-47AB-9251-25DFFFF8CCF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D5085804-8459-460A-8707-0781A293AEE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31D1C574-6C58-4827-A593-3E3D7CB3CE8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2141AB-17BE-4959-A0B7-B5BF7285A81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4755E0CD-3486-4746-8387-6CF46296796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7A8D75D8-B148-4982-9C84-56DE099D66E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D76DE700-DA2B-452C-A677-612C3CCB888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F6E3AB4B-A122-4E09-A8C4-98AC31B4815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419971CC-03A7-4071-9E7B-CAD4FD004B9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E4A7EDC1-91C3-46BF-A581-CA6C832196F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DB8FE640-478A-4FEB-903E-4A4C71BC91D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E1977FD4-2B52-4D37-9509-7D866DE4DCA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600A3BF9-8BF0-4DF1-B03A-F5CF371A998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2703B201-AA0F-46C9-BA3F-373F9E03E3C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06F43E12-7D96-4E95-8B00-C613C2DD77D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0C6C7863-B796-4D4D-BE97-02BCDAB1B92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0BB4910-B45C-410E-8482-D4B3E95A50C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57556A2C-6DDB-441E-B17F-8F8FDC0140A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BF8CEB95-D94E-4E24-9564-8A7F7962057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A2D7235A-F99D-4DCE-8902-6251BCA92CE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7CF03E43-4DB6-42BF-A45C-D7ABA9A889F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A26000B-D7B6-4EF3-81C3-0D3EC57B3EF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9A732680-7CE1-46B8-9E73-65FB8416EC1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4706DD0-D5D5-49B4-95E0-7A9617D24A4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AD42241D-084E-457C-8668-1A725E2C5C0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C1D9C940-950E-4B8B-BD3E-D214B730D6C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3A21F8F3-CA9C-4A58-8B69-806D9F7D23D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10434D71-1795-4657-BEDA-D128D388AB3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6FDB3E7C-3768-48BF-8BDD-06B3BB3487F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BE8574B-FB55-47CA-9F3B-240F6DFC4BF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8F5AD8BE-AF92-4ECB-A7A3-6851DFAA79D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26958E3-A198-45A7-BAA6-1B0C39A9EE2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30C1BF65-CDF2-4DDD-871B-B93600AC270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BE969D56-D223-4472-92EA-D505423E240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A54D44C9-AA94-44F7-B7A5-D40B72ABFAE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C07C786D-A623-42C5-AC21-31ED16EE778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5E91FFC4-DE51-41A2-B05A-D71DF96743D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F272B0-15C3-400B-AF5A-7A3D20250B0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DA48DC4-477B-48D0-B9A5-B095511CF2F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5EBDCB82-990F-4E51-A47C-07376BBBF95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2F4DE5E-166B-46EF-9CDB-E38F15A8AF1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991BAB5-7F7A-406A-B5F4-03814644CC3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57DA0FF4-637E-4EC7-8195-91DA6197E2D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16DC3616-D98A-4D24-98B5-E5FF511EC5B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2A3864F-39E2-4B6D-866C-2F1CD2CA071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93DF3F2C-7342-439F-909C-6BBCCDACD4A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E752F002-2FF4-4C1E-9153-7938240FF59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88CB2FC2-CB93-4787-99E3-EBA5BADB9F0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04AAB4AD-5517-4337-B6DD-0AF40D670E1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D77945A4-120B-4F22-83D5-063AC66BA44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CC9B867-46BD-4531-9DFB-B11C66D301A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D3E39954-AA94-45A3-8A3F-5FF8A725E5F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B8FA718-183C-4F3F-87B6-0D98A9469E1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B92887F2-A595-4DE1-93F2-8332D1A56DF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2C642A07-48F3-4E4B-B4E3-EB3B8099FEC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8133D920-E0BA-4921-AFE1-6776A186335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D3DD718-345C-41C6-A190-551E9ACBF72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322C2B1-F029-40E0-AF66-F08A08B57A4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2ED6242F-09C6-4482-9786-B9F3BAD314B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802F8E89-7B49-45AA-A2DA-87306FB2D83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E045EE35-B080-46A4-8688-1EC8AB8543F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807D119A-E579-4FBA-BF19-AEC9E703A27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DFFC2086-E2DC-4D8C-9DD9-9C643535526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88EC2CCE-CC83-4F92-A6FB-A212AC2D435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92C129ED-801F-4EB5-A401-5B42EC2B1EF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E757C096-16FF-44C7-A1EB-0624CCDEB93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1A664E4B-0BED-4D7F-8E72-EA6C17037D0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E0D35194-D5E2-4A03-803B-23BF4DD44B9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53F72AE-D9F8-4E08-B051-03237871F32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3F8F7176-725A-40E9-86AD-A92FB6B3C01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E7B04A55-D86A-4D63-AED4-1C44E33CEA8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EBE5CD9C-B106-4928-9F41-B72CB17C078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BABB4A76-542A-44E3-B10D-58C48E61A0B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DF380A98-517A-4A10-BCC8-70F27A2611B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1A199AD3-D3A0-4003-B819-CA58DBEF9A1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840ACDEA-A0CF-4903-BE4B-55476B9DF46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233ABDFC-E4A2-4FF9-AECE-8242095850E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AD09509B-C2E8-4F52-BF83-247F894DFB0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62594CB6-81DD-4B4A-AD38-07CD935F174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328E1C3-BF9E-4D6E-B1A4-0E5D987C33E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250EF20E-55E3-4428-9AC1-72B4A5CABE2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33CCA4CB-AA33-495A-9DCC-C7CF9E8A076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6A5088B4-1121-4E47-819C-72F6664BC9C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30379697-7C21-477B-AB7D-07AF2ADBDB1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D0651EA2-BBCC-4680-B53B-C68FCFEB61E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7124B214-A79D-426D-B136-5D021252CDF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7B11996B-5EAE-4879-A54A-36682AF5579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87FB68B9-ABB7-4C5C-8560-FA3EAD9D6AA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EA176EE8-D39A-4F9C-AD13-54DB4DA192C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C102C075-0FFA-4F96-9058-6EFDCB1770F1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9962A09E-036C-4D51-A053-73F4E11C3BD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B0C5B34A-0D8D-4987-9734-713CD7BA6C7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9A4A937F-B74E-44A5-83A6-E1B87A186A9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C330FA96-DB22-4581-AEDB-13321CFA92D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2E6F4E19-C5D9-4E93-859B-6653397B101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0B25AD12-1F88-4013-9005-3DBAF8FDE67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A82AE776-BDF4-4675-977E-7575D6C0793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C366B461-41B2-4646-A6E4-A06FAA6D692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70851AAB-DF07-4E2A-A0E4-E802CB3B4A2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EB86D71C-27C0-45EB-B4E5-F06AA8BA403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EF30074C-ED50-4A90-B741-A350ED1833E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A6F57895-FC39-435C-86AE-31925C612ADB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231A0C9F-6B7A-46D3-AB27-58F2A8EC05E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9ED0EE2-9D07-46C9-AE03-D168AC8B2F4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DF112340-B1F7-4559-9C17-64D95A69515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FDA06B6-5009-4265-ABEF-02C2909C731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D216D883-14C9-4231-A7A5-17B9647BE58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E641BC8-8195-4F97-830B-5854C1BDA96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84CBC92E-6A39-4D47-9F9A-7AEDC372425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54EF7BC8-28E2-4648-8B4F-90816D7EFDF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F6CF1CF2-611F-47A7-85A9-941451BE87B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96A810A5-9191-4D4C-BF92-F0F1E9012D47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5AF646A5-4F0D-4780-8DEF-612B701E2D3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7347856F-7217-4154-9785-D773A554C74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FD8F5498-6C5E-4125-8E2A-2AD142688154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970D28B-BC2D-436E-8DD7-2345F93BCEA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D9D491EB-8858-4448-B939-D289B602F65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0B10913E-D2D8-4A56-8CB6-22CE4B26A592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1499BC69-1445-47B1-9F64-6EE6DC20AA7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4F7D1C47-9FE9-494C-91F0-8F51649BA2AD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96292C77-EA1E-4C11-996A-0816C4429BDF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2BC7BCB2-990B-4608-B652-C95CA76DC99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151B5ACF-1E8F-4C92-AE7C-49E6455089F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57F47FCB-9C11-43CC-8CD1-C2BCC061A99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AEBC1C1E-37D2-48C0-B2B2-B19E721E399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717FA87D-38AA-4B9C-878E-FF4D5365D9B6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C120668F-E964-46C9-92E4-C0DD0CBCA52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36D20595-797C-414E-A455-819319E51C15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5541B39D-80B6-4E5D-830E-76D78E5E018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E7B96473-08D7-4862-83E5-B45772F3AAD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7195200F-0D60-453C-A638-68840659595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997F85AA-CE76-415F-9BA0-A54939E5A9F8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6BD1A3DE-DC5F-4F46-95D6-C63B8B24FDFE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6679E5F-E472-4A64-876C-97D2EE317B23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0B574AAB-B8E5-4728-9138-314D753EF79C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5B665CB-A18B-4F5B-84B7-B8A990B39120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284A97D-13E3-422E-A0BE-BD62D129D939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EE41AA8B-5185-4434-96DA-569F2350000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104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16A3CCC-469D-476C-B5E8-9580C30BA8FA}"/>
            </a:ext>
          </a:extLst>
        </xdr:cNvPr>
        <xdr:cNvSpPr/>
      </xdr:nvSpPr>
      <xdr:spPr>
        <a:xfrm>
          <a:off x="1103971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D5B1742F-D4C8-41CD-81F8-09E74510B29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26847C24-4B43-4E5B-93CB-35FD5DF9225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AF4EDECC-626C-4B6B-ACEF-2B1AC7DC58F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9288B305-FB5D-464B-B98F-52B58EFBF89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F46AC93D-9E34-40AD-B221-478CED32A35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0F3A4E6B-2DEF-4CE4-B8B2-28D3CA3DF10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F241D3-2978-486B-BFF3-AEB62940267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F36102CC-7A4F-4B85-AD22-A961C8633A9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49AAD043-F9AF-4C89-ADE4-8D05ACDC1C2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B32EE4F3-5E25-443D-ADC0-C093FCD0B2E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CD3C164F-E566-49A0-B4B9-3338EF66804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77A3786C-BADD-4A76-860B-BDF31DEA815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CFEE2460-1529-4968-8812-FD7EB1DDDEF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3A9BD028-A20D-43CC-A8EB-1118F694F09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476B56FD-9AB4-4F68-B16A-0CBB8759D40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BD168DD4-56EE-4BDA-AC12-4D0020D3EFC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ED2FEE4-552E-4DD8-876C-768CD84C470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07D1E68E-FBD9-4963-BA25-8E6E78E5CA7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AF32AB23-7EAD-46FF-809A-EE52A944786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A0F51366-8432-47CA-86BD-2B2B4DCAAEF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78688954-F498-4B4A-8652-2AAF1A6B132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7FE1826E-20C0-430B-9145-0399FA69377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A258B357-7DA6-4775-A6FA-2CFC0E07257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5D5F0649-35CF-4518-8083-F4660FC4F09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D861AB3F-A653-4B6E-913C-9DECE31B400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7CAABD5D-CD01-4C18-A241-A1D7A30E5F0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FB20D584-FD04-4DC1-A441-0A03C8F97C6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44C0075E-2023-4822-BDB4-707FB9F3247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D48EA66C-48DD-4255-A5BE-2B393F14EAC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CA4DF744-4958-40C4-9EA5-E70541A449B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29E8D6CA-415C-4B50-9247-AAFA55F2CAA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5CFC2904-3590-4BC0-8823-0E794997562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856BC7DE-AEE4-4BB9-A813-52275B843EA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DEC856D0-D43A-4A4E-9E5C-47459AF91F0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F3BC9C44-F32F-49A8-B2BC-152237940B5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CBEAEF2-8672-4C9B-A0C3-E56D5391683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96C8460B-7140-442E-8B37-C75B6BFEC7F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D5E3A1BC-C9D5-465E-BF09-F431840F500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269CC0DC-FC85-463A-82A6-2997CA86176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FC0AF99-006D-4A97-9C1B-18E89EF3C64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B3254B12-2D11-4355-AAA4-17D9BFD6F90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114248D9-E352-47E4-A3DC-05691918A15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4BCA1DD9-4A74-479A-9246-7B47A5BA6DB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239376A8-09DA-4C67-A77C-54DB66A176B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98AFAF06-81A8-4811-9800-B28C377E184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7D8F0C8-5B3A-435E-BA39-FE4FC930819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E7C312AB-2F65-41ED-A5B6-DD054CCB9FB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31CA4981-A685-4639-82F8-FAC87EC08E7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B908D2F5-DBD5-4298-A9A9-6F01503E55D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120FC730-A05C-432F-A036-5AC32E6DB76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60C87F7-A599-4500-A631-7F60D8C2E77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6BA6C18A-04AB-46B8-924D-8C9FE06D647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92CBDAA4-0E5F-449B-9F59-99468F0A9C0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D85C4638-5234-4120-9B11-9032A491FA3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AC651E96-F15B-4781-8B03-7B9F39AFD0A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48E1D992-7056-443D-B6ED-6B8BBBF003D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09C36E44-4EA9-4A72-83B0-7E966A2ABB5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BE267F9D-85FA-400F-BF15-74A25A5AEE1E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AD01A253-45D6-4F29-892E-05035C1FA7D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CC4FCEA-F618-4CF4-8064-B86CDD89E45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5F4C715C-1329-4099-BAA3-3DFB0A43523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D5793922-7123-4555-ABBF-DD056761E28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4414362-6921-4A1C-88B6-27A809617A8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3457A06F-847D-4055-A7F6-933B7AB7533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35E30DF3-EFD1-46CE-9B29-C86678B0711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72E3FFCF-5CBA-4014-B919-D03C6D02936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CC6201A2-5686-4B01-B148-C004F03BE1A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0A94D3E8-5E10-4B8B-8100-ECFA043E208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EDBA42BB-0529-45B2-87B6-E54408DE083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7647F246-C0EF-448B-9E4D-D98116B5904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A22F775A-6784-4859-88B4-D25AA556E83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522D0827-B2E1-4A10-A735-62ED798C3E4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6E5F6B11-D598-4D87-8739-FCBFFFAB861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92660278-1520-4279-8EB0-FE6A73A80C5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32FDF0B5-755F-424D-BF3B-074671CBC98D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7F90E0D8-0AD4-4FCC-B1B0-1D84B590AA0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B69CB116-6549-47F6-95BD-3DE2804AB65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2EA4E749-0483-4F49-A596-7CCE1C874FF1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D74AD4CF-07CD-47C7-B0D7-021746B0BB2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19B2B17B-326A-4E61-B468-2FD5E937CBE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6E926C31-DB2F-483D-9FE6-394B9CBF13B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E40BE335-9445-4FBC-9B66-53FBA7324AF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8249C38F-C347-4402-8D60-6C701EDBD17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9B9679D0-73E3-4444-913E-B8B08C86E9B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F8BA268C-0C3E-4B78-AD0C-27CB69183DC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A4D01236-2331-4359-98ED-DFDD30CD108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2A3D37A9-8010-4229-9FB7-323220EA44E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9423A3D8-4E73-4AD4-A6BA-BF0048125CD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2CC145CD-3DB5-49F5-BACC-1BC12FFBDDEF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BF3BF3C-CF2B-42C5-97A0-69D2558B16B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C1539555-95C4-4EC3-912B-8438526E2EA4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6D82A3C0-042D-458B-8080-C3D9638955D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8C8DB577-5840-4DEC-9568-38DDD9024A7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2B8BFE2-3DE7-4006-BFB3-8A0DF303734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687CCC7-9307-4890-8170-1F5936973B9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1471D00C-07DE-4DED-B19F-FAB4482D1FD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6D01E01C-2063-477A-9C1B-7DCB87BC596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A2BE702-1DB5-4249-9E6B-40648825E85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682A342C-B916-40B9-A306-4BAA1895E1F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65E6EE4-5D60-43C7-BC12-592B83A67C7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8B77F2E6-4163-4A43-8516-1BD226C8543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97FCD1A8-27BB-424F-B627-ECCFAC0485D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91DDB81-BBD3-4288-8C69-159920F1328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16587F4-8E6D-43ED-955B-FCFCFD3E387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19F8B7CC-6DC1-4F7C-82D4-751D9774BEB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B2E1A860-990F-4EFB-AD23-5E9B080BCA6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196F0EBF-06AC-42B1-BB6F-970AF80AE1C2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A14001E2-40D9-48AF-8416-F0E49D003587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2866DE77-A1D5-4629-BC34-64C9857653D6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C9335351-885B-48E6-BC52-0FF31F9B3E2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94A75BCF-8689-43B5-A7FD-839309A83E6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875A33AC-8213-4A04-86D8-0AB4A25E7A3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62510887-F8F1-46BC-AB02-F919651B2920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AC38EA9E-4B06-4C1E-B1CC-3FE1A5FBF4A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C15C3C86-098C-4C5C-9478-B5D5B2390AB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8A0E6803-8CED-46F7-ADA2-F4C705348B5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B0085DD-716E-4597-9B35-BCC49F6C00F9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9A07BD7C-88A0-490D-B2D9-6D69336EC65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BBA170CA-4A6E-4CDD-B7ED-6AD2B3B24A3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4DFBDC10-EAE5-4DBA-8C5B-ECFAD96A864B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BC7429AB-6B4D-4196-B06E-9D041DD08EF3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AC29FE06-EF49-424E-9FDF-3D08B583C205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912736C2-B85C-4AC1-B296-87ED1A8A792A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FD66939C-724B-4189-8032-60929D2BFC38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112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E4BC348-2741-439C-8A4F-B4E721F90A1C}"/>
            </a:ext>
          </a:extLst>
        </xdr:cNvPr>
        <xdr:cNvSpPr/>
      </xdr:nvSpPr>
      <xdr:spPr>
        <a:xfrm>
          <a:off x="1103971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737EE0E2-3FEB-4867-829C-AB2E093E289A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AA4FD210-213F-467F-997C-B7B04246C47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B2966B3-9122-4E5B-A13C-1D4D94A4BC4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FF0B4588-3BE1-4423-8DA1-0B539E7136E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699ACC6-5ACE-4439-8551-B48BD278E81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2051827B-08AF-4702-BEDA-478D6ED22E2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1130EE56-CFFF-422B-B20B-27F27B904A4D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EFD2354-D7CD-4ACC-9EAE-E5653C393E0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B3164781-436A-47FA-8194-F96FB73712FB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46051D23-037B-4232-B1BB-516DA0335D9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29EE5547-31E1-42FB-B3C7-192B87D9577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1D5000AA-A318-4956-BDFF-5A2F9E5A261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68E3AEBD-B54F-4C17-9E49-9C43A458FF7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5F81BE78-4119-43F8-961E-F454A1BFBDC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55761D7D-E555-419C-B255-1BBF1AC1F58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134630A8-C9D5-497C-A714-924BE03820FB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A9873DD6-6FEF-49E2-9A49-CCC3A287AA83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BBD92FFD-6AB1-4428-8301-4461934F87E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3879DA25-42FF-4989-8D8D-8911CB3C26D3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D5B6B7D2-C2F7-455A-9762-365C4E857C3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E175A8D6-0DC4-4134-B95B-59CFAFA3CED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86996060-EB61-4747-98A4-263EE62F2B5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E4E28E0F-96C7-4350-9A41-6D5CB041EBFD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5619B90B-AA4C-4D5A-BE4B-124B59251E1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2951F38C-7CD5-48ED-AB91-9561C54B2C1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D24638B5-B33E-4FE1-A586-9388ADEE533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4F77A136-AB17-4A0D-B136-599016528BB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F1874423-2E50-4AFE-9184-0634A42436B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8A3620E6-F712-46FB-87BC-32A4CEBC22DA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2DB2EAFB-16FE-48AE-BA3B-673AEF4DF0E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998D924C-D429-4619-9F65-4B8AC1771A7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30792BE3-1869-46C8-B1DE-BB9A5585D1EB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F62EDEB1-5653-4DB1-B2CF-05876A1669B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188BB10F-B8C1-4812-AF55-328CF5C7A30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DCF20885-1317-472E-956B-E079B02B97B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20B99D3E-A92F-4FFF-8DDE-4B3E150E471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D12DD0AC-48F4-48DD-9B64-5C5BD9C1DEA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38C609F5-2910-42B5-80DD-8A070EA7076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68D11DC0-C587-474C-B23B-FEAEEC53BDE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05DC0053-0723-4C04-8D56-F63E0143698E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39D09E4C-F811-4FD6-AD3D-B0820C380A8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281B10E-145D-4992-AE41-3CD222D265B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D9E6E4E0-F24B-495C-A7B0-30AA86C445AA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FB8C3B35-0F97-4345-BFDA-C0832EC759B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A278CC7B-41E8-4571-AE20-C9C1D5F4735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8F6CF9E5-89E1-4511-89A1-FD9FC92564E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F16309C0-F87C-4FED-8625-9D7ABA5010C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2F38F20-09D2-4731-A36F-2D4DBCD20E4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731D20B9-8D89-4797-8F53-E175EB24592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688F21C3-D3BC-4322-857D-DD3F814BAC1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99676971-93E5-44E9-916B-FB744833F9EB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B4A41706-7E95-48B6-B48F-456F02556B2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B63E5C45-8A97-4AFD-864D-9D3675B4169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5455B5B3-DFEB-4AE8-8E58-EEC4E5F8507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221E1FD4-32A4-41EA-A4DF-10B93349B9CE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604E3267-1D2A-431B-AFC1-766B2385925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6C3D501C-F2B9-44F1-BAB4-FF944761632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424B1032-A070-47F9-ADE8-DA6BF328C3C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83E467A7-72D7-45DC-8FB6-651E2174C70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66C6D41B-36FE-4FC3-8B96-377A1A0C3FA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38ACE6-502D-4B16-A412-72123767D48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727CB3F1-2E9F-470C-83D7-13ED8FA6790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F3248361-E754-4662-98B0-3E59B093D35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5E96C4CF-939F-4173-A0AE-E55DB219D29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CE4B6079-1644-4303-B494-3E41E704713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FE8B7899-E600-488F-8491-7B35B6449E6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637FA97B-4434-441B-9851-666845693F0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1904D2EE-DC9B-4CD6-891A-98E6F49720CE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9E6FFE0F-2539-4689-ACF7-F9E335A5EF9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960886EF-F93E-4F76-925E-CA778821857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59802FB9-63F4-441F-9B1E-7B2F413A719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242F6B8-75C8-4FD8-B71B-F3FC2E15FB2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74858CAB-B31C-49A1-8B41-7CF0D7593BE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9D6BD957-39F6-4B8C-A016-F576064B928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455F9A05-3D10-4679-9335-972B407B895A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ACD9B4CA-8ABA-4608-AD31-D9CA5D43391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8C1FF26-8751-4953-9FEA-122A1509C23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7E1DC34A-410D-4F39-87E3-C4D1A95B867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DC5754A6-249A-4F75-B6BD-52D95573689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B4F66A80-4208-41D3-BBA9-E8275A97395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BF2DB2DD-154D-43AA-A384-D5FDD6398CE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2DF16D5E-74EB-481F-9414-4A6F58D8914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57A77248-FCD3-4D9C-8059-AD82B87EB87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EEB15B7E-24A4-4CC5-9BA2-DCF5680EC98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656B4E32-DEBE-4AF7-9842-6FEA1958A74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E8F00D45-7625-462F-8294-6CFBEEA9676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B91B3B29-284C-4FD1-AA62-0611509A4E4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58D9DEEE-7792-4FF8-B4EE-264258EBAD8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1512E3BE-39B3-46EF-BCE5-D01CD3AC3E5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930442A-3325-4533-9DA5-441F3AFDAE7A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331F518-351D-4546-B844-A6C2033C587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5D7367CA-13B5-4B0D-A32D-5E067EDC8A4E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FAC8AE35-4622-42C1-ADC1-87E1CB037AA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12F4AE3-0121-4199-9C0E-4E868452A31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8AC4EBC1-F52C-4071-9717-4BE75A8C2E41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24F38388-D5CB-4443-B98A-3780423DBA9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C2F95F64-45AC-4936-AD44-73D9F48DABD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6550506C-FA17-4FF7-9EB4-CA84ECCE7B6B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5B7949C2-7D06-43F3-AC31-62CB36D43F8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484A11A-1486-4637-86EB-41222481AEE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3F7C95CE-BAE4-4A2F-9587-F62275B3A8C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2B2708F9-22E9-4E16-BEFB-69D4BF1F2DC0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65C37614-AD64-4E6A-B590-CACECCD366B3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FB060789-34F9-4E38-A5C7-D719233E3F9D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2421A779-7B2C-4415-98AD-B6F730E803D3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5DEDD02A-2F75-404C-A95A-6E2AB6ABD36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E0CC067-7D57-4675-BA9F-551BBCF182F2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029AF876-782F-484A-AACC-577A288100B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DB5B7475-80C8-4FD4-AC7B-DE17652A2D99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8E7DDEAF-7425-4802-ADEB-8665CA85D628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DF62F97-05E6-477B-A567-316B9631459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D0BAC126-AB29-440C-A78B-CFB02202CAA7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66A03FDD-A182-435C-BF0D-CC35B7AE580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DAF34F02-83B0-47CA-92E0-F52D2B4BA1D5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8964EA97-E152-4E92-8935-D98C8EA05133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13D41BAC-1EF4-414D-A0A8-009765786A9E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8741FD33-EC88-4CD5-BA02-51FFA56DA8BE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68C68282-6BF5-4C7B-8102-61809CC4AFA4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6CF08166-D861-4BEC-9CA4-DB5D220D2C66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7108D491-E350-4490-8986-2ABD73961ABB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7A006A5A-E64B-4D24-91F5-943E9E80D70C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C520F023-4096-4235-B8E0-2D99ED9E583D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DC55DB1-1044-4379-A254-DB928752B75A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48FF68-2661-4D87-922C-71FC69F9D51F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210FEEAC-4E21-4B8A-9DA2-ECA5207094F3}"/>
            </a:ext>
          </a:extLst>
        </xdr:cNvPr>
        <xdr:cNvSpPr/>
      </xdr:nvSpPr>
      <xdr:spPr>
        <a:xfrm>
          <a:off x="1546302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770CA4A3-1EB5-4E8D-B2BA-F8EFA2933FAA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C31CB44-B7FD-4A62-81E2-E7D7015637C3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B37CDF01-4F27-4CAE-8357-6E151EA32F0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9AB5E90C-8C7A-407A-95E2-4372CF15441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CC512F1-A59C-4A67-9A12-07B41EE3D773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DB6550E9-1FB8-441A-A28B-776C3913489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E4F719A2-0B4B-4DEA-8CAE-40DC7E3F1E2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3E9733D-F9EB-4C94-AB23-C52F1B40AFF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AC4575F0-3884-4749-BF02-70442C0F419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3D5F0C01-701F-4BAB-A6D3-DD0E2BC0B1E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CB9F66A1-1620-4594-BD56-89BF3C34CBC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D552F5A1-9ADB-41AD-8174-A4F7C28BAB0A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E52E21BF-7F3F-4FBB-BCE6-B41042C4888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7550EF53-B480-46E4-A7C6-15413E3DE61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57D6ACC2-D04D-4875-A1B1-0B83910DDBAA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D72DBCDD-1C7E-402E-BDD6-AA32B9ECCE7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3ED4AE1-5353-4CF2-8BF8-8F921272BFE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44BF6C1F-D856-4154-85B5-3516DD183BC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685798EF-6EB0-43B8-A736-EDB8D84DE9A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2A732EBA-DEE9-4B87-8D58-5F6A37E9260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1677548D-38B6-425A-B88A-EC1E33D7374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A0CEAD24-D283-43D7-BE7D-53F75ECB94A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FE5C9D31-52B5-43DD-B3D0-3245DE09362C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00ECD5ED-E3A9-4ABC-BFE4-BC62B49B8A9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E070F751-F7A6-4ADF-B8D3-A35A8EE9031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59D409BD-FDED-4317-838D-1C0E36ECD86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11BA5783-27E5-4852-8229-0363159D2D3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16C88E45-B34D-4940-8D6F-5F2044B3871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A1892FCA-FF21-4660-9A25-22863FC8F05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BAFFB794-9A97-4FC0-9081-C1E1BA69FF6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167922F8-9C5B-4D1C-94E1-58681B888AB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B60B615A-4B49-4B6B-B065-7E42B98D2C1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439E9D23-4BFD-425D-9DEE-D9897BF6AEA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BE35E37E-3532-4103-893A-83D18BF60A4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AB142DC-85DD-4EDD-97CA-3A401585C763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BB98ED84-7191-4FEB-962F-1B384A2CB41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21CB99C2-A42C-4D61-BC52-F94C05F8E14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C847091F-C176-42DF-9EFB-FE63592E426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80DE10FD-A16D-4E74-AFD4-D69D878DBE4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83418CCD-A202-4692-8C08-70426C56E07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76924D9F-10C0-4B7B-B3A3-81176ECAAD4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C8A8F8D-D695-4EB9-A94B-7175B589D33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251594BD-9AC1-4719-9A4C-056F054B9C5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C321914C-178D-466E-80FE-C3C3B601DB1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A18BF1EB-389E-4FDA-AB58-CF334B24764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712CEEE1-4500-4BBF-8314-4A847859181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AE7E7BF6-2EC8-4A23-ABC8-1B899087A21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F330D84D-A40D-445F-8609-36EF11178A1C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207000C4-B2CA-416C-B5CC-B9DDC1641EF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1F51BD3A-4945-40FC-94C1-66FEDFC363B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66DBE2E3-0609-40A1-9454-D05533CEFBF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7B2A81D1-C79E-4E60-9901-13C2FA86E9A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AF70BCB8-43D5-484D-845B-8CD92C1EBBF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AE00BCB3-6CD3-41A9-A713-9FB90D1D0ED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36CD7565-7371-4907-AB5E-55F9F90B8410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28FF903B-5FFA-4BF8-8CE2-A428B6399C5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4146B9FC-2341-410F-A875-BA55407A1B4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D9199C7E-D189-4ADC-BF52-FA803E37AE7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195ADB83-CB25-4974-A087-C5247A4C80D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9BC347F2-30C1-4A22-AA00-3548690E536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83035EB-982A-49B4-9308-C12DEC816BE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DD432FE6-59AF-4690-9E18-22EC7497B5BA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C41F27A8-9C1D-452F-AEAC-734682364A8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3223C3C-34BE-4443-B60B-EECEAF99D91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3E84E452-800A-46F7-8719-B4E2591185D3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7844A537-495B-404D-85D7-8C49B62995D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6D1F3F71-CCA2-40FA-9D96-50117BB1F5C0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12C153D5-12DE-42DE-ACF9-87F617852C7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811ACC9F-19C0-4DA0-84BD-00B9A74913A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73D84AE5-DEEF-4AC6-A76A-DC93B0FE37D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0A6754F3-37FB-4EF5-86BB-F2DAFF244F1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DE395AA0-4FC6-4D5E-BE10-9CCF0649196C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6BDB1C0D-3E39-4333-B3BA-71821031CB7C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C4B195D7-E2A4-4B20-8866-E3B9E294F78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AE6F3F90-37BD-4617-B1AC-F4E4CE0933A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C3801EE-1D80-495C-BB78-8C3D3C70251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F9B3867C-4EF6-492C-BEF5-35E32F51BF2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C22EFFDD-4D4C-424A-8D3C-F8C36DCEBF4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8C06A88B-864A-4B76-958F-4A2FBED2382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B0F7F585-1E0D-4865-84E0-B405DC077AF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3582C56D-DD80-4803-9BF2-05967C4FCAD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703871E0-783B-483E-BDFD-0AF979AF992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6DA12188-28F9-4B22-8913-4FCDA249A06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85C95CB7-D010-4477-8169-00BADBAF3FA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04DA3A45-C380-4E1B-961C-E617955C2E0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4A00C25-7C59-43DD-A601-130B5549A68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99B12B12-E284-4EA6-A60C-738234D0941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02EC461B-6908-4233-98EB-5D30D27C95C1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1955D610-86F2-430F-A269-2F81D517C8B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7BB471A5-CA1F-4DE8-835C-7E28E734EE5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66EB1F53-56A6-4277-8C18-3C83A4F623B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962AE07B-DF3F-4545-9291-67A8F1F4A06A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9DBED6F0-2DCD-4268-9531-457A8508C7F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2DDABBB9-CDAB-4B06-B4CC-C69E5DA1E36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4A8469E2-5D37-488E-8E16-700B3F1CDF0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D72180EA-9F51-4762-AAB4-28CD032A9F9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389BEBF4-F173-4853-A34D-9681164724D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46ABA263-EBC9-4B14-992E-E596EC98762C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45C979E0-9839-4656-8CCF-431FC6CC4CA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63779879-EB7C-4F83-9D58-259A0C29591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3FB05027-CD13-4D8C-87E9-E34DB993D50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22A613A1-A73B-4063-B506-9290019B0F5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CB835AEB-59DD-425C-BCF2-A186F1C22083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CA3D06E4-064F-4DB8-9C48-DCCBC52C147B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53951609-3014-4801-828F-410DFB5ACFC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89F062B-0689-4AD7-8600-15DA48421C1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194BC0B3-8CC2-4116-A617-05B28B8CACD7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609BBF9B-12CF-4647-9168-D764EB459E0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92A2ED4C-727F-49FA-9C42-7DDC19FD1F25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AAF30CC6-920C-4B54-9CDD-9979C5E7B86A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50831C74-1934-4337-AB89-1131D79226F3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22DAEF15-80E3-4B69-BB4C-C67FCFD3DA86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A48B843D-D493-4378-80AB-8C9EDC201540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B3C942B-7052-4E6B-80FA-291071FDCDA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8D8016CA-F7AE-4ABD-AC75-D9907480BA5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CF48DB42-DCA6-4E14-BE92-91CB090580D2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818B5263-E33C-4BD7-BE81-9A946881635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0546092E-C067-4825-9AC6-DF06D9EEA798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5A591B56-987B-413C-8FAB-B9F30E3AB8E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EFEE3D11-705E-4F9F-9F64-676304B84AF4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C162ED6B-7511-4CC7-BD49-FCF26E1B1039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12B183BD-F112-4FFB-BD3A-AF1B2B73D56F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3388E495-A533-4D05-AE08-46722AE19C7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FBF19F6B-3EA2-4FDF-8C50-F83F36C6240E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2E9E786C-005B-4562-8155-67A60765067D}"/>
            </a:ext>
          </a:extLst>
        </xdr:cNvPr>
        <xdr:cNvSpPr/>
      </xdr:nvSpPr>
      <xdr:spPr>
        <a:xfrm>
          <a:off x="1546302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016BB9E4-C487-410D-8AC0-497903A60A6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2F37D68-1B81-4CA8-83E0-307BAE7EC95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5C86574E-7E7E-436D-9362-412C45519953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E93DFA2F-47AB-4FEE-AD9E-010608DA2F5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610D965E-719A-40AE-A746-68F47DE6C45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8399D51A-CA5F-4F0D-80AA-55E54E7DC098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A4E42BE6-F9E3-47B1-97CE-5C297763C73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A16BFEC6-1A2B-45C3-BFC8-24139519D1E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8966873B-FE9D-4E31-B98B-70A9A578B09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C14DCD9F-05AB-4FCE-8DFD-D0E7801FE548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AD52DB5E-D40A-4D99-A091-DF3E7651430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E605463-C5A0-41E4-8929-C8210228071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799768A9-A2DB-4D5B-AA81-E42AE272BC5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EB980F25-D824-4D8C-9169-B5E2108AD98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0B2F77DF-4062-487F-A59F-5175D373A7C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19D2FF19-EC87-4E5B-84DE-E0FCE1D143C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A222F9BD-790C-4C4A-9091-9758C798D0D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BF9EDF6D-C5DB-4763-9FBB-38C969CEFCE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C2985627-0CEF-444F-8E78-D5EDCAD5DC4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33D1FD2-3158-4208-9291-3AF4B38EA21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BD8A73DE-0979-4207-B031-FF1E9669721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B0213D4F-D849-46FC-9F8A-6132E42E913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22C79693-448D-4C52-A52F-0249B15D160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371CA15B-B6F5-4564-B06D-4003FBD4486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A446594A-63C7-400B-AD57-EA428A2AEDF5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99A0EF1C-DA77-4465-94E7-B00037755B8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CDAFA2F-488B-49F8-9A09-CB6887DF473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D5E818CB-32B4-4B6D-B848-B01A8CE63A9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923C4430-EDC5-4FD9-865D-D8AF61479705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27DC2E9A-263B-4DCF-AA3C-2108AFBC7D4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0C8B8841-ADD5-441D-B226-969867FA65D8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A96339C2-478D-4834-AC54-9BF696B8BEAE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D4803809-CD4A-4F01-8F2F-6316097F52C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566C592-55C5-45AF-A8D7-E24FF93A16A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69A8676B-EAA1-4BF4-8D72-5A650C3374F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CF6B6E39-F64C-49D2-9A95-9B4BA2360A5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A08411EA-FD1F-4D38-9DC2-9F49C5A213A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994ECAFD-D2E8-47C5-80C4-0391DEB7040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1CAD3E5-28AA-467C-89F7-BD7867E97BE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F7C26B98-6A55-475A-BF7D-173BF1A1D73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9561F472-AE3B-4868-8093-BBD5C99C409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B1073CB9-040B-4F49-A279-7B54DCDF54D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9A0F2B03-389F-48DA-B721-D6F6B057E1C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CE38C7ED-3F0F-4B82-8F2F-3E3EC6A0104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8F8B7681-739A-4C24-861F-5E804F672A4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9EC76002-6428-4CC2-8A4D-0BC43C9DC69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1CD776C4-93C8-4777-828F-CAAAB0AC91BD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C03665C2-B74B-4E84-A1BA-C78020B483F8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727025F0-3568-4107-9A19-BC28D36FC47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A0E38DBF-CEF4-42DF-A75E-CA168FE6320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A363B777-2C54-46EF-9D8E-202AE84B06A5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6A39C35D-1AF8-40E0-8035-CF118EF25BD7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87667A47-4F42-46FA-A844-2FEF41EB283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3F1499A3-ABC4-42BE-8086-3EEBFA33F15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E5CBDAE0-F6DB-4E10-982B-0D21609062D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F04E1A2E-3C31-4CB4-8C5F-C3F64501BA6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B0070F8D-C140-405E-AA0E-588EC42805D5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389389DB-A3CB-42EC-A2F2-E835FEE9D8A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274C50F8-7D4D-45DB-9E0B-BB7C34E5546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68CCDB98-E40C-47DB-9626-739E00C5D05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E2800A7C-6309-4D24-A90B-DFB21A230BE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92FEC876-A33F-4ADF-9F3A-B28F6876A9D8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D7745EA-F5FD-48E5-BB66-5F7DD9E81C12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91E892BD-B21E-4DF1-87C0-183B15F5A54E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7FDA5554-DBF3-4D6A-9309-B07381BE9807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AD9C4636-BB5A-46BF-BF28-CDDBD75D7E7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00D0DABD-488A-4BAF-83BD-1529D373559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1488CB6E-5AAE-4C94-995D-5F6F5EC960BD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FD4E51E-EB70-4FB1-B2C9-6384B797B74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17E46C35-E533-49B3-BDA1-FD76A103144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E4D6F9F3-2FD7-4175-A34E-0956C77BF793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CBFE3598-251F-41C8-B68B-C2BCA6ADBB53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BCC36CC9-7D85-4B26-BA60-5B7889FCFE0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1CEA5E44-0E42-418A-AB3E-0E51AF17EA5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3B5EADBB-053E-4E60-B6F8-FCC72B4BD43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015A8A6-98E4-4FF7-89D6-A33558ECD1FD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2E9525C9-16CA-4C51-93FA-FAE7ED1BE89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1E03FC4F-E640-4D01-BD10-C6848E7C8EC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8A63228-168D-4F51-A06B-26FECFF4EFB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AA42B79B-457E-448B-A406-3C531BDB78AD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FCD2B305-AABB-4347-B0F6-52B4E107AE45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EED38FB-1167-4341-98DD-6D03C53ACD62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4DE40149-7F46-4957-B4E0-F5D3D09A0877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32F23CC4-FFAA-451C-8DC3-A7EEB68437E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EE2CF3D-5AB8-4BAA-B595-6EC0CCEAA58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7E40DD52-1122-4A20-9555-C469B831E29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76FC0742-6008-4FAF-9CA1-B68C30827FC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1E3FDBA4-9E85-40B9-B833-A9306C6450C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AEFC6F10-EF05-4114-ACCF-BD935958DDE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4F0195E6-D0FD-4193-92E7-EC9B7E31CD7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CFA0DAA4-F8B3-4115-9E66-6B555222219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67352E27-BC8F-4D2A-9703-C52FEA427AB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13FEE50-7D44-413A-A3A9-164A59FBAA0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2291CBB5-7FAE-45B7-9532-09D697BBE77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44922665-F5A3-4213-9539-E1C52A515043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9A309EA7-DEDF-4D0D-88E2-17E0E5D2CB23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D18F08B4-04AE-471C-8AE4-AE7D6BD23517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0E0B9996-FFD7-46A3-BAEF-A89877652C8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5A7AD157-1B0B-454C-9055-60DF5ACF1B14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A0EE2839-BBBF-4481-B0FD-80DFEFE5144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F1AB1FA5-110A-49EF-A87C-CC0B1F5286F5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8167EF41-E995-476D-988A-35B02FB2AA0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62984459-573D-4AF9-A635-499BF9815E1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BA374FB-FE8D-4EFF-843A-48DF3914B7FB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0F68C2C6-009C-494F-9D9D-A54FADDF13DE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6050C6F4-4FA1-48E6-89FC-15BE87E28D8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6B96B5C5-F75E-428B-A3BC-73C83D55CF9D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8558B528-A044-4B54-9209-B3CECEB5ECF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4EED7B8-1A7E-43F7-B390-BD9B0FE50C6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7CCB9E4F-B0B2-4E9A-B700-8BEF7043504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F7AC918B-348F-4E1B-94C3-82A30D38D520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ABABF756-1CEC-4563-ADCB-F30A0F8B337E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8F3C471C-B8EF-4B5C-B6C3-A4DA6FD5FCE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5E6D1727-A62B-406E-90DB-91383B0A9C4C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6623E658-331B-4825-AC97-9C51D8CE9C71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55C2D377-3838-4333-84C7-5E8E5A73CE8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5B58F6EC-5DBE-4EE8-9E7A-970499D16123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41A18CBB-8875-4EF2-BCCB-E3231CBAEC7F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C5CE4AFE-65D1-4260-A1B9-89E83A4A6CD6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0229BE02-3831-4BAA-B700-A3057A6A70B9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6BA88846-4556-4ADA-9326-003B206DEB5A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D0A6FA5-DCF3-4BD1-8F94-48E8B80A70F2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0FEE48E1-8DC1-4112-8FED-CA606542BD0D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AF601FAA-3DDC-4DE6-96D2-C5C0EA1CAA7E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A0379A7-4858-4DAA-8376-83FABFB5AFC8}"/>
            </a:ext>
          </a:extLst>
        </xdr:cNvPr>
        <xdr:cNvSpPr/>
      </xdr:nvSpPr>
      <xdr:spPr>
        <a:xfrm>
          <a:off x="1546302" y="100286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9320975-D99A-48E5-B8D9-178DD7D0172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3A98F3C2-E045-405A-B101-A2A09AD1849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ADD8EF3E-75D2-4DC7-93A9-56AA1517F7F7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D55DE85A-93DB-489E-AC1E-8238FA5F2EB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7DEC283F-517F-4C56-A3E0-3CC5FDA21D2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592C51F0-0CA3-4C1B-A89D-4EC40C70C44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309F1EC3-F10F-4677-BC60-FD2C278112F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46000CC3-ED42-4E47-8512-8FD0F697E0B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5CC1A95-E35C-4F24-B774-86956CD212D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85B14A7D-10E5-4F59-93FD-814E9A898E9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FF9C05B-05E2-4BB3-8D0A-104BA6CA951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F51704F6-4012-4B27-84B6-BEE5FFEEF56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305024C8-6358-4286-9245-CD543AC3E15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BC049115-CBEC-439B-8009-82B6C3441FB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42189E74-6D24-4DC6-AB7D-8898A54A114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1FB75E2F-0544-402B-A996-F46B9C850B2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BA058666-BBE8-4E5E-9CDD-192676815CCE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C113CBC4-CF29-4E03-8A88-E50222A0171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5B35B0CA-CCF9-4A50-BF55-4985F8FB19C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D1B99CC0-791F-4C84-A7C0-C29E16C6C25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15316B55-ADB6-4446-A434-F27714506750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7F689C92-F75C-4F07-AD56-F7A8FBD2015E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79814890-FE77-4E1C-93A3-0C871193CAC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E71161D1-3175-40B8-B0EF-605237EBE400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C526ACF2-08B9-47CD-8CFC-D8338C8FB3F4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3109A07E-9CEF-442D-86B0-0CFE906A5B6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84E4267-793B-48B9-9987-8513924F2B3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E41E8E58-679A-4423-8B4A-7CEBED32012E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B7872617-5512-418B-BF5C-1087E86460A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69B30231-2B4E-4C50-9F6C-DEC6DA71FE5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54876F04-5B60-48E3-8F07-3CFB65208E1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6415BCD9-BB7E-4D87-BD1D-002DFD2D41B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39994000-9FAA-48BB-B693-59ED49DA35B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794BA7A9-69FD-48C6-82CC-2F7BF0F28797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C68B8DA7-26C0-4730-A2BC-9C07F0844D97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5884954E-B1B6-4C13-9FEF-A87C9EDBC8C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D54D6A0A-CE05-4AFF-A191-83CC00B5242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FE07357D-DC6B-4E0D-AADD-09903C68158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59DC7A1D-8782-4EE4-8AE4-3D77B41514B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8C83D90D-7C09-4826-A31D-78067C7A24B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27BA6C95-D9A2-443A-A523-493F55CBCE0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2612C0E-96CE-4922-8E8B-887F822A2A14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D42B6B41-9022-4B1A-92FD-03475F30141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888489A4-399A-4155-8AA0-B161F4DD4250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B1EEFA66-0C0E-41FF-A468-DF0335D95BE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CA6DE65A-17D0-4E7E-B4F2-A3A714A84B0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E2A71EB-CA47-459A-9166-7D0B24EE43F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68DA1244-56A3-415E-B5C8-50FC1C7652E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A775F6A0-F13F-4986-8C75-F768BFF1AED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81D49BF0-5C5C-4B32-AEBB-A92360AA2F2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2AC896CD-89CA-46A4-B58C-085781892F8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CDF00B97-4F19-4232-B5AE-15CDD9D476F4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7A1FB6B5-0662-4F9A-929C-48257289354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856C647F-9CA7-42EF-BC49-41F14E30E20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2EE83030-9F49-4601-AE41-0CB2A2FC5F7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F7C223DC-84CC-40D3-BBF9-7521BDA638E1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C37B8577-8888-433B-BD41-ABBFA659C24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8863F44-91AD-488E-B260-91EA347AF33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7C55AA5A-431C-453C-B6C8-58072B2162C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93DDE241-DF19-463B-BDD3-7ABED23DE3B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5AD51D69-58E5-47EF-8506-B789EEA22E4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11070D90-6EAA-43BF-9B80-07583E38D49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BD19302B-8F3A-4E63-8CDD-BC75E4B3A65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36AD5240-A94E-4A87-9361-E805C7639E0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0A6DFFE4-8853-4534-AE23-D0717EE7D5B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D26F0D56-E9D7-48A7-A27C-B8DAEC7206E0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4F25B22E-0612-45E0-AF2A-33A734D72DC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27C80A55-56B8-41E5-A1E5-F2A5A6D458A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2BEE0016-1632-4A41-AD83-FD6F67E70C41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2DDFAA3-AFCE-45E6-B2A4-86250D9AF16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D8DAEAE1-9E49-4E16-9BD2-3EADA4B9A09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E605E8E3-E68A-4D87-8E68-54F21C85F5E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8F986D20-AE6F-4455-A5F4-F9AEFE653A8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5E7FBC8D-997A-4A61-AEBA-2162085BAE3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2B5F4971-69AC-4D94-91A5-8D0F251AEBA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D860706B-544B-4859-9493-6C20D934036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0EB9A772-CACE-4443-A15F-C5AE1B497732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91B55BB-3A8D-4A4E-9499-4522C66E8BE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F37A18A-628F-4774-ADBE-911AEDBA7BE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0A209FA7-275A-48DA-919C-FBB789581E60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054B8145-DDF4-4759-8908-F90F17280B07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6C94363A-3FCC-4CFB-8534-C2A21B89AA7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3011A54D-EF8F-4B0D-8C73-E6A5CE0DDCB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DBF011C0-85D0-46D0-89B0-605CE74CA54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7BE1D0A5-39CB-42AE-A60B-73333ED2C63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FEF12879-C4AD-4EFA-9480-FE4DE0D8454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2C4EBCC9-F920-4141-B8AA-02C03DE63D54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4E81BA6F-1F42-4635-A319-BCD92A43A48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3E546BA0-4598-44E1-B077-0493EC42B48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0401F0BB-F9BE-499D-8165-744875A5D881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8D633A5A-8A7A-4A36-AB1E-A1435939067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01C41B0C-94A1-4A27-81DD-19C81723625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04B797E1-52C1-4E06-9DFF-606F6684C9B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934592BB-4B19-401C-9963-9F44C072D3E1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FBDF0F09-83BA-45CA-AD4D-66933A5394D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6ABD797C-E0B3-4FF7-908B-1E6F413C25E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5BB94E0-C186-4BA5-8298-FF3AAE29C03E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E62DBCF3-221E-443D-BF9C-C9353986808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D5CD716-7FB4-44B2-8D5F-38820B06AAE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5CD2EB90-9445-4406-B211-A5A01E77F44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E80F0D60-4626-4646-981C-5313FFA7EE1E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C884B39E-A6A8-4300-835C-B43BA0974A2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DC4FDF9E-6E39-4A35-8635-7F01F7D6D4F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093029FC-9CF2-4321-9BCB-ED1BCD4E54B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B65008A4-33BE-4200-ADB6-E2AA086E94A6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210837C6-336F-414F-8CA0-B0DA924EC8D5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423D29FC-96FB-4928-BE8E-FC3354A1DAF0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EB3A028C-AA77-4218-9CC3-71D16C08C8C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2751B93-628F-475D-A1E7-280F482FB9E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E68B4CBB-5B17-4037-A56E-2B54A1AB161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D74CE202-90B9-4D9D-9849-7BD7D4488A1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78D31761-D4D3-4B3C-8085-CB275ECE1C4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45ABF6DD-57C6-4889-A5AF-0068785C4D2E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C32559D9-6835-4A98-9853-5C6DDD1C8A47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C7BDE844-AC51-4EC8-9514-A5F3920665B3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9556272-21B2-49B4-981A-0CB5F328ECB4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832E02AF-5D1F-4E59-B15E-EBE918156F6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6F86D2B-816B-4A54-A903-E4C1AB3C157B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82E50830-B52F-459D-85A5-A0AA9C17AC3C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7F0D748E-CA04-475C-800C-C976071954B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B18D3A88-1728-4707-BB81-61BBC9237D2D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49880089-178E-43EE-9372-53173038AC9F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374F6633-B15A-4E24-B293-AB15E3F9C2A9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5E3A6C08-3D42-4374-94BF-6C859692B96A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3F0C18A-1A0D-4571-B31E-5FEFEF0E6AC8}"/>
            </a:ext>
          </a:extLst>
        </xdr:cNvPr>
        <xdr:cNvSpPr/>
      </xdr:nvSpPr>
      <xdr:spPr>
        <a:xfrm>
          <a:off x="1546302" y="10772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6CBAE17F-213B-43C0-AAC8-94960774AF2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B52A3822-3C69-4FC1-B2EA-BBD9471E4FF0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E7EB20CA-C284-483E-818E-57916481C5D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AE694CE1-10C9-430E-BBF3-E7DD614310F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67D195E6-5529-46AD-890A-194FB367587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60D34667-4971-41BA-820A-EC99689F667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C08377AE-F386-4489-97A6-A6A2C853580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33A2FB9-4FF7-4B9D-8A27-E7F484322D6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3C5E64DA-9908-4725-BE48-FFDC8501487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531D5C-E10D-4EE1-ADCF-6D383FFC7619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4C9B9731-8323-487D-BCF3-B359751F5F23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35B4C366-51C1-483F-AABC-6FE40F8A8C4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311CE4F-2160-49C4-B036-182D0B125EA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34A51F2E-B57F-4556-8FB4-48E9BA860E5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9536ED4-DF73-42D0-9F7E-257542F1E64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8C829CB9-F240-4445-80C1-526FEFC017B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58B264B8-DDA6-436F-B1D4-DFAD7ACF9BE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E4B8DF35-9919-4C0D-B478-150E06E31243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FE25FF-105E-4AA4-A866-B3C064E9A13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890F3CFF-66F4-47FC-87E8-A579C1A477E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702B274-CC58-4876-B48B-CC57573A0BA3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E2CDAB3-5B33-43F8-88BF-5662F9F02229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AB5597EB-49CB-4039-B9C7-EB2FE2B2170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80A397FC-B855-40B4-AF5D-EAB53977B09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FC41FFB5-00E9-4DF7-A00C-4360B65017F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1ADDB75-0F37-4F62-A10E-E82DC6AE394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CC4AE951-95C4-4F17-9DF8-54A3C149A09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7F48EEFC-85C1-4C04-B3C3-8CEB0EA2266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62DE00C7-12B9-4245-8BBD-0EB24657F6A0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D9A987DA-FD2C-4447-AA69-A08F92536C3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AC23ACB9-E404-451D-BC68-228F8699188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4D834877-6C45-4448-985A-180C6712D20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553F6CE-0F35-4EC0-8298-56C7B2A01DE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AF71FE68-2577-4CC2-BA73-7D24342AA9E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27C0DC-8458-4466-93BF-0B64739CE1E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93C0CC39-BD76-4A63-8DA0-464BDA230FA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2EB9979F-CBF4-4094-B3EB-E537A01307F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0D5C988E-02E5-4194-B238-B3435C9AA58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AFB0DA13-2FD4-48E1-B6D9-9AAB52A9F4B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FFD8F587-E24D-439B-8CE3-29D947DF8FE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4D79D0D3-0921-4914-AD08-3B96EBF72198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9737B8E4-869C-4B40-B8A2-80ADE7C39BB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4EC224CB-D4E3-4B98-B3FB-5CED12C770D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0F368AFC-B21A-4486-9E8E-AE155F80E9A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BDF95988-240B-437F-81FC-0B121A7B181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7F37CB7B-8C1B-4C3E-A18E-3008A6AE9C8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EF33A555-1346-4EF2-B9FD-9FC1EC9D921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F2F1D7C-25DB-4584-B76B-DEBFFFC3A70D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5944A587-DC51-4DC8-931C-35576D24FD6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E12388C8-FA50-484A-A112-819CBB769A1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0CCEBF8E-E26C-4D47-A609-AC0596D8577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A6CC7B75-E1CC-47FC-B93F-16EAA272C84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F3BDE3B5-5991-407B-9A04-EC0BD07DBB3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5573048F-DBF7-40E6-AB68-636728D608B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9918A46B-19C3-4BF6-AEB2-8C8E4ABF052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6EB70821-A332-4338-B747-7E32EC57B74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32487FA5-3D99-4CB5-95AC-46EC0D92A33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E045F8E2-7AD2-4DF2-A3A4-425B971AB80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A3D2FACE-A530-46EF-95B3-11A92DC19EE0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EB853080-60DE-421F-B71A-298703A4A05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0D307AE2-200E-41E9-A6F2-4E7F925ED8D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FF8AA582-927B-451C-8726-917372FDB979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85A1B08D-66A3-4EB7-BA39-1B44A4BF12A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3AAB4B27-2257-49CB-8F54-ACF20A3CB51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621CC348-4FB2-43FE-A776-538081B3CEC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4211689C-3630-4C7B-A361-8ACE02AEE20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F2051D57-AC79-4E7A-B48A-AD1264565633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ABBD1A0-0378-471E-B1B3-E3455994F77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183AD577-731B-422A-9DDA-C1E15C3CE9FD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DAB71309-E7A8-4098-B10A-D8D10EBEEA3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E0ED36CA-08FF-4C92-A802-FA3C33A99B0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41EB415C-A39A-4929-ACD6-3B7D00F87E2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3EB3825E-EB09-4B97-B385-A63EE4139260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E050CB2A-44CF-4B7B-916A-A124B921FD1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097B7ED-53B4-4741-897A-9D11E370298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57D57845-3739-40ED-8821-FC997B57429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78EB8DB7-89D4-4EE8-87B8-F12AC1CC96A9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DBB7278C-1D52-4B06-9304-6313AF8969F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D1B7E4C-B2F4-4F66-B19F-B561041E3DA8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83717AF-6E13-4D11-AAAA-AAFD7F63A90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FE4D4236-2A60-41FD-BEE6-4267CCBAF6D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24358AD-5F17-4D19-A001-DCDA7015DE28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323775C-60D6-4C8E-B415-8648F34376C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54092196-5C45-4350-9563-F135CC82BDD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1FF3CE3C-53CD-4D05-840A-8656B6B59A98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6A479645-9F22-4A30-937D-EBB903DAD5D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8FED764F-DCC8-447D-8416-B3902CFC36A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3FB29F10-F89F-4133-9392-6A0B09B3E75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2904FD9B-4597-43C2-9BAD-385936447E3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8F402BBB-65FF-4F80-9C5D-F3759B64E15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5600CF49-3203-45AC-A551-283A37BA064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3ED0C708-9A58-470D-865A-E9166219BDE3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75EAFA55-0EBD-4B84-B621-5AD356CCFB2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3B208F2D-2BE5-466A-9D43-1A4FFB23D840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EE13EDC6-9EC8-436C-A330-000D125F956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F976C156-EDFF-46B1-A2B4-D1838DBE507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A137AAD9-ADD6-410C-B09D-47A237D7D88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604F6877-AC3C-4454-847A-F42F1A2D8D58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2B44748-DB25-4F8B-AC07-97925E329C99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7BB2717E-3786-4CF5-B2DE-03E25DA0703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0A9B6C27-9366-4D56-9885-2D7D1893522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34E2F8E-4776-48FE-A45F-6D88205DCD2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98751EDD-DF51-49BB-AB55-BCC57951125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DE5680B7-9312-4E90-911B-779A7EC291A6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6A1622C6-F495-4647-BEF6-62F5273434E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E5D35880-B592-4602-AE2A-B62BF1967E4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184DF7AF-AB96-4924-BD66-B8B2D629683E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2386B314-5E14-4D8B-AEF0-275B9BEB20F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05426ADC-F647-40A2-B85B-6B1BB7C0149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F6A69F8E-C407-4D4F-8B29-4CAFDC24DE4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9475D6E5-F2C0-48A2-A249-9FD6420A734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9D955B78-8481-46F5-8D9F-1235F2175B80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172A53E4-CA38-4B16-8C8A-2077AAF2198C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8D0864A-2B62-41B3-9936-0E9718B3356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9BA21A49-84F1-450D-B26F-2F8D75C78167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423AA14A-A28D-415F-AFAB-E58837FE24B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516EB4D1-96FA-4C7C-8E6D-0A5D4E0A76D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4008174C-3496-45C9-9972-D30B95666E7B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343C5237-8D83-45C2-A6EF-C3793FC59CA2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93F778AB-99FB-4323-B8EE-6E3E3A24A5F5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4ED45200-A93E-4C11-9C05-AE26665B333F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30C2A67A-4DD1-4D68-997E-CF1B4CB861BA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F84EF40D-3767-4F07-A6A1-99FF918A4849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41BC43D8-F04A-4844-8FF2-BEF29B760521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2FD3D0B7-1779-47AE-8C74-88B75DFC35C4}"/>
            </a:ext>
          </a:extLst>
        </xdr:cNvPr>
        <xdr:cNvSpPr/>
      </xdr:nvSpPr>
      <xdr:spPr>
        <a:xfrm>
          <a:off x="1546302" y="361671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5E839CE9-EDE4-49D9-A8BD-A9729E3053D1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A69A7738-99BE-42F3-8882-90FD21BFC78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2CCDBEF0-A0A5-4AC4-8D04-1220A6990AC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B780071E-54E3-4D4C-86F1-ECE9249BC6A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D2F00237-EB0B-4ABB-B635-062598993D9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50331FF6-13F9-4B8B-865E-572BDDE7826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691B43B8-916E-45B8-84AA-2034D66FE9C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7A4CA344-24F0-4EA3-8BBB-CDAF144DAD3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36275AE4-B78D-4901-A179-084F8858BDF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C750D940-83BB-4E2A-82F5-0824C402F58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52CD0B06-7D11-4BA6-B7D6-458BB4570FC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80052354-957B-43FD-BC6E-4D214F482F4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7B052D8C-6610-4229-8FAC-F4E7D8E2529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DFF311FC-2112-4CA4-BB81-464C50F846E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42A4C07E-8A63-42A6-B15E-42A1583941C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B613FC17-B6D5-4369-8804-DDCFA68F39F1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D85B2C47-8008-409B-A752-2A41D51F9259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454C6AC6-E93C-4A43-A18A-54DE511330D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99124D55-2058-48C9-8A07-6D8418D0EBA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950791B1-C548-462A-A94A-72C2348EB4A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C8D30A2D-83DF-41B3-8F0D-862FF3E4573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E3457E5D-37A7-4C06-A62A-F50EF1499C00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2A8DD1E5-5C05-4F7F-B1C5-49BE7071284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4565931B-AD0F-4A47-B506-1DA07DD3D9F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E59610F6-434A-4563-AC13-68DEBA96462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77A4E3F7-5EC1-4283-814D-875E1612502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B27A7AB0-E36C-4A9F-8CC6-0C151D4C24F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FD08DB7F-8305-4A40-BD35-2FBC06D307F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17938B3C-03CC-4470-B635-16FB50742D0D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B868C34B-0212-42D5-A6C8-BD7D8B39129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89CDF9AA-F954-4D4C-84C6-2C7C915489AB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C52522AD-1837-41B3-95AA-17D8563F59F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6C1A9E-ED8D-4257-9326-EA5B02A2E681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9E970AD4-5F1C-4509-9E21-4296843DF26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EBD4866A-FB12-410F-8021-D9E9473175E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97544C39-1109-4150-B17C-462C95012B2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0134F89A-22E5-4648-AB5B-A25A083B4AE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D5A304DB-A89B-4534-90A8-B8D69EBF892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40E0140-5543-45C4-AFD8-241A5B1C1A9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951FEF4F-57D0-4234-8A0B-7EF0552223A9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C7E84B68-7E91-4FD7-9A7C-5DB0C7E350D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68E6D4F5-C046-4E7B-BFE9-7269EC2E3E4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0D98C20A-45CC-4CF9-B4CC-CE621365CEA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1C00F8DE-23A8-48FF-A164-2B5DE03346D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87B59BA4-9B18-46E7-B32E-AE99432CF040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56678213-8BEE-41B6-A4C1-B6EF2CFD150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590C975-9F06-42E2-ABB3-781F8438935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389E6BC3-4352-40DD-B86C-A31166BE580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B39C3A5C-8C81-4461-AA36-001C5FE5C709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D5B0EB05-9D75-4540-A79E-8A13CF072861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2E9A7E8B-F6AE-4A4A-971A-757B007B146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FA913506-0376-4982-9BC9-291EC9B20B6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728D50A1-7D13-419E-B09D-9094DFAA6A20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C02BE68E-3DEE-43FF-B74B-36082B3A1E0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A1724441-E63F-414C-9E8C-BDBA2E94F81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E5795AF0-F09D-4F59-8212-54D59AFB79C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1952B5C0-B9F7-48BE-8074-82A87BB4F0C1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B3CFA875-559F-4C60-AFFD-F9EC6C3423E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AB93B657-2A1F-425E-9206-B40BD6FCCF0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CC22F6D2-23BD-4228-9F4C-E5E109FD81A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74A52C13-ED95-4305-92A4-30274FC92FC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DE8591B6-C607-4205-9E44-3C3E248B2D90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1A472BD2-3B58-429E-AC98-D3089C4E537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BEFA0A60-FD49-42E1-B620-32DEBCE0F4C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A33AEF3A-8B13-408C-A792-B0EB624612A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5997C6F2-3406-4275-9D3E-02F6ACF155B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B967DDE-80AA-4D5D-93D4-2F32D2192E4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7153A6CD-2F54-489D-BDF3-F6735EEE983D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A5B4E267-223B-49DD-BF2C-FFE9BD8DEBE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87D2199A-E905-48AF-937A-09652299022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422E30CA-6D1F-4F26-BF36-6CF1AAA8A1C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5F2342BC-C155-4F4E-928F-46B507DB8F8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5EA1FE45-C908-4605-8FEB-2D07FE53364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36BB4B6-BB0C-4F1A-96A7-4BACE14313F9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215651F-918C-4423-8503-0C9E78B269D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78CE3CB5-8EB1-462E-84CF-19FFF3DDCBD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EA184B5B-4DAC-411D-88CA-D307535FE48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CA107FBA-9447-461A-840F-D4D586CE3E6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2E2E4D20-E63C-4FA6-90FB-8A608C9FEBA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06A972A2-FF33-4AF4-A940-D8517921319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8C36B82-A706-485D-B2E6-A0A792BAFCD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7862CFAA-11E1-426B-B819-D5F5F4D6A8E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6FC76520-8206-4C42-A18D-A80C7E62F64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B39BF91D-161B-4D26-8DC1-A0E755A2E7A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A1739E23-77B8-43B5-A00A-8F78BDA9B3A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99096624-F2AF-473D-B111-537A0964BEE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B0F4927E-08BC-4393-AA09-4743EF3F56E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8CA8429-D6DB-4306-BE32-9EAD2C3D07BB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31EE1F5B-7C4F-4FDB-B74A-D34A89305C0D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798FF0FB-8F3F-4691-8152-92A8F77A3EC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9D1FAA9D-BDEE-489A-96B2-CB1FB243A15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63A0ED9A-65BE-40C6-95CC-A8D861035B2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F24A7A41-FC57-458B-B0F5-417A0035B3F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F77991D9-82CD-4752-9671-06B5366911B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2EA4EA1F-276F-4598-B2BA-EA9BA8B66A3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5EC04F3-689A-4AE7-B228-9F61AA0D639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99331E9-3562-44E9-874F-1E923160AD69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B8A06F0A-1A83-45C3-A2B2-76E35B5F154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04A5F2AC-48DB-4E7C-9F0B-0FDAEF07774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7CC7E854-7E4F-4DD1-8365-79AFD5AB26F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13BF3491-B16D-4C70-A139-DF6D2BAFFA9E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226E70B6-69B1-46F4-B0DA-1F47F47F4EC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4E975230-1C04-4ECC-AA51-0481D4EFECD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E3E89E7C-F578-4973-88D3-9E5259143B6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BCCEF16C-6371-4452-BAA7-54734E06FB6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409818FB-0B64-4725-A40D-41F8F3120449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CFF5206C-A155-48BD-A1E4-50735D50D58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8E6255E4-0C04-4A8A-B0CF-3A6EA1151BA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74BECE90-1C76-46D3-9DB6-9F8F17AFD357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216401C8-4101-4DB5-88A9-D47BC55A8AD5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514F02BD-0DA0-464A-897C-B3AF5277D60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75B484BE-D815-4D77-942B-03931280C0E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B9B0A3D8-A065-482A-A961-F62A1914B042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9FFCF1F7-C160-49BC-AD52-AD0A2C5092DF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C328B011-EB83-4B7F-9161-9CCCEF9605B0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95C0A875-74D4-47B1-A0ED-7FEF12133088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08517E55-4AED-4896-B9C9-732F7BFB1ED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EB505AD5-5974-4A90-8D1F-E0820EAA491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6E0D189D-A9D5-4F18-ADCD-F42CE97A2C80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E4744863-B954-428B-8CB4-7990EC523FD3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AC9BAFCA-9D1A-40D4-9F47-0389614FCCE6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85CEAC44-2A27-45B8-88D4-16735E8E018C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3F322634-502D-4194-9DF1-44EEEB284444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FEDFBF28-EC67-4579-9344-97E7F061024A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7A26B9B3-35BC-4D73-AC39-9E1C424A016B}"/>
            </a:ext>
          </a:extLst>
        </xdr:cNvPr>
        <xdr:cNvSpPr/>
      </xdr:nvSpPr>
      <xdr:spPr>
        <a:xfrm>
          <a:off x="1546302" y="436012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67317D00-243E-4513-A0AA-1FF2A904C96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5D05B4BB-E119-445D-BB4A-6F47EB6D850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1575CDF6-6C5A-4FC5-8CDC-33BDD9953C5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D871317B-8AD8-4753-A13B-71036382652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207C2148-B598-4D4E-81E9-92E2D407F17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D4B54617-68E2-465C-B6B9-3F784B18560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A3229A71-D859-446C-A04A-43E0F562099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1E1C5BC3-DC12-4E8F-A887-A05AEFBD56D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3F4A8D6A-B6D2-4347-9E9E-BA5BCE90583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766C8B06-33D2-4C53-9236-B11FC6598A4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F54214B8-129E-464D-8152-6CB5D91554B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A14EB206-1463-4060-BABF-304E04D5EC4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311EA908-A26F-42DF-82DC-AC8DA98DAA1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8702AFE0-502A-402A-A8B2-9380805291F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326895F3-317E-406E-A605-B4D79FEB99D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B4FF15ED-CC08-4E95-83CC-5FE5137DD9F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DE9E3477-D023-46FE-B324-33B12CDBF42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186FEC9-2C26-4005-BB4A-82DBD16EA9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ECB5CE62-8FED-446F-AF48-EB4ADFCAD01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BC7BDBF7-75D5-4AB2-874B-EE7877DE821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48AA35D1-86DB-4122-BF99-E166DFD2D50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3CEBDFAF-00D1-4302-A1F0-24EBC9A47E2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5B5218D2-934C-48C7-9FF0-85F574CEF13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2D346CB-1867-42AC-88E3-7E017883E25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09F1468-B6B3-410E-9641-EC38C7A73BA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91A9C475-E6BB-4073-A381-F56C5CB882A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C73B404C-A44A-44A3-A7B6-19798120EE3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111FC478-D527-4D4F-B79B-87C36927C2D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736DA20B-38AD-45AA-AE32-059D69DE1A4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B1E5D1F5-7164-4D4B-A3FB-78CAEF6464D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3A13CF0-219A-40E2-8DD2-E4667F4E984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74AA599E-6688-4D25-B6D2-6D86B148098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7EEE4A9F-0896-4763-9E31-918DEC22D23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3BCB317-F9F1-4F52-88F8-E83D5C6BDD5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FA9473E-CD6A-4263-BECC-8B39DA65831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49E26F4B-4F15-4542-8006-998725A873B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4213927-715C-4351-A261-4A254B1F035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9FED6A5D-04A7-48EF-B0EA-80B14D201AC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4972770D-9B3A-45F5-A8F6-0B893A78F98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DE68225F-F1C2-4CA2-B1BA-51128D8F871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5F2364CA-DDD7-47D5-A65E-18581A798CA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48C4613-9966-4B0A-AE42-B200385337D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6171CF1-459E-4AB7-B63A-FAA4D36144D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BE5D59B6-1845-4458-95C4-B5CC23073C5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4353BA57-435D-40EF-BCA7-B9474F25200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862EA0D-1CCD-4629-9B1F-25D53C4CA8C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4DCB0518-3DE4-4625-A9E5-9188FA30986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70726B7E-F482-43DA-B255-4B129CD0CFF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951EF8E0-1C8C-4353-9B98-E5A38B7B948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E7B2AF2B-476D-4949-B235-484E834B093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41AAEF5-DBF8-44BB-B2A6-E00CF46B871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5AF76918-06C8-4596-BD99-41B36BC2F6F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0570ADED-8E3C-402C-96F4-0042A57C790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58A39339-B7A0-43CF-8013-3089100AB40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5826575C-B876-4182-ADAA-34EF90C03B5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10F7A139-F7DF-46A6-8A12-CDFEA92D6A3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9BCBAE92-D5A0-4346-98F6-CAE06F917E2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2B60F06B-935C-4B7D-95ED-7005540EB90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59B9406C-AF60-42D8-B148-D64418C4AB0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AB7A1A0C-92D7-46AF-984A-8B892C615C8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41B6E129-F9D0-423B-BD10-DDF7FD8EDC5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158F036-6620-431C-A510-F8DE5FD4BAA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3C5D1F50-62F3-431A-87D6-FA8843B39F6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05B62069-42C0-4787-BC18-5B339283EE5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53D96824-8D91-4920-9C36-BBD2FC5EA8F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59AE1DAA-1D7B-4424-8B87-4AAA6DE95DE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FB16269F-BAC1-474E-AB43-3EFFB0B2A07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833557A6-0062-47C0-BAF3-E35654CEB78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CB7323E4-70EB-404B-B742-04EC6410621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946632F6-8140-4C6B-BEFB-06C43A705F7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776CBBE2-0456-4062-B775-135D3CAE49C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DE21096C-5A70-4991-B672-768FDEE5FD8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A54CAED5-2FEC-4FE2-A4C3-CA9197FBDF7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ED39B974-EF12-4726-8807-AF54FD01CDD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4A32109-A01E-4285-A480-B4E2DEBC0C2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4EEA7EBF-8159-4CDD-AF15-EA0B4B4F637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DCFE75EB-4A11-43F0-B25B-7C3DF38C401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F7F4A5B4-2CFC-4D9A-997B-C0506DBFE3E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F9059379-5F3C-479D-B857-E22005A3770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B9F3B6E1-8C3F-450B-A183-955346263B5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EAEEB1E-48C8-4161-ACB0-8874F00AF9C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8BB306AA-A376-4ADA-BABE-AF6F4F9BC6A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99683763-031F-4BA8-8F2A-4294F92DEE8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68F7E130-CFD9-4A44-AED4-1B4DDC66E33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FE44AFF9-7565-408E-8B5C-66E3F1B76D6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2A97BEBC-881E-49CA-A51A-923C6A0EA7D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35292E68-EC89-4CCB-A2D9-590A90B5502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1394429B-264E-45AC-B522-EBF68D72640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DBA4404D-F507-44A3-A5A3-B9641D5CADF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E7B9B200-CC20-4FD1-8ED7-68EBF934373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3BB53860-DDB0-473F-8D0B-D61AD75B1E6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F1E25576-7DA6-4BF2-8390-FC937C509B8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9FAFEE8A-0705-4139-87F3-C7A8BB4EDBC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4DE689E7-04A0-46F2-9C0D-2FB21894D79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F8446232-DBDE-46A2-A63F-4E40E0B0D7F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91CC5CCA-9C78-4B22-8075-7323A4595F1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A68AFF7-56CC-40A5-BB3D-338E78BE9F8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5C795B86-BA89-41D1-8F0B-876E608FE9B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E4A5AC7D-6EA2-4BB1-AE9F-0449DDA9212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D4EB0067-6F58-4932-8EE9-64843C471A6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0D57626C-2FAD-4998-9EB0-D424D644B12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D814F816-2D80-4ABA-9F5C-1D7F43C443B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442F6DF-5564-4E38-9EC0-13A2FAB50B1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D8DDDC37-DA3C-4BF6-9A44-AF364D1DB6C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7066E603-142E-4A58-A836-E404569D374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F03E023-4CCE-4A3C-98DF-A535BF09AE7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61D2F570-C9AF-43DA-8036-2B8562B9001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00288669-7625-4112-8D82-70F10292F4D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7481510-84C9-4629-A3D8-63B5ECDA3AA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8F28817B-5892-47BB-BE7D-D83B7D0CE27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01FDA29A-E3AA-4089-A92C-35BBC3BBD06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38CCD024-8E05-41B8-90F9-ED17CC0A469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8531B25F-1904-49E0-B1A7-4EF36040FE8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28E4A841-4175-4A21-BE06-974D7D66E36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DBBD7BD2-EFDF-4E4B-B8CC-D6C731D62BC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6A3FAD0D-0015-4332-8B89-25369287C3D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039AAE85-DEE9-4213-B326-22B252FC057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8D28E0EA-B993-4103-A900-EF31A330FAC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C9E7481A-FBAC-402A-9CDD-63CE7764886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6F5C34F-8C21-466A-B335-56DE59254DC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E4C689EB-C2C1-4436-AA5D-C91499272D4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1B9E9610-9A18-4438-BA8A-DE0A6503A6F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71FBE0C8-017C-4554-9225-1A0F4B44D49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FE5DDF1C-4165-4976-BED0-7F2457B1C66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EDEF7A09-00F5-43F5-82F8-66E66FE2E89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3D176C90-D29A-417C-8368-F1731CEBD91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A766D9BC-B7F3-47AC-9D3C-C2CB5AB41A7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6D4E7BF6-9B27-4FF3-ADFC-784AE3C35BA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B2B82BDA-170B-473A-B4A6-4BB5BF0013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B1C11C19-2F56-477C-AF07-93EFE16FA7D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69241463-247B-47CE-8EAA-35385E1E4A7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87F4F267-83C1-42D1-B226-78C85E4A19F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CDF24647-4815-49EC-BFD3-45F7A6FB154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EA41D913-B70C-49AB-96BC-A14E76137CF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B0B491E-95E9-4C08-AF6E-2D8984490F6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6E63E89A-338D-458A-A563-6042C001475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203CBCF1-BE8A-4D38-B715-D6370FBE227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0E237E9D-4F34-40A5-AC0E-442FEA8FC45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914E8815-D19B-4A1C-84F2-9CAFF50993F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38AEB33C-68A5-4004-ACE3-FCCA9591739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0B4A9F95-5786-4443-A4BB-FEA2E63E438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DAD35885-7B0E-4631-9FBA-60E26D22B31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ABEE3AF9-E2F0-44DB-BEAF-41F48C1FD37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295798E-6FB9-4BB9-82E7-EF51F7E1342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8CC577C9-1C81-4649-8225-2F129293223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610EE7AE-1EC1-4D6C-9E0F-BACBE4D10F5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6B474229-A243-4C3D-B74C-9598DFE2AF1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BA0A5CA2-5BC4-431C-BF4B-6B49A608194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743FE9C-253D-4C3D-B6C5-3A6346C07AF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89448E80-F237-4A25-AF0E-DFEC0EB358F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4D46642C-BBF1-4865-9960-E4FA43970C7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BB780549-ACEF-40B5-B8C9-01D48B6A885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93BB2B19-77B0-423C-B06C-A1AB368308F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A0A7B6C8-BED1-4649-8C63-86DD3E9019E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C325A20C-D1BE-4C82-85F0-01661D768B0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80F848E-8FC6-4FB8-896C-DBF216D031B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26A88EB8-E34F-46D6-A911-725882AFC0E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59C4466-01BF-431D-AF2A-EA637B19A54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A5BC37DC-457A-4920-9C1C-988D15FF20C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A8108BD2-A3DB-43E5-BF97-8B33D58D4D7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9CA58DE3-BCFE-484E-8066-8017C006CA1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E13AA497-A008-40F8-B93F-678B51A513B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6E994261-3F02-4C16-98C0-C01FFEFFF74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C90BCB03-079C-41F5-921D-BDED267EAE4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01BA084-54C1-4220-86FC-A3F77DB55DD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B4B09993-8206-43B6-80B6-CA67696A763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E514AE61-B5A7-4F0C-BE2C-BBB201BDEB4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DD157469-79C6-40BB-AD84-800B828389A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D13C79AE-5327-4EF1-A833-D2BC4E1913D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659A3BDB-5758-4248-B209-A305C58FE06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0E21F5D1-07EA-44E5-B36E-1EC81943E46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09E81221-9DE1-4397-B162-24FF850C101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66FEF8D9-76E3-40B8-B52B-602D2FC542D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41ED739E-61AF-4CD2-8D77-8DA6459E655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57BDAEA1-29C0-406F-A33E-1C20DC73203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3489B768-839E-4B43-849E-D8439A6AE77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C8A8BD04-4D44-47E2-8EF6-8D2B0AFFC7C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4AFF10DB-121A-4356-814A-61A6BEC0DD9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35E5841-E69E-4D26-A98B-9E27AB48D9E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CF443654-679D-4080-A22B-32EDA22278D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3CB9B7CF-1168-4F91-9AA9-6BD070B66A2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B60228CE-941B-4FAE-A128-DA0B34E2265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1A86291F-9C52-4A24-B6EA-C47750833A7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41F82D6D-608C-4CB7-9255-D4C9002C46C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2B35E33D-58D3-469B-BE33-FBBC4E812E2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7959BFCD-8EE4-44B5-B7B0-6F2412B7E11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0B4B123E-8BEB-45C9-83FE-849FCFEB7C0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81927E1A-45F1-4C3E-B8AC-3B0770D4A7D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D29EB281-3153-4F9E-8640-D9258B60AEA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C3AA06DC-4EB6-439C-B594-0240647C5A6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C1696835-6139-4DE1-B03F-EFC18BA9777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65A4EF7F-C8B8-419B-867C-7E11C28D510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65DE5D85-0096-466E-901D-BBBE647F831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3F9EA57C-3E50-4292-969C-92803DD60BD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FC37A0A7-EF1C-4969-87F2-C185C3864D4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7E5215E8-6EDD-43B7-997F-BD46A3EC2E0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2FC2697C-5C0B-4EB2-B752-BAECAED7FD0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16CBEB67-956A-417B-AFA0-AEB206ED652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6A111DE0-F490-44BD-BBF8-EBFC0C3C2A4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FFE16ABF-3940-4B3F-9929-113CED6E7F0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FDE86363-4829-48C4-8F0B-B38CA974B8A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EF42BE4B-0E1E-42FC-8452-F65C533638F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F010FC0A-FCDD-48F0-8AEE-441A4C10713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812761A1-2AA5-4059-9E7C-B7632D30139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A5474FCF-499A-45B5-8A80-6D07EE1E0F1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D5744B4A-CA56-448F-ACF0-3928DC42F8A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03BFD8D4-05EB-4923-BBC7-29726F55220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168E2427-1CFC-450E-AAEE-C2B68053F17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69EF1FE-66BA-4839-A023-72622C0FB10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BBCC2794-AED8-4FA5-9243-566FD32D61D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359F537E-21A9-457C-85FD-EB8934CBEA0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0383BEC-68F9-4392-B1B5-AA9E0658529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D3C588D2-4A6C-4290-B522-78BE845AC59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A7350EA4-112A-498F-B5C8-88B998BC3BB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B869B52A-813E-43E5-B533-91F19C4AB31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88637F61-C520-4AD2-93ED-8DB5B66CE1A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A9B65A7C-1263-4E7D-8F7D-3A4FC94E473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1B5F6F6-02C5-4543-8862-EB0002D20EA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D50C1AAF-8348-4122-A3CD-E5BA354CFA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F9F16DA-F277-48B2-8CC9-916388256BD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5BB304FF-DEB7-4074-AD58-1CFA9EC8B47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9A5B822C-06C1-4791-97FC-8F243398B2F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3878CE18-EED6-4766-99A2-E5F608351C5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8DCF0F02-E51C-4A65-9D7E-C8FC7AC2A84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5EADAB05-F52C-4D63-95F9-BC5A80BDB9D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92F60B4-2ABD-4F91-869B-F75FDAAB71C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6461D59-4DE2-452F-9F98-8A19C72FE70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43172FD-4FB6-4A1B-9786-DF8E9D5F16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565EF4E-4DF3-4C49-8FAB-07FF2021292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AE0ED8D8-F50D-4B24-A7BD-D39059ED777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306FCCC1-1DBD-4212-A9A1-219282BD92A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E708E61A-0AB8-4B38-A389-61942EBB5A4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0CF864E5-2F41-4046-8A31-F6D0EF01C75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89F19BD2-6C1C-44BD-96A2-3C1235A2AFA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F3E7D375-AA18-47E3-99AC-69761FBFC87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575402E3-6A68-4DAA-9C04-EBBAF1EF152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7DC45004-A3DF-4476-AD5B-663679F884F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FB16D3B0-A906-4752-8C9D-3978FE7B55C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D3ADAC56-9486-405B-86E6-D63A242CC9D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E4EDCF5F-45B5-4D9F-9530-DFAD1CAD837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3D26F1EE-7A8D-4811-AEFE-E9C36098587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0ADBDC42-D27F-4769-B5B3-8EBECE2B8EF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793FAE11-F5BC-4D69-9D3B-8C4CED295A0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2DB8A3F0-1D79-4C96-B4BD-9918529BEF8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8513B033-3210-4DCC-8DEB-8BCF53047EF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0AE052AD-FD44-4C4E-9042-F68BF74FBB3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FE7611C-BCC4-4C3F-AB6B-9D2706355C2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5377C9AB-6EAB-41A4-A058-34EC0C57E87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E8244A6-FBBF-4FBB-9D4A-FDA074483CD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6253DC9F-32B0-48CA-A7C2-32BF819BA6D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A0B132BD-F908-406E-A7C2-1E8D2B149EA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8852D4E2-12D1-4B5A-8318-E3CFCEF168D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35065FD0-6920-4CCF-9262-9FF895BB590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7B48B5BA-7977-42E8-8A8B-737FCC35CD6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CB6ACE3D-BE08-4851-8322-85A524A30E3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B38E7805-6783-4B7E-8366-10696C9C910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ACC1B85F-2112-4EF1-AAE1-46339CC09B8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2760C838-E12B-4452-B3A5-CFD8BFD780A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E3FABF7F-FB63-46F6-B467-B76A5A72A3C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39D49B66-108C-4177-A22E-68BCE70408C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28235614-771B-4B73-8039-C50174EB666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9A7C4486-5199-4CE9-9415-32CCD4EECCC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1FFE1723-5D84-4103-9B00-B4B8F7FF524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51E47FB-7CAC-496D-BC6F-D3426F48D9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6CAF6D3D-A881-4575-B1D2-821F2FA04D9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14E7C0F5-8661-4136-870A-24421AAC059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946F6891-4357-4079-B69F-4E8812A8D03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76C7A20D-98C7-4258-9214-2CD64047632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B9A658AC-DED2-4C6F-B1C6-3CF5D7B6090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7C07C944-5200-4942-BAF6-F9123C750AF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0E5AC4F-2599-4A1F-805E-1024E7672F6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1238B2F5-38FF-4E39-9250-9B08F9C18A7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055254C5-A49A-487D-9425-A556724E9EA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B6FE6CD1-8374-4783-9A8A-2B1FBEE7FA3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D2754C61-1C27-4DC7-8FA6-1425F316D29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822A4A6C-3EE8-4992-9F0D-53EC0B2BF32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F3EDF1FE-6623-4690-A2E0-98EDDADB0F8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87C47A6D-898E-4B57-9951-8E8AE6FC2E3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8F94BD1F-258A-4817-A4D5-702B5DD5AEC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CD19D3A6-C812-453D-B85E-86B155E275B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D7716DF9-DF03-43E7-98AB-EA669C54770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181D7249-A923-45A0-889F-049EB6D99A7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751E3D2C-738F-4690-9343-5A8872386D9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DBA8345-2463-4350-9192-5469E300DD8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B3ECAF98-772A-4B85-9F91-673F8C42591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9E9706AC-7551-459F-B264-2BB056B4B16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B6146BCF-BAF6-493B-9848-C83B868D03B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1C7C0EF7-C73B-4443-B4F6-52C06B6EB67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7D0636DE-5206-4AF3-A2E5-0A18D57A878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BFC076EF-B212-44EF-8891-70B08A9F634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E225DD96-1CE8-4F1A-A23F-599D013A164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B80E6388-9DBC-4506-8AE1-B7E82838F65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9882D690-03EF-4135-9CC3-46CAC721C08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9A5BEAC-F18C-4934-BD32-4F9B1E2E5C0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1B41841D-BF28-4DCF-A472-95ACDCDE64A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380535B-AD0C-48E4-B927-73842E4198A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89FE1BF3-E7D0-4246-9359-E5B2ED23D60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0C0F1D60-87FD-4B20-BFAE-767E0C0E00E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46F894A0-E83E-4D73-9FDF-7E434CCD67F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97028612-A31D-4CB6-8184-82816E87670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26E99558-1914-4F20-BF61-3473C86D908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E587B34E-26AF-4F9F-8763-8C16649F5C2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1BE9757C-43FE-4BF7-98B2-513FF3B9C03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CB76CB9-BDBE-4DC5-BDD8-C5C2212BA79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2C3039A1-AF01-45F4-BECA-4CB57066FF9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C675A02F-B4B6-4E7B-81A9-0E422B05B83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CD278D8D-4177-4DE5-BEC3-C829780D513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96F6803A-042C-407D-8C08-CEB48ABE8F9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FB1D3B65-C203-4F60-82BB-EC71C3CFAA4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48DA29A-922F-4519-ACA4-CCB9F7F6456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D6FD627C-A220-4AB2-BD00-CE66782015B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68A4190E-FAC2-4BBD-9989-62DE0171C1E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F5FBECB7-7EF6-48E5-ADB7-98B61FD77AD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092FE9E3-362D-4E8E-9D11-20E213FDD71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15D93DD2-50D6-4450-AB41-538E7472D9C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70ECC2E9-9DF5-4E4B-BE5B-F63BBABBC52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B4CDED2B-E111-4D9A-9E18-7B944AFE0EF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687FA5F9-69CD-4D09-9B3E-EE5A42806DB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A6746FF2-17CB-44DF-88A6-384A499DDA3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76E5632D-68BA-4256-9208-C300D0EB6B7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96BE6AFB-3119-4398-BAE3-493D54245CC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A0F41542-2DAB-4154-8D48-3FE4F26D658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A2BA6CE-3440-431D-8918-088D922A74E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35418A19-4B05-4A9E-B60A-75CF2FC5983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D3FB7AE2-4E45-4CD6-864D-C75A1F6B4AA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9113C157-8CA4-4CA9-9510-F2C72272514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64A0BF88-6D13-4F4D-BEEB-D2A7BB1CA3B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5E2856AB-F66A-461C-8A0E-7F389C0B273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5CE623EC-36FF-493D-A43A-CF00C2F3C09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AC3CD35C-92AB-43FC-97A4-C9E3D8C0DEE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85F07B38-5610-4905-B47D-B44A93D95D2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66BBEFBB-ABEA-4B5D-8939-5B9A9506EFE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6A5ACCA6-A885-43BB-B3EF-CD1BE4358E8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10E36FA-7B05-434E-962C-FE82C5F34F5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067E277D-CFCC-4DB9-B023-BDBE9BE3F50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C26B01C5-D89D-48DD-8152-BD299DA9145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992B785F-A5C4-48C7-9693-847D9027E1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EF44F53C-9D0E-4236-97E7-6EDB6BD7A87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7934BCD9-1D10-44AB-9DF1-8FD7A2E2761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1E55484C-48D6-416A-BBF1-CC720971168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62F144A5-84A0-4403-8247-004C1D8D249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AC5FE472-A10D-4345-8806-079FAF70941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4E8A3739-EE19-4CA3-B2D8-3C3CA773987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358A585E-6318-4D98-BC18-AF19DAF6A01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6011B2EB-1180-4F9A-911B-8699EF47CA2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B8493982-1220-471C-AEC7-BAA6C4C6080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6B1773BB-CBA7-4EC6-B8C7-2EF5DEFFE1E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1C4FF12B-1364-4D4A-BB9F-06A887C5558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7AD8112-795B-44BF-9824-3582451C2E4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203BE159-565D-4DF0-AD35-34588850757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46C72590-3537-4A4F-A1DE-2F720C34837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C0D492F-C2B6-4AB1-BCBB-82B2C6C0E00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C6814AC8-4694-4337-B46D-11D9B53307A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D682D5C9-C72B-458C-87AF-BD986DDDB77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90AB9C88-4A5F-48E9-8014-ABE13C64081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AD809D9A-113B-4EDF-96FF-F3F8BB56FBD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9C03EEDD-6865-4005-8C4D-D19D4955C44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29907AD9-5A67-40E8-B631-9A2E92308AB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045A4104-711B-4F55-8BFF-590CFA16BE4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7A51916A-B473-4ED5-8128-99BFE13744D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27EBF048-A2CC-411C-9FE9-0AE4204BB96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0EA23351-DE87-4FEE-8795-C50E9444DA2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758E7D20-63FF-419B-BDA7-806CD5EF2A5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017F84AC-5A55-4260-8C40-BA5F313EE27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59070F9D-51C8-4E32-956C-AD82C086000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8F0A2487-42F8-424A-901B-548FF2B4DF9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362C1E5F-A14A-490F-96DB-80728F9AD45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6E1541D4-BD1F-462A-9ED5-0C17BDBD1BC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C96DED3E-5BED-44D7-BCC9-44617C90C75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28B3ACE5-B3A7-4043-9DA6-2232E912677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90337C26-4686-4608-9222-F60606F8E2C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333DA490-39B7-44A9-82B7-10CFAFE5C52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6A78B9A9-6E40-4C9F-B104-DF84CDD7DEA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1FA45B83-4782-448D-8CC6-E67B9946BD3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9DFC4DC-A814-4093-A9B4-8BD630130B0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BA786305-96D7-4F10-8921-ED117439B9E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9D03A7AD-0F5C-4F1D-ADBA-19DAB2A6A8C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43F52A1D-020D-42C6-9387-DDB25AF772B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CC7333-CDCC-4BE5-A94D-A45E31210B8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98FAF9C8-070A-494B-9753-CC323B8F278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5670F191-9733-42FB-AE40-5D0AC49BBFD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A1BCB051-B0CB-4234-ACD4-8E19F79F423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4DE09670-E484-409D-85C9-518490FCFC2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13114B7A-4398-48EA-80E5-1AC5574A32B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39ACAD2F-76F9-46D9-90F1-48AF67265E6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F3EF08FF-4B05-417D-B7E6-C9D2B157CE6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E3346C47-550C-4DA0-9EA7-8F826FF00FE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D873FE2C-3ECD-4C27-B2F2-377D8503B9D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4C3DDDC-E3C0-4CF0-8BF1-C7E7A96841F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62D42648-7D80-42CB-BA74-F9A8D8FDDF6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7FF8D693-B49F-497C-A88B-BBC98916C2B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C5EB3CEF-2423-4536-852C-6B2399C9E07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F02254E0-2561-4323-A41E-896FEAC9554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4E822AAC-8EEC-4BA7-8763-6339E8E0331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CB062D75-F99D-4702-9E65-B27E69BC3E4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4D445186-0264-4800-8E9C-B7F4AFAB9D1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C89D1215-FCDE-43C0-A0E1-62463750445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80657577-8667-47A9-B6B6-5AA1DED485D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D7D25A93-D190-4349-95EF-49BD619538E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DD4C4C44-11E3-496B-9AAD-A5B301923E2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CAF2ED18-BB28-48D3-8017-D679126EA9F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1DE99BFB-C5CC-4938-8C9D-7F7F867DCFB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4EE303DC-5FBB-454C-934F-C7650230509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DAAFC27F-982C-477C-A8BF-94C3647B43A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21EE4A47-D720-47F4-9363-ED569D2426A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CA574CBB-0CD2-40EA-9858-F92CDF072DF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F6F238B0-CFC1-461D-A4B8-A23F7D71623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3B5A221B-0584-432E-AD1B-1B16ADB1B1D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E1154559-A1DC-4891-83E1-90637106904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1687882-E576-49DD-920F-4931088436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8AFD0EEC-EBC5-4875-8510-F3BC86B96BE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2BC36AB7-C52C-4430-B38F-151002F8E67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0516C56A-6A2B-4A23-81B3-C3D8C374DA7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B8ACBC42-E9E8-4975-8A9F-B08953F2BCC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C1F0EEFE-CC75-489E-AA01-EC93D5622A1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F49BE126-467C-4F99-A7AC-EB3479EAB6A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20B8E3CA-05CA-4018-87F1-B8DA9C3CE77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EA687967-FE5A-4DC8-A042-EBA3DBE037B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79C6AF5D-A161-45B0-A44E-041F41F0856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F5281C6F-92E1-45F0-B953-FDFC0296DE6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67CA53EA-1F18-47F9-AF5D-0B778D3A06F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2CAA2E3F-C037-4CEF-B08B-724825C9670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EFF4014D-F891-490B-B0D9-FC596FBB58E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0D5282B7-0CEC-4958-82FB-4B9CABF9EDF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EF5D2014-D143-4B28-8C74-79CDCBBF699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CCF81AA9-5692-422B-8CB6-B33C0BBFF7C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AF518D4-47D9-4D1F-BC5E-789C9779872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FE3F8BF4-89A0-4A27-900D-EEB94F8A641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652F3AC-BC78-48B9-9660-766719B15BD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11D5CDE-E399-42F8-95F5-B4A38A0BECB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F97957CF-7933-456C-A4EE-42E57F4CBBE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88336D58-1081-4302-88CD-029A22E5896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C4F9513-0BD7-4B84-8480-77BF794B449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2957FBCF-8543-48B7-B8BB-4C89702816F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08213689-559B-4870-8913-71DA28253FE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7DACCDF6-3268-47CA-8569-8417FEC089C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7A8D61C-6360-4FAE-87CF-EFAB52DAC75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D7775B4-56E3-4DA4-9480-705A0AEAB54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E9D175A6-8AF7-4DFA-ACD7-32D77B5842E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E6971701-B018-465B-ABC6-F11292AF99A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1D5D7075-66B7-45BE-8923-5146D12D3C5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8BEFB47-092C-4267-92C6-078D4610D94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9E8459A9-4190-4FC5-B4D4-45AC4A5EFD7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DFD4433F-8A85-4E02-9718-556848C441E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D8109C71-3657-4302-B387-5B83B986843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E5641528-E773-42A0-956B-238CEA7E7C4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6A035EDF-B011-41ED-A6EC-4FCF7671C48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BCDC8F8C-6CB1-436A-8D54-54C6CFAD57B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87543529-D85F-4FEA-B3DB-DBAE7ECB84B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A4B26A29-FDB5-4C2B-A669-B31E8A10E96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49F01BAB-FC10-468F-B78A-144C4172C54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54B2BAA1-BEEF-40FE-A811-F899EF802E2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5670EE00-B65D-4049-9111-251835D23C0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D946F626-F7EF-4E07-95AA-3EEAA909ED6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97319232-AE30-4452-89B8-634224310C0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5EECA6A9-5661-4874-97CC-3CFD8F1BDF0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049B02BB-6B1D-4EB2-AE17-4A0AEAA946A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AB8E584D-39F0-4154-890C-5C0F4BC76DE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C630F132-F93D-4A67-BF37-115B0E02167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F163F4CE-C609-40EB-9698-A3D4C5A4574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42C841F5-C448-47B6-A6E0-505CA3135F8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FE3F73C3-F34A-47F9-A61F-A74DFAC90E8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9AE64222-735E-407E-894D-30CF9A4E97B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0CADBC4-945D-47C2-AA89-5956F6EA028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D822C39C-EE61-4E95-A81F-8EEF0E5D640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14A9B669-653D-4E07-9104-39706213675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298F9E2-A296-4DB0-ACEC-F746411CB79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445219A7-D189-4366-9A47-A8D01EAE5CD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BBF8D7AB-6442-48B9-A9C8-E8D23F130DC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C47035E2-9F64-4124-A182-687EB1683B6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0B447C2-8B3D-4460-BD3D-3640A265A7B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25B053D-376B-49F8-9220-3D9825C7A89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9008B819-5421-4E92-93B4-454FE8B2A14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48A513A1-AAB0-42B5-B330-832B7011DA6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21942A18-AF30-4F5B-BF34-DD6FAF20EA7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3A213A4-DD75-48B7-A4EA-D1ED2A7F0A8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8B1FBCA3-0F19-4BEB-93A5-1F418A430FD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3EB58FDA-7C32-48E8-90F3-11FB2F18E0A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9D9C896D-E26A-4D9E-A3FE-2C6EC2D3725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7F2C6BA4-A950-4E5D-9892-0F8C4754229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E0B55FF2-2085-4DA8-AF36-92F17BA242D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F8EAF307-753D-4AA6-8F8A-D5C59990169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AFBFE819-C84C-404F-BF62-F4160734726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2BC7E39F-D6DA-41D1-8F10-3D7C96679CE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D52C2BFD-C4AD-4F93-B914-9554B30D5B1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DADC25B2-3DA5-489F-8704-A2F12CD0166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3A7AB083-88B2-41DC-A42E-4275EE5A277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BCDB0004-DA26-4716-A472-D727E50E6ED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A37243DF-1E69-490A-A083-7973B0DCA17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FA27D03D-91B5-417D-8270-4D1BD8F6F5B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C6D7C36-821E-41CB-893B-0A0380D3FA2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732534CA-90A3-47C1-B6D4-76435CC6E17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93B69C01-D002-4227-A448-3FAFC74C800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91E5EAED-5C09-456B-BD62-455EE41259A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077776C1-087C-49A1-8652-B89B8C5AFC7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F7FA4DE5-4697-4A50-AEB8-26444EA9070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6AEADCB4-11DF-4A38-AAD3-0DB209E7099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6F906119-65F6-4B69-BB57-4D576243844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CE758B78-29B8-489F-A8A2-BD95DBF7BF7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F86EE51F-448D-4B0F-97B8-47805815049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E06C3493-25F1-4DC5-A78E-BBA854FBD14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C6DDFD1B-AC75-4FD6-8445-85F8AA32F6C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B7C20F50-BE3E-426D-B524-950B1724C12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1A79234D-3A00-4684-A579-30E80EE0E27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6F63171E-F3EC-43A9-9D6F-E1319B3A2E5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3818FD7F-4BF7-4F00-8397-B9567280A8C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720A9527-38C5-4983-98C8-E0B14D3AE60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B4F224E8-B0D0-4951-8340-D6F9E7317CF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D3238157-06F9-48D1-A1DA-0C2205D0BF3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8D73BACC-C0AF-4D5F-BA0E-BBD7B03E59F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6A3789EB-F6DC-42BD-BB7D-D05CF6D21D7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4E17FFD0-78AD-4FBD-9E56-C9B4B2DFDA2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F4CC8894-A418-43CC-988B-DB749FB8617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D6591144-8C5E-47CA-BFDA-674E1184B30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6578792F-4F28-4C03-84B0-D4799E14C6A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AEEE7869-B87E-4BCD-8EE5-3759F83BA71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6C8AF5E-A087-430E-BC85-9BBE038AF75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E6284D2-FC5A-4CD4-901F-4C230F6540D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17E729FE-2674-4120-BE62-96A6BA22912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178FFA6D-7BC3-4FB4-A913-CBEA63313F1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4DBD6FE1-7A41-4369-9A45-3C3F349079F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AA20B7BD-4D9E-4EEB-9529-5AEA7B89F68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4E7A4F1-6A4A-4F32-A599-AD7AFCF5741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67945959-665A-40F3-A0FA-4C2EFA36687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7D1F2CC6-71C6-4910-B169-6E53B2E3BE0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019D1C61-8BB9-4262-9F64-056756AB2B8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D0E900BA-0FE0-4C43-8B6B-9FBE2DC420D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D524C3A7-0077-4B63-84C9-B8B0FCC82C6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026157DE-985E-4B92-9761-0FB266183D4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D35396CA-B2B7-4832-A353-535170B8294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2C10924F-56B4-43C2-9FD7-C801153FC69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3D859839-4A25-49CB-807B-2154F3F055A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03A0E25C-ACDC-4EC0-9783-2436EAD1A17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0AE4B16D-B289-41F4-B90C-394FDAE010A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34017BFE-62EE-4118-BF03-4D6397015AE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777E3FE9-BE49-473D-970D-6D0EF83C4B4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BE49747F-4F97-47F3-82AB-DA896BD8DB0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51992F7-3E0F-4D92-98A6-ABC70C84B71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662F60F9-2878-46D4-81AB-0450EB8339E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15CD6C65-2BDD-4401-9E5F-BE965F49108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89E3F6D0-F167-4F45-A7CC-09A4987C379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3E2AFF5A-DADC-47D6-94C0-2F712DEE8DF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BCE756E3-53AD-42AE-B56C-7CA7B961779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71A815F4-F433-4937-A28B-F5AB28E514D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B3802010-F84D-4619-B819-508529568F9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E471E2E8-026C-429A-ACE2-8E09213C8A5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71801DCE-5F6D-485D-A1E7-14B46EC0984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53207D5D-BA8E-41FE-8D0C-08F5D448753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DB1615AD-B3CC-4E5D-B6C7-5E4BA913DA6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3651EF1D-AC68-43CB-A498-AC96840674D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88EBEB62-4B0A-4963-AECA-EEC7DD31102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37600B1D-5F79-44F0-8667-041017A907A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4DB02D8C-5F70-4F4C-886C-B6EF819C7E5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8A980D91-2876-446A-93FF-FBA45ABE465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CB126B95-AC07-4313-8319-C9256C3BA57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0F9D2E81-0D53-4D34-94C7-0E2C975F8C1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110DBA3D-B1B6-4176-BDA9-0F5DF38E816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1F5C9D7E-74F8-44FF-9597-D07F04C59D2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68DF562C-54DC-444F-AB24-B7AC01E0B94F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CA58B276-E9EC-4FE1-9F74-FAF146B8B12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14061D76-AE1B-4059-A0CF-00E994E8050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42DEE24-8D5D-4034-8DBC-93776C40833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AD95BDC6-0C45-479C-AB65-CFB39253B56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E68D0C4-098D-4127-8121-777C996B651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C2F8EEC4-CBA5-4328-B790-8AE32F0743B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59A41D38-E11E-4DA5-8DC5-2BD168E2EDE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A860F375-8D1B-4BEA-9909-0D9A3CFD8C9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20D6EB46-5F69-4F63-BFD9-150E57FC532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8D944C79-D780-4DBA-A2FD-C9148CC38E3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C89E2AAC-E3CA-4736-B379-41E25BFB32A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8FFC259F-2459-4AAB-B304-DE11D674EBF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373334D2-8564-47A3-AFC8-ECC0F8D58BF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A6C1CAAE-A3B6-4198-BA52-98810B28C20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09302A81-6388-4AD0-990F-8B4BC16E66C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B1DE415-5F39-42D1-8FE8-D6618CD7196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1AA4ABE-39C1-43DD-816B-86C8F0D4B4F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CF618448-2C7E-4AC1-A71C-9B0E28F44DC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AFD3E4E2-3259-4B20-8C12-19F80F9D3F4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46AA43F5-B092-486D-88E0-77AFD6C397F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48C03AED-6B17-455D-8A51-1A28807A4F9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A9329EAD-C9D9-46D6-B59F-BD1F49D532C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B2CE3234-8920-4D71-AFC7-994220B6FC6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E3E0FA93-4792-4E00-815C-E0B704EF7F6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BD9025AA-7497-48C7-9120-532603800BF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B10571C3-4C9F-484B-9F9A-4A07962143E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68B4DBD7-7998-4291-9C6B-F4D31F4ADA7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42D44F9C-5555-4593-A475-3BAFDA41FE5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D73E3F8-B5A5-4F3E-B44B-FAB6377D6FA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27B18C0B-C8BA-4128-BF53-C43BD66A1FC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216084F7-3BF5-44BF-9D95-705E91E1A0F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05CC78E0-6660-411D-976C-5FB89675EC4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67C8B3F4-3079-46C9-9752-D8CABF596A1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474192A-BD42-4C71-9BD8-8E123C3FA7E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94C72E2E-48D0-4D99-A752-9451327FB83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D7D1DF1-3B11-40C8-9573-1536B031622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7DC4BC21-042C-4A76-AD6E-FED65A65A50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C9E51CAD-98B3-4D7F-AD3F-DDA44D9C3DB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0FA83F5E-4F2D-4EB9-9F61-E8EE1096B33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DAD4EF81-EBE3-43B3-8390-3D1B8C98A4F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A6AB1F9-C7B9-4AE8-AD4F-A37728736CAA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76F1A9DD-4A9A-459B-820F-3C40AFE409C2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E460EF1-B45E-4536-8256-11CEBEC2BA8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A22FE00-2BFD-4FA5-860C-3442FAB3E049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2492D125-78D2-47B7-BBAD-0F524267A77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7487CEBA-A7A7-4FB3-946D-8E4A6FE7D2D4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E30841FF-E386-42E1-99A1-F71D8AA6C73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4F82F372-D308-4BB3-82D4-C8505852A71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FC3BCCF-2C16-4949-812F-455585F9C6D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A01D3F-A65F-40D4-9568-CFEFEAD776ED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1ABF505D-CCE3-433F-B469-4FA19502F05C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CA325850-51B8-495D-BCFB-7DD7F42EC350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95D8D3B1-8F93-4BED-9DD3-A2CE228CF1A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F533B82-B748-418A-A9C4-3800F697C0D8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B7263ED6-8692-4938-9349-F67DA6F19C2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88B8CDC-6BE4-4314-BA7E-C978F4C5ED55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B3BC8E3-0E90-4A78-B50F-60C6DBD3EBFB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61C99F60-CDD2-4008-B17C-15AE6A03255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523980E-3DD0-4CE1-B7E4-71CA1189D96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56C42DE6-09B1-4772-B444-F6D138D7C183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BCB0384E-798F-4809-9A1A-650C591E9526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4B7680FF-4FDC-4E5F-A5FB-0D94A66D09C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1581B1C2-4126-451A-A874-B755CD53741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A4893A7C-CC7A-498D-9436-D9E0C70BF2E1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618C1254-2FC9-48D5-8B83-05413FF4C297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4FA58505-8D42-4833-8640-F2040AE4C5FE}"/>
            </a:ext>
          </a:extLst>
        </xdr:cNvPr>
        <xdr:cNvSpPr/>
      </xdr:nvSpPr>
      <xdr:spPr>
        <a:xfrm>
          <a:off x="1546302" y="67762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70960169-05F9-43C6-AA23-63468D4A931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43DE308D-98F8-4948-8349-DBBBB3ABBE4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A9D8D142-C85B-4052-BD57-E21A4C0C42C4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43FFC9F-3FEF-4EC2-BE75-A1A07F3C178C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A116523E-2938-4AB2-B47B-4E6A6D74833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0F34ED0A-5CD9-498B-9676-6C526565AB7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4D7273BA-6B90-48AF-8583-59320791446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27ADB2EF-5A7B-4506-B4EE-E53DC946264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4094C08-C5E6-464A-86C6-3BA30E297695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541A882F-80B8-464B-A233-142C643D8E44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9EFECF73-0D45-4953-A119-6011F01EA7F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A83F0DDD-765B-434F-BFEF-342CF7DE417C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DF4EBB51-9E13-41E2-BAF5-B7F8362525D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9E6D1FD-FCE9-44C8-B0CB-D7D1F44C6ED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C3BC6A1B-6DA2-4FA2-9358-4FDC3698B5E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F85B885D-74A1-4C20-907B-536BD2D5D37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A8D26D7E-CCA4-4F7A-AD8C-BD9A68E143EE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EAE9A947-0F7D-4E3C-993A-C41181A848B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02279EDD-122C-43B9-8D8A-AE4F5CC89DF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720B4327-1879-404F-868B-9F560CE68DE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B8A0A1D1-2CE7-4AB0-8689-847EEEA51BD4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5AA18377-9164-4E5B-89C9-B8DD9C476F8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2CACC45E-D26B-4990-A7C5-886044BB328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6B610E9-CEC8-4331-92FB-DDC3A931F54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7DDEC26B-4AF1-495E-8BE8-63CD20F2A185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83C175F8-2AC9-49D2-ADEC-3BE15815BB8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29BF28C6-28B2-452B-913A-46F130A7160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78724636-9592-4769-9DAE-38FB712C2486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10B29FF2-7A31-4CE0-BB52-A95E50A2895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37403198-6D48-4ABE-A7BD-58266A58FB35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5999725D-903A-4B81-9D3D-11B3666EBAE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2B0BD049-8C8F-4288-9C68-7998448A3EA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BA3E73C7-16A5-4950-B305-6CC1DE2591B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18EB422E-337F-46D2-A8F8-66461CBE3FE6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A0C0E5AB-E263-4F1F-852F-B63B21C09D8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19E89AED-044F-46C4-8A4E-50272E20A09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E564756F-2504-4EE5-BC28-C8F29911794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86C8DE6C-5EDA-4EEA-939E-B13AD4EE905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001A195C-3BA4-45B0-A754-E99BA498608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D8EFF535-BEFD-437D-80D9-BEFAA6B7147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E0151553-D0CB-4720-A657-DCC08B3737F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91CD81F6-C284-4BA2-A079-B6D58B0C97A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BCEAE847-5CA9-4ED2-B142-F38243958BE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5EA25971-D7CA-4385-AD18-61A0C52BE93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3189582E-0135-4842-BB09-D3EC4147F0E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C2BB355-9A0A-4323-A917-10527D4A99FE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D0F9676A-2D5D-4FAF-BD90-265DFC060B54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79DA0578-1A02-41AB-9371-8498115BC31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3B63F3AD-B94A-49CD-B4C9-B89AC6D66D0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3102897-2721-41C7-91C3-9D70635478C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C79C4C55-C847-4E68-B900-47845DBB45B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0792224E-E24F-4EBB-9097-74776DB7A8E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74D3D2AC-DE1F-467D-AFF8-22A4EEF2F384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44A00841-CE16-43D7-ADDA-D011F0AD186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B8B0E2D5-A0E1-4140-89BA-36973B9C7CE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879182A4-2BF5-4073-974B-2C887AD94C16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154A3392-31E5-48BF-BCCF-B4D3486F909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C5BBD2D5-22B0-4BE8-A5C9-05CBE00F9C2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87EDFD7A-A1F1-4420-A2DB-223966BDF06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B5B25269-37ED-4E27-B269-84518D88988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57B5CFDB-8CD7-4AED-A9F9-C7344B29C65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C261CBF6-ABFC-4E19-8B92-7F5AA8293DC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1E197AA-CB24-4AE3-A82A-509C9AD5EC76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18AC452-7D10-4E8A-ABB0-8A1A3E7FC7B5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91ED629-E394-4B88-B871-E697F44FADD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248C9460-4F00-4DF6-87B2-11CF60CDAD21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87C0EDBA-C21F-4925-9F74-B6359A73B2B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860E534A-A370-4F37-8171-F5596C80471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0EE99010-59B4-4FC1-9A8E-15CB7A38E66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054A6B2-3F8F-4DCC-AEB3-BB3B88B6E19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6AB4F210-46F5-4C25-AF5A-1945C253F876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D4610061-EE41-4013-9C3A-0305CD0D9DEE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51F196-E27D-4B93-B2B9-F78055D65C2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3E21C1EC-3931-45B4-83DB-84CB6A56C4C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B8F501E0-29FF-477F-ABCF-8A17FFBFE5D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CAA47CC8-835C-4249-8BD4-E213AA82A3E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3488747-602A-48FE-89D8-574E71AF45B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E4A14FE5-B705-45EC-9FBF-A349382C847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AA70A9F-4C3C-4B6A-89DB-C7BE9803DB2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FE92BD4B-BD18-44FC-B8F5-319C3201CDC5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D7E9E1E3-8098-412C-8AA6-65E3BFEA73E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3D40E20-A6E2-4A12-9E3C-DFF680F5112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3D1B4F43-CB99-4B14-A891-B5FAB452DFC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F74B6849-831E-4BEA-9F3F-CB589C1D70F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09BD6F72-0A7E-41AF-B673-CF4B1E08AC2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E52794BC-42F1-444D-A083-FDFA4AD7AFB0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1D9FA043-4C9C-4366-BB17-55CBBC816DA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338081A8-91F0-4D52-AB73-D1FDB74334D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F837F7C0-9BD1-411C-B048-EFA45C647CE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5D7A90DD-B7CC-4583-B94C-76B71EA142D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8EAB2B50-6ED0-41FE-9A94-336B8AF7F54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13C6DEBA-CCFB-475A-B32D-C0B49E9E659E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37A542D6-C3A9-461F-9906-1FE59CB7038A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01B1F0FB-AA3A-491F-BB15-B215D66756C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E6CE11B-6A65-4AF9-A304-C2A0E9CE990C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BAFF04BE-2677-458A-804C-874D16F25DC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60992AE-D114-48FE-899F-EA2313AF5927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1C5F5E8D-63F5-42AD-B803-D90B31A0D5A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514534AB-F7A3-494D-9BF0-CFB66FC67B0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EB31EAEF-0732-4E17-9FC3-409B7F6C87C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81631B22-A669-4F42-A5A7-595DEA7D2CAC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05AB60B9-E156-4B0A-94EB-D53053333087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21DD6F06-4927-4AB1-969E-00727F5F768C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2227AD23-6442-4E2F-952F-7C65C5C70E5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2327B1C7-220D-45B5-AF51-803CE00ACE4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131531BD-432F-42F9-8466-508C2E0D0FC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D28B3679-3D74-40E6-895C-D100F69E2F3E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6A756CC-2F7A-4378-A76F-D395196F76A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2D3B3ABB-88F4-4E56-984A-162D72C41132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2C06315C-170E-4731-9F27-0F9C0F32ADB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BFEEE134-F5D8-4EC1-8BF3-414BB213660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DC1755A6-DD4D-495D-BEEA-E0F7F47198C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F993E537-8BC8-4335-A54E-1E118EC81C07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B86FEF74-D68B-4A8D-B507-782C2A0A3DEB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1A1E48EA-B837-41D1-8E70-A68D909914A7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EA2380ED-27C9-43B7-8255-1542B1847B0F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B16C2C65-C73D-4260-83A7-6272FCD2BEFD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199EAEC3-3562-4E32-BCCA-0BC3AA2F79C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4F6E0F79-44E6-4A3B-A7C6-3FA1EC5A98A6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6CF270C3-437F-4BAA-8FAE-2ACED4473A48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BB7E88A4-1D69-485C-A84D-9C1A728A56F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57D78CE7-E548-4627-9766-6F94E93935A4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120A28D4-A342-460C-BDE3-13631B1AC603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A9FB9F34-2A05-464C-8D07-5007D822497C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02F10E4D-0612-4A4F-8E76-018F4F9585E9}"/>
            </a:ext>
          </a:extLst>
        </xdr:cNvPr>
        <xdr:cNvSpPr/>
      </xdr:nvSpPr>
      <xdr:spPr>
        <a:xfrm>
          <a:off x="1546302" y="751963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F0D31EB1-9015-4D00-99F2-6FD8C0C4178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DB41983C-2FB8-40A0-86F0-1133F23521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4684E669-C6BF-4F0D-9394-9EABF5499B1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B7925F89-062C-47F2-BF71-7BA16F823D6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B9147263-2151-406E-A93A-3A0A611C748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BD39D601-0BCC-425C-B3EE-52C73955AAD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6DFD4DF-10B4-4646-8919-1564ECF5F91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DEB37262-D9F1-4C3B-A15D-0CDBE55DE2A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68471564-D26A-4354-B3CF-613082E693D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15B91D02-6C3B-4910-A1D2-FA83A6CDAC3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D74ED743-54F8-4D8A-8671-BD2A490AB49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4DA33CC-5E11-47AE-BF18-AA3B8B3D5E7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AB199097-598D-4FA4-9FA5-38CE97EBE39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D0CDAC51-BCC1-4EE5-A81E-6CE9C36D9C8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CA39082B-8A51-4D0A-9645-FBC947B5A28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5A4781C7-7C90-401A-AB32-707E3FECE8F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FA918127-CD03-48D3-AC0F-FBCF719D738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BE7975B5-83E4-42FC-A00B-8E31ECE8729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6CD1CEB4-768F-43AD-AE1A-8A364C09A43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7435B42B-3087-469D-8B54-AD0B1DF48E6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99662B4F-D733-4666-8EFD-C4B4DFE9621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E386ACC5-A7C8-4947-8526-AAECFCFB51C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A0506F7C-C6EC-4568-9B0D-88D72993715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17806AAD-0BFB-4212-9A93-50AC22D9903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BEFFD955-F85B-4A71-85F5-76316E3293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3F216810-C821-450F-891C-9D19C312539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A0878BD9-09F1-4460-BAE4-235083668BD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9FA4F102-BCF5-4773-B2B6-47041F17122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4A7ACED-7394-41A9-8A95-803BACBD86C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EB720BFC-6935-4C5C-A18F-850868D8E77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25E9657A-0236-4A0E-8804-34A0A86D4FA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E296C3C1-E195-433D-8C4C-011038E412B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C0BECE1B-3D6D-4E01-9724-AA9AD3C207E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10BC2066-03E6-4AF0-8337-F7DE5FC83B6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81F229D1-3A12-4A6B-A276-3FDAA96B1BA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D45547D-1B3D-436B-A9C5-C7BE1640161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487F22C9-EDE8-4654-B6B3-E593408D056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0DEDE07A-623E-47EB-95C4-6DC1C570548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4F217188-65A0-4A0E-8281-822F5E4F6B4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5AB14ACD-F93A-47A1-AA3E-52E511DA05D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F2FDAC6B-F5AE-49F5-B022-BEABE9E0B68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696F288E-FC0F-418A-9CA4-E33A21ED1DF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9E2DD9A3-3F82-46A7-8753-54D1EAD6454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DD764D9E-8828-4435-A034-11D58BD6788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6309C9E8-1BC2-4879-B5BA-BCB998DCDFE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86FD2F7C-4D6F-47F3-8B6B-BE94BBE119B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6F7064CE-10B2-4D85-82FE-877946EC52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E21A8B66-3A20-430B-94E2-EA121253E35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8CE66E77-D86F-43E6-96D3-23FF56AAD2F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9060D6-0678-493F-B386-EFEC2F64610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461AFCCC-A986-4C87-A9F6-D19A59C5B92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40C19A9D-447A-4801-9685-2417C373B28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4F282AB0-AD25-4E67-B58F-DA62DD90C91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79E64852-6437-4DAD-ACA4-13720405130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83E29FC2-4EC5-46F6-A0CE-EE8829BD3DA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1C5FFD7B-D794-4D86-9A58-2E39D887DA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CCDFE7D8-2658-4DE2-A692-3C63B7414E3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04D96D43-2182-4715-B96F-CA19614F97D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452E780D-2898-4DF9-819B-9E3AF3CF416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328CAE89-C934-438B-99C4-11ED2BD71E7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2E6320AB-7BD5-422A-AC92-808457B01FF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1E8A5F-54B7-4CA5-B655-F58413F252D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BD98CC9-24BD-4254-8331-D3B681FEEFE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86DD59C5-AC2A-44BB-91AF-4EBE5ADD05F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F145A0D4-1680-4BA4-8153-80F3907E50A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FBB138D4-B99E-416B-8FD0-0E3A099A9A6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9D258C18-4D33-4DEE-8E6D-DC55A0733B2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57179015-F046-45E0-82D9-6923B7AA250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11FE7913-0853-4397-BDE2-D577D152E97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73CA1966-27CC-4020-A4D2-8728909F5B5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9EDE302A-6BBB-4E13-96D7-41691A584D3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13B4138-9358-4692-81C1-4B80F9D5115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B83D01FA-10AD-4D06-A961-5A144BA13C6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EF381D32-D042-4385-8984-F8CD8A727CC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D6305398-2C13-4E0C-9E68-12271F0E37E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FCB10B32-534C-4EDD-9E07-0F188FD950A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CA9F4253-8D97-4223-A88C-11F54203EB4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105CA25E-F299-47DA-9A2D-198F2454D33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28D935E-4D15-40FF-B505-7C4EFA88431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72230487-4914-4DD6-9A52-BC28B9ED2A4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2A3D03F2-CCA8-44DC-B266-A12B5D59B82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FF824850-03AD-4E07-8BD7-B8987673C1F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0B422F58-E952-43D5-8036-A9C001ADA67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2099CA2A-0195-431C-B7CA-046DF4E0FC9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899B525B-45EF-4CAD-AC92-A4F84D3A3BA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8CF9F98D-9B33-4511-9420-457E375B7FC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4741B1DE-B044-41BA-8563-ED4DB9B6769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CE66EEBB-2890-4F64-A32D-C8FC3B9E50A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26EC4341-C6FF-4695-9ABC-29CC9FA9611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9F115BD-10F4-45E4-A23D-75583CBD5A4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CDD2A804-8787-4208-A481-48C3A308BB9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730478B7-E6C4-494C-A951-11508DB90FF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080BDAF2-797F-4852-AEBE-BFD518C9D90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BF119564-492C-4855-BD93-FEE2128ECE5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6E108E08-4369-4812-ADE7-25E69FA6CA7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C2E4E30-374F-44CF-8602-ED59A8E1BCC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F3F12E94-7922-4800-9DB5-09CFAF18F9E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34141B4C-5AD7-4116-B4EC-98AD731B79B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3E908C23-E1A3-4CFB-A6F5-BF5FA956851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5DB4C0F2-4A6A-4652-BC61-EAB26897664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AF6E06DD-ED48-4ADD-95C7-B5B83635579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714B4AE-3E69-45DE-846C-00DB75304F7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EA477899-F02A-47EC-8C2E-4C5F993F3CA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602A4D43-EC60-432A-A50C-A539E082BC2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8C0672B4-051A-4CE1-AADB-934AB9DFE1B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86BF2087-CDF0-43D3-B93A-29A89D24F5F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D9FA0F16-B78A-4271-9801-92B24C413BE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A299324D-6CC9-4122-9A7A-EBFA6FC1690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6CBB5409-1149-421C-8542-B66E770D56B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DD303DA9-105E-4E80-836F-0F9434B0563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2B001040-5FCB-489D-9088-C58A78CA82C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634A189D-4DA1-4BA4-8DE3-0D8D6DD9B75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35FE0489-F89F-4DD9-A2CC-88579495A53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70F1E503-70FE-44A8-B2D1-6578D763F06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C8D33319-32B3-46FB-BF2A-564E5CDBF7E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AE30E0C1-CA2A-4E8D-B033-DF4A21988A8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ECA91429-12B6-4592-A156-3B95D63350F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3C310EA7-6FDC-423C-B1AE-9065A52FF34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E9DB07D1-2AA9-456B-8EFF-95AC26CFEC9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37074307-4EEB-4269-B1C1-A17FE82BB41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2A2F7954-F775-4553-BB45-55BDA2DB82E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27492264-ABAE-4C3C-8EA6-D44DB8BD37D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563B8EE-54B1-40CD-AEF0-96E4A2EACE0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E7015F0D-A0FA-4A94-A254-521C8B016D7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5D783E7C-15EE-4F1D-9A3B-E943E30D7AE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E4FA59-111C-4E22-867D-4459084258C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4AC0CBB8-FE35-4000-8C9F-3F83F29780D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27C02093-1EBC-422E-B2EE-7D67F018FB1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27081536-00DC-4310-99C2-38587402073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ABC0882A-0FEF-4962-881F-260D177A2FC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B9A146F1-73C9-4137-A6A9-59E565AC976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6E00ACE9-D877-4652-AAE4-AF1AB2644E6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46F3C2C0-5CDF-4C39-92C3-EA0FE9F5D9B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7E1ADE0-675A-481A-83EF-C0BACFF2207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1F85A678-AC45-4F58-ADEE-899A5CF8C9F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49F3AC9-3E19-4852-A072-DC9940EB3DE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58BC2F5A-69C7-48CD-8B67-2086119B86F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F5F16DBB-8526-42B0-9EB3-A70134B552A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3A50C196-BD13-425C-BBA8-0FCA73D3330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D22DEB8A-23B1-4114-83D7-79EFFF48B40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AA6E267-90D1-4709-8F56-C334D39CA1E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5C63923E-4E0F-4C4E-B9EB-B172FC32855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E097C164-5F53-4A86-87DC-E21B5D03CC1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AF61F744-B0FC-4705-BE74-47E18708659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8EC8782C-1F34-4AC0-9A50-E90DC4D301F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00A2D3A2-1F1F-4FF3-9A83-EFA8E5F5791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54E6EC58-C024-4F9B-BAC5-14563721509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6FE597E-C79C-4B40-A8A0-CBA11556387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62BD226B-696A-4407-A951-E1FB4350600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6524BF3-1984-4F33-8FB1-7FFC0DEF82D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132B7040-D35E-463C-8871-A2D15802529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D3009B-2A20-45A2-AAC3-BC4B86F0C6E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A0BB5131-DDDE-4E24-A02C-02DD2828EB0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54C8628A-1CF0-4709-88B2-51C6FD63B82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A7B7F69C-F338-4F8C-A508-20C47D98689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B4E49A4F-D435-4FD1-9A64-5829E2D08D7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69B4B813-634E-414E-BBBC-8A65A6E4F6E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B1F993A6-8612-4FF8-8398-D7ECFECFC2B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CDAA9034-CFC0-4513-B7E0-A257AB4DDF9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8376DC3F-ACFA-4701-B437-BC08CEE47AB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681F22D2-87C6-4DD2-AC86-703DE33A88E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AE8DC12C-E8CE-424A-94F9-1E4F64552F6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3A6231C6-2A94-40E3-92A9-129F5350366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D6093043-E8E5-4A23-8B47-DBB1397537A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A78FC322-5A8D-4C9B-A8B2-2A854C4A320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AEB108B7-25CA-4D7D-89B4-83F4348E44A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6FA7D0E2-625D-4A7A-A6BC-7B385EFA8CD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DC64AC-C01A-4B31-ABDE-A31BB575547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37B3AB5A-D67C-463E-95E2-22329EF72DE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D3155C36-0221-4058-A107-A22B7161CE2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C32415EF-BF6B-4CAA-824D-5F6AF59FB29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E18712BD-F8F6-438C-BDC6-D08EB724479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752CCE35-7F72-4CC0-987B-EB5DC5778F5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5250F440-25D7-44F5-8934-CFFE10392DB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3DFACE72-FC55-4B5E-81F3-FD7C29AE1D9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2057CFF-0E9E-472D-88EC-30A68B448FB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FDE3C655-1434-40A0-9C61-4D944B77391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A931D75A-0576-42E3-8733-CCDDF73C172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0F568FCC-0B0D-454B-8873-2AEDD5AF7DF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D3D750EF-6AF2-46BD-8D5D-632E3FAA57C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3B32DA04-9178-4985-9CBC-3D9F6B94116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7C948701-5D24-4FEA-A90C-2027D5BBEDF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CDA32F84-1FC0-461B-BEB7-64BCF7AF52A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2D64D964-78C5-4104-A549-F4D7CB714CD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80A334D3-FEEB-4ACE-A77F-07807B5B890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A6920E38-C02C-41B2-8C9D-540C2D09603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F5E339A6-3A34-4348-B4F2-50E0AD0FA1A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039940A7-1A39-4E93-8A6D-62633EFB3D2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6DAAF46F-FD03-41A2-B529-25D68D6415F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41D49BD6-B24F-45B6-A869-922EF5CDB23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CA6E80E6-7356-4D23-88D6-AEFE0A305A6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AC81C9BA-0E5C-4AE4-B6EF-A1D620089B2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E0368C9C-4F49-46FB-A5E9-33060082E71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368822B3-1CED-457C-8FA4-F062FEE1AC3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80EEB8CC-0617-45A3-8726-88CA9496F55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DAA0DE8A-2E73-4394-9AFE-C2C47A989FF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0E2ACB1A-6706-484D-A95F-66C0EC95CC3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1E32B06-9100-42ED-9CA3-E3043EAC63A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78D232DE-2330-4F73-81B5-571993B9A43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C4168036-8144-4D00-8A4A-FD6BA8B75BB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31E5827F-BCBB-48D4-AEE5-232E3BE4DC3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D00E20E8-A619-4106-9F7A-B1D1B404EFA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7CB2114A-8AB6-4781-B0F2-D827E1B8D86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A08D0E7C-A398-4B26-B0C2-B6E7D1BCEE1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C48325F-55F0-47CC-8C50-231998E0703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979FB097-FB24-4F58-A035-80FF8F1D3CD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2AC7145C-0A76-4C58-A7BD-1C74BCDB1AD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62771636-5750-4260-84DC-89C38526CBD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C20F1161-02C8-42BF-9400-6746C3A8CA9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FEF0909B-D95E-479B-99AD-574260AEC8C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45E8E2EA-3060-445A-B085-A0E90E8EBE1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C6DD5F36-C7EB-4CDF-8084-E8FDA3DB7C8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112E64E0-165B-41B5-9EE4-F4CC9A5CA4A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F15F0B13-7A08-44CC-84B0-811C7107D94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E6DCE736-AAEA-4983-BAF4-40E19FD7E1B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4880EFF-7D86-48F4-94A3-04CE9378817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B2F7039E-E91B-4B84-B6D9-A21D8DD46F4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3002F07B-B694-4A80-9376-36BC5318070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69D9050E-BD0F-463F-A1C4-48EA4718D3C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C000B1D9-2FBA-4CFE-AD3F-3DDF17CE293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E70211BB-CBA5-4730-B358-419D8030261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883853D7-ABC0-445D-B9D8-0037EBE4D54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E71DCC6D-3C5B-485E-9E15-15BED83568E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81B09521-2922-4F29-AA24-C6C96524ABA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E4BFDBAC-1C98-42BF-B8F9-12013F636E3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41DE414-61A2-4DBC-933C-37EE69C51D9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F5F8CFD-C100-46B0-B3CC-B375FC16386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7B47EDE6-EAD9-46CF-86BE-2C6E085CCBF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F3A2BF40-2F40-4215-A928-8C6493EE597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7119814A-1E06-458C-B82D-BE30C4ACBD4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1A87593F-9885-4FC8-8BF2-0D74DEA4200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EB1361B4-947B-4140-A175-B4372FA69F5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957E2B07-48B9-4D8D-B391-AABB7890BE4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480E25E9-8389-48E5-A43C-5BCDC9D1EB9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18609123-6E60-47E9-9925-72350182AB0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0346ECFA-9C31-4B4F-B74D-355CB248D98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2E3A710-1722-42FC-9191-1E7330A5C03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C70C47D7-6402-4942-8ACC-A93E450F4D7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52A4A10-4332-4D42-AA7F-6012060502C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0AF79487-9204-43D1-B08A-EEC09F6F9E8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B96D2DA0-1E03-46F2-91F0-FEECDDDBDA8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109C965-429F-4365-8A5C-0E917419E3D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E4EB32F3-9DDD-444B-96D1-C8DEFB6AC5E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092A4908-C0AC-4C0A-BD02-375C15CF082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E02A6161-EA2A-4BD2-A1FB-22D34CFB83C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E46A51F-79A0-4000-91CE-C2B89D3FBCE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FDA96946-4835-46D3-83E1-D11CB5A8901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B1120A4D-AC19-49A9-AC91-3934B1D999C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77BAB9B5-6BDD-4A4D-9323-1C65E204310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0C2E64F6-6BF3-429A-BDDA-1DDE20685CF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E70C6486-E8DA-4F49-A550-9853E7FFEEF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952680AC-F4CA-4BF6-B13C-D2FA480C051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266D7924-17D1-4698-B1D1-72623E455C8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8C9439D-37E6-47E9-8AB1-E407F198B54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FB8B3151-1F01-45F8-9699-ACE6D600F84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50D9010D-8EA2-4D4D-940E-67E74FD8DFB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26792EDC-1010-43A0-BAA2-A019A82EC1F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7F9C9B2-AE4B-4A4A-9CED-E9961889B10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578EF495-1D17-425A-B1D5-CD907283C09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DD12956C-29B5-4127-B0DA-BB7933EDB80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5ACD1570-9188-4ADB-A634-82D582CBFE9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72A237C9-3B1E-4994-8103-CB76E9CEAA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0E7E200A-0371-4D62-A960-5B2E1E0870A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D3D16712-F183-4027-AC62-BB767E02D00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0DDA754B-4138-4208-A49A-606ECB202D6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99D41AFD-9644-469F-A630-CEBA4ACE99E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81902DBF-824B-4EF5-8442-4A1A3136C8E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B2284087-1B00-4688-A7D5-145479529F6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534A3DC7-89E4-4832-9660-13FCDC7870A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55E209C4-8F28-48FA-9A7D-17BB90E486B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0DFCFA8D-47E4-4358-A994-DAF1A504110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BE8E7D9-CA93-424B-B882-A850D17C076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3EE07446-2F1F-410C-90DB-1B725D41FC6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4A63C95F-EB11-4F9C-B612-58DC4DB1766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4225E08B-391F-416E-B940-3AA6FCE2B2B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2F2B9F49-A083-4D47-A6B4-7CA2255917E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182A3B24-B17C-4B3C-9996-0B17B2BEAE1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A7D92871-6B14-47A1-B5D5-0E0574F4D5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287679F7-86FA-4E4E-B10A-769311CCFC9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EBD43F9C-D80B-4A8A-81B4-B5273C2290B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E8F17B3F-D622-4859-A527-9600ED9FD73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3E34CDEF-F243-466E-9C19-62B2351135A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0E33A536-35CE-4F74-8B37-DDAA1B3FB0B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3E18E066-B78E-46F9-923D-DAB8F24C131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7E0AB36-A0A8-4E8D-B044-32EDFC74C04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FCB3F595-D1B5-4E44-A7EE-B1977C1891E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D3D49202-CF18-49DD-A82A-E6FE6381E62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DFD323F0-85F7-4C6D-A630-5981EF31786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07C45AA8-2FEB-4145-A431-0B90FF19989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0DBBA7E8-B3F0-4F9B-965F-8DD1795D66A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058AA980-2944-4C24-8252-BE6218F2396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FCA4BC3E-19E6-4DD5-A612-A7D2B5E9DE1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23D68707-5F51-47CF-94A4-1BC0734EEDD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EBFB249F-9A8F-4217-A1B1-6EF22199330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49FDCFC4-491C-477E-8E7F-1171CA0EDEA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65B776B-670D-4523-9C22-AF2B5F146A7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64AE2107-B448-41BD-8B70-124A46B64BB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0FA5865-5B0A-4C09-A293-FBBEBF46C29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2C25B464-6557-4924-BD84-A9E9DBE7C04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EE3535C8-417B-4E31-9C1F-419E327F897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2F195B2-8114-4CD8-BA91-6842C975486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C9581EA7-9D0C-4D31-8CD8-F3D63DF219F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312263F4-4DE2-4D15-A485-09300946394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708BC281-B646-421B-9565-16CD7C816A1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C5EA6984-0AD6-41CB-8C67-4F3C0C7FD5A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B69284F2-A763-4B64-B71C-6F744FE66E6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B02914BD-E91F-423C-94D2-0256DBA3DCE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FE6D9068-CBFB-4D5E-8D89-DEAA2610781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FA7A56F7-F794-42A3-8906-2812014BFD6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9AC4722A-EC87-4F4F-BC17-9D994AB24D6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3416E1E7-93BD-4675-803E-5C20F46F023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88F1837F-2544-4303-80C4-09F51D4B88F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77A40AA0-AC07-4285-BC14-1E756C8B96E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FBFF8FAA-83EC-4507-A4ED-8D3B968ACA8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CBA9EB3F-C94D-417D-9FBE-3A729A23A23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1A0087DD-C793-411E-8DF3-664D2D660B7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70C0E613-89B9-4ECC-A669-D6FD3CB6FC0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3EE01EF6-7E98-45B4-81CF-5C18E94EB55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B5D85AAE-749E-4B68-98E1-D43D73BB287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F758D21A-4D6A-4283-8A54-7762F0DBF84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F34605E6-90F1-4630-9CAE-5C8A8018B61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AE14ADC5-E1C4-4880-8845-0B8E6A1A0D2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162CF2F4-D528-4222-8C0B-FAEFB93EF99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6645E55C-FD4C-438C-94B9-6E2895740D6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696A7EFE-C83A-4A43-95FA-AD74A2E27EE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1F4E1FB7-6B06-427E-90EF-D4CD6ECD054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BB573FF3-75CD-42DE-8A63-ED56D4C8940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2E39A731-104D-4499-BE0B-7BA16B35151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6C32B6E0-0775-4FFE-91F7-4E15D962A75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F111DBB-ADE8-458D-AC80-EEEE02BA4D1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8C06AC55-85AF-42FA-8BA8-F30204C0764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72255A93-DE7F-4E95-87BD-6A1A2BA68BD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2683C89-9BC7-47E9-A1AB-6CA206DEB0C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8E01CDA2-6464-4583-AA5D-98AB49A9999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C45A6D-8442-4A58-9F7A-DD51432D63C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6EE3295-7A14-4732-A485-2EC441783E0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A4C2F55-C988-400C-BB73-6928B1534C0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A99D9EB4-EF14-499F-9AC6-697F55B9F74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A5DDC0D4-D8CB-4309-954E-15205084C92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BA4E651-E010-433F-9374-2447455F8C6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5AE63173-26C4-4194-894D-513513ADB0F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690BD3BC-4880-4E47-A171-63B8A20CBE0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2634176-F070-44E4-85BD-A0E823A2F67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4FBC49B6-B19C-4676-9505-6F56C357E62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8722D5D-880B-466E-A29C-CCE1FE6DE06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44844CE-60B5-4148-B905-9891CC86847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C2EECFD6-3502-4262-ABB6-5A97AA7FD05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D69F416-73B8-4C09-8D98-676A6B82DD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4DF8017-0E69-4D54-B629-06861C9469C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56E61344-8EB1-48CD-B4FB-5A20413B0F6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FC6D1830-A723-4848-BE7A-11FE595D456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1AE96B2E-38F9-419F-9D31-E4BD8CD5419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83D90D11-0576-4560-A95A-39221B66B00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08490A85-7BC1-4006-986A-8D8A4A27C82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A3C949BB-90BB-459C-9B1A-7C132C939A4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0B15D314-E7B3-4F58-9D46-E4401AF3B5F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833A981B-06DE-4CEB-913F-670FBD986C0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040F315D-57F1-411A-B3D3-54D633864A6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05E09EE6-F851-4735-B0D9-36187247F6F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028E7DCF-E09B-4F9F-9EA6-E29606C8C7C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A54D0BC2-8DCA-4480-988E-824BE738554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D65ACDCD-2F92-483D-ADA3-9FCEC462752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4B210860-DF98-4FA1-AF5E-04947CAAB72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B50A6E1D-99B4-42AA-9E81-61C8A38C700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45CA1F8B-EF90-4E8F-84B0-12B8D0EFA37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5131633-455F-44FB-B01E-51FF7E3A24B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869FA81E-9330-4E6F-8AF5-4F672042482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754621E1-4800-4A8D-9A32-6532CCD4DE1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8CD58165-EC88-40CA-997B-8451A423E17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75ECEACD-1116-4F5A-9AA1-A1C6ACA7F43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B5D63E82-DCAA-4428-915A-C81F6B1D81E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89D8FAD2-1BB7-40DC-A5A5-2354D4A8BFF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0720CFE7-F637-4407-81F7-29EF3FB33F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062221EE-6A7D-44D8-8B6E-6918936D74E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18B0F45C-23B2-4D74-B4EF-15383B77057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B0CB9484-4815-48A8-9634-5475DBBA5A9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7D65B7C5-05E7-4AC4-9472-4E6C6D48869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D10542B8-79AE-4964-B547-6DD246F6B1C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0802EA70-7D0A-4F30-99A5-6D94B824454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478BF2DD-B8CA-42CE-90A4-0B4BADAAC7B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C390EC93-A2C6-49BE-99F8-E8F1C733285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8906113-6F07-4629-B920-925A4C8F0E0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3560F2CB-40B7-4654-9309-48A3B541D01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21F0751A-A2E4-49EE-987B-D76DFC6A2E2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D58897-2839-46C3-A78E-C20F9F7F4DB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63C7CAAC-70D6-4256-9840-C8CF55AAD9B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C6FE94DB-8763-4AB5-94D3-615018267AF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70027D46-45D2-4A8B-887D-7B4E4C566C7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C8D4AAA-F8C6-4C08-9826-2C748F2B4D6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4A2B3CC1-8ED0-4C7B-9004-480C5CD3047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A375DFAA-CE5A-4C3B-A72C-E39F7F000F7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2F852AB-1F3A-4A7A-9699-675AEC89A3A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5FFBA42D-FF10-4736-BD68-32B340F82FF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EE998FB6-A8CB-4EA0-9639-3DA01431949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C7B23290-CC98-4CF4-A060-7C09F3B463F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A08BFA5A-2322-4661-9BE5-15CDA9E3C3E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F2303419-F174-4E59-9CE6-383E01E937C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2BBEF2D7-0249-4766-A901-AF9E5A149AA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9DB6E91A-5098-4B0A-B8A1-DF13CB40328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E8FB0113-B8BF-4E0C-8717-4516D978A2E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98A5373-4C8B-43DF-8AAF-60C7092D395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738EDB3E-31A5-412A-BA24-82F60B9127C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941E807E-B93D-4A7F-9442-823FA6A0FCA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B188E7A8-2DEB-41A3-8EBD-2AA0A5CF788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0062994B-9C2D-47E2-846D-7E1B3D4E7B8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039E4BD8-A631-4706-B895-8A28FCF20BD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8CE31E89-D716-4096-AB83-E4CB37129AC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8DA0AC17-00E9-458B-B0C2-8175E300FEC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6FFB5006-91B5-40D5-9C71-72F4300449F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C2301CF9-1B05-48B7-B029-248FF34D946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EA90E7A0-F127-47ED-92D4-5FA6F3C1D19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502758AD-FC0C-4A4A-A0A4-177A9F0A5B1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4E16376D-A9A4-4E31-8A74-A8D4EEDC00B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124D19A7-A2DC-4C3C-BC7B-8C481702707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FEED90B-1A2F-42F8-B4F2-92A77C4DBD4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D306449-FE0D-4FC7-AF8F-6752125454F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5F4284E3-8114-4AE9-8F74-3A33D2DEE9C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16A05011-71C0-4C65-B668-37E5448EFF4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FCC5D78A-5B0E-4F19-9212-90F9C54EE0D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2AAF58D9-7DDC-4DB2-961F-5166F1824B2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F060E72B-B7C3-4198-A4E1-323EED27D37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FEAC10FF-37F4-4A9A-9F5B-94C4BBDB24C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C6A64FAC-90F5-4E19-AF30-DAC7D3B86DC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D96A2642-9F55-4BA5-8F49-29B07FAC4EC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F6D02E2F-5CC9-4FC5-9097-2713A937054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E48A3FEE-2D34-48DE-B932-7C2D52D88B9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4DB4B57C-2BE0-4911-A978-47A8E649398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15A4912-1A97-40CC-832F-72F1346B90E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D93E3C5F-7F51-4E96-8815-9B7CDA31998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E9F00A35-749E-451F-9394-CEE2D2DB8F7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17DC48E-219D-4559-8B88-E07B9275ECB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AE54B1AE-CA6B-4784-A170-3B57D2068DB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C53B05AB-6E13-43E8-BAB6-4F58972423F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5516A4D8-952B-4669-B647-E783825CCC8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E35AC05-6569-48C9-8571-BFFF63C53AE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CB793521-658C-44CE-9E09-D08105C4EB7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4FAF595-527C-4009-BD6C-3FCC37D4E41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C0A67DC6-BBA2-4275-9928-CEC37D52CF9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9B2C4FCA-2F3A-447E-AD36-D21E118F1BC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422E3F32-73BC-4712-96AD-BBAF7E3D33D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185D7CCE-06BF-4711-BEAE-32CF0D96961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334D697C-5AFB-4A9E-966D-00C0D6B1BB3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4190376E-3C52-4B29-8C33-91218020C3E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1DD45390-2C11-40CB-A621-7395604647F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105ECDC0-AE6E-4385-9AED-A17EF1734C1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5D63FF6E-7400-4DD7-8C9E-639BA402B43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F7D78D48-208E-4FDF-ACCC-A50467A107F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282720E3-23BA-493F-A0DD-8D97965151C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DA5AA16E-71E9-4C6E-8606-64D47387BBB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C8B93690-7A86-4143-B335-1C0572CA63F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2EA15C38-43C8-47CC-B4F3-4ED7DE34389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8A815222-7654-4600-9783-7B1C1A61A00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6C0E8846-0920-4E0F-919C-FF55C7A3048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3F625CA9-8237-4CED-B060-6C24E377906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D4009498-570C-43B8-9183-37B68E077F6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0DD1B810-B13A-4042-9F74-14B4B0E9873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8451E4E9-8512-425F-BBB5-BF0DCA9F903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2EAAA20E-09C8-4EDF-B653-466E4BD18D6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9C1E4343-718B-4537-B7CD-EDC1A12B70F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CDBA9245-250A-4EFE-B820-33C00D2906C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EEBA9CD0-1376-4353-A51D-3FDD9A2EB54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0D177308-BA64-475E-9766-621B49AF3CD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1D17C076-5804-4D1E-8FBE-A626CE0A9F4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87445AC6-7A3A-4F1A-8EB9-A37C323C2B3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64A3A1AC-B726-4B69-9170-1111D26678B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DEB5FDFC-606F-4E58-9CF0-AB9F98FE71D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01BCB5AB-61BC-46DC-A78D-0F9C13550AD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11C06741-0C02-47CE-B468-2516B6E9E8B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758285FB-41AF-4B37-85E0-02F5E2B191D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91104B98-5C49-4A1E-BFAA-500624E96F3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05CAA0E6-52BB-44B6-806D-BD2C05AAEB3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F7B4FE52-4CAD-416B-B737-74A61EF6D1A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863B2178-7FCB-4BDC-9F15-A332DD914DC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585BF421-A123-449C-BBD3-63942E33303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E4248101-B8BA-4963-B92B-A793ACA300E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0D922F05-DAB9-419B-A773-D856E113B31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3ED4A60F-BBDF-4A21-8C64-FCAC4E977E8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A93630DE-0ABA-4691-AFCC-C19B1B95FAD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B58F4C9C-92E3-493E-9F93-CFE65441E41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032A859-484B-4316-A5D3-A0ACA4F3F4E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0F9470E1-B741-4E3E-BBAC-E37B16F0D0A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A3AE0AB5-48F5-44D9-846C-6F406A3516E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AFA315B4-46A9-4A70-BBBF-65173FA6B21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E6F33661-2DFC-4C83-951B-DAF8AD4BA9C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E4BB0CA1-55BE-43F2-8C6A-BFCD0D16987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94950AAB-E23B-4E29-9F47-9FCCDD9EEE8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75047C4E-D862-4F3A-930E-9397ABEC156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85D04E5-710D-47C6-8964-9B372D7DF28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EA172B93-1206-46B5-BF54-DDDB992CE33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50F90BE9-275A-4A6A-82B2-10993FEB996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7B6AC63A-7B64-41F7-9972-9D6C501ACDB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F7CB5E2B-5084-476C-910A-2D1B0EF4803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98F3AB7E-36CB-4923-B016-04510B63901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8CDE30A9-DC71-49A1-B039-A7DBCBE1E4C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FED5F681-4AD9-4F00-916B-A1AE75DE129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6D24551C-ACF6-4B8E-ADB1-6A95232BA81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34A3EA25-98BC-4D15-9C1E-6B46821A6D3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0C812450-C10F-4054-A4F5-C09053C5144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62F4AE08-CDEC-475F-97E3-9029A0C2F8E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20D8CB88-22B7-4E2C-B184-162FD21EAB7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C3FCD555-D48B-4519-9579-EDCA015670D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59ACBC43-C3AD-4F4F-96E4-25752C06132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3709547F-BBCC-4AB8-A392-D0FF2E1FDE1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5565B91-8C20-4377-8D6C-3D01FC6B4F6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ED709F59-C3E4-4022-80F4-7D90E7248D2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47193F1B-DE86-4DF8-B87C-3A716D167BB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0E89D794-41BC-4485-8CAE-EF6835251DC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0255759-D00A-4BC7-BDEA-F26117E4BEC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12899CAB-55E2-43CE-B1A5-EF1A5B7587A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60F660EF-F784-4DC8-927D-BECFFDE7DA9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B5644EE1-06D0-45F7-9618-A29BF2F84F8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12424344-AEEE-418D-BD1D-15DD24B2324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28B0FAF0-0DCD-465E-9211-CCCEAA749E3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0B59602D-EA04-410F-AB07-6D89B493632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42EEC26-5587-4BCF-87DD-6D66FB04775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50E1421F-C2CF-4FC7-A1D4-1DCA4567E7A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332CAD5B-A27C-4392-A3CE-E42DC5A86FE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3590F94-89E0-4F36-AACD-EDFD169BBAD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AE59C269-76C6-4FF7-99D6-A061BC2A8A3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A936FCDC-EAEF-4C2D-9B13-541DB9F2632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3F8CBB86-D158-4EB7-9BF3-643EDF79802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39AA9597-117F-455D-836F-C64F2C3D59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0F913E93-311D-45EF-A540-5AB0FAED970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8BF4B2D6-0226-4035-8486-C670113A297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2CA75500-91D0-4F6F-B297-6E998D78A84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0A704700-CD96-420C-8914-EB86A5AF773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EB5A7CC1-B0CE-4A5A-B7D6-C4505CE866E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AFC6E7A7-2B9F-446A-AFDC-B73BE0DE3A3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AD90CA33-B7CF-455F-A6E5-73F728A1E04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0CC873C2-1098-4150-A0B4-B4986733E74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A03F06F9-AFCE-4DF9-9530-9D92A4B9E1F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C1CCC1D9-C0E2-4ECD-AA15-13459FB9403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3C547126-8A71-4E8E-B1C2-0C4AE19696C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59C894D8-7C7B-4E3B-A146-D9CF3AA3785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C85B6333-6D87-4332-B776-C1201E66D93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4B160D88-C166-4FB4-9648-377822539BA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0A378EBC-9C1C-4001-879C-CD925BBA5C0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A1448F7E-C0BB-4151-9C0F-B6BAA513416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E3DC938E-3E8A-4AB0-AEAF-84BBA0691E2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34383785-D444-4713-B97C-914F243189E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F332F6E8-D99B-4459-ACFA-013A4608BEA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E081A73-74AC-43E3-8565-5802C0D9B5D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F5A814B6-264F-436F-AAE7-934057B0505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5102EE4F-76E6-43FD-9E5A-C86FB77E748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CFC66B77-0CE0-40A6-8AB7-883E8A2A00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744C68E2-6409-42B4-B37B-2F9F2ACA53B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62039668-4476-481C-BE12-B8639999E4E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91F681D5-4C44-4FD8-BC9F-1DC6A54B89F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15A53BBB-7850-4E97-ADDD-4D5038B640E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4C24EEE-CBC9-4428-B2E4-D6AA73E704C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2DDE4585-9D8C-4A62-8AAD-5E6D0DF52AA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FC53E9D6-9B4A-4B71-9533-F199DD8AB99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B0FBCC2F-7738-43FA-A3C7-10542C7A5DE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255F0445-AB05-41F4-BC9D-D44B9353B96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953817C-7C9E-4386-9CC3-912925CC3A0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23B1A949-5ABF-4424-A090-801251180E3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EC7350B1-5D95-4B47-B2F4-D564F9EB60D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115BA137-3617-43E2-8BB3-0D381EAE4E2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B3EE35C8-F3CB-4559-BACC-B4F25E11C66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96B59A5B-213A-4D0D-B0AB-C2023D8C6FC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FAF9172D-80EB-4B87-8FA6-567B898BB0D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1D602E73-6CB5-45F4-8342-555A3C973F5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AE50E984-27E7-4ECF-A05E-F500F415BD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FCB8929-B6C2-492A-8D8D-B02E38E1643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0EA468B-D714-4F45-8CC7-6734DF2B3F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C6571FAB-B334-4292-BE20-F3E4042F2CF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4073AF50-A838-4A18-9B63-C88E7249E49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524484E-31DE-4020-8810-AF928AE4FDF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F50F8356-9C39-4434-9459-E1140E9C8A0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7588B0A6-447C-418E-9322-BB2957088FE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D660FA02-3E56-4A98-97DF-98BFEC64814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F49A6940-C1A9-4CE9-8033-E4729B02F01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70A5D649-F085-4AC6-A0E7-86CECC78309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42444E8B-1DB8-4970-96EF-688608357DB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3B29D409-41CA-40A2-A9DB-21CB48B9DB2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C90C1FA6-3958-4B5F-A6F1-482B246882D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C10C05A3-C6CD-4503-9C83-9D9B1E9A86E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3D0D10CF-E114-417D-B3B8-B4D6DD4BF76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DFC72D37-AB04-497F-98A7-E6F66BDA229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98AF626D-F9CF-4210-A5A3-616FF3B8A5B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B43DE1BE-F126-4DC0-9AB5-DDCB09EB1FE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07F30F71-A66A-4510-9AAE-A7E7AA25CC5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0ABF28A8-D9EE-41F4-9A51-E9A3D704563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CDD894A5-2247-43A6-8E46-381B8A338DD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26CB5F98-C025-4779-8DF0-04A313150F9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B67EEFA-46C7-4D48-9793-373EC91149B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9C2FA138-D2EB-4628-B44C-A3AEE1E04BF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A041E59B-7F66-4BB2-B7FE-6E5DA1D0A1D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9E230365-263A-4C35-B18E-A700D5049F8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DA989921-77FF-431A-9145-9E3C73E60EA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21C95787-6637-4D5B-893D-09436D6233E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F8A0185D-A72F-45C1-9AB2-F496E0A550A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0A362D9D-1EEF-4039-8B51-9E390702F75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B551DF73-E2EA-484E-BF54-6668BFD21A9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3826A77C-4C9C-43B6-B6D1-7436A6B424E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8692BA8C-26E9-494C-A975-9742F028EBA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39582A7E-355E-4B05-B652-6C2E20CDB15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C3567FB4-6F17-40C7-804E-9A4D33E1DF6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4570B5E5-4FEB-4A5E-AF2D-6B24B7C6130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ED89DF17-2650-494D-94BB-4902F27AB20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3845F5A3-8D3C-4821-B657-5FE324F00DB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B14B365-418D-4D20-B33B-2D989D70D05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F4CB2CF-B193-4B43-835D-B8E60CFC92A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5124FFF7-D68B-420F-AE3D-09DB29A1D62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F3472016-5971-4CF2-A398-EBEE0C3835D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A5870DD-E827-458E-95EB-FF125D0BDAB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0A70736C-F2DC-4B68-8F38-EF14D407DB9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73174F35-966C-4023-AC34-DD3C710C42D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B833B9-C9AF-48A0-B7ED-22E0EB524E3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F457266-47BD-4128-A7EF-E3E10166BE3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8129FC1E-4552-4EFA-BDEA-32EFC96E2A5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64AF9326-61F5-4E30-A36D-11375B9EF44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B5436FA9-225F-40D3-9ABD-E215541C0D5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E6A90C1E-BE2F-4513-97A6-5294DFDDFD0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782E018A-3E86-4274-B3C9-8BCA31E7D99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52477629-EF16-4569-A599-D0B66AE1915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37F606F6-DECA-4EF5-8EA5-438B0DD87B1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560AC9C0-C4B7-4E1D-B627-3160BD40A51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53D71A12-7EC7-4EAD-890A-DBC76BD268F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0BD03D3C-3CBA-43B5-98C6-BEB28D43238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CFD42DAC-3ED1-4429-AD14-22F941A1B27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2E0FED40-9226-48AA-B171-00120E5C7F4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85097A35-05C5-48A7-AEB8-EEB4BE26026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9B0DF649-FF63-4D06-896E-5FE9003ECDB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5620A9-1815-40D8-B68D-7129877F3BD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6F1D968F-D342-41CF-A04B-64BE22FCE0D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412A234F-A59A-437F-A957-D5AF0CE9D0F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9418829A-137C-4C18-885A-2BA770B6FAD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C9ADAD9-A987-4C6C-888D-81240DB4DA2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D24BD298-D602-4CF5-BA0C-708993D5113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A944797-F4D5-4D0B-848C-1347FF477BC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4EF743DC-68C7-491A-BDF0-F03A09B72E9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F03B933C-E38F-4FB9-845E-03116D40A6E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0149B0C4-8827-4250-9511-80438EBAF43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7768C799-0789-47FE-A233-C9EA07DB25D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E51EBCB2-3860-43DB-BAAE-5740E644888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AD77ECFA-7CF7-497C-A116-8106CCFD62B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F478B10E-B484-493A-A01E-AE7B31AD43F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FF907E11-85B7-429C-B934-64842E78ABD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2D41F9E4-7125-4FE0-B128-3E7C96A7074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7137B5DC-22C1-469A-AB0F-07B18D5BF67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F0A5CFDD-E700-4CC1-8937-1A541937AA1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4B81716B-619B-4281-8A3B-E98AA3467C3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2BE52CB1-9B7A-4FF4-AA29-0B22BE74ADC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CAB1AA4-4242-4969-9361-7A03490186B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D84B3376-E08B-4CB6-AB1F-AC5A1724AB9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6717ACE-C021-44D1-9F6C-ABD68F41D13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B20064AD-FC1F-4254-BBE6-2553ECF20BA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F3BC1EE-EB68-4EFD-B25E-1CD40D67568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7DBEB410-264E-483E-8F32-1611F979C77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3B96CCFE-3A36-45BF-9B28-A982C73E310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775D6040-2799-49C6-83BB-5D2B9B76C5F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8D88A2B-2F02-40D6-BCC9-E5F4F92E063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4C27933A-7871-4FBB-B458-DCC39F4F720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2562E1BA-EDDB-4B72-9455-33ED11FABF6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04AEBC8-C683-47CC-97B5-AA0563B2725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F0B11076-25FF-4B59-815A-DB94C043EE8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995CA574-95EE-4571-BE08-2D342BBE329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093441A9-153D-478E-AA98-895E0ECD5EF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F3068B7-E81E-4FBE-AF9C-8B5C5036625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2666AE2E-9821-43E0-878F-C221A257E86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D1F1B143-7E3F-4385-8087-4FE8EE8C135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8CCC8233-9795-42B9-B2DA-FE92D081541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F05CB282-07FF-4DCA-B4F1-24724F8562C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EF77CCA0-BF47-4F46-BE42-020D02FE8EA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E491204D-E0A8-448E-9B8D-D4D0797CB50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73ED7F2F-EE33-4522-9B5F-C4876444ED3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7A45D79C-2B33-4449-99D9-C056933D39F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45902EC3-B5FE-4C0D-B8FE-8F7E104FF35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D20DE735-7647-4AA0-B63A-391CAFBA0B2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BF7928F6-A9EC-4EDB-A4E4-17A952D78BD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95DB47B0-3BFE-4D27-A158-C4147A01171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E92D7B07-C3C7-4706-BE99-CB3AF30954D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C94D8658-F70A-4FD1-B726-1E856902533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72E9B718-B7DC-4630-BD8D-625F32A3FFB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CCFBB08B-3AE9-43A2-B80C-228AD359E65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AB3C7C8E-44A4-489E-B6B6-58913F7A8A8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B2C782A4-4295-48E6-B818-5E9677FAC57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197CD383-7B64-4B89-B7BB-6D3909595EA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4E702F1D-6C78-40CF-9829-6B32811C372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149FD78F-E8D1-4076-B0A5-90CA3ACDABF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915F4C6E-4A06-43D5-95C2-AACA1A52F60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1E49BC34-2FE6-41B0-ADF0-9115D135ABB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5418ADBB-BB6A-4CC7-B5D7-60ABC973068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F8633EE4-6C3C-47C3-83E8-4DCDF8197C7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8F4D235D-E576-4890-B89C-7B38210C16C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C7519002-D9F3-4638-B6D1-91D97B2A72D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256C67F-EFC8-4817-A85D-D97252F78B6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D3A0D3EF-A392-424D-BDA9-BC275458B89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AD4895A1-D51E-4195-B6DE-0F0CFEBD80C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A9E277D1-EC09-4A29-8E60-9AFD43213CF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40AC0B6F-A4BD-454A-B134-E0CAEE1940F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CF8F2455-CD38-415A-9E52-87FF2A5A750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FA5B3188-886F-4DE8-8DCE-BBE1A1C9B06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5D21EEBA-4DBB-417F-9E47-7D5927F2822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C0FBFCA5-147B-49BB-8DCA-1BA21D784C5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5A19C96E-691A-4C87-8161-B273F1B8E7A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A1CFB2AB-FB28-4239-A4E9-DAA0D458E03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E2E5FB38-24B7-42A3-9706-F08BFC3CC76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479487A9-FF54-49F8-BE1B-EC7018A0361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9B9FD6C-49FF-4850-A3A9-02ED8A89C72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64F52F98-71F7-45E1-84DD-4E4C408958E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AD42FD28-E271-47A1-8A1D-33A2F498916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1D94520-DFDB-431F-83CB-3BD32FD8BF6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1682769A-26B2-4ADF-A9F8-51427EB2A48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D3BC76D1-1D66-4BFB-8410-7C01098C65F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06388CA4-F24E-46F5-9A5F-A7A9347A540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F57359C1-FDCD-45AB-ABCF-13103451406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A2730F02-A916-4A4C-B9DB-E8ADAD3DF15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14AF425C-5FB7-4CFC-9DC5-CCD1F832B9E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70DE1EB4-A849-4224-A63A-17D2FB27891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1FB0D3D1-4CEB-4AE1-8AE2-9A3A14EFFBC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5F977C1D-1D6C-4300-BC05-D8532238DFF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B6C154E8-AAC2-4701-9667-DF62BA21796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D996525-CA43-4318-8B53-77AB30A0CB2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4133F49A-1F5F-428B-84F2-0632290AA83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93AE4CAA-4D33-4671-B330-A49371CCDF1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8D416D00-6751-4371-A2CC-243717D182A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614BA46E-5249-406E-9068-6E1B02A3230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740827F2-2174-436C-8342-8AB039731D2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D2ED0D1D-5498-46B7-8569-C2959124179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FD5897F5-0652-42AB-9D69-5361C2F5C97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368F2472-EF5E-45D6-B99E-B2BF7994348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D4E183C7-E988-465D-805B-62C71E0B242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441A1ED4-B9CC-4E6F-8642-68FF012DD72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953DCCCB-4B31-4858-A5D8-3FDC00A110B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D351DC10-1E7E-49D4-B9D1-C13F03B4D53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68D7AD70-1F24-4B26-95DE-466C97411D3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41C2230E-DCC8-49D1-A2C2-F1E4B6866DE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57201B5F-4676-425C-BDD6-9D080B71E0F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5784F315-4E0D-4FE9-A820-CEC7EC2A151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A25B927E-741B-4322-A77E-573E8B789DC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223501C9-A150-461A-817D-F96A3DFD198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A2A7A479-46F8-48B6-8B0E-9C8B7C04B47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16CD4524-1964-42C9-99DB-C5CE937E633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554B452B-EE43-4B90-BB3D-33594F81442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821F9A88-A00C-4AA4-A294-6E684CAB77D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91FD34F0-D957-4EAF-80D7-2BC91DB18F5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AA15CB8B-B8A8-4E3D-A1A0-3E2669E68C6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DCDC6E88-27F4-475E-BA5D-542F1B01B56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0BA88EB-49C0-465F-BCCD-2ED379FED18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545836-846F-4173-A904-F1CC0BA645B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F1DC23A4-CEA2-46DF-BECA-6447893837F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6777CF6C-168F-45C5-82C9-B14A521BA6B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5E8FC296-39AA-4AC6-B452-AC9C81512B5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D8CB53B-AB3C-4A8F-B4B2-435E5D82563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8F676D51-FFC3-40EF-9D57-572D200A69B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9594CCFC-2FBE-4AC3-AE4E-38E0E6D0A9C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5A89F960-63AC-4D17-AB43-23AB5C611EB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DD251F74-4EF6-45D0-B322-7EA09335CB3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F7BABF7-5625-4C8F-9C6B-BD580F7E078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C44B9B4A-56A7-437A-9FC0-14344E4E40C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A8362E15-AC7E-4D91-A517-8808578BAF8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1C045C2A-CED9-47E6-942C-65F9A2DACA2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B2FBDEC-3098-47B9-B202-0A3742FCC0E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F67165FC-F4AE-483D-B964-A81DEC28A6E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C3583AC3-9ADD-49F7-B0DA-E85C268F04B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EB683279-ED5A-4272-970C-C4D1907A3C8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72D50071-13E5-412F-851C-B64024760A9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AB9290CA-5D90-4BFE-A572-05BF62329D2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6EDF00EA-A41C-4E08-89B4-50E741018FE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2D39F7A0-C951-4477-BCC3-5B1E7C95F21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F809390E-5CE1-49A3-B3B8-BB771B676E7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AF26D025-5EB3-4A9A-85E6-E87FA581A6F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59FA16C2-4ADD-48CD-ADA3-BEC7430B11B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ABEE774C-E1F7-45DA-9395-2D1798E7E51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E6321E3B-2F56-4F3F-8491-8D4106234E2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4B892C54-DADF-4FF0-92A8-FC14C302103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9470194E-AF84-4829-B4EE-8FB9BD6D14D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F320D1AB-F1E2-4E94-9160-C1683C6AD32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88C137DF-E63A-490A-AF95-3DF94D9BD1B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FF8483A7-E8A5-40AF-A3F0-F0365DA67AB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4A9B67DE-6827-43D5-909F-3DB3BC27C31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46CBD970-2379-4009-A537-0531C9560BB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DBF30293-5C8E-4F80-AD11-9CCEEA4D852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DDCDA9BF-A6F4-4060-8FD1-B31EB0AE3B3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4DA85E9F-240F-4B50-B639-21A4B4EE994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D9A3C9AD-3751-40F7-BE75-BEF27CCF3FF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0EBCE77B-B45E-4C28-9C8A-D075CA6D862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2D1FB166-6D2E-4F4E-9990-6C9002DD471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6B3E20D2-046C-4A02-AB14-7AD2B53977A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98BF7981-CE20-45D2-9822-EC43B778874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BD0F3CD-78BF-4B35-B9DC-5F6213C1024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4A6B17EE-2EBF-42A0-A4F7-07217447FDC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C02F0582-A42B-4D89-848D-A6216B9BE24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FB1910EC-3FDE-48EF-A4E0-8F74CC4D663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EC4FEB7-4335-42BF-8480-198CB08FCF9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7AF39F36-EF76-4599-9A20-38FC61F2DA1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7F2FE0B5-3AB5-490F-8FF9-ACDAF80385B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6E8047EE-0EC0-4B23-908D-CCB1E633115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6B49DA99-A8F8-4B55-BBE2-EC1E2ABCF15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E9752697-976D-456C-8A0C-97F9DB2F23F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3F25F31F-D829-409F-BBB1-CA40BEB523F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9C8717AF-7858-431F-8B47-26CBF6C04DA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1CF9C15E-3035-4AE4-834B-0CB2525E69B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1DB78FF-DB43-43FA-BBD4-3ED948CC0B9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E206E8D-41A3-404B-BBAF-B10A5CF1805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03ED61AE-0040-48BE-A109-643690EBC72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1B734EFC-B63C-44C1-B3F9-8266B13F910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9AE275E2-EC1C-45AA-8979-B99871A6393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59CCCBB1-89CE-4A23-8FD0-11455BBAE90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0983105C-2580-4846-969D-DE30689254E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8D4DD28B-04BC-4C1C-A750-3794C2CB9CA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F2229632-7E6A-4890-BDCF-66B4FC66254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49B04AEF-3D35-48DE-B6D8-F5028B6A90C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A8A755E2-2F60-4207-B641-38DCC923037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2C602272-B6FD-4734-A5D5-508048F260C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11E6C88-A8EC-40ED-969B-B8A5C7261BD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42D4F80C-A43C-464C-97EB-4F254F5CBF4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CBB3C615-709B-49DA-8AB1-5B0BFDCCE39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AA7A8EEF-0EF5-4852-BA63-C75A2601626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7F1135D4-2D50-44D3-A9D9-F640F75DA4E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6275304-CB80-41FB-A694-4EAF933B2ED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F4B19B7A-DE33-4806-92FA-6EB31B4F106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27C78C1D-CD02-4B1E-B18D-49C630292B3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463AF2E6-F3BA-497B-BB2F-6E16C3B14DF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1867EAA0-A6D4-406F-933F-A3B9AB89CAC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EE6952FF-7953-43CF-AAEF-2E0C249BC2A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DBDD7BDC-12A9-4B84-9CAC-69DA2BFB848A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D7C1C02A-3F4E-4E48-ADBF-1E109C22A8E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71D499AF-736E-46D7-A965-A487989F395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80DB8D74-C12A-4E6A-9603-B27CD1990B4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34DD3147-FCFE-4E2C-A4DE-C90D68EFEF8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1599C6-155B-47A8-B268-123AE66626F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0EF167DE-91C8-4E3F-9810-E29B5079E28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C98E3CB3-820A-4840-B3DB-211E35305B2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4E7F5A72-FE59-4185-A8B9-60466F17986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FAF8A59A-989E-4C3F-8760-AD84CF8E61C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340544E6-9816-4838-B809-DD10928F683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CDF2DA37-4835-4B18-A9F4-C0B829A8198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C26B227F-6EA0-4488-AC47-D7E8ABA56C3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C6C63E06-49A2-4B1C-B53B-56E44E97708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454ED9CB-BA99-4A5D-8E01-2DCD595082A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D4318EEA-66F3-4BB6-8BA3-CD54BDAD19B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95FFF61C-DC3C-4029-9AD2-43FDA37AEB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611243A2-4C67-489D-B244-769EC23FAE3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E97E1813-D5F7-4D3E-94BC-6A78CCC5EA7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D65BCF88-CBC1-4478-B21C-D0017FB36FA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446A9F5B-F71B-40F3-AD08-2EC44DF61E4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4ED90DBD-E337-439E-9AAB-0294C602915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2EB5C8D3-FCA0-4B08-B7A7-D453AD3F695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5D20CD69-671C-40D4-AB2C-7CB24B8F632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81121F3E-2604-45B5-BBD3-F233B4495A4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516FBA7A-AB98-4191-9574-59C534C36404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52368007-344C-45FE-A373-33762D65FA8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B018A925-3E34-45B7-B882-89D4647ECE2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309F0131-2192-4FC5-8CC8-C2A3CD353EF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FBA4A47E-9FA5-42F4-BB2A-972D21EE065B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7FBD9958-3D00-4C63-A1F1-A77327CE82E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85E98669-DB47-4251-82AA-D370EC7CA84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6118CFEB-ED79-4793-8EE7-8B9AB5015B6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8951412D-8C5B-4B3E-AEE6-AD62CE7DC86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C20485D8-D81F-47AC-AAD9-2680294B69B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8E88D19F-DCDB-4D32-9BC4-66505473615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203940EE-8284-4814-810C-8151BB336C16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A5A6428-666C-4157-B809-649A442A621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98E1ACB6-8038-4763-B2DE-FCC0576D8317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8B0F5B62-56C6-489C-92FC-D08625C1119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F2DF8BA1-3BFE-4786-BAC2-44C3C7A38DF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DE6C3931-2564-4A3F-B724-7279C061E34F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31D15652-B65D-43E8-A0D3-52EC7D1B1F3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A8D5148-2529-4599-9903-1187F77811F3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6FC21ED-3F42-4B66-A85B-A94F20148FC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66743717-F282-4EC5-85BD-DC39A80C2955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36954364-066C-4A00-9023-BD7629AF636C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9DB38105-C864-49AE-88C9-7F19537E6730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F0710697-FCB8-40C0-B8B2-7FD44ED0756D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87836016-0D45-47DC-B6ED-E80E70139E6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EE97C142-C1E2-4562-8F4A-00A813F1811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D28E94C4-E29E-474D-898B-D7C78137DD49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17ACB7F7-E68B-4A69-BC51-15C98D1B4D2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73D101B3-F6CB-4AE8-BE11-C76A356F0671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4132EF6C-7E86-4BC5-A761-5B6749AE9F92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45E9072A-436B-4009-90F7-DA650F0488CE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432D9EDF-4F57-42E6-85D2-8C1E0B328CE8}"/>
            </a:ext>
          </a:extLst>
        </xdr:cNvPr>
        <xdr:cNvSpPr/>
      </xdr:nvSpPr>
      <xdr:spPr>
        <a:xfrm>
          <a:off x="1271239" y="4572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412E7794-4076-4087-BC30-BF5EB28C754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6503BA8-9CD3-4314-B998-A1C14E456FB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78E30D22-6F01-47BE-B878-8FF0800AD07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4BCCA555-9323-4783-B8D0-08AC791B02F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98482C3A-C5DA-4DDD-9186-62111C705F7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AC86E67B-A85C-4F4C-873C-136798D2CCD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D31B5B00-5D03-426D-B926-027D2ADD8C5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0222BDA-FE92-4A8F-BC09-566179B9C43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58A152D7-4C10-4ED2-AEE5-7377D182E5B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6DCC0B05-B2CD-4144-B763-DC791CF4E07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7CE1537A-5C75-40E4-90ED-111327E482B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E6324EAD-0ACC-471C-B34D-12C13E2D703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9325B393-F431-4B87-8E7A-8C47E53EF0B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6D1D3C47-1DE9-49F2-9D8C-567A85ACD3E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57AABA80-A942-493D-8A8B-65E0FF4D8CE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AF64FDD0-EA0F-4898-B647-B6B9B2CC73F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2E63902C-280E-4B7D-805B-E7EDC73420A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E5641AB-2850-47D6-9998-5F0E7445C7C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2E4C9A9F-821F-4AE0-981E-E9651DAEF39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F44C69F1-C625-4CB1-A87C-936EE252876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68F891E1-2142-4E6C-99F4-F05CB572C8A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ACB9D316-3DF9-4CF5-B1B3-54B773A442E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6369B1F-449F-451A-A521-21FD5D1F568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0DE591BD-5CEF-4F0F-B6CE-BC69A0CC57C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2B2D4FA4-C1C3-411A-A841-9A6615C604B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271B0F51-3F6D-440C-9CEE-8A7830CFE8F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6A2FE129-5E86-44C3-BFD7-3CC6C3B69F8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7FEA304-640E-4774-8A24-3DD20390E7E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47A9DAB0-253E-46CB-9465-89EDEE354A7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512F991B-8452-4757-AD8F-33F5B56C129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1C695EBF-A6D5-4C0C-9178-59832C4357F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09A40684-4F9D-40CE-A786-72AC0268F7F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3BEEA9E-534D-474A-BB43-F94BCCA2C7C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E1923969-3C7A-43E8-B829-1539CF8D080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0E5C764-2C22-40D1-97A7-7D3A3DD837A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2207A84-3E2D-4DA8-A926-ABDFCF5AC71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5E7CCE4C-481F-41A2-B899-181B768187E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9E5A6A6-13D3-4935-BF7B-36F93E657D6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3972CE82-CAEA-4F06-B711-2AFF52D2E29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A8FE021C-FA34-425D-8360-D4CBB346FF1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7BBEE718-46F5-4EFD-8E57-925A6809A30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19B71926-1C83-4AFD-855C-53A7F1E15D3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395A3C95-5F98-4188-ABD6-34C94FE2C57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2EA8F0F-9CF4-417A-8C0B-24F3CBB652B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AC21B9B5-09CF-49FB-98C9-8C69FAA0209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02736C35-DB0A-49D4-BF10-7B5A9BA24BD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9FA695BD-8A78-42DF-BA92-3BE970B90EF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35C3D87E-918B-4228-B622-3F5960F3B9A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3485E5BC-E63F-426D-AD71-B82D4C904EF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7A6B967B-E1C2-4FCE-B763-E9CAE79D95D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A4983FFD-23CB-4D6C-B006-956FE48289F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5DD2AFBD-0D1F-4326-946F-24E4D66E034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52753F0-A34A-4EE9-830A-08F97C7C4E8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5DB62121-7105-49B6-8184-93A91866A7F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68A23065-4CE9-4114-883A-18EAB1836B0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50448EBD-6771-411A-94F8-C87823CDE7E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05961FF8-AE9E-4E16-AD7A-97738110BBA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256C5325-2586-4F8A-B8DB-01ECA6AFE63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6FE57789-05A2-463D-94AC-BA644104D33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E13D598D-AA39-44BC-B8F1-CF7D9DCD95A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B10F8B38-5878-4AC1-9AB0-3793018F164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CE6F24CB-5262-442E-B7FA-44165BAE063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FF640F50-2146-4544-87C9-86D2435C489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801C18D8-ED1F-4ADF-9853-FD7F26DD6A1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8C532BF0-23DB-4AB4-AE06-1E86585A3FF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C31B6561-19DF-409D-97DC-749826502CE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AFC383BE-5137-4FAC-B0D2-CE79E78D912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F47A9284-0BD3-403D-A773-C08519E0039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AC9E1A65-EE17-4C1D-949C-09FF931140F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E55072ED-13D0-40D5-BA15-1DBFEEE75FE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D0370FE1-2403-4D50-B8B2-796E32C00C8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DC26D907-36D0-44B9-A2F9-8EF47618041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573D3A6B-2726-4343-B5A5-C1FCBBF310C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95A9E289-3B70-4611-9241-381FDB56A2A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A6915938-0A72-449F-A03D-45A58844A3A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FF84E028-A5DD-4FF2-B457-5DBC892F6F9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ECDB27CD-A826-47EC-B74D-EF26601718C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2F215087-67E4-412B-864F-6F464AA71D5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0F0053C5-CA91-4C2A-B162-BD2979AAAA3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BCAC487-E52D-4062-8BCE-5329CAE02B3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F262E5DC-CFC5-4398-9633-820F22A47B8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3279D110-FA7C-49EB-9EFE-8B5E423AD88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F404C60E-F84C-4440-A30E-1357032A0EF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4DC1F6F3-305E-48C1-9FB7-2A160A3A62AD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291A6AE1-30C2-47AA-8362-AD61B6FD03D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157F80C1-B35E-4098-AD99-BE8A18E76FD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AB229F36-191E-475D-8D99-B066127D345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4EC1C569-3E65-49DE-A46E-C29B85391BD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A52E8141-A580-4BA2-AE06-E09B9CF5894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BA7A3971-E64B-424D-A010-AC8435D8ADE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335A35F-18DB-4567-9A80-08406FC80AD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70838D1A-50CB-437D-B663-5FB52F25FFB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DDBE2B8D-DBE7-4074-937D-E7245C3861C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FF025B01-F7C9-4157-91C3-F15284FF3D9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4CEB8498-2FA8-42EA-B0A7-B3D94F71F66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ADABD22A-604C-4C11-8926-329B4FC2590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7C976417-81A4-41DD-B9CA-9CAC57FAE11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21380FD9-77FA-4E48-96A1-643359FFB856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83DC0CD-B152-4265-8E43-DF5E0958D6F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4BD157D5-847F-40A5-8E35-01324024B47C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2AF52E98-9A8F-4767-9C79-43AEE34C04A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BDE18CB-E5EE-48FC-8966-53F0AB83859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60D5D16B-DF24-4F25-8370-217ABA59129B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52410C83-E788-4CB1-AC27-5BF7F30A536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51A7B141-6CE8-4004-BD9C-6AA8C4253EB4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FCFB0F65-33DE-44EA-B6C7-85E65499E3D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20E2902C-8E37-47E9-8320-ED752F9B7FE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526501E8-6E4B-4C03-996F-F3ED46D17663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9FEE4C79-8377-4317-B714-21CC20423F7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475ADB77-AEF6-40EA-97BF-DCEC416F2A7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DEBCAAD-4035-4EB4-8113-481D03B26AA2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5036F31-D839-4CB9-A8B7-7F3630BB365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C0054C76-39CC-48ED-8894-8B1C339353F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B1421492-EDE6-4599-A879-EDBA970F7C09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8435CEA9-407F-4448-AE7C-94006890A377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06FE5363-BD94-45FC-9255-47F02F8A9C5A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56D31A87-4E66-4184-99ED-9A6E037682F1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E151A00A-C4C5-4CA2-984E-79E8C818B28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3DD1A783-14F1-4B4C-A19A-E2E5CAB9BF20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0D3794C4-10BF-47BA-8ECB-38EE09E4C97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04CB6FA4-544E-4628-9651-B144E44FF97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470A1DB1-9726-4FA2-AFE6-3F0F4BCFE685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13695AF5-0B20-4E8F-92C4-C42CCF579278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C56B5F84-FB24-4B8E-817C-2F50762E537E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FDD4951-D3C0-4584-B72F-E1152B60B79F}"/>
            </a:ext>
          </a:extLst>
        </xdr:cNvPr>
        <xdr:cNvSpPr/>
      </xdr:nvSpPr>
      <xdr:spPr>
        <a:xfrm>
          <a:off x="1271239" y="120061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103" totalsRowShown="0" headerRowDxfId="185" dataDxfId="183" headerRowBorderDxfId="184" tableBorderDxfId="182" totalsRowBorderDxfId="181">
  <tableColumns count="21">
    <tableColumn id="1" xr3:uid="{CC4C2CFA-E67E-4336-9BB5-CC95CE209F3A}" name="1" dataDxfId="180"/>
    <tableColumn id="2" xr3:uid="{1E85198B-B82A-4617-B922-C6524B07278C}" name="Raiz" dataDxfId="179"/>
    <tableColumn id="3" xr3:uid="{14BB3795-364E-4135-B30F-1536628A0684}" name="Super_x000a_Class_x000a_2" dataDxfId="178"/>
    <tableColumn id="4" xr3:uid="{CA86440C-110D-4B26-BA53-58A3B612699A}" name="Super_x000a_Class_x000a_3" dataDxfId="177"/>
    <tableColumn id="5" xr3:uid="{CFB6B167-F9A9-4C59-BF78-469C27143A56}" name="Super_x000a_Class_x000a_4" dataDxfId="176"/>
    <tableColumn id="6" xr3:uid="{E9EB2A4A-1C2E-4684-B37C-2B4423D70D33}" name="Classe_x000a_5" dataDxfId="175"/>
    <tableColumn id="7" xr3:uid="{25899769-1F4E-4DCE-A55D-78DB109775E4}" name="EquivalentTo: _x000a_Raiz_x000a_Condições _x000a_necessárias" dataDxfId="174"/>
    <tableColumn id="8" xr3:uid="{60348FC7-7AFD-4399-9633-F8CDCC05E245}" name="EquivalentTo: _x000a_Classe2_x000a_Condições _x000a_necessárias" dataDxfId="173"/>
    <tableColumn id="9" xr3:uid="{392CCFD9-6E98-49E5-B2DB-7DC015141A7A}" name="EquivalentTo: _x000a_Classe3_x000a_Condições _x000a_necessárias" dataDxfId="172"/>
    <tableColumn id="10" xr3:uid="{DE6C2295-D3C1-4B68-B910-8BAEB1BAE01F}" name="EquivalentTo: _x000a_Classe4 _x000a_Condições _x000a_necessárias" dataDxfId="171"/>
    <tableColumn id="11" xr3:uid="{65DCB7B6-4238-4427-B02F-3BEF502BF71B}" name="EquivalentTo: _x000a_Classe5_x000a_Condições _x000a_necessárias" dataDxfId="170"/>
    <tableColumn id="12" xr3:uid="{8BA2A6D5-A321-435C-B6FE-29DC62E231F0}" name="Anotações _x000a_de ajuda_x000a_Classe 1" dataDxfId="169">
      <calculatedColumnFormula>_xlfn.CONCAT("Conceitos: ", B2)</calculatedColumnFormula>
    </tableColumn>
    <tableColumn id="13" xr3:uid="{51FC484F-3B93-4E17-A843-F396271D4F5D}" name="Anotações _x000a_de ajuda_x000a_Classe 2" dataDxfId="168">
      <calculatedColumnFormula>_xlfn.CONCAT(C2," ")</calculatedColumnFormula>
    </tableColumn>
    <tableColumn id="14" xr3:uid="{7D506B35-635A-421F-9FDF-F5A47788A209}" name="Anotações _x000a_de ajuda_x000a_Classe 3" dataDxfId="167">
      <calculatedColumnFormula>_xlfn.CONCAT(D2," ")</calculatedColumnFormula>
    </tableColumn>
    <tableColumn id="15" xr3:uid="{43516DA5-EE35-4A99-A73B-6E2C92F2BE17}" name="Anotações _x000a_de ajuda_x000a_Classe 4" dataDxfId="166">
      <calculatedColumnFormula>_xlfn.CONCAT(E2," ")</calculatedColumnFormula>
    </tableColumn>
    <tableColumn id="22" xr3:uid="{4E2C6E2F-FBDF-486E-9FF7-21C4D4B18283}" name="Anotações _x000a_de ajuda_x000a_Classe 5" dataDxfId="165">
      <calculatedColumnFormula>_xlfn.CONCAT(F2," ")</calculatedColumnFormula>
    </tableColumn>
    <tableColumn id="16" xr3:uid="{BFC47198-B351-4C32-9E17-77914984F825}" name="Anotações _x000a_de ajuda_x000a_Conceito" dataDxfId="164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63">
      <calculatedColumnFormula>_xlfn.CONCAT("Consultar  ",S2)</calculatedColumnFormula>
    </tableColumn>
    <tableColumn id="18" xr3:uid="{627A170C-2776-424D-823A-86498C9B9FEC}" name="Anotações _x000a_de ajuda2" dataDxfId="162"/>
    <tableColumn id="19" xr3:uid="{36A56800-FCDE-46C6-9DD3-AC3ADDFE99D1}" name="Anotações _x000a_de ajuda3" dataDxfId="161"/>
    <tableColumn id="20" xr3:uid="{ADAFA88C-78DF-4CAA-AFA5-4B2FE34D2B95}" name="Key" dataDxfId="160">
      <calculatedColumnFormula>_xlfn.CONCAT("Estru-key_",A2)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1" headerRowDxfId="159" dataDxfId="157" totalsRowDxfId="155" headerRowBorderDxfId="158" tableBorderDxfId="156" totalsRowBorderDxfId="154">
  <tableColumns count="22">
    <tableColumn id="1" xr3:uid="{05405BC3-D147-4C3A-A847-226BE3E20B44}" name="1" totalsRowLabel="Total" dataDxfId="153" totalsRowDxfId="152"/>
    <tableColumn id="2" xr3:uid="{30674569-14FD-401E-814B-CC39EC080692}" name="SuperData_x000a_(1)" dataDxfId="151" totalsRowDxfId="150">
      <calculatedColumnFormula>E2</calculatedColumnFormula>
    </tableColumn>
    <tableColumn id="3" xr3:uid="{42ACD1E1-902E-4432-A297-A8D4E3E6A39B}" name="PropData_x000a_(2)" dataDxfId="149" totalsRowDxfId="148"/>
    <tableColumn id="4" xr3:uid="{08ECA0E2-2D2F-446A-AAF6-2FD891B13A08}" name=" valData_x000a_(3)" dataDxfId="147" totalsRowDxfId="146"/>
    <tableColumn id="5" xr3:uid="{6086C35C-A33E-4114-B141-64B11971C1A1}" name="SuperProp_x000a_(4)" dataDxfId="145" totalsRowDxfId="144"/>
    <tableColumn id="6" xr3:uid="{535DC925-3C97-4408-B83A-988BF345193E}" name="Propriedade_x000a_(5)" dataDxfId="143" totalsRowDxfId="142"/>
    <tableColumn id="7" xr3:uid="{C4D22B6D-94D1-442A-97D3-E1AFB3FE98FC}" name="Functional_x000a_(6)" dataDxfId="141" totalsRowDxfId="140"/>
    <tableColumn id="8" xr3:uid="{254C2A3E-98CC-498D-9D66-425CCE933E22}" name="Inv functional _x000a_(7)" dataDxfId="139" totalsRowDxfId="138"/>
    <tableColumn id="9" xr3:uid="{CA66A745-BB10-4919-97C1-491E2A8AFF79}" name="Transitive_x000a_(8)" dataDxfId="137" totalsRowDxfId="136"/>
    <tableColumn id="10" xr3:uid="{F220F0EB-8A04-44B3-9F33-2CE7DEAEA278}" name="Symmetric_x000a_(9)" dataDxfId="135" totalsRowDxfId="134"/>
    <tableColumn id="11" xr3:uid="{BE3C1D12-0B80-4267-A7C6-AB88FDB359A9}" name="Asymmetric_x000a_(10)" dataDxfId="133" totalsRowDxfId="132"/>
    <tableColumn id="12" xr3:uid="{5956D0C5-9C90-4122-B08D-5295FEDB05A7}" name="Reflexive_x000a_(11)" dataDxfId="131" totalsRowDxfId="130"/>
    <tableColumn id="13" xr3:uid="{8BF12E7B-7E6E-4F93-8167-49BB8D845A8B}" name="Irreflexive_x000a_(12)" dataDxfId="129" totalsRowDxfId="128"/>
    <tableColumn id="14" xr3:uid="{F6A4A8D6-0928-496A-BF0F-0926974BB64E}" name="Inverse of_x000a_(13)" dataDxfId="127" totalsRowDxfId="126"/>
    <tableColumn id="15" xr3:uid="{71CC311B-405A-40DC-A69E-DD1F21998834}" name="Equivalente a_x000a_(14)" dataDxfId="125" totalsRowDxfId="124"/>
    <tableColumn id="16" xr3:uid="{D53389E7-5792-4813-AE78-49A25A9EDAF6}" name="Domain _x000a_(15)" dataDxfId="123" totalsRowDxfId="122">
      <calculatedColumnFormula>P1</calculatedColumnFormula>
    </tableColumn>
    <tableColumn id="17" xr3:uid="{F9388D82-F1CF-4707-8C27-B9B9F68C7435}" name=" Range_x000a_(16)" dataDxfId="121" totalsRowDxfId="120">
      <calculatedColumnFormula>Q1</calculatedColumnFormula>
    </tableColumn>
    <tableColumn id="18" xr3:uid="{458CD5C3-8971-431C-9F74-B445CB1B4F29}" name="Anot. Ajuda_x000a_PROP_x000a_(17)" dataDxfId="119" totalsRowDxfId="118"/>
    <tableColumn id="19" xr3:uid="{79ADE3D3-2E35-47E2-A082-CFFFD7E257CF}" name="Anot. Ajuda_x000a_DATA _x000a_(18)" dataDxfId="117" totalsRowDxfId="116"/>
    <tableColumn id="20" xr3:uid="{B1BB07F3-F9E0-4A1C-8EEB-D0705E508AEE}" name="Functional _x000a_(19)" dataDxfId="115" totalsRowDxfId="114"/>
    <tableColumn id="21" xr3:uid="{08560BEC-DA9D-4E18-9876-37313CE0655A}" name="Comentário_x000a_de Valor_x000a_(20)" dataDxfId="113" totalsRowDxfId="112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111" totalsRowDxfId="110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109" dataDxfId="107" headerRowBorderDxfId="108" tableBorderDxfId="106" totalsRowBorderDxfId="105">
  <tableColumns count="21">
    <tableColumn id="1" xr3:uid="{4F26C7F2-7D06-40CB-B848-F667194D9647}" name="1" dataDxfId="104"/>
    <tableColumn id="2" xr3:uid="{F921A453-730B-4AC8-852C-EFFDCF030CCA}" name="Disjunta 1" dataDxfId="103"/>
    <tableColumn id="3" xr3:uid="{23BEAC2C-6ADF-4C5A-B64D-4A2189CA8ACD}" name="Disjunta 2" dataDxfId="102"/>
    <tableColumn id="4" xr3:uid="{21B9136C-D0D8-484E-A2BE-E4977101D4DB}" name="Disjunta 3" dataDxfId="101"/>
    <tableColumn id="5" xr3:uid="{1A43957A-CCF1-44E5-BCCD-13F81C3A45EC}" name="Disjunta 4" dataDxfId="100"/>
    <tableColumn id="6" xr3:uid="{25855431-7914-4676-BDEF-21EDC5AEA531}" name="Disjunta 5" dataDxfId="99"/>
    <tableColumn id="7" xr3:uid="{B9C6D84B-4C90-464D-8249-79E106486DD3}" name="Disjunta 6" dataDxfId="98"/>
    <tableColumn id="8" xr3:uid="{F3E92F9C-C39B-4C1E-85C9-15118FEFA66F}" name="Disjunta 7" dataDxfId="97"/>
    <tableColumn id="9" xr3:uid="{3CC69936-B860-4ABA-AA56-15BBA0C1C3F5}" name="Disjunta 8" dataDxfId="96"/>
    <tableColumn id="10" xr3:uid="{3FB0F5C3-9FB7-46C3-8C1A-CE12E425D658}" name="Disjunta 9" dataDxfId="95"/>
    <tableColumn id="11" xr3:uid="{5D16196F-CC26-45A8-8B0C-4607A903F65A}" name="Disjunta 10" dataDxfId="94"/>
    <tableColumn id="12" xr3:uid="{41A23864-2363-4896-9F54-55AC6CFCE6CD}" name="Disjunta 11" dataDxfId="93"/>
    <tableColumn id="13" xr3:uid="{DC03A272-46F6-40A7-BA62-43D8BD6241CC}" name="Disjunta 12" dataDxfId="92"/>
    <tableColumn id="14" xr3:uid="{3C362C12-0371-4E21-9F34-4F9FCD93495D}" name="Disjunta 13" dataDxfId="91"/>
    <tableColumn id="15" xr3:uid="{07396994-8990-4C41-96A2-BAB03ABDB677}" name="Disjunta 14" dataDxfId="90"/>
    <tableColumn id="16" xr3:uid="{A03247BB-A7CD-4588-AD22-F4D4AA18275C}" name="Disjunta 15" dataDxfId="89"/>
    <tableColumn id="17" xr3:uid="{875CA327-F02E-49D1-ABB5-F3413E63868F}" name="Disjunta 16" dataDxfId="88"/>
    <tableColumn id="18" xr3:uid="{6843B603-EBBA-43D1-8F1B-214357E4C544}" name="Disjunta 17" dataDxfId="87"/>
    <tableColumn id="19" xr3:uid="{08263685-78DC-449B-9B4F-5565A721B82C}" name="Disjunta 18" dataDxfId="86"/>
    <tableColumn id="20" xr3:uid="{C3656408-6EB9-4B43-8A8E-4D686919DD2A}" name="Disjunta 19" dataDxfId="85"/>
    <tableColumn id="21" xr3:uid="{4D5BB609-CA03-4420-BBFE-E94235011FEA}" name="Disjunta 20" dataDxfId="8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106"/>
  <sheetViews>
    <sheetView zoomScale="205" zoomScaleNormal="205" workbookViewId="0">
      <pane ySplit="1" topLeftCell="A2" activePane="bottomLeft" state="frozen"/>
      <selection activeCell="G32" sqref="G32"/>
      <selection pane="bottomLeft" activeCell="D105" sqref="D105"/>
    </sheetView>
  </sheetViews>
  <sheetFormatPr defaultColWidth="11.109375" defaultRowHeight="7.2" customHeight="1" x14ac:dyDescent="0.3"/>
  <cols>
    <col min="1" max="1" width="2.44140625" style="4" customWidth="1"/>
    <col min="2" max="2" width="6.5546875" style="4" customWidth="1"/>
    <col min="3" max="3" width="7.88671875" style="47" bestFit="1" customWidth="1"/>
    <col min="4" max="4" width="6.6640625" style="4" bestFit="1" customWidth="1"/>
    <col min="5" max="5" width="5.5546875" style="47" bestFit="1" customWidth="1"/>
    <col min="6" max="6" width="17.44140625" style="12" customWidth="1"/>
    <col min="7" max="11" width="7.21875" style="21" customWidth="1"/>
    <col min="12" max="12" width="11" style="12" customWidth="1"/>
    <col min="13" max="13" width="6.88671875" style="12" bestFit="1" customWidth="1"/>
    <col min="14" max="15" width="7.5546875" style="12" bestFit="1" customWidth="1"/>
    <col min="16" max="16" width="19.5546875" style="12" customWidth="1"/>
    <col min="17" max="17" width="43.33203125" style="12" customWidth="1"/>
    <col min="18" max="18" width="7.109375" style="12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69</v>
      </c>
      <c r="D1" s="33" t="s">
        <v>68</v>
      </c>
      <c r="E1" s="33" t="s">
        <v>70</v>
      </c>
      <c r="F1" s="33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5" t="s">
        <v>38</v>
      </c>
      <c r="M1" s="35" t="s">
        <v>39</v>
      </c>
      <c r="N1" s="35" t="s">
        <v>36</v>
      </c>
      <c r="O1" s="35" t="s">
        <v>37</v>
      </c>
      <c r="P1" s="35" t="s">
        <v>35</v>
      </c>
      <c r="Q1" s="35" t="s">
        <v>61</v>
      </c>
      <c r="R1" s="35" t="s">
        <v>63</v>
      </c>
      <c r="S1" s="35" t="s">
        <v>62</v>
      </c>
      <c r="T1" s="35" t="s">
        <v>64</v>
      </c>
      <c r="U1" s="36" t="s">
        <v>1</v>
      </c>
    </row>
    <row r="2" spans="1:21" customFormat="1" ht="7.2" customHeight="1" x14ac:dyDescent="0.3">
      <c r="A2" s="59">
        <v>2</v>
      </c>
      <c r="B2" s="53" t="s">
        <v>109</v>
      </c>
      <c r="C2" s="58" t="s">
        <v>122</v>
      </c>
      <c r="D2" s="58" t="s">
        <v>115</v>
      </c>
      <c r="E2" s="58" t="s">
        <v>110</v>
      </c>
      <c r="F2" s="57" t="s">
        <v>99</v>
      </c>
      <c r="G2" s="44" t="s">
        <v>3</v>
      </c>
      <c r="H2" s="45" t="s">
        <v>3</v>
      </c>
      <c r="I2" s="44" t="s">
        <v>112</v>
      </c>
      <c r="J2" s="44" t="s">
        <v>3</v>
      </c>
      <c r="K2" s="44" t="s">
        <v>3</v>
      </c>
      <c r="L2" s="38" t="str">
        <f t="shared" ref="L2:L62" si="0">_xlfn.CONCAT("Conceitos: ", B2)</f>
        <v>Conceitos: Estrutura</v>
      </c>
      <c r="M2" s="38" t="str">
        <f t="shared" ref="M2:M62" si="1">_xlfn.CONCAT(C2," ")</f>
        <v xml:space="preserve">Peça.Estru </v>
      </c>
      <c r="N2" s="38" t="str">
        <f t="shared" ref="N2:N62" si="2">_xlfn.CONCAT(D2," ")</f>
        <v xml:space="preserve">Fundações </v>
      </c>
      <c r="O2" s="38" t="str">
        <f t="shared" ref="O2:O62" si="3">_xlfn.CONCAT(E2," ")</f>
        <v xml:space="preserve">Est.IFC </v>
      </c>
      <c r="P2" s="38" t="str">
        <f t="shared" ref="P2:P62" si="4">_xlfn.CONCAT(F2," ")</f>
        <v xml:space="preserve">ifcFooting </v>
      </c>
      <c r="Q2" s="38" t="str">
        <f t="shared" ref="Q2:Q62" si="5">_xlfn.CONCAT(SUBSTITUTE(L2, "null", " ")," ",SUBSTITUTE(M2, "null", " ")," ",SUBSTITUTE(N2, "null", " ")," ",SUBSTITUTE(O2, "null", " ")," ", SUBSTITUTE(F2, "null", " "))</f>
        <v>Conceitos: Estrutura Peça.Estru  Fundações  Est.IFC  ifcFooting</v>
      </c>
      <c r="R2" s="38" t="str">
        <f t="shared" ref="R2:R35" si="6">_xlfn.CONCAT("Consultar  ",S2)</f>
        <v>Consultar  -</v>
      </c>
      <c r="S2" s="39" t="s">
        <v>27</v>
      </c>
      <c r="T2" s="39" t="s">
        <v>27</v>
      </c>
      <c r="U2" s="43" t="str">
        <f t="shared" ref="U2:U31" si="7">_xlfn.CONCAT("Estru-key_",A2)</f>
        <v>Estru-key_2</v>
      </c>
    </row>
    <row r="3" spans="1:21" customFormat="1" ht="7.2" customHeight="1" x14ac:dyDescent="0.3">
      <c r="A3" s="59">
        <v>3</v>
      </c>
      <c r="B3" s="53" t="s">
        <v>109</v>
      </c>
      <c r="C3" s="58" t="s">
        <v>122</v>
      </c>
      <c r="D3" s="58" t="s">
        <v>196</v>
      </c>
      <c r="E3" s="58" t="s">
        <v>110</v>
      </c>
      <c r="F3" s="57" t="s">
        <v>105</v>
      </c>
      <c r="G3" s="44" t="s">
        <v>3</v>
      </c>
      <c r="H3" s="45" t="s">
        <v>3</v>
      </c>
      <c r="I3" s="44" t="s">
        <v>3</v>
      </c>
      <c r="J3" s="44" t="s">
        <v>3</v>
      </c>
      <c r="K3" s="44" t="s">
        <v>3</v>
      </c>
      <c r="L3" s="38" t="str">
        <f t="shared" si="0"/>
        <v>Conceitos: Estrutura</v>
      </c>
      <c r="M3" s="38" t="str">
        <f t="shared" si="1"/>
        <v xml:space="preserve">Peça.Estru </v>
      </c>
      <c r="N3" s="38" t="str">
        <f t="shared" si="2"/>
        <v xml:space="preserve">Telas </v>
      </c>
      <c r="O3" s="38" t="str">
        <f t="shared" si="3"/>
        <v xml:space="preserve">Est.IFC </v>
      </c>
      <c r="P3" s="38" t="str">
        <f t="shared" si="4"/>
        <v xml:space="preserve">ifcReinforcingMesh </v>
      </c>
      <c r="Q3" s="38" t="str">
        <f t="shared" si="5"/>
        <v>Conceitos: Estrutura Peça.Estru  Telas  Est.IFC  ifcReinforcingMesh</v>
      </c>
      <c r="R3" s="38" t="str">
        <f t="shared" si="6"/>
        <v>Consultar  -</v>
      </c>
      <c r="S3" s="39" t="s">
        <v>27</v>
      </c>
      <c r="T3" s="39" t="s">
        <v>27</v>
      </c>
      <c r="U3" s="43" t="str">
        <f t="shared" si="7"/>
        <v>Estru-key_3</v>
      </c>
    </row>
    <row r="4" spans="1:21" customFormat="1" ht="7.2" customHeight="1" x14ac:dyDescent="0.3">
      <c r="A4" s="59">
        <v>4</v>
      </c>
      <c r="B4" s="53" t="s">
        <v>109</v>
      </c>
      <c r="C4" s="58" t="s">
        <v>122</v>
      </c>
      <c r="D4" s="58" t="s">
        <v>197</v>
      </c>
      <c r="E4" s="58" t="s">
        <v>110</v>
      </c>
      <c r="F4" s="57" t="s">
        <v>104</v>
      </c>
      <c r="G4" s="44" t="s">
        <v>3</v>
      </c>
      <c r="H4" s="45" t="s">
        <v>3</v>
      </c>
      <c r="I4" s="44" t="s">
        <v>3</v>
      </c>
      <c r="J4" s="44" t="s">
        <v>3</v>
      </c>
      <c r="K4" s="44" t="s">
        <v>3</v>
      </c>
      <c r="L4" s="38" t="str">
        <f t="shared" si="0"/>
        <v>Conceitos: Estrutura</v>
      </c>
      <c r="M4" s="38" t="str">
        <f t="shared" si="1"/>
        <v xml:space="preserve">Peça.Estru </v>
      </c>
      <c r="N4" s="38" t="str">
        <f t="shared" si="2"/>
        <v xml:space="preserve">Armaduras </v>
      </c>
      <c r="O4" s="38" t="str">
        <f t="shared" si="3"/>
        <v xml:space="preserve">Est.IFC </v>
      </c>
      <c r="P4" s="38" t="str">
        <f t="shared" si="4"/>
        <v xml:space="preserve">ifcReinforcingBar </v>
      </c>
      <c r="Q4" s="38" t="str">
        <f t="shared" si="5"/>
        <v>Conceitos: Estrutura Peça.Estru  Armaduras  Est.IFC  ifcReinforcingBar</v>
      </c>
      <c r="R4" s="38" t="str">
        <f t="shared" si="6"/>
        <v>Consultar  -</v>
      </c>
      <c r="S4" s="39" t="s">
        <v>27</v>
      </c>
      <c r="T4" s="39" t="s">
        <v>27</v>
      </c>
      <c r="U4" s="43" t="str">
        <f t="shared" si="7"/>
        <v>Estru-key_4</v>
      </c>
    </row>
    <row r="5" spans="1:21" customFormat="1" ht="7.2" customHeight="1" x14ac:dyDescent="0.3">
      <c r="A5" s="59">
        <v>5</v>
      </c>
      <c r="B5" s="53" t="s">
        <v>109</v>
      </c>
      <c r="C5" s="58" t="s">
        <v>122</v>
      </c>
      <c r="D5" s="58" t="s">
        <v>114</v>
      </c>
      <c r="E5" s="58" t="s">
        <v>110</v>
      </c>
      <c r="F5" s="57" t="s">
        <v>98</v>
      </c>
      <c r="G5" s="44" t="s">
        <v>3</v>
      </c>
      <c r="H5" s="45" t="s">
        <v>3</v>
      </c>
      <c r="I5" s="44" t="s">
        <v>3</v>
      </c>
      <c r="J5" s="44" t="s">
        <v>3</v>
      </c>
      <c r="K5" s="44" t="s">
        <v>3</v>
      </c>
      <c r="L5" s="38" t="str">
        <f t="shared" si="0"/>
        <v>Conceitos: Estrutura</v>
      </c>
      <c r="M5" s="38" t="str">
        <f t="shared" si="1"/>
        <v xml:space="preserve">Peça.Estru </v>
      </c>
      <c r="N5" s="38" t="str">
        <f t="shared" si="2"/>
        <v xml:space="preserve">Colunas </v>
      </c>
      <c r="O5" s="38" t="str">
        <f t="shared" si="3"/>
        <v xml:space="preserve">Est.IFC </v>
      </c>
      <c r="P5" s="38" t="str">
        <f t="shared" si="4"/>
        <v xml:space="preserve">ifcCoIumn </v>
      </c>
      <c r="Q5" s="38" t="str">
        <f t="shared" si="5"/>
        <v>Conceitos: Estrutura Peça.Estru  Colunas  Est.IFC  ifcCoIumn</v>
      </c>
      <c r="R5" s="38" t="str">
        <f t="shared" si="6"/>
        <v>Consultar  -</v>
      </c>
      <c r="S5" s="39" t="s">
        <v>27</v>
      </c>
      <c r="T5" s="39" t="s">
        <v>27</v>
      </c>
      <c r="U5" s="43" t="str">
        <f t="shared" si="7"/>
        <v>Estru-key_5</v>
      </c>
    </row>
    <row r="6" spans="1:21" customFormat="1" ht="7.2" customHeight="1" x14ac:dyDescent="0.3">
      <c r="A6" s="59">
        <v>6</v>
      </c>
      <c r="B6" s="53" t="s">
        <v>109</v>
      </c>
      <c r="C6" s="58" t="s">
        <v>122</v>
      </c>
      <c r="D6" s="58" t="s">
        <v>113</v>
      </c>
      <c r="E6" s="58" t="s">
        <v>110</v>
      </c>
      <c r="F6" s="57" t="s">
        <v>97</v>
      </c>
      <c r="G6" s="44" t="s">
        <v>3</v>
      </c>
      <c r="H6" s="45" t="s">
        <v>3</v>
      </c>
      <c r="I6" s="44" t="s">
        <v>3</v>
      </c>
      <c r="J6" s="44" t="s">
        <v>3</v>
      </c>
      <c r="K6" s="44" t="s">
        <v>3</v>
      </c>
      <c r="L6" s="38" t="str">
        <f t="shared" si="0"/>
        <v>Conceitos: Estrutura</v>
      </c>
      <c r="M6" s="38" t="str">
        <f t="shared" si="1"/>
        <v xml:space="preserve">Peça.Estru </v>
      </c>
      <c r="N6" s="38" t="str">
        <f t="shared" si="2"/>
        <v xml:space="preserve">Vigas </v>
      </c>
      <c r="O6" s="38" t="str">
        <f t="shared" si="3"/>
        <v xml:space="preserve">Est.IFC </v>
      </c>
      <c r="P6" s="38" t="str">
        <f t="shared" si="4"/>
        <v xml:space="preserve">ifcBeam </v>
      </c>
      <c r="Q6" s="38" t="str">
        <f t="shared" si="5"/>
        <v>Conceitos: Estrutura Peça.Estru  Vigas  Est.IFC  ifcBeam</v>
      </c>
      <c r="R6" s="38" t="str">
        <f t="shared" si="6"/>
        <v>Consultar  -</v>
      </c>
      <c r="S6" s="39" t="s">
        <v>27</v>
      </c>
      <c r="T6" s="39" t="s">
        <v>27</v>
      </c>
      <c r="U6" s="43" t="str">
        <f t="shared" si="7"/>
        <v>Estru-key_6</v>
      </c>
    </row>
    <row r="7" spans="1:21" customFormat="1" ht="7.2" customHeight="1" x14ac:dyDescent="0.3">
      <c r="A7" s="59">
        <v>7</v>
      </c>
      <c r="B7" s="53" t="s">
        <v>109</v>
      </c>
      <c r="C7" s="58" t="s">
        <v>122</v>
      </c>
      <c r="D7" s="58" t="s">
        <v>116</v>
      </c>
      <c r="E7" s="58" t="s">
        <v>110</v>
      </c>
      <c r="F7" s="57" t="s">
        <v>102</v>
      </c>
      <c r="G7" s="44" t="s">
        <v>3</v>
      </c>
      <c r="H7" s="45" t="s">
        <v>3</v>
      </c>
      <c r="I7" s="44" t="s">
        <v>3</v>
      </c>
      <c r="J7" s="44" t="s">
        <v>3</v>
      </c>
      <c r="K7" s="44" t="s">
        <v>3</v>
      </c>
      <c r="L7" s="38" t="str">
        <f t="shared" si="0"/>
        <v>Conceitos: Estrutura</v>
      </c>
      <c r="M7" s="38" t="str">
        <f t="shared" si="1"/>
        <v xml:space="preserve">Peça.Estru </v>
      </c>
      <c r="N7" s="38" t="str">
        <f t="shared" si="2"/>
        <v xml:space="preserve">Pisos </v>
      </c>
      <c r="O7" s="38" t="str">
        <f t="shared" si="3"/>
        <v xml:space="preserve">Est.IFC </v>
      </c>
      <c r="P7" s="38" t="str">
        <f t="shared" si="4"/>
        <v xml:space="preserve">ifcSlab </v>
      </c>
      <c r="Q7" s="38" t="str">
        <f t="shared" si="5"/>
        <v>Conceitos: Estrutura Peça.Estru  Pisos  Est.IFC  ifcSlab</v>
      </c>
      <c r="R7" s="38" t="str">
        <f t="shared" si="6"/>
        <v>Consultar  -</v>
      </c>
      <c r="S7" s="39" t="s">
        <v>27</v>
      </c>
      <c r="T7" s="39" t="s">
        <v>27</v>
      </c>
      <c r="U7" s="43" t="str">
        <f t="shared" si="7"/>
        <v>Estru-key_7</v>
      </c>
    </row>
    <row r="8" spans="1:21" customFormat="1" ht="7.2" customHeight="1" x14ac:dyDescent="0.3">
      <c r="A8" s="59">
        <v>8</v>
      </c>
      <c r="B8" s="53" t="s">
        <v>109</v>
      </c>
      <c r="C8" s="58" t="s">
        <v>122</v>
      </c>
      <c r="D8" s="58" t="s">
        <v>117</v>
      </c>
      <c r="E8" s="58" t="s">
        <v>110</v>
      </c>
      <c r="F8" s="57" t="s">
        <v>73</v>
      </c>
      <c r="G8" s="44" t="s">
        <v>3</v>
      </c>
      <c r="H8" s="45" t="s">
        <v>3</v>
      </c>
      <c r="I8" s="44" t="s">
        <v>3</v>
      </c>
      <c r="J8" s="44" t="s">
        <v>3</v>
      </c>
      <c r="K8" s="44" t="s">
        <v>3</v>
      </c>
      <c r="L8" s="38" t="str">
        <f t="shared" si="0"/>
        <v>Conceitos: Estrutura</v>
      </c>
      <c r="M8" s="38" t="str">
        <f t="shared" si="1"/>
        <v xml:space="preserve">Peça.Estru </v>
      </c>
      <c r="N8" s="38" t="str">
        <f t="shared" si="2"/>
        <v xml:space="preserve">Acesórios </v>
      </c>
      <c r="O8" s="38" t="str">
        <f t="shared" si="3"/>
        <v xml:space="preserve">Est.IFC </v>
      </c>
      <c r="P8" s="38" t="str">
        <f t="shared" si="4"/>
        <v xml:space="preserve">ifcDiscreteAccessory </v>
      </c>
      <c r="Q8" s="38" t="str">
        <f t="shared" si="5"/>
        <v>Conceitos: Estrutura Peça.Estru  Acesórios  Est.IFC  ifcDiscreteAccessory</v>
      </c>
      <c r="R8" s="38" t="str">
        <f t="shared" si="6"/>
        <v>Consultar  -</v>
      </c>
      <c r="S8" s="39" t="s">
        <v>27</v>
      </c>
      <c r="T8" s="39" t="s">
        <v>27</v>
      </c>
      <c r="U8" s="43" t="str">
        <f t="shared" si="7"/>
        <v>Estru-key_8</v>
      </c>
    </row>
    <row r="9" spans="1:21" customFormat="1" ht="7.2" customHeight="1" x14ac:dyDescent="0.3">
      <c r="A9" s="59">
        <v>9</v>
      </c>
      <c r="B9" s="53" t="s">
        <v>109</v>
      </c>
      <c r="C9" s="58" t="s">
        <v>122</v>
      </c>
      <c r="D9" s="58" t="s">
        <v>119</v>
      </c>
      <c r="E9" s="58" t="s">
        <v>110</v>
      </c>
      <c r="F9" s="57" t="s">
        <v>108</v>
      </c>
      <c r="G9" s="44" t="s">
        <v>3</v>
      </c>
      <c r="H9" s="45" t="s">
        <v>3</v>
      </c>
      <c r="I9" s="44" t="s">
        <v>3</v>
      </c>
      <c r="J9" s="44" t="s">
        <v>3</v>
      </c>
      <c r="K9" s="44" t="s">
        <v>3</v>
      </c>
      <c r="L9" s="38" t="str">
        <f t="shared" si="0"/>
        <v>Conceitos: Estrutura</v>
      </c>
      <c r="M9" s="38" t="str">
        <f t="shared" si="1"/>
        <v xml:space="preserve">Peça.Estru </v>
      </c>
      <c r="N9" s="38" t="str">
        <f t="shared" si="2"/>
        <v xml:space="preserve">Conexões </v>
      </c>
      <c r="O9" s="38" t="str">
        <f t="shared" si="3"/>
        <v xml:space="preserve">Est.IFC </v>
      </c>
      <c r="P9" s="38" t="str">
        <f t="shared" si="4"/>
        <v xml:space="preserve">ifcTendonAnchor </v>
      </c>
      <c r="Q9" s="38" t="str">
        <f t="shared" si="5"/>
        <v>Conceitos: Estrutura Peça.Estru  Conexões  Est.IFC  ifcTendonAnchor</v>
      </c>
      <c r="R9" s="38" t="str">
        <f t="shared" si="6"/>
        <v>Consultar  -</v>
      </c>
      <c r="S9" s="39" t="s">
        <v>27</v>
      </c>
      <c r="T9" s="39" t="s">
        <v>27</v>
      </c>
      <c r="U9" s="43" t="str">
        <f t="shared" si="7"/>
        <v>Estru-key_9</v>
      </c>
    </row>
    <row r="10" spans="1:21" customFormat="1" ht="7.2" customHeight="1" x14ac:dyDescent="0.3">
      <c r="A10" s="59">
        <v>10</v>
      </c>
      <c r="B10" s="53" t="s">
        <v>109</v>
      </c>
      <c r="C10" s="58" t="s">
        <v>122</v>
      </c>
      <c r="D10" s="58" t="s">
        <v>119</v>
      </c>
      <c r="E10" s="58" t="s">
        <v>110</v>
      </c>
      <c r="F10" s="57" t="s">
        <v>106</v>
      </c>
      <c r="G10" s="44" t="s">
        <v>3</v>
      </c>
      <c r="H10" s="45" t="s">
        <v>3</v>
      </c>
      <c r="I10" s="44" t="s">
        <v>3</v>
      </c>
      <c r="J10" s="44" t="s">
        <v>3</v>
      </c>
      <c r="K10" s="44" t="s">
        <v>3</v>
      </c>
      <c r="L10" s="38" t="str">
        <f t="shared" si="0"/>
        <v>Conceitos: Estrutura</v>
      </c>
      <c r="M10" s="38" t="str">
        <f t="shared" si="1"/>
        <v xml:space="preserve">Peça.Estru </v>
      </c>
      <c r="N10" s="38" t="str">
        <f t="shared" si="2"/>
        <v xml:space="preserve">Conexões </v>
      </c>
      <c r="O10" s="38" t="str">
        <f t="shared" si="3"/>
        <v xml:space="preserve">Est.IFC </v>
      </c>
      <c r="P10" s="38" t="str">
        <f t="shared" si="4"/>
        <v xml:space="preserve">ifcFastener </v>
      </c>
      <c r="Q10" s="38" t="str">
        <f t="shared" si="5"/>
        <v>Conceitos: Estrutura Peça.Estru  Conexões  Est.IFC  ifcFastener</v>
      </c>
      <c r="R10" s="38" t="str">
        <f t="shared" si="6"/>
        <v>Consultar  -</v>
      </c>
      <c r="S10" s="39" t="s">
        <v>27</v>
      </c>
      <c r="T10" s="39" t="s">
        <v>27</v>
      </c>
      <c r="U10" s="43" t="str">
        <f t="shared" si="7"/>
        <v>Estru-key_10</v>
      </c>
    </row>
    <row r="11" spans="1:21" customFormat="1" ht="7.2" customHeight="1" x14ac:dyDescent="0.3">
      <c r="A11" s="59">
        <v>11</v>
      </c>
      <c r="B11" s="53" t="s">
        <v>109</v>
      </c>
      <c r="C11" s="58" t="s">
        <v>122</v>
      </c>
      <c r="D11" s="58" t="s">
        <v>119</v>
      </c>
      <c r="E11" s="58" t="s">
        <v>110</v>
      </c>
      <c r="F11" s="57" t="s">
        <v>101</v>
      </c>
      <c r="G11" s="44" t="s">
        <v>3</v>
      </c>
      <c r="H11" s="45" t="s">
        <v>3</v>
      </c>
      <c r="I11" s="44" t="s">
        <v>3</v>
      </c>
      <c r="J11" s="44" t="s">
        <v>3</v>
      </c>
      <c r="K11" s="44" t="s">
        <v>3</v>
      </c>
      <c r="L11" s="38" t="str">
        <f t="shared" si="0"/>
        <v>Conceitos: Estrutura</v>
      </c>
      <c r="M11" s="38" t="str">
        <f t="shared" si="1"/>
        <v xml:space="preserve">Peça.Estru </v>
      </c>
      <c r="N11" s="38" t="str">
        <f t="shared" si="2"/>
        <v xml:space="preserve">Conexões </v>
      </c>
      <c r="O11" s="38" t="str">
        <f t="shared" si="3"/>
        <v xml:space="preserve">Est.IFC </v>
      </c>
      <c r="P11" s="38" t="str">
        <f t="shared" si="4"/>
        <v xml:space="preserve">ifcPIate </v>
      </c>
      <c r="Q11" s="38" t="str">
        <f t="shared" si="5"/>
        <v>Conceitos: Estrutura Peça.Estru  Conexões  Est.IFC  ifcPIate</v>
      </c>
      <c r="R11" s="38" t="str">
        <f t="shared" si="6"/>
        <v>Consultar  -</v>
      </c>
      <c r="S11" s="39" t="s">
        <v>27</v>
      </c>
      <c r="T11" s="39" t="s">
        <v>27</v>
      </c>
      <c r="U11" s="43" t="str">
        <f t="shared" si="7"/>
        <v>Estru-key_11</v>
      </c>
    </row>
    <row r="12" spans="1:21" customFormat="1" ht="7.2" customHeight="1" x14ac:dyDescent="0.3">
      <c r="A12" s="59">
        <v>12</v>
      </c>
      <c r="B12" s="53" t="s">
        <v>109</v>
      </c>
      <c r="C12" s="58" t="s">
        <v>122</v>
      </c>
      <c r="D12" s="58" t="s">
        <v>120</v>
      </c>
      <c r="E12" s="58" t="s">
        <v>110</v>
      </c>
      <c r="F12" s="57" t="s">
        <v>107</v>
      </c>
      <c r="G12" s="44" t="s">
        <v>3</v>
      </c>
      <c r="H12" s="45" t="s">
        <v>3</v>
      </c>
      <c r="I12" s="44" t="s">
        <v>3</v>
      </c>
      <c r="J12" s="44" t="s">
        <v>3</v>
      </c>
      <c r="K12" s="44" t="s">
        <v>3</v>
      </c>
      <c r="L12" s="38" t="str">
        <f t="shared" si="0"/>
        <v>Conceitos: Estrutura</v>
      </c>
      <c r="M12" s="38" t="str">
        <f t="shared" si="1"/>
        <v xml:space="preserve">Peça.Estru </v>
      </c>
      <c r="N12" s="38" t="str">
        <f t="shared" si="2"/>
        <v xml:space="preserve">Estai </v>
      </c>
      <c r="O12" s="38" t="str">
        <f t="shared" si="3"/>
        <v xml:space="preserve">Est.IFC </v>
      </c>
      <c r="P12" s="38" t="str">
        <f t="shared" si="4"/>
        <v xml:space="preserve">ifcTendon </v>
      </c>
      <c r="Q12" s="38" t="str">
        <f t="shared" si="5"/>
        <v>Conceitos: Estrutura Peça.Estru  Estai  Est.IFC  ifcTendon</v>
      </c>
      <c r="R12" s="38" t="str">
        <f t="shared" si="6"/>
        <v>Consultar  -</v>
      </c>
      <c r="S12" s="39" t="s">
        <v>27</v>
      </c>
      <c r="T12" s="39" t="s">
        <v>27</v>
      </c>
      <c r="U12" s="43" t="str">
        <f t="shared" si="7"/>
        <v>Estru-key_12</v>
      </c>
    </row>
    <row r="13" spans="1:21" customFormat="1" ht="7.2" customHeight="1" x14ac:dyDescent="0.3">
      <c r="A13" s="59">
        <v>13</v>
      </c>
      <c r="B13" s="53" t="s">
        <v>109</v>
      </c>
      <c r="C13" s="58" t="s">
        <v>122</v>
      </c>
      <c r="D13" s="58" t="s">
        <v>121</v>
      </c>
      <c r="E13" s="58" t="s">
        <v>110</v>
      </c>
      <c r="F13" s="57" t="s">
        <v>100</v>
      </c>
      <c r="G13" s="44" t="s">
        <v>3</v>
      </c>
      <c r="H13" s="45" t="s">
        <v>3</v>
      </c>
      <c r="I13" s="44" t="s">
        <v>3</v>
      </c>
      <c r="J13" s="44" t="s">
        <v>3</v>
      </c>
      <c r="K13" s="44" t="s">
        <v>3</v>
      </c>
      <c r="L13" s="38" t="str">
        <f t="shared" si="0"/>
        <v>Conceitos: Estrutura</v>
      </c>
      <c r="M13" s="38" t="str">
        <f t="shared" si="1"/>
        <v xml:space="preserve">Peça.Estru </v>
      </c>
      <c r="N13" s="38" t="str">
        <f t="shared" si="2"/>
        <v xml:space="preserve">Treliças </v>
      </c>
      <c r="O13" s="38" t="str">
        <f t="shared" si="3"/>
        <v xml:space="preserve">Est.IFC </v>
      </c>
      <c r="P13" s="38" t="str">
        <f t="shared" si="4"/>
        <v xml:space="preserve">ifcMember </v>
      </c>
      <c r="Q13" s="38" t="str">
        <f t="shared" si="5"/>
        <v>Conceitos: Estrutura Peça.Estru  Treliças  Est.IFC  ifcMember</v>
      </c>
      <c r="R13" s="38" t="str">
        <f t="shared" si="6"/>
        <v>Consultar  -</v>
      </c>
      <c r="S13" s="39" t="s">
        <v>27</v>
      </c>
      <c r="T13" s="39" t="s">
        <v>27</v>
      </c>
      <c r="U13" s="43" t="str">
        <f t="shared" si="7"/>
        <v>Estru-key_13</v>
      </c>
    </row>
    <row r="14" spans="1:21" customFormat="1" ht="7.2" customHeight="1" x14ac:dyDescent="0.3">
      <c r="A14" s="59">
        <v>14</v>
      </c>
      <c r="B14" s="53" t="s">
        <v>109</v>
      </c>
      <c r="C14" s="58" t="s">
        <v>122</v>
      </c>
      <c r="D14" s="58" t="s">
        <v>118</v>
      </c>
      <c r="E14" s="58" t="s">
        <v>110</v>
      </c>
      <c r="F14" s="57" t="s">
        <v>103</v>
      </c>
      <c r="G14" s="44" t="s">
        <v>3</v>
      </c>
      <c r="H14" s="45" t="s">
        <v>3</v>
      </c>
      <c r="I14" s="44" t="s">
        <v>3</v>
      </c>
      <c r="J14" s="44" t="s">
        <v>3</v>
      </c>
      <c r="K14" s="44" t="s">
        <v>3</v>
      </c>
      <c r="L14" s="38" t="str">
        <f t="shared" si="0"/>
        <v>Conceitos: Estrutura</v>
      </c>
      <c r="M14" s="38" t="str">
        <f t="shared" si="1"/>
        <v xml:space="preserve">Peça.Estru </v>
      </c>
      <c r="N14" s="38" t="str">
        <f t="shared" si="2"/>
        <v xml:space="preserve">Paredes </v>
      </c>
      <c r="O14" s="38" t="str">
        <f t="shared" si="3"/>
        <v xml:space="preserve">Est.IFC </v>
      </c>
      <c r="P14" s="38" t="str">
        <f t="shared" si="4"/>
        <v xml:space="preserve">ifcWaII </v>
      </c>
      <c r="Q14" s="38" t="str">
        <f t="shared" si="5"/>
        <v>Conceitos: Estrutura Peça.Estru  Paredes  Est.IFC  ifcWaII</v>
      </c>
      <c r="R14" s="38" t="str">
        <f t="shared" si="6"/>
        <v>Consultar  -</v>
      </c>
      <c r="S14" s="39" t="s">
        <v>27</v>
      </c>
      <c r="T14" s="39" t="s">
        <v>27</v>
      </c>
      <c r="U14" s="43" t="str">
        <f t="shared" si="7"/>
        <v>Estru-key_14</v>
      </c>
    </row>
    <row r="15" spans="1:21" customFormat="1" ht="7.2" customHeight="1" x14ac:dyDescent="0.3">
      <c r="A15" s="59">
        <v>15</v>
      </c>
      <c r="B15" s="53" t="s">
        <v>109</v>
      </c>
      <c r="C15" s="58" t="s">
        <v>122</v>
      </c>
      <c r="D15" s="58" t="s">
        <v>115</v>
      </c>
      <c r="E15" s="58" t="s">
        <v>111</v>
      </c>
      <c r="F15" s="57" t="s">
        <v>90</v>
      </c>
      <c r="G15" s="44" t="s">
        <v>3</v>
      </c>
      <c r="H15" s="45" t="s">
        <v>3</v>
      </c>
      <c r="I15" s="44" t="s">
        <v>3</v>
      </c>
      <c r="J15" s="44" t="s">
        <v>3</v>
      </c>
      <c r="K15" s="44" t="s">
        <v>3</v>
      </c>
      <c r="L15" s="38" t="str">
        <f t="shared" si="0"/>
        <v>Conceitos: Estrutura</v>
      </c>
      <c r="M15" s="38" t="str">
        <f t="shared" si="1"/>
        <v xml:space="preserve">Peça.Estru </v>
      </c>
      <c r="N15" s="38" t="str">
        <f t="shared" si="2"/>
        <v xml:space="preserve">Fundações </v>
      </c>
      <c r="O15" s="38" t="str">
        <f t="shared" si="3"/>
        <v xml:space="preserve">Est.OST </v>
      </c>
      <c r="P15" s="38" t="str">
        <f t="shared" si="4"/>
        <v xml:space="preserve">OST_StructuralFoundation </v>
      </c>
      <c r="Q15" s="38" t="str">
        <f t="shared" si="5"/>
        <v>Conceitos: Estrutura Peça.Estru  Fundações  Est.OST  OST_StructuralFoundation</v>
      </c>
      <c r="R15" s="38" t="str">
        <f t="shared" si="6"/>
        <v>Consultar  -</v>
      </c>
      <c r="S15" s="39" t="s">
        <v>27</v>
      </c>
      <c r="T15" s="39" t="s">
        <v>27</v>
      </c>
      <c r="U15" s="43" t="str">
        <f t="shared" si="7"/>
        <v>Estru-key_15</v>
      </c>
    </row>
    <row r="16" spans="1:21" customFormat="1" ht="7.2" customHeight="1" x14ac:dyDescent="0.3">
      <c r="A16" s="59">
        <v>16</v>
      </c>
      <c r="B16" s="53" t="s">
        <v>109</v>
      </c>
      <c r="C16" s="58" t="s">
        <v>122</v>
      </c>
      <c r="D16" s="58" t="s">
        <v>197</v>
      </c>
      <c r="E16" s="58" t="s">
        <v>111</v>
      </c>
      <c r="F16" s="57" t="s">
        <v>76</v>
      </c>
      <c r="G16" s="44" t="s">
        <v>3</v>
      </c>
      <c r="H16" s="45" t="s">
        <v>3</v>
      </c>
      <c r="I16" s="44" t="s">
        <v>3</v>
      </c>
      <c r="J16" s="44" t="s">
        <v>3</v>
      </c>
      <c r="K16" s="44" t="s">
        <v>3</v>
      </c>
      <c r="L16" s="38" t="str">
        <f t="shared" si="0"/>
        <v>Conceitos: Estrutura</v>
      </c>
      <c r="M16" s="38" t="str">
        <f t="shared" si="1"/>
        <v xml:space="preserve">Peça.Estru </v>
      </c>
      <c r="N16" s="38" t="str">
        <f t="shared" si="2"/>
        <v xml:space="preserve">Armaduras </v>
      </c>
      <c r="O16" s="38" t="str">
        <f t="shared" si="3"/>
        <v xml:space="preserve">Est.OST </v>
      </c>
      <c r="P16" s="38" t="str">
        <f t="shared" si="4"/>
        <v xml:space="preserve">OST_Coupler </v>
      </c>
      <c r="Q16" s="38" t="str">
        <f t="shared" si="5"/>
        <v>Conceitos: Estrutura Peça.Estru  Armaduras  Est.OST  OST_Coupler</v>
      </c>
      <c r="R16" s="38" t="str">
        <f t="shared" si="6"/>
        <v>Consultar  -</v>
      </c>
      <c r="S16" s="39" t="s">
        <v>27</v>
      </c>
      <c r="T16" s="39" t="s">
        <v>27</v>
      </c>
      <c r="U16" s="43" t="str">
        <f t="shared" si="7"/>
        <v>Estru-key_16</v>
      </c>
    </row>
    <row r="17" spans="1:21" customFormat="1" ht="7.2" customHeight="1" x14ac:dyDescent="0.3">
      <c r="A17" s="59">
        <v>17</v>
      </c>
      <c r="B17" s="53" t="s">
        <v>109</v>
      </c>
      <c r="C17" s="58" t="s">
        <v>122</v>
      </c>
      <c r="D17" s="58" t="s">
        <v>197</v>
      </c>
      <c r="E17" s="58" t="s">
        <v>111</v>
      </c>
      <c r="F17" s="57" t="s">
        <v>78</v>
      </c>
      <c r="G17" s="44" t="s">
        <v>3</v>
      </c>
      <c r="H17" s="45" t="s">
        <v>3</v>
      </c>
      <c r="I17" s="44" t="s">
        <v>3</v>
      </c>
      <c r="J17" s="44" t="s">
        <v>3</v>
      </c>
      <c r="K17" s="44" t="s">
        <v>3</v>
      </c>
      <c r="L17" s="38" t="str">
        <f t="shared" si="0"/>
        <v>Conceitos: Estrutura</v>
      </c>
      <c r="M17" s="38" t="str">
        <f t="shared" si="1"/>
        <v xml:space="preserve">Peça.Estru </v>
      </c>
      <c r="N17" s="38" t="str">
        <f t="shared" si="2"/>
        <v xml:space="preserve">Armaduras </v>
      </c>
      <c r="O17" s="38" t="str">
        <f t="shared" si="3"/>
        <v xml:space="preserve">Est.OST </v>
      </c>
      <c r="P17" s="38" t="str">
        <f t="shared" si="4"/>
        <v xml:space="preserve">OST_Rebar </v>
      </c>
      <c r="Q17" s="38" t="str">
        <f t="shared" si="5"/>
        <v>Conceitos: Estrutura Peça.Estru  Armaduras  Est.OST  OST_Rebar</v>
      </c>
      <c r="R17" s="38" t="str">
        <f t="shared" si="6"/>
        <v>Consultar  -</v>
      </c>
      <c r="S17" s="39" t="s">
        <v>27</v>
      </c>
      <c r="T17" s="39" t="s">
        <v>27</v>
      </c>
      <c r="U17" s="43" t="str">
        <f t="shared" si="7"/>
        <v>Estru-key_17</v>
      </c>
    </row>
    <row r="18" spans="1:21" customFormat="1" ht="7.2" customHeight="1" x14ac:dyDescent="0.3">
      <c r="A18" s="59">
        <v>18</v>
      </c>
      <c r="B18" s="53" t="s">
        <v>109</v>
      </c>
      <c r="C18" s="58" t="s">
        <v>122</v>
      </c>
      <c r="D18" s="58" t="s">
        <v>196</v>
      </c>
      <c r="E18" s="58" t="s">
        <v>111</v>
      </c>
      <c r="F18" s="57" t="s">
        <v>77</v>
      </c>
      <c r="G18" s="44" t="s">
        <v>3</v>
      </c>
      <c r="H18" s="45" t="s">
        <v>3</v>
      </c>
      <c r="I18" s="44" t="s">
        <v>3</v>
      </c>
      <c r="J18" s="44" t="s">
        <v>3</v>
      </c>
      <c r="K18" s="44" t="s">
        <v>3</v>
      </c>
      <c r="L18" s="38" t="str">
        <f t="shared" si="0"/>
        <v>Conceitos: Estrutura</v>
      </c>
      <c r="M18" s="38" t="str">
        <f t="shared" si="1"/>
        <v xml:space="preserve">Peça.Estru </v>
      </c>
      <c r="N18" s="38" t="str">
        <f t="shared" si="2"/>
        <v xml:space="preserve">Telas </v>
      </c>
      <c r="O18" s="38" t="str">
        <f t="shared" si="3"/>
        <v xml:space="preserve">Est.OST </v>
      </c>
      <c r="P18" s="38" t="str">
        <f t="shared" si="4"/>
        <v xml:space="preserve">OST_FabricReinforcement </v>
      </c>
      <c r="Q18" s="38" t="str">
        <f t="shared" si="5"/>
        <v>Conceitos: Estrutura Peça.Estru  Telas  Est.OST  OST_FabricReinforcement</v>
      </c>
      <c r="R18" s="38" t="str">
        <f t="shared" si="6"/>
        <v>Consultar  -</v>
      </c>
      <c r="S18" s="39" t="s">
        <v>27</v>
      </c>
      <c r="T18" s="39" t="s">
        <v>27</v>
      </c>
      <c r="U18" s="43" t="str">
        <f t="shared" si="7"/>
        <v>Estru-key_18</v>
      </c>
    </row>
    <row r="19" spans="1:21" customFormat="1" ht="7.2" customHeight="1" x14ac:dyDescent="0.3">
      <c r="A19" s="59">
        <v>19</v>
      </c>
      <c r="B19" s="53" t="s">
        <v>109</v>
      </c>
      <c r="C19" s="58" t="s">
        <v>122</v>
      </c>
      <c r="D19" s="58" t="s">
        <v>114</v>
      </c>
      <c r="E19" s="58" t="s">
        <v>111</v>
      </c>
      <c r="F19" s="57" t="s">
        <v>79</v>
      </c>
      <c r="G19" s="44" t="s">
        <v>3</v>
      </c>
      <c r="H19" s="45" t="s">
        <v>3</v>
      </c>
      <c r="I19" s="44" t="s">
        <v>3</v>
      </c>
      <c r="J19" s="44" t="s">
        <v>3</v>
      </c>
      <c r="K19" s="44" t="s">
        <v>3</v>
      </c>
      <c r="L19" s="38" t="str">
        <f t="shared" si="0"/>
        <v>Conceitos: Estrutura</v>
      </c>
      <c r="M19" s="38" t="str">
        <f t="shared" si="1"/>
        <v xml:space="preserve">Peça.Estru </v>
      </c>
      <c r="N19" s="38" t="str">
        <f t="shared" si="2"/>
        <v xml:space="preserve">Colunas </v>
      </c>
      <c r="O19" s="38" t="str">
        <f t="shared" si="3"/>
        <v xml:space="preserve">Est.OST </v>
      </c>
      <c r="P19" s="38" t="str">
        <f t="shared" si="4"/>
        <v xml:space="preserve">OST_Columns </v>
      </c>
      <c r="Q19" s="38" t="str">
        <f t="shared" si="5"/>
        <v>Conceitos: Estrutura Peça.Estru  Colunas  Est.OST  OST_Columns</v>
      </c>
      <c r="R19" s="38" t="str">
        <f t="shared" si="6"/>
        <v>Consultar  -</v>
      </c>
      <c r="S19" s="39" t="s">
        <v>27</v>
      </c>
      <c r="T19" s="39" t="s">
        <v>27</v>
      </c>
      <c r="U19" s="43" t="str">
        <f t="shared" si="7"/>
        <v>Estru-key_19</v>
      </c>
    </row>
    <row r="20" spans="1:21" customFormat="1" ht="7.2" customHeight="1" x14ac:dyDescent="0.3">
      <c r="A20" s="59">
        <v>20</v>
      </c>
      <c r="B20" s="53" t="s">
        <v>109</v>
      </c>
      <c r="C20" s="58" t="s">
        <v>122</v>
      </c>
      <c r="D20" s="58" t="s">
        <v>114</v>
      </c>
      <c r="E20" s="58" t="s">
        <v>111</v>
      </c>
      <c r="F20" s="57" t="s">
        <v>89</v>
      </c>
      <c r="G20" s="44" t="s">
        <v>3</v>
      </c>
      <c r="H20" s="45" t="s">
        <v>3</v>
      </c>
      <c r="I20" s="44" t="s">
        <v>3</v>
      </c>
      <c r="J20" s="44" t="s">
        <v>3</v>
      </c>
      <c r="K20" s="44" t="s">
        <v>3</v>
      </c>
      <c r="L20" s="38" t="str">
        <f t="shared" si="0"/>
        <v>Conceitos: Estrutura</v>
      </c>
      <c r="M20" s="38" t="str">
        <f t="shared" si="1"/>
        <v xml:space="preserve">Peça.Estru </v>
      </c>
      <c r="N20" s="38" t="str">
        <f t="shared" si="2"/>
        <v xml:space="preserve">Colunas </v>
      </c>
      <c r="O20" s="38" t="str">
        <f t="shared" si="3"/>
        <v xml:space="preserve">Est.OST </v>
      </c>
      <c r="P20" s="38" t="str">
        <f t="shared" si="4"/>
        <v xml:space="preserve">OST_StructuralColumns </v>
      </c>
      <c r="Q20" s="38" t="str">
        <f t="shared" si="5"/>
        <v>Conceitos: Estrutura Peça.Estru  Colunas  Est.OST  OST_StructuralColumns</v>
      </c>
      <c r="R20" s="38" t="str">
        <f t="shared" si="6"/>
        <v>Consultar  -</v>
      </c>
      <c r="S20" s="39" t="s">
        <v>27</v>
      </c>
      <c r="T20" s="39" t="s">
        <v>27</v>
      </c>
      <c r="U20" s="43" t="str">
        <f t="shared" si="7"/>
        <v>Estru-key_20</v>
      </c>
    </row>
    <row r="21" spans="1:21" customFormat="1" ht="7.2" customHeight="1" x14ac:dyDescent="0.3">
      <c r="A21" s="59">
        <v>21</v>
      </c>
      <c r="B21" s="53" t="s">
        <v>109</v>
      </c>
      <c r="C21" s="58" t="s">
        <v>122</v>
      </c>
      <c r="D21" s="58" t="s">
        <v>113</v>
      </c>
      <c r="E21" s="58" t="s">
        <v>111</v>
      </c>
      <c r="F21" s="57" t="s">
        <v>91</v>
      </c>
      <c r="G21" s="44" t="s">
        <v>3</v>
      </c>
      <c r="H21" s="45" t="s">
        <v>3</v>
      </c>
      <c r="I21" s="44" t="s">
        <v>3</v>
      </c>
      <c r="J21" s="44" t="s">
        <v>3</v>
      </c>
      <c r="K21" s="44" t="s">
        <v>3</v>
      </c>
      <c r="L21" s="38" t="str">
        <f t="shared" si="0"/>
        <v>Conceitos: Estrutura</v>
      </c>
      <c r="M21" s="38" t="str">
        <f t="shared" si="1"/>
        <v xml:space="preserve">Peça.Estru </v>
      </c>
      <c r="N21" s="38" t="str">
        <f t="shared" si="2"/>
        <v xml:space="preserve">Vigas </v>
      </c>
      <c r="O21" s="38" t="str">
        <f t="shared" si="3"/>
        <v xml:space="preserve">Est.OST </v>
      </c>
      <c r="P21" s="38" t="str">
        <f t="shared" si="4"/>
        <v xml:space="preserve">OST_StructuralFraming </v>
      </c>
      <c r="Q21" s="38" t="str">
        <f t="shared" si="5"/>
        <v>Conceitos: Estrutura Peça.Estru  Vigas  Est.OST  OST_StructuralFraming</v>
      </c>
      <c r="R21" s="38" t="str">
        <f t="shared" si="6"/>
        <v>Consultar  -</v>
      </c>
      <c r="S21" s="39" t="s">
        <v>27</v>
      </c>
      <c r="T21" s="39" t="s">
        <v>27</v>
      </c>
      <c r="U21" s="43" t="str">
        <f t="shared" si="7"/>
        <v>Estru-key_21</v>
      </c>
    </row>
    <row r="22" spans="1:21" customFormat="1" ht="7.2" customHeight="1" x14ac:dyDescent="0.3">
      <c r="A22" s="59">
        <v>22</v>
      </c>
      <c r="B22" s="53" t="s">
        <v>109</v>
      </c>
      <c r="C22" s="58" t="s">
        <v>122</v>
      </c>
      <c r="D22" s="58" t="s">
        <v>116</v>
      </c>
      <c r="E22" s="58" t="s">
        <v>111</v>
      </c>
      <c r="F22" s="57" t="s">
        <v>95</v>
      </c>
      <c r="G22" s="44" t="s">
        <v>3</v>
      </c>
      <c r="H22" s="45" t="s">
        <v>3</v>
      </c>
      <c r="I22" s="44" t="s">
        <v>3</v>
      </c>
      <c r="J22" s="44" t="s">
        <v>3</v>
      </c>
      <c r="K22" s="44" t="s">
        <v>3</v>
      </c>
      <c r="L22" s="38" t="str">
        <f t="shared" si="0"/>
        <v>Conceitos: Estrutura</v>
      </c>
      <c r="M22" s="38" t="str">
        <f t="shared" si="1"/>
        <v xml:space="preserve">Peça.Estru </v>
      </c>
      <c r="N22" s="38" t="str">
        <f t="shared" si="2"/>
        <v xml:space="preserve">Pisos </v>
      </c>
      <c r="O22" s="38" t="str">
        <f t="shared" si="3"/>
        <v xml:space="preserve">Est.OST </v>
      </c>
      <c r="P22" s="38" t="str">
        <f t="shared" si="4"/>
        <v xml:space="preserve">OST_Floors </v>
      </c>
      <c r="Q22" s="38" t="str">
        <f t="shared" si="5"/>
        <v>Conceitos: Estrutura Peça.Estru  Pisos  Est.OST  OST_Floors</v>
      </c>
      <c r="R22" s="38" t="str">
        <f t="shared" si="6"/>
        <v>Consultar  -</v>
      </c>
      <c r="S22" s="39" t="s">
        <v>27</v>
      </c>
      <c r="T22" s="39" t="s">
        <v>27</v>
      </c>
      <c r="U22" s="43" t="str">
        <f t="shared" si="7"/>
        <v>Estru-key_22</v>
      </c>
    </row>
    <row r="23" spans="1:21" customFormat="1" ht="7.2" customHeight="1" x14ac:dyDescent="0.3">
      <c r="A23" s="59">
        <v>23</v>
      </c>
      <c r="B23" s="53" t="s">
        <v>109</v>
      </c>
      <c r="C23" s="58" t="s">
        <v>122</v>
      </c>
      <c r="D23" s="58" t="s">
        <v>116</v>
      </c>
      <c r="E23" s="58" t="s">
        <v>111</v>
      </c>
      <c r="F23" s="57" t="s">
        <v>80</v>
      </c>
      <c r="G23" s="44" t="s">
        <v>3</v>
      </c>
      <c r="H23" s="45" t="s">
        <v>3</v>
      </c>
      <c r="I23" s="44" t="s">
        <v>3</v>
      </c>
      <c r="J23" s="44" t="s">
        <v>3</v>
      </c>
      <c r="K23" s="44" t="s">
        <v>3</v>
      </c>
      <c r="L23" s="38" t="str">
        <f t="shared" si="0"/>
        <v>Conceitos: Estrutura</v>
      </c>
      <c r="M23" s="38" t="str">
        <f t="shared" si="1"/>
        <v xml:space="preserve">Peça.Estru </v>
      </c>
      <c r="N23" s="38" t="str">
        <f t="shared" si="2"/>
        <v xml:space="preserve">Pisos </v>
      </c>
      <c r="O23" s="38" t="str">
        <f t="shared" si="3"/>
        <v xml:space="preserve">Est.OST </v>
      </c>
      <c r="P23" s="38" t="str">
        <f t="shared" si="4"/>
        <v xml:space="preserve">OST_EdgeSlab </v>
      </c>
      <c r="Q23" s="38" t="str">
        <f t="shared" si="5"/>
        <v>Conceitos: Estrutura Peça.Estru  Pisos  Est.OST  OST_EdgeSlab</v>
      </c>
      <c r="R23" s="38" t="str">
        <f t="shared" si="6"/>
        <v>Consultar  -</v>
      </c>
      <c r="S23" s="39" t="s">
        <v>27</v>
      </c>
      <c r="T23" s="39" t="s">
        <v>27</v>
      </c>
      <c r="U23" s="43" t="str">
        <f t="shared" si="7"/>
        <v>Estru-key_23</v>
      </c>
    </row>
    <row r="24" spans="1:21" customFormat="1" ht="7.2" customHeight="1" x14ac:dyDescent="0.3">
      <c r="A24" s="59">
        <v>24</v>
      </c>
      <c r="B24" s="53" t="s">
        <v>109</v>
      </c>
      <c r="C24" s="58" t="s">
        <v>122</v>
      </c>
      <c r="D24" s="58" t="s">
        <v>119</v>
      </c>
      <c r="E24" s="58" t="s">
        <v>111</v>
      </c>
      <c r="F24" s="57" t="s">
        <v>87</v>
      </c>
      <c r="G24" s="44" t="s">
        <v>3</v>
      </c>
      <c r="H24" s="45" t="s">
        <v>3</v>
      </c>
      <c r="I24" s="44" t="s">
        <v>3</v>
      </c>
      <c r="J24" s="44" t="s">
        <v>3</v>
      </c>
      <c r="K24" s="44" t="s">
        <v>3</v>
      </c>
      <c r="L24" s="38" t="str">
        <f t="shared" si="0"/>
        <v>Conceitos: Estrutura</v>
      </c>
      <c r="M24" s="38" t="str">
        <f t="shared" si="1"/>
        <v xml:space="preserve">Peça.Estru </v>
      </c>
      <c r="N24" s="38" t="str">
        <f t="shared" si="2"/>
        <v xml:space="preserve">Conexões </v>
      </c>
      <c r="O24" s="38" t="str">
        <f t="shared" si="3"/>
        <v xml:space="preserve">Est.OST </v>
      </c>
      <c r="P24" s="38" t="str">
        <f t="shared" si="4"/>
        <v xml:space="preserve">OST_StructConnections </v>
      </c>
      <c r="Q24" s="38" t="str">
        <f t="shared" si="5"/>
        <v>Conceitos: Estrutura Peça.Estru  Conexões  Est.OST  OST_StructConnections</v>
      </c>
      <c r="R24" s="38" t="str">
        <f t="shared" si="6"/>
        <v>Consultar  -</v>
      </c>
      <c r="S24" s="39" t="s">
        <v>27</v>
      </c>
      <c r="T24" s="39" t="s">
        <v>27</v>
      </c>
      <c r="U24" s="43" t="str">
        <f t="shared" si="7"/>
        <v>Estru-key_24</v>
      </c>
    </row>
    <row r="25" spans="1:21" customFormat="1" ht="7.2" customHeight="1" x14ac:dyDescent="0.3">
      <c r="A25" s="59">
        <v>25</v>
      </c>
      <c r="B25" s="53" t="s">
        <v>109</v>
      </c>
      <c r="C25" s="58" t="s">
        <v>122</v>
      </c>
      <c r="D25" s="58" t="s">
        <v>119</v>
      </c>
      <c r="E25" s="58" t="s">
        <v>111</v>
      </c>
      <c r="F25" s="57" t="s">
        <v>82</v>
      </c>
      <c r="G25" s="44" t="s">
        <v>3</v>
      </c>
      <c r="H25" s="45" t="s">
        <v>3</v>
      </c>
      <c r="I25" s="44" t="s">
        <v>3</v>
      </c>
      <c r="J25" s="44" t="s">
        <v>3</v>
      </c>
      <c r="K25" s="44" t="s">
        <v>3</v>
      </c>
      <c r="L25" s="38" t="str">
        <f t="shared" si="0"/>
        <v>Conceitos: Estrutura</v>
      </c>
      <c r="M25" s="38" t="str">
        <f t="shared" si="1"/>
        <v xml:space="preserve">Peça.Estru </v>
      </c>
      <c r="N25" s="38" t="str">
        <f t="shared" si="2"/>
        <v xml:space="preserve">Conexões </v>
      </c>
      <c r="O25" s="38" t="str">
        <f t="shared" si="3"/>
        <v xml:space="preserve">Est.OST </v>
      </c>
      <c r="P25" s="38" t="str">
        <f t="shared" si="4"/>
        <v xml:space="preserve">OST_StructConnectionBolts </v>
      </c>
      <c r="Q25" s="38" t="str">
        <f t="shared" si="5"/>
        <v>Conceitos: Estrutura Peça.Estru  Conexões  Est.OST  OST_StructConnectionBolts</v>
      </c>
      <c r="R25" s="38" t="str">
        <f t="shared" si="6"/>
        <v>Consultar  -</v>
      </c>
      <c r="S25" s="39" t="s">
        <v>27</v>
      </c>
      <c r="T25" s="39" t="s">
        <v>27</v>
      </c>
      <c r="U25" s="43" t="str">
        <f t="shared" si="7"/>
        <v>Estru-key_25</v>
      </c>
    </row>
    <row r="26" spans="1:21" customFormat="1" ht="7.2" customHeight="1" x14ac:dyDescent="0.3">
      <c r="A26" s="59">
        <v>26</v>
      </c>
      <c r="B26" s="53" t="s">
        <v>109</v>
      </c>
      <c r="C26" s="58" t="s">
        <v>122</v>
      </c>
      <c r="D26" s="58" t="s">
        <v>119</v>
      </c>
      <c r="E26" s="58" t="s">
        <v>111</v>
      </c>
      <c r="F26" s="57" t="s">
        <v>83</v>
      </c>
      <c r="G26" s="44" t="s">
        <v>3</v>
      </c>
      <c r="H26" s="45" t="s">
        <v>3</v>
      </c>
      <c r="I26" s="44" t="s">
        <v>3</v>
      </c>
      <c r="J26" s="44" t="s">
        <v>3</v>
      </c>
      <c r="K26" s="44" t="s">
        <v>3</v>
      </c>
      <c r="L26" s="38" t="str">
        <f t="shared" si="0"/>
        <v>Conceitos: Estrutura</v>
      </c>
      <c r="M26" s="38" t="str">
        <f t="shared" si="1"/>
        <v xml:space="preserve">Peça.Estru </v>
      </c>
      <c r="N26" s="38" t="str">
        <f t="shared" si="2"/>
        <v xml:space="preserve">Conexões </v>
      </c>
      <c r="O26" s="38" t="str">
        <f t="shared" si="3"/>
        <v xml:space="preserve">Est.OST </v>
      </c>
      <c r="P26" s="38" t="str">
        <f t="shared" si="4"/>
        <v xml:space="preserve">OST_StructConnectionHoles </v>
      </c>
      <c r="Q26" s="38" t="str">
        <f t="shared" si="5"/>
        <v>Conceitos: Estrutura Peça.Estru  Conexões  Est.OST  OST_StructConnectionHoles</v>
      </c>
      <c r="R26" s="38" t="str">
        <f t="shared" si="6"/>
        <v>Consultar  -</v>
      </c>
      <c r="S26" s="39" t="s">
        <v>27</v>
      </c>
      <c r="T26" s="39" t="s">
        <v>27</v>
      </c>
      <c r="U26" s="43" t="str">
        <f t="shared" si="7"/>
        <v>Estru-key_26</v>
      </c>
    </row>
    <row r="27" spans="1:21" customFormat="1" ht="7.2" customHeight="1" x14ac:dyDescent="0.3">
      <c r="A27" s="59">
        <v>27</v>
      </c>
      <c r="B27" s="53" t="s">
        <v>109</v>
      </c>
      <c r="C27" s="58" t="s">
        <v>122</v>
      </c>
      <c r="D27" s="58" t="s">
        <v>119</v>
      </c>
      <c r="E27" s="58" t="s">
        <v>111</v>
      </c>
      <c r="F27" s="57" t="s">
        <v>85</v>
      </c>
      <c r="G27" s="44" t="s">
        <v>3</v>
      </c>
      <c r="H27" s="45" t="s">
        <v>3</v>
      </c>
      <c r="I27" s="44" t="s">
        <v>3</v>
      </c>
      <c r="J27" s="44" t="s">
        <v>3</v>
      </c>
      <c r="K27" s="44" t="s">
        <v>3</v>
      </c>
      <c r="L27" s="38" t="str">
        <f t="shared" si="0"/>
        <v>Conceitos: Estrutura</v>
      </c>
      <c r="M27" s="38" t="str">
        <f t="shared" si="1"/>
        <v xml:space="preserve">Peça.Estru </v>
      </c>
      <c r="N27" s="38" t="str">
        <f t="shared" si="2"/>
        <v xml:space="preserve">Conexões </v>
      </c>
      <c r="O27" s="38" t="str">
        <f t="shared" si="3"/>
        <v xml:space="preserve">Est.OST </v>
      </c>
      <c r="P27" s="38" t="str">
        <f t="shared" si="4"/>
        <v xml:space="preserve">OST_StructConnectionProfiles </v>
      </c>
      <c r="Q27" s="38" t="str">
        <f t="shared" si="5"/>
        <v>Conceitos: Estrutura Peça.Estru  Conexões  Est.OST  OST_StructConnectionProfiles</v>
      </c>
      <c r="R27" s="38" t="str">
        <f t="shared" si="6"/>
        <v>Consultar  -</v>
      </c>
      <c r="S27" s="39" t="s">
        <v>27</v>
      </c>
      <c r="T27" s="39" t="s">
        <v>27</v>
      </c>
      <c r="U27" s="43" t="str">
        <f t="shared" si="7"/>
        <v>Estru-key_27</v>
      </c>
    </row>
    <row r="28" spans="1:21" customFormat="1" ht="7.2" customHeight="1" x14ac:dyDescent="0.3">
      <c r="A28" s="59">
        <v>28</v>
      </c>
      <c r="B28" s="53" t="s">
        <v>109</v>
      </c>
      <c r="C28" s="58" t="s">
        <v>122</v>
      </c>
      <c r="D28" s="58" t="s">
        <v>119</v>
      </c>
      <c r="E28" s="58" t="s">
        <v>111</v>
      </c>
      <c r="F28" s="57" t="s">
        <v>86</v>
      </c>
      <c r="G28" s="44" t="s">
        <v>3</v>
      </c>
      <c r="H28" s="45" t="s">
        <v>3</v>
      </c>
      <c r="I28" s="44" t="s">
        <v>3</v>
      </c>
      <c r="J28" s="44" t="s">
        <v>3</v>
      </c>
      <c r="K28" s="44" t="s">
        <v>3</v>
      </c>
      <c r="L28" s="38" t="str">
        <f t="shared" si="0"/>
        <v>Conceitos: Estrutura</v>
      </c>
      <c r="M28" s="38" t="str">
        <f t="shared" si="1"/>
        <v xml:space="preserve">Peça.Estru </v>
      </c>
      <c r="N28" s="38" t="str">
        <f t="shared" si="2"/>
        <v xml:space="preserve">Conexões </v>
      </c>
      <c r="O28" s="38" t="str">
        <f t="shared" si="3"/>
        <v xml:space="preserve">Est.OST </v>
      </c>
      <c r="P28" s="38" t="str">
        <f t="shared" si="4"/>
        <v xml:space="preserve">OST_StructConnectionShearStuds </v>
      </c>
      <c r="Q28" s="38" t="str">
        <f t="shared" si="5"/>
        <v>Conceitos: Estrutura Peça.Estru  Conexões  Est.OST  OST_StructConnectionShearStuds</v>
      </c>
      <c r="R28" s="38" t="str">
        <f t="shared" si="6"/>
        <v>Consultar  -</v>
      </c>
      <c r="S28" s="39" t="s">
        <v>27</v>
      </c>
      <c r="T28" s="39" t="s">
        <v>27</v>
      </c>
      <c r="U28" s="43" t="str">
        <f t="shared" si="7"/>
        <v>Estru-key_28</v>
      </c>
    </row>
    <row r="29" spans="1:21" customFormat="1" ht="7.2" customHeight="1" x14ac:dyDescent="0.3">
      <c r="A29" s="59">
        <v>29</v>
      </c>
      <c r="B29" s="53" t="s">
        <v>109</v>
      </c>
      <c r="C29" s="58" t="s">
        <v>122</v>
      </c>
      <c r="D29" s="58" t="s">
        <v>119</v>
      </c>
      <c r="E29" s="58" t="s">
        <v>111</v>
      </c>
      <c r="F29" s="57" t="s">
        <v>88</v>
      </c>
      <c r="G29" s="44" t="s">
        <v>3</v>
      </c>
      <c r="H29" s="45" t="s">
        <v>3</v>
      </c>
      <c r="I29" s="44" t="s">
        <v>3</v>
      </c>
      <c r="J29" s="44" t="s">
        <v>3</v>
      </c>
      <c r="K29" s="44" t="s">
        <v>3</v>
      </c>
      <c r="L29" s="38" t="str">
        <f t="shared" si="0"/>
        <v>Conceitos: Estrutura</v>
      </c>
      <c r="M29" s="38" t="str">
        <f t="shared" si="1"/>
        <v xml:space="preserve">Peça.Estru </v>
      </c>
      <c r="N29" s="38" t="str">
        <f t="shared" si="2"/>
        <v xml:space="preserve">Conexões </v>
      </c>
      <c r="O29" s="38" t="str">
        <f t="shared" si="3"/>
        <v xml:space="preserve">Est.OST </v>
      </c>
      <c r="P29" s="38" t="str">
        <f t="shared" si="4"/>
        <v xml:space="preserve">OST_StructConnectionWelds </v>
      </c>
      <c r="Q29" s="38" t="str">
        <f t="shared" si="5"/>
        <v>Conceitos: Estrutura Peça.Estru  Conexões  Est.OST  OST_StructConnectionWelds</v>
      </c>
      <c r="R29" s="38" t="str">
        <f t="shared" si="6"/>
        <v>Consultar  -</v>
      </c>
      <c r="S29" s="39" t="s">
        <v>27</v>
      </c>
      <c r="T29" s="39" t="s">
        <v>27</v>
      </c>
      <c r="U29" s="43" t="str">
        <f t="shared" si="7"/>
        <v>Estru-key_29</v>
      </c>
    </row>
    <row r="30" spans="1:21" customFormat="1" ht="7.2" customHeight="1" x14ac:dyDescent="0.3">
      <c r="A30" s="59">
        <v>30</v>
      </c>
      <c r="B30" s="53" t="s">
        <v>109</v>
      </c>
      <c r="C30" s="58" t="s">
        <v>122</v>
      </c>
      <c r="D30" s="58" t="s">
        <v>119</v>
      </c>
      <c r="E30" s="58" t="s">
        <v>111</v>
      </c>
      <c r="F30" s="57" t="s">
        <v>81</v>
      </c>
      <c r="G30" s="44" t="s">
        <v>3</v>
      </c>
      <c r="H30" s="45" t="s">
        <v>3</v>
      </c>
      <c r="I30" s="44" t="s">
        <v>3</v>
      </c>
      <c r="J30" s="44" t="s">
        <v>3</v>
      </c>
      <c r="K30" s="44" t="s">
        <v>3</v>
      </c>
      <c r="L30" s="38" t="str">
        <f t="shared" si="0"/>
        <v>Conceitos: Estrutura</v>
      </c>
      <c r="M30" s="38" t="str">
        <f t="shared" si="1"/>
        <v xml:space="preserve">Peça.Estru </v>
      </c>
      <c r="N30" s="38" t="str">
        <f t="shared" si="2"/>
        <v xml:space="preserve">Conexões </v>
      </c>
      <c r="O30" s="38" t="str">
        <f t="shared" si="3"/>
        <v xml:space="preserve">Est.OST </v>
      </c>
      <c r="P30" s="38" t="str">
        <f t="shared" si="4"/>
        <v xml:space="preserve">OST_StructConnectionAnchors </v>
      </c>
      <c r="Q30" s="38" t="str">
        <f t="shared" si="5"/>
        <v>Conceitos: Estrutura Peça.Estru  Conexões  Est.OST  OST_StructConnectionAnchors</v>
      </c>
      <c r="R30" s="38" t="str">
        <f t="shared" si="6"/>
        <v>Consultar  -</v>
      </c>
      <c r="S30" s="39" t="s">
        <v>27</v>
      </c>
      <c r="T30" s="39" t="s">
        <v>27</v>
      </c>
      <c r="U30" s="43" t="str">
        <f t="shared" si="7"/>
        <v>Estru-key_30</v>
      </c>
    </row>
    <row r="31" spans="1:21" customFormat="1" ht="7.2" customHeight="1" x14ac:dyDescent="0.3">
      <c r="A31" s="59">
        <v>31</v>
      </c>
      <c r="B31" s="53" t="s">
        <v>109</v>
      </c>
      <c r="C31" s="58" t="s">
        <v>122</v>
      </c>
      <c r="D31" s="58" t="s">
        <v>119</v>
      </c>
      <c r="E31" s="58" t="s">
        <v>111</v>
      </c>
      <c r="F31" s="57" t="s">
        <v>84</v>
      </c>
      <c r="G31" s="44" t="s">
        <v>3</v>
      </c>
      <c r="H31" s="45" t="s">
        <v>3</v>
      </c>
      <c r="I31" s="44" t="s">
        <v>3</v>
      </c>
      <c r="J31" s="44" t="s">
        <v>3</v>
      </c>
      <c r="K31" s="44" t="s">
        <v>3</v>
      </c>
      <c r="L31" s="38" t="str">
        <f t="shared" si="0"/>
        <v>Conceitos: Estrutura</v>
      </c>
      <c r="M31" s="38" t="str">
        <f t="shared" si="1"/>
        <v xml:space="preserve">Peça.Estru </v>
      </c>
      <c r="N31" s="38" t="str">
        <f t="shared" si="2"/>
        <v xml:space="preserve">Conexões </v>
      </c>
      <c r="O31" s="38" t="str">
        <f t="shared" si="3"/>
        <v xml:space="preserve">Est.OST </v>
      </c>
      <c r="P31" s="38" t="str">
        <f t="shared" si="4"/>
        <v xml:space="preserve">OST_StructConnectionPlates </v>
      </c>
      <c r="Q31" s="38" t="str">
        <f t="shared" si="5"/>
        <v>Conceitos: Estrutura Peça.Estru  Conexões  Est.OST  OST_StructConnectionPlates</v>
      </c>
      <c r="R31" s="38" t="str">
        <f t="shared" si="6"/>
        <v>Consultar  -</v>
      </c>
      <c r="S31" s="39" t="s">
        <v>27</v>
      </c>
      <c r="T31" s="39" t="s">
        <v>27</v>
      </c>
      <c r="U31" s="43" t="str">
        <f t="shared" si="7"/>
        <v>Estru-key_31</v>
      </c>
    </row>
    <row r="32" spans="1:21" customFormat="1" ht="7.2" customHeight="1" x14ac:dyDescent="0.3">
      <c r="A32" s="59">
        <v>32</v>
      </c>
      <c r="B32" s="53" t="s">
        <v>109</v>
      </c>
      <c r="C32" s="58" t="s">
        <v>122</v>
      </c>
      <c r="D32" s="58" t="s">
        <v>119</v>
      </c>
      <c r="E32" s="58" t="s">
        <v>111</v>
      </c>
      <c r="F32" s="57" t="s">
        <v>92</v>
      </c>
      <c r="G32" s="44" t="s">
        <v>3</v>
      </c>
      <c r="H32" s="45" t="s">
        <v>3</v>
      </c>
      <c r="I32" s="44" t="s">
        <v>3</v>
      </c>
      <c r="J32" s="44" t="s">
        <v>3</v>
      </c>
      <c r="K32" s="44" t="s">
        <v>3</v>
      </c>
      <c r="L32" s="38" t="str">
        <f t="shared" si="0"/>
        <v>Conceitos: Estrutura</v>
      </c>
      <c r="M32" s="38" t="str">
        <f t="shared" si="1"/>
        <v xml:space="preserve">Peça.Estru </v>
      </c>
      <c r="N32" s="38" t="str">
        <f t="shared" si="2"/>
        <v xml:space="preserve">Conexões </v>
      </c>
      <c r="O32" s="38" t="str">
        <f t="shared" si="3"/>
        <v xml:space="preserve">Est.OST </v>
      </c>
      <c r="P32" s="38" t="str">
        <f t="shared" si="4"/>
        <v xml:space="preserve">OST_StructuralStiffener </v>
      </c>
      <c r="Q32" s="38" t="str">
        <f t="shared" si="5"/>
        <v>Conceitos: Estrutura Peça.Estru  Conexões  Est.OST  OST_StructuralStiffener</v>
      </c>
      <c r="R32" s="38" t="str">
        <f t="shared" si="6"/>
        <v>Consultar  -</v>
      </c>
      <c r="S32" s="39" t="s">
        <v>27</v>
      </c>
      <c r="T32" s="39" t="s">
        <v>27</v>
      </c>
      <c r="U32" s="43" t="str">
        <f t="shared" ref="U32:U61" si="8">_xlfn.CONCAT("Estru-key_",A32)</f>
        <v>Estru-key_32</v>
      </c>
    </row>
    <row r="33" spans="1:21" customFormat="1" ht="7.2" customHeight="1" x14ac:dyDescent="0.3">
      <c r="A33" s="59">
        <v>33</v>
      </c>
      <c r="B33" s="53" t="s">
        <v>109</v>
      </c>
      <c r="C33" s="58" t="s">
        <v>122</v>
      </c>
      <c r="D33" s="58" t="s">
        <v>120</v>
      </c>
      <c r="E33" s="58" t="s">
        <v>111</v>
      </c>
      <c r="F33" s="57" t="s">
        <v>93</v>
      </c>
      <c r="G33" s="44" t="s">
        <v>3</v>
      </c>
      <c r="H33" s="45" t="s">
        <v>3</v>
      </c>
      <c r="I33" s="44" t="s">
        <v>3</v>
      </c>
      <c r="J33" s="44" t="s">
        <v>3</v>
      </c>
      <c r="K33" s="44" t="s">
        <v>3</v>
      </c>
      <c r="L33" s="38" t="str">
        <f t="shared" si="0"/>
        <v>Conceitos: Estrutura</v>
      </c>
      <c r="M33" s="38" t="str">
        <f t="shared" si="1"/>
        <v xml:space="preserve">Peça.Estru </v>
      </c>
      <c r="N33" s="38" t="str">
        <f t="shared" si="2"/>
        <v xml:space="preserve">Estai </v>
      </c>
      <c r="O33" s="38" t="str">
        <f t="shared" si="3"/>
        <v xml:space="preserve">Est.OST </v>
      </c>
      <c r="P33" s="38" t="str">
        <f t="shared" si="4"/>
        <v xml:space="preserve">OST_StructuralTendons </v>
      </c>
      <c r="Q33" s="38" t="str">
        <f t="shared" si="5"/>
        <v>Conceitos: Estrutura Peça.Estru  Estai  Est.OST  OST_StructuralTendons</v>
      </c>
      <c r="R33" s="38" t="str">
        <f t="shared" si="6"/>
        <v>Consultar  -</v>
      </c>
      <c r="S33" s="39" t="s">
        <v>27</v>
      </c>
      <c r="T33" s="39" t="s">
        <v>27</v>
      </c>
      <c r="U33" s="43" t="str">
        <f t="shared" si="8"/>
        <v>Estru-key_33</v>
      </c>
    </row>
    <row r="34" spans="1:21" customFormat="1" ht="7.2" customHeight="1" x14ac:dyDescent="0.3">
      <c r="A34" s="59">
        <v>34</v>
      </c>
      <c r="B34" s="53" t="s">
        <v>109</v>
      </c>
      <c r="C34" s="58" t="s">
        <v>122</v>
      </c>
      <c r="D34" s="58" t="s">
        <v>121</v>
      </c>
      <c r="E34" s="58" t="s">
        <v>111</v>
      </c>
      <c r="F34" s="57" t="s">
        <v>94</v>
      </c>
      <c r="G34" s="44" t="s">
        <v>3</v>
      </c>
      <c r="H34" s="45" t="s">
        <v>3</v>
      </c>
      <c r="I34" s="44" t="s">
        <v>3</v>
      </c>
      <c r="J34" s="44" t="s">
        <v>3</v>
      </c>
      <c r="K34" s="44" t="s">
        <v>3</v>
      </c>
      <c r="L34" s="38" t="str">
        <f t="shared" si="0"/>
        <v>Conceitos: Estrutura</v>
      </c>
      <c r="M34" s="38" t="str">
        <f t="shared" si="1"/>
        <v xml:space="preserve">Peça.Estru </v>
      </c>
      <c r="N34" s="38" t="str">
        <f t="shared" si="2"/>
        <v xml:space="preserve">Treliças </v>
      </c>
      <c r="O34" s="38" t="str">
        <f t="shared" si="3"/>
        <v xml:space="preserve">Est.OST </v>
      </c>
      <c r="P34" s="38" t="str">
        <f t="shared" si="4"/>
        <v xml:space="preserve">OST_StructuralTruss </v>
      </c>
      <c r="Q34" s="38" t="str">
        <f t="shared" si="5"/>
        <v>Conceitos: Estrutura Peça.Estru  Treliças  Est.OST  OST_StructuralTruss</v>
      </c>
      <c r="R34" s="38" t="str">
        <f t="shared" si="6"/>
        <v>Consultar  -</v>
      </c>
      <c r="S34" s="39" t="s">
        <v>27</v>
      </c>
      <c r="T34" s="39" t="s">
        <v>27</v>
      </c>
      <c r="U34" s="43" t="str">
        <f t="shared" si="8"/>
        <v>Estru-key_34</v>
      </c>
    </row>
    <row r="35" spans="1:21" customFormat="1" ht="7.2" customHeight="1" x14ac:dyDescent="0.3">
      <c r="A35" s="59">
        <v>35</v>
      </c>
      <c r="B35" s="53" t="s">
        <v>109</v>
      </c>
      <c r="C35" s="58" t="s">
        <v>122</v>
      </c>
      <c r="D35" s="58" t="s">
        <v>118</v>
      </c>
      <c r="E35" s="58" t="s">
        <v>111</v>
      </c>
      <c r="F35" s="57" t="s">
        <v>96</v>
      </c>
      <c r="G35" s="44" t="s">
        <v>3</v>
      </c>
      <c r="H35" s="45" t="s">
        <v>3</v>
      </c>
      <c r="I35" s="44" t="s">
        <v>3</v>
      </c>
      <c r="J35" s="44" t="s">
        <v>3</v>
      </c>
      <c r="K35" s="44" t="s">
        <v>3</v>
      </c>
      <c r="L35" s="38" t="str">
        <f t="shared" si="0"/>
        <v>Conceitos: Estrutura</v>
      </c>
      <c r="M35" s="38" t="str">
        <f t="shared" si="1"/>
        <v xml:space="preserve">Peça.Estru </v>
      </c>
      <c r="N35" s="38" t="str">
        <f t="shared" si="2"/>
        <v xml:space="preserve">Paredes </v>
      </c>
      <c r="O35" s="38" t="str">
        <f t="shared" si="3"/>
        <v xml:space="preserve">Est.OST </v>
      </c>
      <c r="P35" s="38" t="str">
        <f t="shared" si="4"/>
        <v xml:space="preserve">OST_Walls </v>
      </c>
      <c r="Q35" s="38" t="str">
        <f t="shared" si="5"/>
        <v>Conceitos: Estrutura Peça.Estru  Paredes  Est.OST  OST_Walls</v>
      </c>
      <c r="R35" s="38" t="str">
        <f t="shared" si="6"/>
        <v>Consultar  -</v>
      </c>
      <c r="S35" s="39" t="s">
        <v>27</v>
      </c>
      <c r="T35" s="39" t="s">
        <v>27</v>
      </c>
      <c r="U35" s="43" t="str">
        <f t="shared" si="8"/>
        <v>Estru-key_35</v>
      </c>
    </row>
    <row r="36" spans="1:21" ht="7.2" customHeight="1" x14ac:dyDescent="0.3">
      <c r="A36" s="59">
        <v>36</v>
      </c>
      <c r="B36" s="53" t="s">
        <v>109</v>
      </c>
      <c r="C36" s="58" t="s">
        <v>198</v>
      </c>
      <c r="D36" s="58" t="s">
        <v>115</v>
      </c>
      <c r="E36" s="58" t="s">
        <v>123</v>
      </c>
      <c r="F36" s="57" t="s">
        <v>128</v>
      </c>
      <c r="G36" s="44" t="s">
        <v>3</v>
      </c>
      <c r="H36" s="45" t="s">
        <v>3</v>
      </c>
      <c r="I36" s="44" t="s">
        <v>3</v>
      </c>
      <c r="J36" s="44" t="s">
        <v>3</v>
      </c>
      <c r="K36" s="44" t="s">
        <v>3</v>
      </c>
      <c r="L36" s="38" t="str">
        <f t="shared" si="0"/>
        <v>Conceitos: Estrutura</v>
      </c>
      <c r="M36" s="38" t="str">
        <f t="shared" si="1"/>
        <v xml:space="preserve">Proj.Estrutural </v>
      </c>
      <c r="N36" s="38" t="str">
        <f t="shared" si="2"/>
        <v xml:space="preserve">Fundações </v>
      </c>
      <c r="O36" s="38" t="str">
        <f t="shared" si="3"/>
        <v xml:space="preserve">Concreto </v>
      </c>
      <c r="P36" s="38" t="str">
        <f t="shared" si="4"/>
        <v xml:space="preserve">C_ifcFooting </v>
      </c>
      <c r="Q36" s="38" t="str">
        <f t="shared" si="5"/>
        <v>Conceitos: Estrutura Proj.Estrutural  Fundações  Concreto  C_ifcFooting</v>
      </c>
      <c r="R36" s="38" t="str">
        <f t="shared" ref="R36" si="9">_xlfn.CONCAT("Consultar  ",S36)</f>
        <v>Consultar  -</v>
      </c>
      <c r="S36" s="39" t="s">
        <v>27</v>
      </c>
      <c r="T36" s="39" t="s">
        <v>27</v>
      </c>
      <c r="U36" s="43" t="str">
        <f t="shared" si="8"/>
        <v>Estru-key_36</v>
      </c>
    </row>
    <row r="37" spans="1:21" ht="7.2" customHeight="1" x14ac:dyDescent="0.3">
      <c r="A37" s="59">
        <v>37</v>
      </c>
      <c r="B37" s="53" t="s">
        <v>109</v>
      </c>
      <c r="C37" s="58" t="s">
        <v>198</v>
      </c>
      <c r="D37" s="58" t="s">
        <v>196</v>
      </c>
      <c r="E37" s="58" t="s">
        <v>123</v>
      </c>
      <c r="F37" s="57" t="s">
        <v>129</v>
      </c>
      <c r="G37" s="44" t="s">
        <v>3</v>
      </c>
      <c r="H37" s="45" t="s">
        <v>3</v>
      </c>
      <c r="I37" s="44" t="s">
        <v>3</v>
      </c>
      <c r="J37" s="44" t="s">
        <v>3</v>
      </c>
      <c r="K37" s="44" t="s">
        <v>3</v>
      </c>
      <c r="L37" s="38" t="str">
        <f t="shared" si="0"/>
        <v>Conceitos: Estrutura</v>
      </c>
      <c r="M37" s="38" t="str">
        <f t="shared" si="1"/>
        <v xml:space="preserve">Proj.Estrutural </v>
      </c>
      <c r="N37" s="38" t="str">
        <f t="shared" si="2"/>
        <v xml:space="preserve">Telas </v>
      </c>
      <c r="O37" s="38" t="str">
        <f t="shared" si="3"/>
        <v xml:space="preserve">Concreto </v>
      </c>
      <c r="P37" s="38" t="str">
        <f t="shared" si="4"/>
        <v xml:space="preserve">C_ifcReinforcingMesh </v>
      </c>
      <c r="Q37" s="38" t="str">
        <f t="shared" si="5"/>
        <v>Conceitos: Estrutura Proj.Estrutural  Telas  Concreto  C_ifcReinforcingMesh</v>
      </c>
      <c r="R37" s="38" t="str">
        <f t="shared" ref="R37:R53" si="10">_xlfn.CONCAT("Consultar  ",S37)</f>
        <v>Consultar  -</v>
      </c>
      <c r="S37" s="39" t="s">
        <v>27</v>
      </c>
      <c r="T37" s="39" t="s">
        <v>27</v>
      </c>
      <c r="U37" s="43" t="str">
        <f t="shared" si="8"/>
        <v>Estru-key_37</v>
      </c>
    </row>
    <row r="38" spans="1:21" ht="7.2" customHeight="1" x14ac:dyDescent="0.3">
      <c r="A38" s="59">
        <v>38</v>
      </c>
      <c r="B38" s="53" t="s">
        <v>109</v>
      </c>
      <c r="C38" s="58" t="s">
        <v>198</v>
      </c>
      <c r="D38" s="58" t="s">
        <v>197</v>
      </c>
      <c r="E38" s="58" t="s">
        <v>123</v>
      </c>
      <c r="F38" s="57" t="s">
        <v>130</v>
      </c>
      <c r="G38" s="44" t="s">
        <v>3</v>
      </c>
      <c r="H38" s="45" t="s">
        <v>3</v>
      </c>
      <c r="I38" s="44" t="s">
        <v>3</v>
      </c>
      <c r="J38" s="44" t="s">
        <v>3</v>
      </c>
      <c r="K38" s="44" t="s">
        <v>3</v>
      </c>
      <c r="L38" s="38" t="str">
        <f t="shared" si="0"/>
        <v>Conceitos: Estrutura</v>
      </c>
      <c r="M38" s="38" t="str">
        <f t="shared" si="1"/>
        <v xml:space="preserve">Proj.Estrutural </v>
      </c>
      <c r="N38" s="38" t="str">
        <f t="shared" si="2"/>
        <v xml:space="preserve">Armaduras </v>
      </c>
      <c r="O38" s="38" t="str">
        <f t="shared" si="3"/>
        <v xml:space="preserve">Concreto </v>
      </c>
      <c r="P38" s="38" t="str">
        <f t="shared" si="4"/>
        <v xml:space="preserve">C_ifcReinforcingBar </v>
      </c>
      <c r="Q38" s="38" t="str">
        <f t="shared" si="5"/>
        <v>Conceitos: Estrutura Proj.Estrutural  Armaduras  Concreto  C_ifcReinforcingBar</v>
      </c>
      <c r="R38" s="38" t="str">
        <f t="shared" si="10"/>
        <v>Consultar  -</v>
      </c>
      <c r="S38" s="39" t="s">
        <v>27</v>
      </c>
      <c r="T38" s="39" t="s">
        <v>27</v>
      </c>
      <c r="U38" s="43" t="str">
        <f t="shared" si="8"/>
        <v>Estru-key_38</v>
      </c>
    </row>
    <row r="39" spans="1:21" ht="7.2" customHeight="1" x14ac:dyDescent="0.3">
      <c r="A39" s="59">
        <v>39</v>
      </c>
      <c r="B39" s="53" t="s">
        <v>109</v>
      </c>
      <c r="C39" s="58" t="s">
        <v>198</v>
      </c>
      <c r="D39" s="58" t="s">
        <v>114</v>
      </c>
      <c r="E39" s="58" t="s">
        <v>123</v>
      </c>
      <c r="F39" s="57" t="s">
        <v>131</v>
      </c>
      <c r="G39" s="44" t="s">
        <v>3</v>
      </c>
      <c r="H39" s="45" t="s">
        <v>3</v>
      </c>
      <c r="I39" s="44" t="s">
        <v>3</v>
      </c>
      <c r="J39" s="44" t="s">
        <v>3</v>
      </c>
      <c r="K39" s="44" t="s">
        <v>3</v>
      </c>
      <c r="L39" s="38" t="str">
        <f t="shared" si="0"/>
        <v>Conceitos: Estrutura</v>
      </c>
      <c r="M39" s="38" t="str">
        <f t="shared" si="1"/>
        <v xml:space="preserve">Proj.Estrutural </v>
      </c>
      <c r="N39" s="38" t="str">
        <f t="shared" si="2"/>
        <v xml:space="preserve">Colunas </v>
      </c>
      <c r="O39" s="38" t="str">
        <f t="shared" si="3"/>
        <v xml:space="preserve">Concreto </v>
      </c>
      <c r="P39" s="38" t="str">
        <f t="shared" si="4"/>
        <v xml:space="preserve">C_ifcCoIumn </v>
      </c>
      <c r="Q39" s="38" t="str">
        <f t="shared" si="5"/>
        <v>Conceitos: Estrutura Proj.Estrutural  Colunas  Concreto  C_ifcCoIumn</v>
      </c>
      <c r="R39" s="38" t="str">
        <f t="shared" si="10"/>
        <v>Consultar  -</v>
      </c>
      <c r="S39" s="39" t="s">
        <v>27</v>
      </c>
      <c r="T39" s="39" t="s">
        <v>27</v>
      </c>
      <c r="U39" s="43" t="str">
        <f t="shared" si="8"/>
        <v>Estru-key_39</v>
      </c>
    </row>
    <row r="40" spans="1:21" ht="7.2" customHeight="1" x14ac:dyDescent="0.3">
      <c r="A40" s="59">
        <v>40</v>
      </c>
      <c r="B40" s="53" t="s">
        <v>109</v>
      </c>
      <c r="C40" s="58" t="s">
        <v>198</v>
      </c>
      <c r="D40" s="58" t="s">
        <v>113</v>
      </c>
      <c r="E40" s="58" t="s">
        <v>123</v>
      </c>
      <c r="F40" s="57" t="s">
        <v>132</v>
      </c>
      <c r="G40" s="44" t="s">
        <v>3</v>
      </c>
      <c r="H40" s="45" t="s">
        <v>3</v>
      </c>
      <c r="I40" s="44" t="s">
        <v>3</v>
      </c>
      <c r="J40" s="44" t="s">
        <v>3</v>
      </c>
      <c r="K40" s="44" t="s">
        <v>3</v>
      </c>
      <c r="L40" s="38" t="str">
        <f t="shared" si="0"/>
        <v>Conceitos: Estrutura</v>
      </c>
      <c r="M40" s="38" t="str">
        <f t="shared" si="1"/>
        <v xml:space="preserve">Proj.Estrutural </v>
      </c>
      <c r="N40" s="38" t="str">
        <f t="shared" si="2"/>
        <v xml:space="preserve">Vigas </v>
      </c>
      <c r="O40" s="38" t="str">
        <f t="shared" si="3"/>
        <v xml:space="preserve">Concreto </v>
      </c>
      <c r="P40" s="38" t="str">
        <f t="shared" si="4"/>
        <v xml:space="preserve">C_ifcBeam </v>
      </c>
      <c r="Q40" s="38" t="str">
        <f t="shared" si="5"/>
        <v>Conceitos: Estrutura Proj.Estrutural  Vigas  Concreto  C_ifcBeam</v>
      </c>
      <c r="R40" s="38" t="str">
        <f t="shared" si="10"/>
        <v>Consultar  -</v>
      </c>
      <c r="S40" s="39" t="s">
        <v>27</v>
      </c>
      <c r="T40" s="39" t="s">
        <v>27</v>
      </c>
      <c r="U40" s="43" t="str">
        <f t="shared" si="8"/>
        <v>Estru-key_40</v>
      </c>
    </row>
    <row r="41" spans="1:21" ht="7.2" customHeight="1" x14ac:dyDescent="0.3">
      <c r="A41" s="59">
        <v>41</v>
      </c>
      <c r="B41" s="53" t="s">
        <v>109</v>
      </c>
      <c r="C41" s="58" t="s">
        <v>198</v>
      </c>
      <c r="D41" s="58" t="s">
        <v>116</v>
      </c>
      <c r="E41" s="58" t="s">
        <v>123</v>
      </c>
      <c r="F41" s="57" t="s">
        <v>133</v>
      </c>
      <c r="G41" s="44" t="s">
        <v>3</v>
      </c>
      <c r="H41" s="45" t="s">
        <v>3</v>
      </c>
      <c r="I41" s="44" t="s">
        <v>3</v>
      </c>
      <c r="J41" s="44" t="s">
        <v>3</v>
      </c>
      <c r="K41" s="44" t="s">
        <v>3</v>
      </c>
      <c r="L41" s="38" t="str">
        <f t="shared" si="0"/>
        <v>Conceitos: Estrutura</v>
      </c>
      <c r="M41" s="38" t="str">
        <f t="shared" si="1"/>
        <v xml:space="preserve">Proj.Estrutural </v>
      </c>
      <c r="N41" s="38" t="str">
        <f t="shared" si="2"/>
        <v xml:space="preserve">Pisos </v>
      </c>
      <c r="O41" s="38" t="str">
        <f t="shared" si="3"/>
        <v xml:space="preserve">Concreto </v>
      </c>
      <c r="P41" s="38" t="str">
        <f t="shared" si="4"/>
        <v xml:space="preserve">C_ifcSlab </v>
      </c>
      <c r="Q41" s="38" t="str">
        <f t="shared" si="5"/>
        <v>Conceitos: Estrutura Proj.Estrutural  Pisos  Concreto  C_ifcSlab</v>
      </c>
      <c r="R41" s="38" t="str">
        <f t="shared" si="10"/>
        <v>Consultar  -</v>
      </c>
      <c r="S41" s="39" t="s">
        <v>27</v>
      </c>
      <c r="T41" s="39" t="s">
        <v>27</v>
      </c>
      <c r="U41" s="43" t="str">
        <f t="shared" si="8"/>
        <v>Estru-key_41</v>
      </c>
    </row>
    <row r="42" spans="1:21" ht="7.2" customHeight="1" x14ac:dyDescent="0.3">
      <c r="A42" s="59">
        <v>42</v>
      </c>
      <c r="B42" s="53" t="s">
        <v>109</v>
      </c>
      <c r="C42" s="58" t="s">
        <v>198</v>
      </c>
      <c r="D42" s="58" t="s">
        <v>117</v>
      </c>
      <c r="E42" s="58" t="s">
        <v>123</v>
      </c>
      <c r="F42" s="57" t="s">
        <v>134</v>
      </c>
      <c r="G42" s="44" t="s">
        <v>3</v>
      </c>
      <c r="H42" s="45" t="s">
        <v>3</v>
      </c>
      <c r="I42" s="44" t="s">
        <v>3</v>
      </c>
      <c r="J42" s="44" t="s">
        <v>3</v>
      </c>
      <c r="K42" s="44" t="s">
        <v>3</v>
      </c>
      <c r="L42" s="38" t="str">
        <f t="shared" si="0"/>
        <v>Conceitos: Estrutura</v>
      </c>
      <c r="M42" s="38" t="str">
        <f t="shared" si="1"/>
        <v xml:space="preserve">Proj.Estrutural </v>
      </c>
      <c r="N42" s="38" t="str">
        <f t="shared" si="2"/>
        <v xml:space="preserve">Acesórios </v>
      </c>
      <c r="O42" s="38" t="str">
        <f t="shared" si="3"/>
        <v xml:space="preserve">Concreto </v>
      </c>
      <c r="P42" s="38" t="str">
        <f t="shared" si="4"/>
        <v xml:space="preserve">C_ifcDiscreteAccessory </v>
      </c>
      <c r="Q42" s="38" t="str">
        <f t="shared" si="5"/>
        <v>Conceitos: Estrutura Proj.Estrutural  Acesórios  Concreto  C_ifcDiscreteAccessory</v>
      </c>
      <c r="R42" s="38" t="str">
        <f t="shared" si="10"/>
        <v>Consultar  -</v>
      </c>
      <c r="S42" s="39" t="s">
        <v>27</v>
      </c>
      <c r="T42" s="39" t="s">
        <v>27</v>
      </c>
      <c r="U42" s="43" t="str">
        <f t="shared" si="8"/>
        <v>Estru-key_42</v>
      </c>
    </row>
    <row r="43" spans="1:21" ht="7.2" customHeight="1" x14ac:dyDescent="0.3">
      <c r="A43" s="59">
        <v>43</v>
      </c>
      <c r="B43" s="53" t="s">
        <v>109</v>
      </c>
      <c r="C43" s="58" t="s">
        <v>198</v>
      </c>
      <c r="D43" s="58" t="s">
        <v>119</v>
      </c>
      <c r="E43" s="58" t="s">
        <v>123</v>
      </c>
      <c r="F43" s="57" t="s">
        <v>135</v>
      </c>
      <c r="G43" s="44" t="s">
        <v>3</v>
      </c>
      <c r="H43" s="45" t="s">
        <v>3</v>
      </c>
      <c r="I43" s="44" t="s">
        <v>3</v>
      </c>
      <c r="J43" s="44" t="s">
        <v>3</v>
      </c>
      <c r="K43" s="44" t="s">
        <v>3</v>
      </c>
      <c r="L43" s="38" t="str">
        <f t="shared" si="0"/>
        <v>Conceitos: Estrutura</v>
      </c>
      <c r="M43" s="38" t="str">
        <f t="shared" si="1"/>
        <v xml:space="preserve">Proj.Estrutural </v>
      </c>
      <c r="N43" s="38" t="str">
        <f t="shared" si="2"/>
        <v xml:space="preserve">Conexões </v>
      </c>
      <c r="O43" s="38" t="str">
        <f t="shared" si="3"/>
        <v xml:space="preserve">Concreto </v>
      </c>
      <c r="P43" s="38" t="str">
        <f t="shared" si="4"/>
        <v xml:space="preserve">C_ifcTendonAnchor </v>
      </c>
      <c r="Q43" s="38" t="str">
        <f t="shared" si="5"/>
        <v>Conceitos: Estrutura Proj.Estrutural  Conexões  Concreto  C_ifcTendonAnchor</v>
      </c>
      <c r="R43" s="38" t="str">
        <f t="shared" si="10"/>
        <v>Consultar  -</v>
      </c>
      <c r="S43" s="39" t="s">
        <v>27</v>
      </c>
      <c r="T43" s="39" t="s">
        <v>27</v>
      </c>
      <c r="U43" s="43" t="str">
        <f t="shared" si="8"/>
        <v>Estru-key_43</v>
      </c>
    </row>
    <row r="44" spans="1:21" ht="7.2" customHeight="1" x14ac:dyDescent="0.3">
      <c r="A44" s="59">
        <v>44</v>
      </c>
      <c r="B44" s="53" t="s">
        <v>109</v>
      </c>
      <c r="C44" s="58" t="s">
        <v>198</v>
      </c>
      <c r="D44" s="58" t="s">
        <v>119</v>
      </c>
      <c r="E44" s="58" t="s">
        <v>123</v>
      </c>
      <c r="F44" s="57" t="s">
        <v>136</v>
      </c>
      <c r="G44" s="44" t="s">
        <v>3</v>
      </c>
      <c r="H44" s="45" t="s">
        <v>3</v>
      </c>
      <c r="I44" s="44" t="s">
        <v>3</v>
      </c>
      <c r="J44" s="44" t="s">
        <v>3</v>
      </c>
      <c r="K44" s="44" t="s">
        <v>3</v>
      </c>
      <c r="L44" s="38" t="str">
        <f t="shared" si="0"/>
        <v>Conceitos: Estrutura</v>
      </c>
      <c r="M44" s="38" t="str">
        <f t="shared" si="1"/>
        <v xml:space="preserve">Proj.Estrutural </v>
      </c>
      <c r="N44" s="38" t="str">
        <f t="shared" si="2"/>
        <v xml:space="preserve">Conexões </v>
      </c>
      <c r="O44" s="38" t="str">
        <f t="shared" si="3"/>
        <v xml:space="preserve">Concreto </v>
      </c>
      <c r="P44" s="38" t="str">
        <f t="shared" si="4"/>
        <v xml:space="preserve">C_ifcFastener </v>
      </c>
      <c r="Q44" s="38" t="str">
        <f t="shared" si="5"/>
        <v>Conceitos: Estrutura Proj.Estrutural  Conexões  Concreto  C_ifcFastener</v>
      </c>
      <c r="R44" s="38" t="str">
        <f t="shared" si="10"/>
        <v>Consultar  -</v>
      </c>
      <c r="S44" s="39" t="s">
        <v>27</v>
      </c>
      <c r="T44" s="39" t="s">
        <v>27</v>
      </c>
      <c r="U44" s="43" t="str">
        <f t="shared" si="8"/>
        <v>Estru-key_44</v>
      </c>
    </row>
    <row r="45" spans="1:21" ht="7.2" customHeight="1" x14ac:dyDescent="0.3">
      <c r="A45" s="59">
        <v>45</v>
      </c>
      <c r="B45" s="53" t="s">
        <v>109</v>
      </c>
      <c r="C45" s="58" t="s">
        <v>198</v>
      </c>
      <c r="D45" s="58" t="s">
        <v>119</v>
      </c>
      <c r="E45" s="58" t="s">
        <v>123</v>
      </c>
      <c r="F45" s="57" t="s">
        <v>137</v>
      </c>
      <c r="G45" s="44" t="s">
        <v>3</v>
      </c>
      <c r="H45" s="45" t="s">
        <v>3</v>
      </c>
      <c r="I45" s="44" t="s">
        <v>3</v>
      </c>
      <c r="J45" s="44" t="s">
        <v>3</v>
      </c>
      <c r="K45" s="44" t="s">
        <v>3</v>
      </c>
      <c r="L45" s="38" t="str">
        <f t="shared" si="0"/>
        <v>Conceitos: Estrutura</v>
      </c>
      <c r="M45" s="38" t="str">
        <f t="shared" si="1"/>
        <v xml:space="preserve">Proj.Estrutural </v>
      </c>
      <c r="N45" s="38" t="str">
        <f t="shared" si="2"/>
        <v xml:space="preserve">Conexões </v>
      </c>
      <c r="O45" s="38" t="str">
        <f t="shared" si="3"/>
        <v xml:space="preserve">Concreto </v>
      </c>
      <c r="P45" s="38" t="str">
        <f t="shared" si="4"/>
        <v xml:space="preserve">C_ifcPIate </v>
      </c>
      <c r="Q45" s="38" t="str">
        <f t="shared" si="5"/>
        <v>Conceitos: Estrutura Proj.Estrutural  Conexões  Concreto  C_ifcPIate</v>
      </c>
      <c r="R45" s="38" t="str">
        <f t="shared" si="10"/>
        <v>Consultar  -</v>
      </c>
      <c r="S45" s="39" t="s">
        <v>27</v>
      </c>
      <c r="T45" s="39" t="s">
        <v>27</v>
      </c>
      <c r="U45" s="43" t="str">
        <f t="shared" si="8"/>
        <v>Estru-key_45</v>
      </c>
    </row>
    <row r="46" spans="1:21" ht="7.2" customHeight="1" x14ac:dyDescent="0.3">
      <c r="A46" s="59">
        <v>46</v>
      </c>
      <c r="B46" s="53" t="s">
        <v>109</v>
      </c>
      <c r="C46" s="58" t="s">
        <v>198</v>
      </c>
      <c r="D46" s="58" t="s">
        <v>120</v>
      </c>
      <c r="E46" s="58" t="s">
        <v>123</v>
      </c>
      <c r="F46" s="57" t="s">
        <v>138</v>
      </c>
      <c r="G46" s="44" t="s">
        <v>3</v>
      </c>
      <c r="H46" s="45" t="s">
        <v>3</v>
      </c>
      <c r="I46" s="44" t="s">
        <v>3</v>
      </c>
      <c r="J46" s="44" t="s">
        <v>3</v>
      </c>
      <c r="K46" s="44" t="s">
        <v>3</v>
      </c>
      <c r="L46" s="38" t="str">
        <f t="shared" si="0"/>
        <v>Conceitos: Estrutura</v>
      </c>
      <c r="M46" s="38" t="str">
        <f t="shared" si="1"/>
        <v xml:space="preserve">Proj.Estrutural </v>
      </c>
      <c r="N46" s="38" t="str">
        <f t="shared" si="2"/>
        <v xml:space="preserve">Estai </v>
      </c>
      <c r="O46" s="38" t="str">
        <f t="shared" si="3"/>
        <v xml:space="preserve">Concreto </v>
      </c>
      <c r="P46" s="38" t="str">
        <f t="shared" si="4"/>
        <v xml:space="preserve">C_ifcTendon </v>
      </c>
      <c r="Q46" s="38" t="str">
        <f t="shared" si="5"/>
        <v>Conceitos: Estrutura Proj.Estrutural  Estai  Concreto  C_ifcTendon</v>
      </c>
      <c r="R46" s="38" t="str">
        <f t="shared" si="10"/>
        <v>Consultar  -</v>
      </c>
      <c r="S46" s="39" t="s">
        <v>27</v>
      </c>
      <c r="T46" s="39" t="s">
        <v>27</v>
      </c>
      <c r="U46" s="43" t="str">
        <f t="shared" si="8"/>
        <v>Estru-key_46</v>
      </c>
    </row>
    <row r="47" spans="1:21" s="47" customFormat="1" ht="7.2" customHeight="1" x14ac:dyDescent="0.3">
      <c r="A47" s="59">
        <v>47</v>
      </c>
      <c r="B47" s="53" t="s">
        <v>109</v>
      </c>
      <c r="C47" s="58" t="s">
        <v>198</v>
      </c>
      <c r="D47" s="58" t="s">
        <v>121</v>
      </c>
      <c r="E47" s="58" t="s">
        <v>123</v>
      </c>
      <c r="F47" s="57" t="s">
        <v>139</v>
      </c>
      <c r="G47" s="44" t="s">
        <v>3</v>
      </c>
      <c r="H47" s="45" t="s">
        <v>3</v>
      </c>
      <c r="I47" s="44" t="s">
        <v>3</v>
      </c>
      <c r="J47" s="44" t="s">
        <v>3</v>
      </c>
      <c r="K47" s="44" t="s">
        <v>3</v>
      </c>
      <c r="L47" s="38" t="str">
        <f t="shared" si="0"/>
        <v>Conceitos: Estrutura</v>
      </c>
      <c r="M47" s="38" t="str">
        <f t="shared" si="1"/>
        <v xml:space="preserve">Proj.Estrutural </v>
      </c>
      <c r="N47" s="38" t="str">
        <f t="shared" si="2"/>
        <v xml:space="preserve">Treliças </v>
      </c>
      <c r="O47" s="38" t="str">
        <f t="shared" si="3"/>
        <v xml:space="preserve">Concreto </v>
      </c>
      <c r="P47" s="38" t="str">
        <f t="shared" si="4"/>
        <v xml:space="preserve">C_ifcMember </v>
      </c>
      <c r="Q47" s="38" t="str">
        <f t="shared" si="5"/>
        <v>Conceitos: Estrutura Proj.Estrutural  Treliças  Concreto  C_ifcMember</v>
      </c>
      <c r="R47" s="38" t="str">
        <f t="shared" si="10"/>
        <v>Consultar  -</v>
      </c>
      <c r="S47" s="39" t="s">
        <v>27</v>
      </c>
      <c r="T47" s="39" t="s">
        <v>27</v>
      </c>
      <c r="U47" s="43" t="str">
        <f t="shared" si="8"/>
        <v>Estru-key_47</v>
      </c>
    </row>
    <row r="48" spans="1:21" s="47" customFormat="1" ht="7.2" customHeight="1" x14ac:dyDescent="0.3">
      <c r="A48" s="59">
        <v>48</v>
      </c>
      <c r="B48" s="53" t="s">
        <v>109</v>
      </c>
      <c r="C48" s="58" t="s">
        <v>198</v>
      </c>
      <c r="D48" s="58" t="s">
        <v>118</v>
      </c>
      <c r="E48" s="58" t="s">
        <v>123</v>
      </c>
      <c r="F48" s="57" t="s">
        <v>140</v>
      </c>
      <c r="G48" s="44" t="s">
        <v>3</v>
      </c>
      <c r="H48" s="45" t="s">
        <v>3</v>
      </c>
      <c r="I48" s="44" t="s">
        <v>3</v>
      </c>
      <c r="J48" s="44" t="s">
        <v>3</v>
      </c>
      <c r="K48" s="44" t="s">
        <v>3</v>
      </c>
      <c r="L48" s="38" t="str">
        <f t="shared" si="0"/>
        <v>Conceitos: Estrutura</v>
      </c>
      <c r="M48" s="38" t="str">
        <f t="shared" si="1"/>
        <v xml:space="preserve">Proj.Estrutural </v>
      </c>
      <c r="N48" s="38" t="str">
        <f t="shared" si="2"/>
        <v xml:space="preserve">Paredes </v>
      </c>
      <c r="O48" s="38" t="str">
        <f t="shared" si="3"/>
        <v xml:space="preserve">Concreto </v>
      </c>
      <c r="P48" s="38" t="str">
        <f t="shared" si="4"/>
        <v xml:space="preserve">C_ifcWaII </v>
      </c>
      <c r="Q48" s="38" t="str">
        <f t="shared" si="5"/>
        <v>Conceitos: Estrutura Proj.Estrutural  Paredes  Concreto  C_ifcWaII</v>
      </c>
      <c r="R48" s="38" t="str">
        <f t="shared" si="10"/>
        <v>Consultar  -</v>
      </c>
      <c r="S48" s="39" t="s">
        <v>27</v>
      </c>
      <c r="T48" s="39" t="s">
        <v>27</v>
      </c>
      <c r="U48" s="43" t="str">
        <f t="shared" si="8"/>
        <v>Estru-key_48</v>
      </c>
    </row>
    <row r="49" spans="1:21" s="47" customFormat="1" ht="7.2" customHeight="1" x14ac:dyDescent="0.3">
      <c r="A49" s="59">
        <v>49</v>
      </c>
      <c r="B49" s="53" t="s">
        <v>109</v>
      </c>
      <c r="C49" s="58" t="s">
        <v>198</v>
      </c>
      <c r="D49" s="58" t="s">
        <v>115</v>
      </c>
      <c r="E49" s="58" t="s">
        <v>123</v>
      </c>
      <c r="F49" s="57" t="s">
        <v>141</v>
      </c>
      <c r="G49" s="44" t="s">
        <v>3</v>
      </c>
      <c r="H49" s="45" t="s">
        <v>3</v>
      </c>
      <c r="I49" s="44" t="s">
        <v>3</v>
      </c>
      <c r="J49" s="44" t="s">
        <v>3</v>
      </c>
      <c r="K49" s="44" t="s">
        <v>3</v>
      </c>
      <c r="L49" s="38" t="str">
        <f t="shared" si="0"/>
        <v>Conceitos: Estrutura</v>
      </c>
      <c r="M49" s="38" t="str">
        <f t="shared" si="1"/>
        <v xml:space="preserve">Proj.Estrutural </v>
      </c>
      <c r="N49" s="38" t="str">
        <f t="shared" si="2"/>
        <v xml:space="preserve">Fundações </v>
      </c>
      <c r="O49" s="38" t="str">
        <f t="shared" si="3"/>
        <v xml:space="preserve">Concreto </v>
      </c>
      <c r="P49" s="38" t="str">
        <f t="shared" si="4"/>
        <v xml:space="preserve">C_OST_StructuralFoundation </v>
      </c>
      <c r="Q49" s="38" t="str">
        <f t="shared" si="5"/>
        <v>Conceitos: Estrutura Proj.Estrutural  Fundações  Concreto  C_OST_StructuralFoundation</v>
      </c>
      <c r="R49" s="38" t="str">
        <f t="shared" si="10"/>
        <v>Consultar  -</v>
      </c>
      <c r="S49" s="39" t="s">
        <v>27</v>
      </c>
      <c r="T49" s="39" t="s">
        <v>27</v>
      </c>
      <c r="U49" s="43" t="str">
        <f t="shared" si="8"/>
        <v>Estru-key_49</v>
      </c>
    </row>
    <row r="50" spans="1:21" ht="7.2" customHeight="1" x14ac:dyDescent="0.3">
      <c r="A50" s="59">
        <v>50</v>
      </c>
      <c r="B50" s="53" t="s">
        <v>109</v>
      </c>
      <c r="C50" s="58" t="s">
        <v>198</v>
      </c>
      <c r="D50" s="58" t="s">
        <v>197</v>
      </c>
      <c r="E50" s="58" t="s">
        <v>123</v>
      </c>
      <c r="F50" s="57" t="s">
        <v>142</v>
      </c>
      <c r="G50" s="44" t="s">
        <v>3</v>
      </c>
      <c r="H50" s="45" t="s">
        <v>3</v>
      </c>
      <c r="I50" s="44" t="s">
        <v>3</v>
      </c>
      <c r="J50" s="44" t="s">
        <v>3</v>
      </c>
      <c r="K50" s="44" t="s">
        <v>3</v>
      </c>
      <c r="L50" s="38" t="str">
        <f t="shared" si="0"/>
        <v>Conceitos: Estrutura</v>
      </c>
      <c r="M50" s="38" t="str">
        <f t="shared" si="1"/>
        <v xml:space="preserve">Proj.Estrutural </v>
      </c>
      <c r="N50" s="38" t="str">
        <f t="shared" si="2"/>
        <v xml:space="preserve">Armaduras </v>
      </c>
      <c r="O50" s="38" t="str">
        <f t="shared" si="3"/>
        <v xml:space="preserve">Concreto </v>
      </c>
      <c r="P50" s="38" t="str">
        <f t="shared" si="4"/>
        <v xml:space="preserve">C_OST_Coupler </v>
      </c>
      <c r="Q50" s="38" t="str">
        <f t="shared" si="5"/>
        <v>Conceitos: Estrutura Proj.Estrutural  Armaduras  Concreto  C_OST_Coupler</v>
      </c>
      <c r="R50" s="38" t="str">
        <f t="shared" si="10"/>
        <v>Consultar  -</v>
      </c>
      <c r="S50" s="39" t="s">
        <v>27</v>
      </c>
      <c r="T50" s="39" t="s">
        <v>27</v>
      </c>
      <c r="U50" s="43" t="str">
        <f t="shared" si="8"/>
        <v>Estru-key_50</v>
      </c>
    </row>
    <row r="51" spans="1:21" ht="7.2" customHeight="1" x14ac:dyDescent="0.3">
      <c r="A51" s="59">
        <v>51</v>
      </c>
      <c r="B51" s="53" t="s">
        <v>109</v>
      </c>
      <c r="C51" s="58" t="s">
        <v>198</v>
      </c>
      <c r="D51" s="58" t="s">
        <v>197</v>
      </c>
      <c r="E51" s="58" t="s">
        <v>123</v>
      </c>
      <c r="F51" s="57" t="s">
        <v>143</v>
      </c>
      <c r="G51" s="44" t="s">
        <v>3</v>
      </c>
      <c r="H51" s="45" t="s">
        <v>3</v>
      </c>
      <c r="I51" s="44" t="s">
        <v>3</v>
      </c>
      <c r="J51" s="44" t="s">
        <v>3</v>
      </c>
      <c r="K51" s="44" t="s">
        <v>3</v>
      </c>
      <c r="L51" s="38" t="str">
        <f t="shared" si="0"/>
        <v>Conceitos: Estrutura</v>
      </c>
      <c r="M51" s="38" t="str">
        <f t="shared" si="1"/>
        <v xml:space="preserve">Proj.Estrutural </v>
      </c>
      <c r="N51" s="38" t="str">
        <f t="shared" si="2"/>
        <v xml:space="preserve">Armaduras </v>
      </c>
      <c r="O51" s="38" t="str">
        <f t="shared" si="3"/>
        <v xml:space="preserve">Concreto </v>
      </c>
      <c r="P51" s="38" t="str">
        <f t="shared" si="4"/>
        <v xml:space="preserve">C_OST_Rebar </v>
      </c>
      <c r="Q51" s="38" t="str">
        <f t="shared" si="5"/>
        <v>Conceitos: Estrutura Proj.Estrutural  Armaduras  Concreto  C_OST_Rebar</v>
      </c>
      <c r="R51" s="38" t="str">
        <f t="shared" si="10"/>
        <v>Consultar  -</v>
      </c>
      <c r="S51" s="39" t="s">
        <v>27</v>
      </c>
      <c r="T51" s="39" t="s">
        <v>27</v>
      </c>
      <c r="U51" s="43" t="str">
        <f t="shared" si="8"/>
        <v>Estru-key_51</v>
      </c>
    </row>
    <row r="52" spans="1:21" ht="7.2" customHeight="1" x14ac:dyDescent="0.3">
      <c r="A52" s="59">
        <v>52</v>
      </c>
      <c r="B52" s="53" t="s">
        <v>109</v>
      </c>
      <c r="C52" s="58" t="s">
        <v>198</v>
      </c>
      <c r="D52" s="58" t="s">
        <v>196</v>
      </c>
      <c r="E52" s="58" t="s">
        <v>123</v>
      </c>
      <c r="F52" s="57" t="s">
        <v>144</v>
      </c>
      <c r="G52" s="44" t="s">
        <v>3</v>
      </c>
      <c r="H52" s="45" t="s">
        <v>3</v>
      </c>
      <c r="I52" s="44" t="s">
        <v>3</v>
      </c>
      <c r="J52" s="44" t="s">
        <v>3</v>
      </c>
      <c r="K52" s="44" t="s">
        <v>3</v>
      </c>
      <c r="L52" s="38" t="str">
        <f t="shared" si="0"/>
        <v>Conceitos: Estrutura</v>
      </c>
      <c r="M52" s="38" t="str">
        <f t="shared" si="1"/>
        <v xml:space="preserve">Proj.Estrutural </v>
      </c>
      <c r="N52" s="38" t="str">
        <f t="shared" si="2"/>
        <v xml:space="preserve">Telas </v>
      </c>
      <c r="O52" s="38" t="str">
        <f t="shared" si="3"/>
        <v xml:space="preserve">Concreto </v>
      </c>
      <c r="P52" s="38" t="str">
        <f t="shared" si="4"/>
        <v xml:space="preserve">C_OST_FabricReinforcement </v>
      </c>
      <c r="Q52" s="38" t="str">
        <f t="shared" si="5"/>
        <v>Conceitos: Estrutura Proj.Estrutural  Telas  Concreto  C_OST_FabricReinforcement</v>
      </c>
      <c r="R52" s="38" t="str">
        <f t="shared" si="10"/>
        <v>Consultar  -</v>
      </c>
      <c r="S52" s="39" t="s">
        <v>27</v>
      </c>
      <c r="T52" s="39" t="s">
        <v>27</v>
      </c>
      <c r="U52" s="43" t="str">
        <f t="shared" si="8"/>
        <v>Estru-key_52</v>
      </c>
    </row>
    <row r="53" spans="1:21" ht="7.2" customHeight="1" x14ac:dyDescent="0.3">
      <c r="A53" s="59">
        <v>53</v>
      </c>
      <c r="B53" s="53" t="s">
        <v>109</v>
      </c>
      <c r="C53" s="58" t="s">
        <v>198</v>
      </c>
      <c r="D53" s="58" t="s">
        <v>114</v>
      </c>
      <c r="E53" s="58" t="s">
        <v>123</v>
      </c>
      <c r="F53" s="57" t="s">
        <v>145</v>
      </c>
      <c r="G53" s="44" t="s">
        <v>3</v>
      </c>
      <c r="H53" s="45" t="s">
        <v>3</v>
      </c>
      <c r="I53" s="44" t="s">
        <v>3</v>
      </c>
      <c r="J53" s="44" t="s">
        <v>3</v>
      </c>
      <c r="K53" s="44" t="s">
        <v>3</v>
      </c>
      <c r="L53" s="38" t="str">
        <f t="shared" si="0"/>
        <v>Conceitos: Estrutura</v>
      </c>
      <c r="M53" s="38" t="str">
        <f t="shared" si="1"/>
        <v xml:space="preserve">Proj.Estrutural </v>
      </c>
      <c r="N53" s="38" t="str">
        <f t="shared" si="2"/>
        <v xml:space="preserve">Colunas </v>
      </c>
      <c r="O53" s="38" t="str">
        <f t="shared" si="3"/>
        <v xml:space="preserve">Concreto </v>
      </c>
      <c r="P53" s="38" t="str">
        <f t="shared" si="4"/>
        <v xml:space="preserve">C_OST_Columns </v>
      </c>
      <c r="Q53" s="38" t="str">
        <f t="shared" si="5"/>
        <v>Conceitos: Estrutura Proj.Estrutural  Colunas  Concreto  C_OST_Columns</v>
      </c>
      <c r="R53" s="38" t="str">
        <f t="shared" si="10"/>
        <v>Consultar  -</v>
      </c>
      <c r="S53" s="39" t="s">
        <v>27</v>
      </c>
      <c r="T53" s="39" t="s">
        <v>27</v>
      </c>
      <c r="U53" s="43" t="str">
        <f t="shared" si="8"/>
        <v>Estru-key_53</v>
      </c>
    </row>
    <row r="54" spans="1:21" ht="7.2" customHeight="1" x14ac:dyDescent="0.3">
      <c r="A54" s="59">
        <v>54</v>
      </c>
      <c r="B54" s="53" t="s">
        <v>109</v>
      </c>
      <c r="C54" s="58" t="s">
        <v>198</v>
      </c>
      <c r="D54" s="58" t="s">
        <v>114</v>
      </c>
      <c r="E54" s="58" t="s">
        <v>123</v>
      </c>
      <c r="F54" s="57" t="s">
        <v>146</v>
      </c>
      <c r="G54" s="44" t="s">
        <v>3</v>
      </c>
      <c r="H54" s="45" t="s">
        <v>3</v>
      </c>
      <c r="I54" s="44" t="s">
        <v>3</v>
      </c>
      <c r="J54" s="44" t="s">
        <v>3</v>
      </c>
      <c r="K54" s="44" t="s">
        <v>3</v>
      </c>
      <c r="L54" s="38" t="str">
        <f t="shared" si="0"/>
        <v>Conceitos: Estrutura</v>
      </c>
      <c r="M54" s="38" t="str">
        <f t="shared" si="1"/>
        <v xml:space="preserve">Proj.Estrutural </v>
      </c>
      <c r="N54" s="38" t="str">
        <f t="shared" si="2"/>
        <v xml:space="preserve">Colunas </v>
      </c>
      <c r="O54" s="38" t="str">
        <f t="shared" si="3"/>
        <v xml:space="preserve">Concreto </v>
      </c>
      <c r="P54" s="38" t="str">
        <f t="shared" si="4"/>
        <v xml:space="preserve">C_OST_StructuralColumns </v>
      </c>
      <c r="Q54" s="38" t="str">
        <f t="shared" si="5"/>
        <v>Conceitos: Estrutura Proj.Estrutural  Colunas  Concreto  C_OST_StructuralColumns</v>
      </c>
      <c r="R54" s="38" t="str">
        <f t="shared" ref="R54:R57" si="11">_xlfn.CONCAT("Consultar  ",S54)</f>
        <v>Consultar  -</v>
      </c>
      <c r="S54" s="39" t="s">
        <v>27</v>
      </c>
      <c r="T54" s="39" t="s">
        <v>27</v>
      </c>
      <c r="U54" s="43" t="str">
        <f t="shared" si="8"/>
        <v>Estru-key_54</v>
      </c>
    </row>
    <row r="55" spans="1:21" ht="7.2" customHeight="1" x14ac:dyDescent="0.3">
      <c r="A55" s="59">
        <v>55</v>
      </c>
      <c r="B55" s="53" t="s">
        <v>109</v>
      </c>
      <c r="C55" s="58" t="s">
        <v>198</v>
      </c>
      <c r="D55" s="58" t="s">
        <v>113</v>
      </c>
      <c r="E55" s="58" t="s">
        <v>123</v>
      </c>
      <c r="F55" s="57" t="s">
        <v>147</v>
      </c>
      <c r="G55" s="44" t="s">
        <v>3</v>
      </c>
      <c r="H55" s="45" t="s">
        <v>3</v>
      </c>
      <c r="I55" s="44" t="s">
        <v>3</v>
      </c>
      <c r="J55" s="44" t="s">
        <v>3</v>
      </c>
      <c r="K55" s="44" t="s">
        <v>3</v>
      </c>
      <c r="L55" s="38" t="str">
        <f t="shared" si="0"/>
        <v>Conceitos: Estrutura</v>
      </c>
      <c r="M55" s="38" t="str">
        <f t="shared" si="1"/>
        <v xml:space="preserve">Proj.Estrutural </v>
      </c>
      <c r="N55" s="38" t="str">
        <f t="shared" si="2"/>
        <v xml:space="preserve">Vigas </v>
      </c>
      <c r="O55" s="38" t="str">
        <f t="shared" si="3"/>
        <v xml:space="preserve">Concreto </v>
      </c>
      <c r="P55" s="38" t="str">
        <f t="shared" si="4"/>
        <v xml:space="preserve">C_OST_StructuralFraming </v>
      </c>
      <c r="Q55" s="38" t="str">
        <f t="shared" si="5"/>
        <v>Conceitos: Estrutura Proj.Estrutural  Vigas  Concreto  C_OST_StructuralFraming</v>
      </c>
      <c r="R55" s="38" t="str">
        <f t="shared" si="11"/>
        <v>Consultar  -</v>
      </c>
      <c r="S55" s="39" t="s">
        <v>27</v>
      </c>
      <c r="T55" s="39" t="s">
        <v>27</v>
      </c>
      <c r="U55" s="43" t="str">
        <f t="shared" si="8"/>
        <v>Estru-key_55</v>
      </c>
    </row>
    <row r="56" spans="1:21" ht="7.2" customHeight="1" x14ac:dyDescent="0.3">
      <c r="A56" s="59">
        <v>56</v>
      </c>
      <c r="B56" s="53" t="s">
        <v>109</v>
      </c>
      <c r="C56" s="58" t="s">
        <v>198</v>
      </c>
      <c r="D56" s="58" t="s">
        <v>116</v>
      </c>
      <c r="E56" s="58" t="s">
        <v>123</v>
      </c>
      <c r="F56" s="57" t="s">
        <v>148</v>
      </c>
      <c r="G56" s="44" t="s">
        <v>3</v>
      </c>
      <c r="H56" s="45" t="s">
        <v>3</v>
      </c>
      <c r="I56" s="44" t="s">
        <v>3</v>
      </c>
      <c r="J56" s="44" t="s">
        <v>3</v>
      </c>
      <c r="K56" s="44" t="s">
        <v>3</v>
      </c>
      <c r="L56" s="38" t="str">
        <f t="shared" si="0"/>
        <v>Conceitos: Estrutura</v>
      </c>
      <c r="M56" s="38" t="str">
        <f t="shared" si="1"/>
        <v xml:space="preserve">Proj.Estrutural </v>
      </c>
      <c r="N56" s="38" t="str">
        <f t="shared" si="2"/>
        <v xml:space="preserve">Pisos </v>
      </c>
      <c r="O56" s="38" t="str">
        <f t="shared" si="3"/>
        <v xml:space="preserve">Concreto </v>
      </c>
      <c r="P56" s="38" t="str">
        <f t="shared" si="4"/>
        <v xml:space="preserve">C_OST_Floors </v>
      </c>
      <c r="Q56" s="38" t="str">
        <f t="shared" si="5"/>
        <v>Conceitos: Estrutura Proj.Estrutural  Pisos  Concreto  C_OST_Floors</v>
      </c>
      <c r="R56" s="38" t="str">
        <f t="shared" si="11"/>
        <v>Consultar  -</v>
      </c>
      <c r="S56" s="39" t="s">
        <v>27</v>
      </c>
      <c r="T56" s="39" t="s">
        <v>27</v>
      </c>
      <c r="U56" s="43" t="str">
        <f t="shared" si="8"/>
        <v>Estru-key_56</v>
      </c>
    </row>
    <row r="57" spans="1:21" ht="7.2" customHeight="1" x14ac:dyDescent="0.3">
      <c r="A57" s="59">
        <v>57</v>
      </c>
      <c r="B57" s="53" t="s">
        <v>109</v>
      </c>
      <c r="C57" s="58" t="s">
        <v>198</v>
      </c>
      <c r="D57" s="58" t="s">
        <v>116</v>
      </c>
      <c r="E57" s="58" t="s">
        <v>123</v>
      </c>
      <c r="F57" s="57" t="s">
        <v>149</v>
      </c>
      <c r="G57" s="44" t="s">
        <v>3</v>
      </c>
      <c r="H57" s="45" t="s">
        <v>3</v>
      </c>
      <c r="I57" s="44" t="s">
        <v>3</v>
      </c>
      <c r="J57" s="44" t="s">
        <v>3</v>
      </c>
      <c r="K57" s="44" t="s">
        <v>3</v>
      </c>
      <c r="L57" s="38" t="str">
        <f t="shared" si="0"/>
        <v>Conceitos: Estrutura</v>
      </c>
      <c r="M57" s="38" t="str">
        <f t="shared" si="1"/>
        <v xml:space="preserve">Proj.Estrutural </v>
      </c>
      <c r="N57" s="38" t="str">
        <f t="shared" si="2"/>
        <v xml:space="preserve">Pisos </v>
      </c>
      <c r="O57" s="38" t="str">
        <f t="shared" si="3"/>
        <v xml:space="preserve">Concreto </v>
      </c>
      <c r="P57" s="38" t="str">
        <f t="shared" si="4"/>
        <v xml:space="preserve">C_OST_EdgeSlab </v>
      </c>
      <c r="Q57" s="38" t="str">
        <f t="shared" si="5"/>
        <v>Conceitos: Estrutura Proj.Estrutural  Pisos  Concreto  C_OST_EdgeSlab</v>
      </c>
      <c r="R57" s="38" t="str">
        <f t="shared" si="11"/>
        <v>Consultar  -</v>
      </c>
      <c r="S57" s="39" t="s">
        <v>27</v>
      </c>
      <c r="T57" s="39" t="s">
        <v>27</v>
      </c>
      <c r="U57" s="43" t="str">
        <f t="shared" si="8"/>
        <v>Estru-key_57</v>
      </c>
    </row>
    <row r="58" spans="1:21" ht="7.2" customHeight="1" x14ac:dyDescent="0.3">
      <c r="A58" s="59">
        <v>58</v>
      </c>
      <c r="B58" s="53" t="s">
        <v>109</v>
      </c>
      <c r="C58" s="58" t="s">
        <v>198</v>
      </c>
      <c r="D58" s="58" t="s">
        <v>119</v>
      </c>
      <c r="E58" s="58" t="s">
        <v>123</v>
      </c>
      <c r="F58" s="57" t="s">
        <v>150</v>
      </c>
      <c r="G58" s="44" t="s">
        <v>3</v>
      </c>
      <c r="H58" s="45" t="s">
        <v>3</v>
      </c>
      <c r="I58" s="44" t="s">
        <v>3</v>
      </c>
      <c r="J58" s="44" t="s">
        <v>3</v>
      </c>
      <c r="K58" s="44" t="s">
        <v>3</v>
      </c>
      <c r="L58" s="38" t="str">
        <f t="shared" si="0"/>
        <v>Conceitos: Estrutura</v>
      </c>
      <c r="M58" s="38" t="str">
        <f t="shared" si="1"/>
        <v xml:space="preserve">Proj.Estrutural </v>
      </c>
      <c r="N58" s="38" t="str">
        <f t="shared" si="2"/>
        <v xml:space="preserve">Conexões </v>
      </c>
      <c r="O58" s="38" t="str">
        <f t="shared" si="3"/>
        <v xml:space="preserve">Concreto </v>
      </c>
      <c r="P58" s="38" t="str">
        <f t="shared" si="4"/>
        <v xml:space="preserve">C_OST_StructConnections </v>
      </c>
      <c r="Q58" s="38" t="str">
        <f t="shared" si="5"/>
        <v>Conceitos: Estrutura Proj.Estrutural  Conexões  Concreto  C_OST_StructConnections</v>
      </c>
      <c r="R58" s="38" t="str">
        <f>_xlfn.CONCAT("Consultar  ",S58)</f>
        <v>Consultar  -</v>
      </c>
      <c r="S58" s="39" t="s">
        <v>27</v>
      </c>
      <c r="T58" s="39" t="s">
        <v>27</v>
      </c>
      <c r="U58" s="43" t="str">
        <f t="shared" si="8"/>
        <v>Estru-key_58</v>
      </c>
    </row>
    <row r="59" spans="1:21" ht="7.2" customHeight="1" x14ac:dyDescent="0.3">
      <c r="A59" s="59">
        <v>59</v>
      </c>
      <c r="B59" s="53" t="s">
        <v>109</v>
      </c>
      <c r="C59" s="58" t="s">
        <v>198</v>
      </c>
      <c r="D59" s="58" t="s">
        <v>119</v>
      </c>
      <c r="E59" s="58" t="s">
        <v>123</v>
      </c>
      <c r="F59" s="57" t="s">
        <v>151</v>
      </c>
      <c r="G59" s="44" t="s">
        <v>3</v>
      </c>
      <c r="H59" s="45" t="s">
        <v>3</v>
      </c>
      <c r="I59" s="44" t="s">
        <v>3</v>
      </c>
      <c r="J59" s="44" t="s">
        <v>3</v>
      </c>
      <c r="K59" s="44" t="s">
        <v>3</v>
      </c>
      <c r="L59" s="38" t="str">
        <f t="shared" si="0"/>
        <v>Conceitos: Estrutura</v>
      </c>
      <c r="M59" s="38" t="str">
        <f t="shared" si="1"/>
        <v xml:space="preserve">Proj.Estrutural </v>
      </c>
      <c r="N59" s="38" t="str">
        <f t="shared" si="2"/>
        <v xml:space="preserve">Conexões </v>
      </c>
      <c r="O59" s="38" t="str">
        <f t="shared" si="3"/>
        <v xml:space="preserve">Concreto </v>
      </c>
      <c r="P59" s="38" t="str">
        <f t="shared" si="4"/>
        <v xml:space="preserve">C_OST_StructConnectionBolts </v>
      </c>
      <c r="Q59" s="38" t="str">
        <f t="shared" si="5"/>
        <v>Conceitos: Estrutura Proj.Estrutural  Conexões  Concreto  C_OST_StructConnectionBolts</v>
      </c>
      <c r="R59" s="38" t="str">
        <f>_xlfn.CONCAT("Consultar  ",S59)</f>
        <v>Consultar  -</v>
      </c>
      <c r="S59" s="39" t="s">
        <v>27</v>
      </c>
      <c r="T59" s="39" t="s">
        <v>27</v>
      </c>
      <c r="U59" s="43" t="str">
        <f t="shared" si="8"/>
        <v>Estru-key_59</v>
      </c>
    </row>
    <row r="60" spans="1:21" ht="7.2" customHeight="1" x14ac:dyDescent="0.3">
      <c r="A60" s="59">
        <v>60</v>
      </c>
      <c r="B60" s="53" t="s">
        <v>109</v>
      </c>
      <c r="C60" s="58" t="s">
        <v>198</v>
      </c>
      <c r="D60" s="58" t="s">
        <v>119</v>
      </c>
      <c r="E60" s="58" t="s">
        <v>123</v>
      </c>
      <c r="F60" s="57" t="s">
        <v>152</v>
      </c>
      <c r="G60" s="44" t="s">
        <v>3</v>
      </c>
      <c r="H60" s="45" t="s">
        <v>3</v>
      </c>
      <c r="I60" s="44" t="s">
        <v>3</v>
      </c>
      <c r="J60" s="44" t="s">
        <v>3</v>
      </c>
      <c r="K60" s="44" t="s">
        <v>3</v>
      </c>
      <c r="L60" s="38" t="str">
        <f t="shared" si="0"/>
        <v>Conceitos: Estrutura</v>
      </c>
      <c r="M60" s="38" t="str">
        <f t="shared" si="1"/>
        <v xml:space="preserve">Proj.Estrutural </v>
      </c>
      <c r="N60" s="38" t="str">
        <f t="shared" si="2"/>
        <v xml:space="preserve">Conexões </v>
      </c>
      <c r="O60" s="38" t="str">
        <f t="shared" si="3"/>
        <v xml:space="preserve">Concreto </v>
      </c>
      <c r="P60" s="38" t="str">
        <f t="shared" si="4"/>
        <v xml:space="preserve">C_OST_StructConnectionHoles </v>
      </c>
      <c r="Q60" s="38" t="str">
        <f t="shared" si="5"/>
        <v>Conceitos: Estrutura Proj.Estrutural  Conexões  Concreto  C_OST_StructConnectionHoles</v>
      </c>
      <c r="R60" s="38" t="str">
        <f>_xlfn.CONCAT("Consultar  ",S60)</f>
        <v>Consultar  -</v>
      </c>
      <c r="S60" s="39" t="s">
        <v>27</v>
      </c>
      <c r="T60" s="39" t="s">
        <v>27</v>
      </c>
      <c r="U60" s="43" t="str">
        <f t="shared" si="8"/>
        <v>Estru-key_60</v>
      </c>
    </row>
    <row r="61" spans="1:21" ht="7.2" customHeight="1" x14ac:dyDescent="0.3">
      <c r="A61" s="59">
        <v>61</v>
      </c>
      <c r="B61" s="53" t="s">
        <v>109</v>
      </c>
      <c r="C61" s="58" t="s">
        <v>198</v>
      </c>
      <c r="D61" s="58" t="s">
        <v>119</v>
      </c>
      <c r="E61" s="58" t="s">
        <v>123</v>
      </c>
      <c r="F61" s="57" t="s">
        <v>153</v>
      </c>
      <c r="G61" s="44" t="s">
        <v>3</v>
      </c>
      <c r="H61" s="45" t="s">
        <v>3</v>
      </c>
      <c r="I61" s="44" t="s">
        <v>3</v>
      </c>
      <c r="J61" s="44" t="s">
        <v>3</v>
      </c>
      <c r="K61" s="44" t="s">
        <v>3</v>
      </c>
      <c r="L61" s="38" t="str">
        <f t="shared" si="0"/>
        <v>Conceitos: Estrutura</v>
      </c>
      <c r="M61" s="38" t="str">
        <f t="shared" si="1"/>
        <v xml:space="preserve">Proj.Estrutural </v>
      </c>
      <c r="N61" s="38" t="str">
        <f t="shared" si="2"/>
        <v xml:space="preserve">Conexões </v>
      </c>
      <c r="O61" s="38" t="str">
        <f t="shared" si="3"/>
        <v xml:space="preserve">Concreto </v>
      </c>
      <c r="P61" s="38" t="str">
        <f t="shared" si="4"/>
        <v xml:space="preserve">C_OST_StructConnectionProfiles </v>
      </c>
      <c r="Q61" s="38" t="str">
        <f t="shared" si="5"/>
        <v>Conceitos: Estrutura Proj.Estrutural  Conexões  Concreto  C_OST_StructConnectionProfiles</v>
      </c>
      <c r="R61" s="38" t="str">
        <f>_xlfn.CONCAT("Consultar  ",S61)</f>
        <v>Consultar  -</v>
      </c>
      <c r="S61" s="39" t="s">
        <v>27</v>
      </c>
      <c r="T61" s="39" t="s">
        <v>27</v>
      </c>
      <c r="U61" s="43" t="str">
        <f t="shared" si="8"/>
        <v>Estru-key_61</v>
      </c>
    </row>
    <row r="62" spans="1:21" ht="7.2" customHeight="1" x14ac:dyDescent="0.3">
      <c r="A62" s="59">
        <v>62</v>
      </c>
      <c r="B62" s="53" t="s">
        <v>109</v>
      </c>
      <c r="C62" s="58" t="s">
        <v>198</v>
      </c>
      <c r="D62" s="58" t="s">
        <v>119</v>
      </c>
      <c r="E62" s="58" t="s">
        <v>123</v>
      </c>
      <c r="F62" s="57" t="s">
        <v>154</v>
      </c>
      <c r="G62" s="44" t="s">
        <v>3</v>
      </c>
      <c r="H62" s="45" t="s">
        <v>3</v>
      </c>
      <c r="I62" s="44" t="s">
        <v>3</v>
      </c>
      <c r="J62" s="44" t="s">
        <v>3</v>
      </c>
      <c r="K62" s="44" t="s">
        <v>3</v>
      </c>
      <c r="L62" s="38" t="str">
        <f t="shared" si="0"/>
        <v>Conceitos: Estrutura</v>
      </c>
      <c r="M62" s="38" t="str">
        <f t="shared" si="1"/>
        <v xml:space="preserve">Proj.Estrutural </v>
      </c>
      <c r="N62" s="38" t="str">
        <f t="shared" si="2"/>
        <v xml:space="preserve">Conexões </v>
      </c>
      <c r="O62" s="38" t="str">
        <f t="shared" si="3"/>
        <v xml:space="preserve">Concreto </v>
      </c>
      <c r="P62" s="38" t="str">
        <f t="shared" si="4"/>
        <v xml:space="preserve">C_OST_StructConnectionShearStuds </v>
      </c>
      <c r="Q62" s="38" t="str">
        <f t="shared" si="5"/>
        <v>Conceitos: Estrutura Proj.Estrutural  Conexões  Concreto  C_OST_StructConnectionShearStuds</v>
      </c>
      <c r="R62" s="38" t="str">
        <f t="shared" ref="R62" si="12">_xlfn.CONCAT("Consultar  ",S62)</f>
        <v>Consultar  -</v>
      </c>
      <c r="S62" s="39" t="s">
        <v>27</v>
      </c>
      <c r="T62" s="39" t="s">
        <v>27</v>
      </c>
      <c r="U62" s="43" t="str">
        <f t="shared" ref="U62:U95" si="13">_xlfn.CONCAT("Estru-key_",A62)</f>
        <v>Estru-key_62</v>
      </c>
    </row>
    <row r="63" spans="1:21" ht="7.2" customHeight="1" x14ac:dyDescent="0.3">
      <c r="A63" s="59">
        <v>63</v>
      </c>
      <c r="B63" s="53" t="s">
        <v>109</v>
      </c>
      <c r="C63" s="58" t="s">
        <v>198</v>
      </c>
      <c r="D63" s="58" t="s">
        <v>119</v>
      </c>
      <c r="E63" s="58" t="s">
        <v>123</v>
      </c>
      <c r="F63" s="57" t="s">
        <v>155</v>
      </c>
      <c r="G63" s="44" t="s">
        <v>3</v>
      </c>
      <c r="H63" s="45" t="s">
        <v>3</v>
      </c>
      <c r="I63" s="44" t="s">
        <v>3</v>
      </c>
      <c r="J63" s="44" t="s">
        <v>3</v>
      </c>
      <c r="K63" s="44" t="s">
        <v>3</v>
      </c>
      <c r="L63" s="38" t="str">
        <f t="shared" ref="L63:L96" si="14">_xlfn.CONCAT("Conceitos: ", B63)</f>
        <v>Conceitos: Estrutura</v>
      </c>
      <c r="M63" s="38" t="str">
        <f t="shared" ref="M63:M96" si="15">_xlfn.CONCAT(C63," ")</f>
        <v xml:space="preserve">Proj.Estrutural </v>
      </c>
      <c r="N63" s="38" t="str">
        <f t="shared" ref="N63:N96" si="16">_xlfn.CONCAT(D63," ")</f>
        <v xml:space="preserve">Conexões </v>
      </c>
      <c r="O63" s="38" t="str">
        <f t="shared" ref="O63:O96" si="17">_xlfn.CONCAT(E63," ")</f>
        <v xml:space="preserve">Concreto </v>
      </c>
      <c r="P63" s="38" t="str">
        <f t="shared" ref="P63:P96" si="18">_xlfn.CONCAT(F63," ")</f>
        <v xml:space="preserve">C_OST_StructConnectionWelds </v>
      </c>
      <c r="Q63" s="38" t="str">
        <f t="shared" ref="Q63:Q96" si="19">_xlfn.CONCAT(SUBSTITUTE(L63, "null", " ")," ",SUBSTITUTE(M63, "null", " ")," ",SUBSTITUTE(N63, "null", " ")," ",SUBSTITUTE(O63, "null", " ")," ", SUBSTITUTE(F63, "null", " "))</f>
        <v>Conceitos: Estrutura Proj.Estrutural  Conexões  Concreto  C_OST_StructConnectionWelds</v>
      </c>
      <c r="R63" s="46" t="str">
        <f t="shared" ref="R63:R91" si="20">_xlfn.CONCAT("Consultar  ",S63)</f>
        <v>Consultar  -</v>
      </c>
      <c r="S63" s="39" t="s">
        <v>27</v>
      </c>
      <c r="T63" s="39" t="s">
        <v>27</v>
      </c>
      <c r="U63" s="43" t="str">
        <f t="shared" si="13"/>
        <v>Estru-key_63</v>
      </c>
    </row>
    <row r="64" spans="1:21" ht="7.2" customHeight="1" x14ac:dyDescent="0.3">
      <c r="A64" s="59">
        <v>64</v>
      </c>
      <c r="B64" s="53" t="s">
        <v>109</v>
      </c>
      <c r="C64" s="58" t="s">
        <v>198</v>
      </c>
      <c r="D64" s="58" t="s">
        <v>119</v>
      </c>
      <c r="E64" s="58" t="s">
        <v>123</v>
      </c>
      <c r="F64" s="57" t="s">
        <v>156</v>
      </c>
      <c r="G64" s="44" t="s">
        <v>3</v>
      </c>
      <c r="H64" s="45" t="s">
        <v>3</v>
      </c>
      <c r="I64" s="44" t="s">
        <v>3</v>
      </c>
      <c r="J64" s="44" t="s">
        <v>3</v>
      </c>
      <c r="K64" s="44" t="s">
        <v>3</v>
      </c>
      <c r="L64" s="38" t="str">
        <f t="shared" si="14"/>
        <v>Conceitos: Estrutura</v>
      </c>
      <c r="M64" s="38" t="str">
        <f t="shared" si="15"/>
        <v xml:space="preserve">Proj.Estrutural </v>
      </c>
      <c r="N64" s="38" t="str">
        <f t="shared" si="16"/>
        <v xml:space="preserve">Conexões </v>
      </c>
      <c r="O64" s="38" t="str">
        <f t="shared" si="17"/>
        <v xml:space="preserve">Concreto </v>
      </c>
      <c r="P64" s="38" t="str">
        <f t="shared" si="18"/>
        <v xml:space="preserve">C_OST_StructConnectionAnchors </v>
      </c>
      <c r="Q64" s="38" t="str">
        <f t="shared" si="19"/>
        <v>Conceitos: Estrutura Proj.Estrutural  Conexões  Concreto  C_OST_StructConnectionAnchors</v>
      </c>
      <c r="R64" s="46" t="str">
        <f t="shared" ref="R64:R65" si="21">_xlfn.CONCAT("Consultar  ",S64)</f>
        <v>Consultar  -</v>
      </c>
      <c r="S64" s="39" t="s">
        <v>27</v>
      </c>
      <c r="T64" s="39" t="s">
        <v>27</v>
      </c>
      <c r="U64" s="43" t="str">
        <f t="shared" si="13"/>
        <v>Estru-key_64</v>
      </c>
    </row>
    <row r="65" spans="1:21" ht="7.2" customHeight="1" x14ac:dyDescent="0.3">
      <c r="A65" s="59">
        <v>65</v>
      </c>
      <c r="B65" s="53" t="s">
        <v>109</v>
      </c>
      <c r="C65" s="58" t="s">
        <v>198</v>
      </c>
      <c r="D65" s="58" t="s">
        <v>119</v>
      </c>
      <c r="E65" s="58" t="s">
        <v>123</v>
      </c>
      <c r="F65" s="57" t="s">
        <v>157</v>
      </c>
      <c r="G65" s="44" t="s">
        <v>3</v>
      </c>
      <c r="H65" s="45" t="s">
        <v>3</v>
      </c>
      <c r="I65" s="44" t="s">
        <v>3</v>
      </c>
      <c r="J65" s="44" t="s">
        <v>3</v>
      </c>
      <c r="K65" s="44" t="s">
        <v>3</v>
      </c>
      <c r="L65" s="38" t="str">
        <f t="shared" si="14"/>
        <v>Conceitos: Estrutura</v>
      </c>
      <c r="M65" s="38" t="str">
        <f t="shared" si="15"/>
        <v xml:space="preserve">Proj.Estrutural </v>
      </c>
      <c r="N65" s="38" t="str">
        <f t="shared" si="16"/>
        <v xml:space="preserve">Conexões </v>
      </c>
      <c r="O65" s="38" t="str">
        <f t="shared" si="17"/>
        <v xml:space="preserve">Concreto </v>
      </c>
      <c r="P65" s="38" t="str">
        <f t="shared" si="18"/>
        <v xml:space="preserve">C_OST_StructConnectionPlates </v>
      </c>
      <c r="Q65" s="38" t="str">
        <f t="shared" si="19"/>
        <v>Conceitos: Estrutura Proj.Estrutural  Conexões  Concreto  C_OST_StructConnectionPlates</v>
      </c>
      <c r="R65" s="46" t="str">
        <f t="shared" si="21"/>
        <v>Consultar  -</v>
      </c>
      <c r="S65" s="39" t="s">
        <v>27</v>
      </c>
      <c r="T65" s="39" t="s">
        <v>27</v>
      </c>
      <c r="U65" s="43" t="str">
        <f t="shared" si="13"/>
        <v>Estru-key_65</v>
      </c>
    </row>
    <row r="66" spans="1:21" ht="7.2" customHeight="1" x14ac:dyDescent="0.3">
      <c r="A66" s="59">
        <v>66</v>
      </c>
      <c r="B66" s="53" t="s">
        <v>109</v>
      </c>
      <c r="C66" s="58" t="s">
        <v>198</v>
      </c>
      <c r="D66" s="58" t="s">
        <v>119</v>
      </c>
      <c r="E66" s="58" t="s">
        <v>123</v>
      </c>
      <c r="F66" s="57" t="s">
        <v>158</v>
      </c>
      <c r="G66" s="44" t="s">
        <v>3</v>
      </c>
      <c r="H66" s="45" t="s">
        <v>3</v>
      </c>
      <c r="I66" s="44" t="s">
        <v>3</v>
      </c>
      <c r="J66" s="44" t="s">
        <v>3</v>
      </c>
      <c r="K66" s="44" t="s">
        <v>3</v>
      </c>
      <c r="L66" s="38" t="str">
        <f t="shared" si="14"/>
        <v>Conceitos: Estrutura</v>
      </c>
      <c r="M66" s="38" t="str">
        <f t="shared" si="15"/>
        <v xml:space="preserve">Proj.Estrutural </v>
      </c>
      <c r="N66" s="38" t="str">
        <f t="shared" si="16"/>
        <v xml:space="preserve">Conexões </v>
      </c>
      <c r="O66" s="38" t="str">
        <f t="shared" si="17"/>
        <v xml:space="preserve">Concreto </v>
      </c>
      <c r="P66" s="38" t="str">
        <f t="shared" si="18"/>
        <v xml:space="preserve">C_OST_StructuralStiffener </v>
      </c>
      <c r="Q66" s="38" t="str">
        <f t="shared" si="19"/>
        <v>Conceitos: Estrutura Proj.Estrutural  Conexões  Concreto  C_OST_StructuralStiffener</v>
      </c>
      <c r="R66" s="46" t="str">
        <f t="shared" si="20"/>
        <v>Consultar  -</v>
      </c>
      <c r="S66" s="39" t="s">
        <v>27</v>
      </c>
      <c r="T66" s="39" t="s">
        <v>27</v>
      </c>
      <c r="U66" s="43" t="str">
        <f t="shared" si="13"/>
        <v>Estru-key_66</v>
      </c>
    </row>
    <row r="67" spans="1:21" ht="7.2" customHeight="1" x14ac:dyDescent="0.3">
      <c r="A67" s="59">
        <v>67</v>
      </c>
      <c r="B67" s="53" t="s">
        <v>109</v>
      </c>
      <c r="C67" s="58" t="s">
        <v>198</v>
      </c>
      <c r="D67" s="58" t="s">
        <v>120</v>
      </c>
      <c r="E67" s="58" t="s">
        <v>123</v>
      </c>
      <c r="F67" s="57" t="s">
        <v>159</v>
      </c>
      <c r="G67" s="44" t="s">
        <v>3</v>
      </c>
      <c r="H67" s="45" t="s">
        <v>3</v>
      </c>
      <c r="I67" s="44" t="s">
        <v>3</v>
      </c>
      <c r="J67" s="44" t="s">
        <v>3</v>
      </c>
      <c r="K67" s="44" t="s">
        <v>3</v>
      </c>
      <c r="L67" s="38" t="str">
        <f t="shared" si="14"/>
        <v>Conceitos: Estrutura</v>
      </c>
      <c r="M67" s="38" t="str">
        <f t="shared" si="15"/>
        <v xml:space="preserve">Proj.Estrutural </v>
      </c>
      <c r="N67" s="38" t="str">
        <f t="shared" si="16"/>
        <v xml:space="preserve">Estai </v>
      </c>
      <c r="O67" s="38" t="str">
        <f t="shared" si="17"/>
        <v xml:space="preserve">Concreto </v>
      </c>
      <c r="P67" s="38" t="str">
        <f t="shared" si="18"/>
        <v xml:space="preserve">C_OST_StructuralTendons </v>
      </c>
      <c r="Q67" s="38" t="str">
        <f t="shared" si="19"/>
        <v>Conceitos: Estrutura Proj.Estrutural  Estai  Concreto  C_OST_StructuralTendons</v>
      </c>
      <c r="R67" s="46" t="str">
        <f t="shared" si="20"/>
        <v>Consultar  -</v>
      </c>
      <c r="S67" s="39" t="s">
        <v>27</v>
      </c>
      <c r="T67" s="39" t="s">
        <v>27</v>
      </c>
      <c r="U67" s="43" t="str">
        <f t="shared" si="13"/>
        <v>Estru-key_67</v>
      </c>
    </row>
    <row r="68" spans="1:21" ht="7.2" customHeight="1" x14ac:dyDescent="0.3">
      <c r="A68" s="59">
        <v>68</v>
      </c>
      <c r="B68" s="53" t="s">
        <v>109</v>
      </c>
      <c r="C68" s="58" t="s">
        <v>198</v>
      </c>
      <c r="D68" s="58" t="s">
        <v>121</v>
      </c>
      <c r="E68" s="58" t="s">
        <v>123</v>
      </c>
      <c r="F68" s="57" t="s">
        <v>160</v>
      </c>
      <c r="G68" s="44" t="s">
        <v>3</v>
      </c>
      <c r="H68" s="45" t="s">
        <v>3</v>
      </c>
      <c r="I68" s="44" t="s">
        <v>3</v>
      </c>
      <c r="J68" s="44" t="s">
        <v>3</v>
      </c>
      <c r="K68" s="44" t="s">
        <v>3</v>
      </c>
      <c r="L68" s="38" t="str">
        <f t="shared" si="14"/>
        <v>Conceitos: Estrutura</v>
      </c>
      <c r="M68" s="38" t="str">
        <f t="shared" si="15"/>
        <v xml:space="preserve">Proj.Estrutural </v>
      </c>
      <c r="N68" s="38" t="str">
        <f t="shared" si="16"/>
        <v xml:space="preserve">Treliças </v>
      </c>
      <c r="O68" s="38" t="str">
        <f t="shared" si="17"/>
        <v xml:space="preserve">Concreto </v>
      </c>
      <c r="P68" s="38" t="str">
        <f t="shared" si="18"/>
        <v xml:space="preserve">C_OST_StructuralTruss </v>
      </c>
      <c r="Q68" s="38" t="str">
        <f t="shared" si="19"/>
        <v>Conceitos: Estrutura Proj.Estrutural  Treliças  Concreto  C_OST_StructuralTruss</v>
      </c>
      <c r="R68" s="46" t="str">
        <f t="shared" si="20"/>
        <v>Consultar  -</v>
      </c>
      <c r="S68" s="39" t="s">
        <v>27</v>
      </c>
      <c r="T68" s="39" t="s">
        <v>27</v>
      </c>
      <c r="U68" s="43" t="str">
        <f t="shared" si="13"/>
        <v>Estru-key_68</v>
      </c>
    </row>
    <row r="69" spans="1:21" ht="7.2" customHeight="1" x14ac:dyDescent="0.3">
      <c r="A69" s="59">
        <v>69</v>
      </c>
      <c r="B69" s="53" t="s">
        <v>109</v>
      </c>
      <c r="C69" s="58" t="s">
        <v>198</v>
      </c>
      <c r="D69" s="58" t="s">
        <v>118</v>
      </c>
      <c r="E69" s="58" t="s">
        <v>123</v>
      </c>
      <c r="F69" s="56" t="s">
        <v>161</v>
      </c>
      <c r="G69" s="44" t="s">
        <v>3</v>
      </c>
      <c r="H69" s="45" t="s">
        <v>3</v>
      </c>
      <c r="I69" s="44" t="s">
        <v>3</v>
      </c>
      <c r="J69" s="44" t="s">
        <v>3</v>
      </c>
      <c r="K69" s="44" t="s">
        <v>3</v>
      </c>
      <c r="L69" s="38" t="str">
        <f t="shared" si="14"/>
        <v>Conceitos: Estrutura</v>
      </c>
      <c r="M69" s="38" t="str">
        <f t="shared" si="15"/>
        <v xml:space="preserve">Proj.Estrutural </v>
      </c>
      <c r="N69" s="38" t="str">
        <f t="shared" si="16"/>
        <v xml:space="preserve">Paredes </v>
      </c>
      <c r="O69" s="38" t="str">
        <f t="shared" si="17"/>
        <v xml:space="preserve">Concreto </v>
      </c>
      <c r="P69" s="38" t="str">
        <f t="shared" si="18"/>
        <v xml:space="preserve">C_OST_Walls </v>
      </c>
      <c r="Q69" s="38" t="str">
        <f t="shared" si="19"/>
        <v>Conceitos: Estrutura Proj.Estrutural  Paredes  Concreto  C_OST_Walls</v>
      </c>
      <c r="R69" s="46" t="str">
        <f t="shared" si="20"/>
        <v>Consultar  -</v>
      </c>
      <c r="S69" s="39" t="s">
        <v>27</v>
      </c>
      <c r="T69" s="39" t="s">
        <v>27</v>
      </c>
      <c r="U69" s="43" t="str">
        <f t="shared" si="13"/>
        <v>Estru-key_69</v>
      </c>
    </row>
    <row r="70" spans="1:21" ht="7.2" customHeight="1" x14ac:dyDescent="0.3">
      <c r="A70" s="59">
        <v>70</v>
      </c>
      <c r="B70" s="53" t="s">
        <v>109</v>
      </c>
      <c r="C70" s="58" t="s">
        <v>198</v>
      </c>
      <c r="D70" s="58" t="s">
        <v>115</v>
      </c>
      <c r="E70" s="58" t="s">
        <v>124</v>
      </c>
      <c r="F70" s="57" t="s">
        <v>162</v>
      </c>
      <c r="G70" s="27" t="s">
        <v>3</v>
      </c>
      <c r="H70" s="27" t="s">
        <v>3</v>
      </c>
      <c r="I70" s="27" t="s">
        <v>3</v>
      </c>
      <c r="J70" s="27" t="s">
        <v>3</v>
      </c>
      <c r="K70" s="27" t="s">
        <v>3</v>
      </c>
      <c r="L70" s="38" t="str">
        <f t="shared" si="14"/>
        <v>Conceitos: Estrutura</v>
      </c>
      <c r="M70" s="38" t="str">
        <f t="shared" si="15"/>
        <v xml:space="preserve">Proj.Estrutural </v>
      </c>
      <c r="N70" s="38" t="str">
        <f t="shared" si="16"/>
        <v xml:space="preserve">Fundações </v>
      </c>
      <c r="O70" s="38" t="str">
        <f t="shared" si="17"/>
        <v xml:space="preserve">Aço </v>
      </c>
      <c r="P70" s="38" t="str">
        <f t="shared" si="18"/>
        <v xml:space="preserve">A_ifcFooting </v>
      </c>
      <c r="Q70" s="38" t="str">
        <f t="shared" si="19"/>
        <v>Conceitos: Estrutura Proj.Estrutural  Fundações  Aço  A_ifcFooting</v>
      </c>
      <c r="R70" s="38" t="str">
        <f t="shared" si="20"/>
        <v>Consultar  -</v>
      </c>
      <c r="S70" s="39" t="s">
        <v>27</v>
      </c>
      <c r="T70" s="39" t="s">
        <v>27</v>
      </c>
      <c r="U70" s="43" t="str">
        <f t="shared" si="13"/>
        <v>Estru-key_70</v>
      </c>
    </row>
    <row r="71" spans="1:21" ht="7.2" customHeight="1" x14ac:dyDescent="0.3">
      <c r="A71" s="59">
        <v>71</v>
      </c>
      <c r="B71" s="53" t="s">
        <v>109</v>
      </c>
      <c r="C71" s="58" t="s">
        <v>198</v>
      </c>
      <c r="D71" s="58" t="s">
        <v>196</v>
      </c>
      <c r="E71" s="58" t="s">
        <v>124</v>
      </c>
      <c r="F71" s="57" t="s">
        <v>163</v>
      </c>
      <c r="G71" s="27" t="s">
        <v>3</v>
      </c>
      <c r="H71" s="27" t="s">
        <v>3</v>
      </c>
      <c r="I71" s="27" t="s">
        <v>3</v>
      </c>
      <c r="J71" s="27" t="s">
        <v>3</v>
      </c>
      <c r="K71" s="27" t="s">
        <v>3</v>
      </c>
      <c r="L71" s="38" t="str">
        <f t="shared" si="14"/>
        <v>Conceitos: Estrutura</v>
      </c>
      <c r="M71" s="38" t="str">
        <f t="shared" si="15"/>
        <v xml:space="preserve">Proj.Estrutural </v>
      </c>
      <c r="N71" s="38" t="str">
        <f t="shared" si="16"/>
        <v xml:space="preserve">Telas </v>
      </c>
      <c r="O71" s="38" t="str">
        <f t="shared" si="17"/>
        <v xml:space="preserve">Aço </v>
      </c>
      <c r="P71" s="38" t="str">
        <f t="shared" si="18"/>
        <v xml:space="preserve">A_ifcReinforcingMesh </v>
      </c>
      <c r="Q71" s="38" t="str">
        <f t="shared" si="19"/>
        <v>Conceitos: Estrutura Proj.Estrutural  Telas  Aço  A_ifcReinforcingMesh</v>
      </c>
      <c r="R71" s="38" t="str">
        <f t="shared" si="20"/>
        <v>Consultar  -</v>
      </c>
      <c r="S71" s="39" t="s">
        <v>27</v>
      </c>
      <c r="T71" s="39" t="s">
        <v>27</v>
      </c>
      <c r="U71" s="43" t="str">
        <f t="shared" si="13"/>
        <v>Estru-key_71</v>
      </c>
    </row>
    <row r="72" spans="1:21" ht="7.2" customHeight="1" x14ac:dyDescent="0.3">
      <c r="A72" s="59">
        <v>72</v>
      </c>
      <c r="B72" s="53" t="s">
        <v>109</v>
      </c>
      <c r="C72" s="58" t="s">
        <v>198</v>
      </c>
      <c r="D72" s="58" t="s">
        <v>197</v>
      </c>
      <c r="E72" s="58" t="s">
        <v>124</v>
      </c>
      <c r="F72" s="57" t="s">
        <v>164</v>
      </c>
      <c r="G72" s="27" t="s">
        <v>3</v>
      </c>
      <c r="H72" s="27" t="s">
        <v>3</v>
      </c>
      <c r="I72" s="27" t="s">
        <v>3</v>
      </c>
      <c r="J72" s="27" t="s">
        <v>3</v>
      </c>
      <c r="K72" s="27" t="s">
        <v>3</v>
      </c>
      <c r="L72" s="38" t="str">
        <f t="shared" si="14"/>
        <v>Conceitos: Estrutura</v>
      </c>
      <c r="M72" s="38" t="str">
        <f t="shared" si="15"/>
        <v xml:space="preserve">Proj.Estrutural </v>
      </c>
      <c r="N72" s="38" t="str">
        <f t="shared" si="16"/>
        <v xml:space="preserve">Armaduras </v>
      </c>
      <c r="O72" s="38" t="str">
        <f t="shared" si="17"/>
        <v xml:space="preserve">Aço </v>
      </c>
      <c r="P72" s="38" t="str">
        <f t="shared" si="18"/>
        <v xml:space="preserve">A_ifcReinforcingBar </v>
      </c>
      <c r="Q72" s="38" t="str">
        <f t="shared" si="19"/>
        <v>Conceitos: Estrutura Proj.Estrutural  Armaduras  Aço  A_ifcReinforcingBar</v>
      </c>
      <c r="R72" s="38" t="str">
        <f t="shared" si="20"/>
        <v>Consultar  -</v>
      </c>
      <c r="S72" s="39" t="s">
        <v>27</v>
      </c>
      <c r="T72" s="39" t="s">
        <v>27</v>
      </c>
      <c r="U72" s="43" t="str">
        <f t="shared" si="13"/>
        <v>Estru-key_72</v>
      </c>
    </row>
    <row r="73" spans="1:21" ht="7.2" customHeight="1" x14ac:dyDescent="0.3">
      <c r="A73" s="59">
        <v>73</v>
      </c>
      <c r="B73" s="53" t="s">
        <v>109</v>
      </c>
      <c r="C73" s="58" t="s">
        <v>198</v>
      </c>
      <c r="D73" s="58" t="s">
        <v>114</v>
      </c>
      <c r="E73" s="58" t="s">
        <v>124</v>
      </c>
      <c r="F73" s="57" t="s">
        <v>165</v>
      </c>
      <c r="G73" s="27" t="s">
        <v>3</v>
      </c>
      <c r="H73" s="27" t="s">
        <v>3</v>
      </c>
      <c r="I73" s="27" t="s">
        <v>3</v>
      </c>
      <c r="J73" s="27" t="s">
        <v>3</v>
      </c>
      <c r="K73" s="27" t="s">
        <v>3</v>
      </c>
      <c r="L73" s="38" t="str">
        <f t="shared" si="14"/>
        <v>Conceitos: Estrutura</v>
      </c>
      <c r="M73" s="38" t="str">
        <f t="shared" si="15"/>
        <v xml:space="preserve">Proj.Estrutural </v>
      </c>
      <c r="N73" s="38" t="str">
        <f t="shared" si="16"/>
        <v xml:space="preserve">Colunas </v>
      </c>
      <c r="O73" s="38" t="str">
        <f t="shared" si="17"/>
        <v xml:space="preserve">Aço </v>
      </c>
      <c r="P73" s="38" t="str">
        <f t="shared" si="18"/>
        <v xml:space="preserve">A_ifcCoIumn </v>
      </c>
      <c r="Q73" s="38" t="str">
        <f t="shared" si="19"/>
        <v>Conceitos: Estrutura Proj.Estrutural  Colunas  Aço  A_ifcCoIumn</v>
      </c>
      <c r="R73" s="38" t="str">
        <f t="shared" si="20"/>
        <v>Consultar  -</v>
      </c>
      <c r="S73" s="39" t="s">
        <v>27</v>
      </c>
      <c r="T73" s="39" t="s">
        <v>27</v>
      </c>
      <c r="U73" s="43" t="str">
        <f t="shared" si="13"/>
        <v>Estru-key_73</v>
      </c>
    </row>
    <row r="74" spans="1:21" ht="7.2" customHeight="1" x14ac:dyDescent="0.3">
      <c r="A74" s="59">
        <v>74</v>
      </c>
      <c r="B74" s="53" t="s">
        <v>109</v>
      </c>
      <c r="C74" s="58" t="s">
        <v>198</v>
      </c>
      <c r="D74" s="58" t="s">
        <v>113</v>
      </c>
      <c r="E74" s="58" t="s">
        <v>124</v>
      </c>
      <c r="F74" s="57" t="s">
        <v>166</v>
      </c>
      <c r="G74" s="27" t="s">
        <v>3</v>
      </c>
      <c r="H74" s="27" t="s">
        <v>3</v>
      </c>
      <c r="I74" s="27" t="s">
        <v>3</v>
      </c>
      <c r="J74" s="27" t="s">
        <v>3</v>
      </c>
      <c r="K74" s="27" t="s">
        <v>3</v>
      </c>
      <c r="L74" s="38" t="str">
        <f t="shared" si="14"/>
        <v>Conceitos: Estrutura</v>
      </c>
      <c r="M74" s="38" t="str">
        <f t="shared" si="15"/>
        <v xml:space="preserve">Proj.Estrutural </v>
      </c>
      <c r="N74" s="38" t="str">
        <f t="shared" si="16"/>
        <v xml:space="preserve">Vigas </v>
      </c>
      <c r="O74" s="38" t="str">
        <f t="shared" si="17"/>
        <v xml:space="preserve">Aço </v>
      </c>
      <c r="P74" s="38" t="str">
        <f t="shared" si="18"/>
        <v xml:space="preserve">A_ifcBeam </v>
      </c>
      <c r="Q74" s="38" t="str">
        <f t="shared" si="19"/>
        <v>Conceitos: Estrutura Proj.Estrutural  Vigas  Aço  A_ifcBeam</v>
      </c>
      <c r="R74" s="38" t="str">
        <f t="shared" si="20"/>
        <v>Consultar  -</v>
      </c>
      <c r="S74" s="39" t="s">
        <v>27</v>
      </c>
      <c r="T74" s="39" t="s">
        <v>27</v>
      </c>
      <c r="U74" s="43" t="str">
        <f t="shared" si="13"/>
        <v>Estru-key_74</v>
      </c>
    </row>
    <row r="75" spans="1:21" ht="7.2" customHeight="1" x14ac:dyDescent="0.3">
      <c r="A75" s="59">
        <v>75</v>
      </c>
      <c r="B75" s="53" t="s">
        <v>109</v>
      </c>
      <c r="C75" s="58" t="s">
        <v>198</v>
      </c>
      <c r="D75" s="58" t="s">
        <v>116</v>
      </c>
      <c r="E75" s="58" t="s">
        <v>124</v>
      </c>
      <c r="F75" s="57" t="s">
        <v>167</v>
      </c>
      <c r="G75" s="27" t="s">
        <v>3</v>
      </c>
      <c r="H75" s="27" t="s">
        <v>3</v>
      </c>
      <c r="I75" s="27" t="s">
        <v>3</v>
      </c>
      <c r="J75" s="27" t="s">
        <v>3</v>
      </c>
      <c r="K75" s="27" t="s">
        <v>3</v>
      </c>
      <c r="L75" s="38" t="str">
        <f t="shared" si="14"/>
        <v>Conceitos: Estrutura</v>
      </c>
      <c r="M75" s="38" t="str">
        <f t="shared" si="15"/>
        <v xml:space="preserve">Proj.Estrutural </v>
      </c>
      <c r="N75" s="38" t="str">
        <f t="shared" si="16"/>
        <v xml:space="preserve">Pisos </v>
      </c>
      <c r="O75" s="38" t="str">
        <f t="shared" si="17"/>
        <v xml:space="preserve">Aço </v>
      </c>
      <c r="P75" s="38" t="str">
        <f t="shared" si="18"/>
        <v xml:space="preserve">A_ifcSlab </v>
      </c>
      <c r="Q75" s="38" t="str">
        <f t="shared" si="19"/>
        <v>Conceitos: Estrutura Proj.Estrutural  Pisos  Aço  A_ifcSlab</v>
      </c>
      <c r="R75" s="38" t="str">
        <f t="shared" si="20"/>
        <v>Consultar  -</v>
      </c>
      <c r="S75" s="39" t="s">
        <v>27</v>
      </c>
      <c r="T75" s="39" t="s">
        <v>27</v>
      </c>
      <c r="U75" s="43" t="str">
        <f t="shared" si="13"/>
        <v>Estru-key_75</v>
      </c>
    </row>
    <row r="76" spans="1:21" ht="7.2" customHeight="1" x14ac:dyDescent="0.3">
      <c r="A76" s="59">
        <v>76</v>
      </c>
      <c r="B76" s="53" t="s">
        <v>109</v>
      </c>
      <c r="C76" s="58" t="s">
        <v>198</v>
      </c>
      <c r="D76" s="58" t="s">
        <v>117</v>
      </c>
      <c r="E76" s="58" t="s">
        <v>124</v>
      </c>
      <c r="F76" s="57" t="s">
        <v>168</v>
      </c>
      <c r="G76" s="27" t="s">
        <v>3</v>
      </c>
      <c r="H76" s="27" t="s">
        <v>3</v>
      </c>
      <c r="I76" s="27" t="s">
        <v>3</v>
      </c>
      <c r="J76" s="27" t="s">
        <v>3</v>
      </c>
      <c r="K76" s="27" t="s">
        <v>3</v>
      </c>
      <c r="L76" s="38" t="str">
        <f t="shared" si="14"/>
        <v>Conceitos: Estrutura</v>
      </c>
      <c r="M76" s="38" t="str">
        <f t="shared" si="15"/>
        <v xml:space="preserve">Proj.Estrutural </v>
      </c>
      <c r="N76" s="38" t="str">
        <f t="shared" si="16"/>
        <v xml:space="preserve">Acesórios </v>
      </c>
      <c r="O76" s="38" t="str">
        <f t="shared" si="17"/>
        <v xml:space="preserve">Aço </v>
      </c>
      <c r="P76" s="38" t="str">
        <f t="shared" si="18"/>
        <v xml:space="preserve">A_ifcDiscreteAccessory </v>
      </c>
      <c r="Q76" s="38" t="str">
        <f t="shared" si="19"/>
        <v>Conceitos: Estrutura Proj.Estrutural  Acesórios  Aço  A_ifcDiscreteAccessory</v>
      </c>
      <c r="R76" s="38" t="str">
        <f t="shared" si="20"/>
        <v>Consultar  -</v>
      </c>
      <c r="S76" s="39" t="s">
        <v>27</v>
      </c>
      <c r="T76" s="39" t="s">
        <v>27</v>
      </c>
      <c r="U76" s="43" t="str">
        <f t="shared" si="13"/>
        <v>Estru-key_76</v>
      </c>
    </row>
    <row r="77" spans="1:21" ht="7.2" customHeight="1" x14ac:dyDescent="0.3">
      <c r="A77" s="59">
        <v>77</v>
      </c>
      <c r="B77" s="53" t="s">
        <v>109</v>
      </c>
      <c r="C77" s="58" t="s">
        <v>198</v>
      </c>
      <c r="D77" s="58" t="s">
        <v>119</v>
      </c>
      <c r="E77" s="58" t="s">
        <v>124</v>
      </c>
      <c r="F77" s="57" t="s">
        <v>169</v>
      </c>
      <c r="G77" s="27" t="s">
        <v>3</v>
      </c>
      <c r="H77" s="27" t="s">
        <v>3</v>
      </c>
      <c r="I77" s="27" t="s">
        <v>3</v>
      </c>
      <c r="J77" s="27" t="s">
        <v>3</v>
      </c>
      <c r="K77" s="27" t="s">
        <v>3</v>
      </c>
      <c r="L77" s="38" t="str">
        <f t="shared" si="14"/>
        <v>Conceitos: Estrutura</v>
      </c>
      <c r="M77" s="38" t="str">
        <f t="shared" si="15"/>
        <v xml:space="preserve">Proj.Estrutural </v>
      </c>
      <c r="N77" s="38" t="str">
        <f t="shared" si="16"/>
        <v xml:space="preserve">Conexões </v>
      </c>
      <c r="O77" s="38" t="str">
        <f t="shared" si="17"/>
        <v xml:space="preserve">Aço </v>
      </c>
      <c r="P77" s="38" t="str">
        <f t="shared" si="18"/>
        <v xml:space="preserve">A_ifcTendonAnchor </v>
      </c>
      <c r="Q77" s="38" t="str">
        <f t="shared" si="19"/>
        <v>Conceitos: Estrutura Proj.Estrutural  Conexões  Aço  A_ifcTendonAnchor</v>
      </c>
      <c r="R77" s="38" t="str">
        <f t="shared" si="20"/>
        <v>Consultar  -</v>
      </c>
      <c r="S77" s="39" t="s">
        <v>27</v>
      </c>
      <c r="T77" s="39" t="s">
        <v>27</v>
      </c>
      <c r="U77" s="43" t="str">
        <f t="shared" si="13"/>
        <v>Estru-key_77</v>
      </c>
    </row>
    <row r="78" spans="1:21" ht="7.2" customHeight="1" x14ac:dyDescent="0.3">
      <c r="A78" s="59">
        <v>78</v>
      </c>
      <c r="B78" s="53" t="s">
        <v>109</v>
      </c>
      <c r="C78" s="58" t="s">
        <v>198</v>
      </c>
      <c r="D78" s="58" t="s">
        <v>119</v>
      </c>
      <c r="E78" s="58" t="s">
        <v>124</v>
      </c>
      <c r="F78" s="57" t="s">
        <v>170</v>
      </c>
      <c r="G78" s="27" t="s">
        <v>3</v>
      </c>
      <c r="H78" s="27" t="s">
        <v>3</v>
      </c>
      <c r="I78" s="27" t="s">
        <v>3</v>
      </c>
      <c r="J78" s="27" t="s">
        <v>3</v>
      </c>
      <c r="K78" s="27" t="s">
        <v>3</v>
      </c>
      <c r="L78" s="38" t="str">
        <f t="shared" si="14"/>
        <v>Conceitos: Estrutura</v>
      </c>
      <c r="M78" s="38" t="str">
        <f t="shared" si="15"/>
        <v xml:space="preserve">Proj.Estrutural </v>
      </c>
      <c r="N78" s="38" t="str">
        <f t="shared" si="16"/>
        <v xml:space="preserve">Conexões </v>
      </c>
      <c r="O78" s="38" t="str">
        <f t="shared" si="17"/>
        <v xml:space="preserve">Aço </v>
      </c>
      <c r="P78" s="38" t="str">
        <f t="shared" si="18"/>
        <v xml:space="preserve">A_ifcFastener </v>
      </c>
      <c r="Q78" s="38" t="str">
        <f t="shared" si="19"/>
        <v>Conceitos: Estrutura Proj.Estrutural  Conexões  Aço  A_ifcFastener</v>
      </c>
      <c r="R78" s="38" t="str">
        <f t="shared" si="20"/>
        <v>Consultar  -</v>
      </c>
      <c r="S78" s="39" t="s">
        <v>27</v>
      </c>
      <c r="T78" s="39" t="s">
        <v>27</v>
      </c>
      <c r="U78" s="43" t="str">
        <f t="shared" si="13"/>
        <v>Estru-key_78</v>
      </c>
    </row>
    <row r="79" spans="1:21" ht="7.2" customHeight="1" x14ac:dyDescent="0.3">
      <c r="A79" s="59">
        <v>79</v>
      </c>
      <c r="B79" s="53" t="s">
        <v>109</v>
      </c>
      <c r="C79" s="58" t="s">
        <v>198</v>
      </c>
      <c r="D79" s="58" t="s">
        <v>119</v>
      </c>
      <c r="E79" s="58" t="s">
        <v>124</v>
      </c>
      <c r="F79" s="57" t="s">
        <v>171</v>
      </c>
      <c r="G79" s="27" t="s">
        <v>3</v>
      </c>
      <c r="H79" s="27" t="s">
        <v>3</v>
      </c>
      <c r="I79" s="27" t="s">
        <v>3</v>
      </c>
      <c r="J79" s="27" t="s">
        <v>3</v>
      </c>
      <c r="K79" s="27" t="s">
        <v>3</v>
      </c>
      <c r="L79" s="38" t="str">
        <f t="shared" si="14"/>
        <v>Conceitos: Estrutura</v>
      </c>
      <c r="M79" s="38" t="str">
        <f t="shared" si="15"/>
        <v xml:space="preserve">Proj.Estrutural </v>
      </c>
      <c r="N79" s="38" t="str">
        <f t="shared" si="16"/>
        <v xml:space="preserve">Conexões </v>
      </c>
      <c r="O79" s="38" t="str">
        <f t="shared" si="17"/>
        <v xml:space="preserve">Aço </v>
      </c>
      <c r="P79" s="38" t="str">
        <f t="shared" si="18"/>
        <v xml:space="preserve">A_ifcPIate </v>
      </c>
      <c r="Q79" s="38" t="str">
        <f t="shared" si="19"/>
        <v>Conceitos: Estrutura Proj.Estrutural  Conexões  Aço  A_ifcPIate</v>
      </c>
      <c r="R79" s="38" t="str">
        <f t="shared" si="20"/>
        <v>Consultar  -</v>
      </c>
      <c r="S79" s="39" t="s">
        <v>27</v>
      </c>
      <c r="T79" s="39" t="s">
        <v>27</v>
      </c>
      <c r="U79" s="43" t="str">
        <f t="shared" si="13"/>
        <v>Estru-key_79</v>
      </c>
    </row>
    <row r="80" spans="1:21" ht="7.2" customHeight="1" x14ac:dyDescent="0.3">
      <c r="A80" s="59">
        <v>80</v>
      </c>
      <c r="B80" s="53" t="s">
        <v>109</v>
      </c>
      <c r="C80" s="58" t="s">
        <v>198</v>
      </c>
      <c r="D80" s="58" t="s">
        <v>120</v>
      </c>
      <c r="E80" s="58" t="s">
        <v>124</v>
      </c>
      <c r="F80" s="57" t="s">
        <v>172</v>
      </c>
      <c r="G80" s="27" t="s">
        <v>3</v>
      </c>
      <c r="H80" s="27" t="s">
        <v>3</v>
      </c>
      <c r="I80" s="27" t="s">
        <v>3</v>
      </c>
      <c r="J80" s="27" t="s">
        <v>3</v>
      </c>
      <c r="K80" s="27" t="s">
        <v>3</v>
      </c>
      <c r="L80" s="38" t="str">
        <f t="shared" si="14"/>
        <v>Conceitos: Estrutura</v>
      </c>
      <c r="M80" s="38" t="str">
        <f t="shared" si="15"/>
        <v xml:space="preserve">Proj.Estrutural </v>
      </c>
      <c r="N80" s="38" t="str">
        <f t="shared" si="16"/>
        <v xml:space="preserve">Estai </v>
      </c>
      <c r="O80" s="38" t="str">
        <f t="shared" si="17"/>
        <v xml:space="preserve">Aço </v>
      </c>
      <c r="P80" s="38" t="str">
        <f t="shared" si="18"/>
        <v xml:space="preserve">A_ifcTendon </v>
      </c>
      <c r="Q80" s="38" t="str">
        <f t="shared" si="19"/>
        <v>Conceitos: Estrutura Proj.Estrutural  Estai  Aço  A_ifcTendon</v>
      </c>
      <c r="R80" s="38" t="str">
        <f t="shared" si="20"/>
        <v>Consultar  -</v>
      </c>
      <c r="S80" s="39" t="s">
        <v>27</v>
      </c>
      <c r="T80" s="39" t="s">
        <v>27</v>
      </c>
      <c r="U80" s="43" t="str">
        <f t="shared" si="13"/>
        <v>Estru-key_80</v>
      </c>
    </row>
    <row r="81" spans="1:21" s="47" customFormat="1" ht="7.2" customHeight="1" x14ac:dyDescent="0.3">
      <c r="A81" s="59">
        <v>81</v>
      </c>
      <c r="B81" s="53" t="s">
        <v>109</v>
      </c>
      <c r="C81" s="58" t="s">
        <v>198</v>
      </c>
      <c r="D81" s="58" t="s">
        <v>121</v>
      </c>
      <c r="E81" s="58" t="s">
        <v>124</v>
      </c>
      <c r="F81" s="57" t="s">
        <v>173</v>
      </c>
      <c r="G81" s="27" t="s">
        <v>3</v>
      </c>
      <c r="H81" s="27" t="s">
        <v>3</v>
      </c>
      <c r="I81" s="27" t="s">
        <v>3</v>
      </c>
      <c r="J81" s="27" t="s">
        <v>3</v>
      </c>
      <c r="K81" s="27" t="s">
        <v>3</v>
      </c>
      <c r="L81" s="38" t="str">
        <f t="shared" si="14"/>
        <v>Conceitos: Estrutura</v>
      </c>
      <c r="M81" s="38" t="str">
        <f t="shared" si="15"/>
        <v xml:space="preserve">Proj.Estrutural </v>
      </c>
      <c r="N81" s="38" t="str">
        <f t="shared" si="16"/>
        <v xml:space="preserve">Treliças </v>
      </c>
      <c r="O81" s="38" t="str">
        <f t="shared" si="17"/>
        <v xml:space="preserve">Aço </v>
      </c>
      <c r="P81" s="38" t="str">
        <f t="shared" si="18"/>
        <v xml:space="preserve">A_ifcMember </v>
      </c>
      <c r="Q81" s="38" t="str">
        <f t="shared" si="19"/>
        <v>Conceitos: Estrutura Proj.Estrutural  Treliças  Aço  A_ifcMember</v>
      </c>
      <c r="R81" s="38" t="str">
        <f t="shared" si="20"/>
        <v>Consultar  -</v>
      </c>
      <c r="S81" s="39" t="s">
        <v>27</v>
      </c>
      <c r="T81" s="39" t="s">
        <v>27</v>
      </c>
      <c r="U81" s="43" t="str">
        <f t="shared" si="13"/>
        <v>Estru-key_81</v>
      </c>
    </row>
    <row r="82" spans="1:21" s="47" customFormat="1" ht="7.2" customHeight="1" x14ac:dyDescent="0.3">
      <c r="A82" s="59">
        <v>82</v>
      </c>
      <c r="B82" s="53" t="s">
        <v>109</v>
      </c>
      <c r="C82" s="58" t="s">
        <v>198</v>
      </c>
      <c r="D82" s="58" t="s">
        <v>118</v>
      </c>
      <c r="E82" s="58" t="s">
        <v>124</v>
      </c>
      <c r="F82" s="57" t="s">
        <v>174</v>
      </c>
      <c r="G82" s="27" t="s">
        <v>3</v>
      </c>
      <c r="H82" s="27" t="s">
        <v>3</v>
      </c>
      <c r="I82" s="27" t="s">
        <v>3</v>
      </c>
      <c r="J82" s="27" t="s">
        <v>3</v>
      </c>
      <c r="K82" s="27" t="s">
        <v>3</v>
      </c>
      <c r="L82" s="38" t="str">
        <f t="shared" si="14"/>
        <v>Conceitos: Estrutura</v>
      </c>
      <c r="M82" s="38" t="str">
        <f t="shared" si="15"/>
        <v xml:space="preserve">Proj.Estrutural </v>
      </c>
      <c r="N82" s="38" t="str">
        <f t="shared" si="16"/>
        <v xml:space="preserve">Paredes </v>
      </c>
      <c r="O82" s="38" t="str">
        <f t="shared" si="17"/>
        <v xml:space="preserve">Aço </v>
      </c>
      <c r="P82" s="38" t="str">
        <f t="shared" si="18"/>
        <v xml:space="preserve">A_ifcWaII </v>
      </c>
      <c r="Q82" s="38" t="str">
        <f t="shared" si="19"/>
        <v>Conceitos: Estrutura Proj.Estrutural  Paredes  Aço  A_ifcWaII</v>
      </c>
      <c r="R82" s="38" t="str">
        <f t="shared" si="20"/>
        <v>Consultar  -</v>
      </c>
      <c r="S82" s="39" t="s">
        <v>27</v>
      </c>
      <c r="T82" s="39" t="s">
        <v>27</v>
      </c>
      <c r="U82" s="43" t="str">
        <f t="shared" si="13"/>
        <v>Estru-key_82</v>
      </c>
    </row>
    <row r="83" spans="1:21" s="47" customFormat="1" ht="7.2" customHeight="1" x14ac:dyDescent="0.3">
      <c r="A83" s="59">
        <v>83</v>
      </c>
      <c r="B83" s="53" t="s">
        <v>109</v>
      </c>
      <c r="C83" s="58" t="s">
        <v>198</v>
      </c>
      <c r="D83" s="58" t="s">
        <v>115</v>
      </c>
      <c r="E83" s="58" t="s">
        <v>124</v>
      </c>
      <c r="F83" s="57" t="s">
        <v>175</v>
      </c>
      <c r="G83" s="27" t="s">
        <v>3</v>
      </c>
      <c r="H83" s="27" t="s">
        <v>3</v>
      </c>
      <c r="I83" s="27" t="s">
        <v>3</v>
      </c>
      <c r="J83" s="27" t="s">
        <v>3</v>
      </c>
      <c r="K83" s="27" t="s">
        <v>3</v>
      </c>
      <c r="L83" s="38" t="str">
        <f t="shared" si="14"/>
        <v>Conceitos: Estrutura</v>
      </c>
      <c r="M83" s="38" t="str">
        <f t="shared" si="15"/>
        <v xml:space="preserve">Proj.Estrutural </v>
      </c>
      <c r="N83" s="38" t="str">
        <f t="shared" si="16"/>
        <v xml:space="preserve">Fundações </v>
      </c>
      <c r="O83" s="38" t="str">
        <f t="shared" si="17"/>
        <v xml:space="preserve">Aço </v>
      </c>
      <c r="P83" s="38" t="str">
        <f t="shared" si="18"/>
        <v xml:space="preserve">A_OST_StructuralFoundation </v>
      </c>
      <c r="Q83" s="38" t="str">
        <f t="shared" si="19"/>
        <v>Conceitos: Estrutura Proj.Estrutural  Fundações  Aço  A_OST_StructuralFoundation</v>
      </c>
      <c r="R83" s="38" t="str">
        <f t="shared" si="20"/>
        <v>Consultar  -</v>
      </c>
      <c r="S83" s="39" t="s">
        <v>27</v>
      </c>
      <c r="T83" s="39" t="s">
        <v>27</v>
      </c>
      <c r="U83" s="43" t="str">
        <f t="shared" si="13"/>
        <v>Estru-key_83</v>
      </c>
    </row>
    <row r="84" spans="1:21" ht="7.2" customHeight="1" x14ac:dyDescent="0.3">
      <c r="A84" s="59">
        <v>84</v>
      </c>
      <c r="B84" s="53" t="s">
        <v>109</v>
      </c>
      <c r="C84" s="58" t="s">
        <v>198</v>
      </c>
      <c r="D84" s="58" t="s">
        <v>197</v>
      </c>
      <c r="E84" s="58" t="s">
        <v>124</v>
      </c>
      <c r="F84" s="57" t="s">
        <v>176</v>
      </c>
      <c r="G84" s="27" t="s">
        <v>3</v>
      </c>
      <c r="H84" s="27" t="s">
        <v>3</v>
      </c>
      <c r="I84" s="27" t="s">
        <v>3</v>
      </c>
      <c r="J84" s="27" t="s">
        <v>3</v>
      </c>
      <c r="K84" s="27" t="s">
        <v>3</v>
      </c>
      <c r="L84" s="38" t="str">
        <f t="shared" si="14"/>
        <v>Conceitos: Estrutura</v>
      </c>
      <c r="M84" s="38" t="str">
        <f t="shared" si="15"/>
        <v xml:space="preserve">Proj.Estrutural </v>
      </c>
      <c r="N84" s="38" t="str">
        <f t="shared" si="16"/>
        <v xml:space="preserve">Armaduras </v>
      </c>
      <c r="O84" s="38" t="str">
        <f t="shared" si="17"/>
        <v xml:space="preserve">Aço </v>
      </c>
      <c r="P84" s="38" t="str">
        <f t="shared" si="18"/>
        <v xml:space="preserve">A_OST_Coupler </v>
      </c>
      <c r="Q84" s="38" t="str">
        <f t="shared" si="19"/>
        <v>Conceitos: Estrutura Proj.Estrutural  Armaduras  Aço  A_OST_Coupler</v>
      </c>
      <c r="R84" s="38" t="str">
        <f t="shared" si="20"/>
        <v>Consultar  -</v>
      </c>
      <c r="S84" s="39" t="s">
        <v>27</v>
      </c>
      <c r="T84" s="39" t="s">
        <v>27</v>
      </c>
      <c r="U84" s="43" t="str">
        <f t="shared" si="13"/>
        <v>Estru-key_84</v>
      </c>
    </row>
    <row r="85" spans="1:21" ht="7.2" customHeight="1" x14ac:dyDescent="0.3">
      <c r="A85" s="59">
        <v>85</v>
      </c>
      <c r="B85" s="53" t="s">
        <v>109</v>
      </c>
      <c r="C85" s="58" t="s">
        <v>198</v>
      </c>
      <c r="D85" s="58" t="s">
        <v>197</v>
      </c>
      <c r="E85" s="58" t="s">
        <v>124</v>
      </c>
      <c r="F85" s="57" t="s">
        <v>177</v>
      </c>
      <c r="G85" s="27" t="s">
        <v>3</v>
      </c>
      <c r="H85" s="27" t="s">
        <v>3</v>
      </c>
      <c r="I85" s="27" t="s">
        <v>3</v>
      </c>
      <c r="J85" s="27" t="s">
        <v>3</v>
      </c>
      <c r="K85" s="27" t="s">
        <v>3</v>
      </c>
      <c r="L85" s="38" t="str">
        <f t="shared" si="14"/>
        <v>Conceitos: Estrutura</v>
      </c>
      <c r="M85" s="38" t="str">
        <f t="shared" si="15"/>
        <v xml:space="preserve">Proj.Estrutural </v>
      </c>
      <c r="N85" s="38" t="str">
        <f t="shared" si="16"/>
        <v xml:space="preserve">Armaduras </v>
      </c>
      <c r="O85" s="38" t="str">
        <f t="shared" si="17"/>
        <v xml:space="preserve">Aço </v>
      </c>
      <c r="P85" s="38" t="str">
        <f t="shared" si="18"/>
        <v xml:space="preserve">A_OST_Rebar </v>
      </c>
      <c r="Q85" s="38" t="str">
        <f t="shared" si="19"/>
        <v>Conceitos: Estrutura Proj.Estrutural  Armaduras  Aço  A_OST_Rebar</v>
      </c>
      <c r="R85" s="38" t="str">
        <f t="shared" si="20"/>
        <v>Consultar  -</v>
      </c>
      <c r="S85" s="39" t="s">
        <v>27</v>
      </c>
      <c r="T85" s="39" t="s">
        <v>27</v>
      </c>
      <c r="U85" s="43" t="str">
        <f t="shared" si="13"/>
        <v>Estru-key_85</v>
      </c>
    </row>
    <row r="86" spans="1:21" ht="7.2" customHeight="1" x14ac:dyDescent="0.3">
      <c r="A86" s="59">
        <v>86</v>
      </c>
      <c r="B86" s="53" t="s">
        <v>109</v>
      </c>
      <c r="C86" s="58" t="s">
        <v>198</v>
      </c>
      <c r="D86" s="58" t="s">
        <v>196</v>
      </c>
      <c r="E86" s="58" t="s">
        <v>124</v>
      </c>
      <c r="F86" s="57" t="s">
        <v>178</v>
      </c>
      <c r="G86" s="27" t="s">
        <v>3</v>
      </c>
      <c r="H86" s="27" t="s">
        <v>3</v>
      </c>
      <c r="I86" s="27" t="s">
        <v>3</v>
      </c>
      <c r="J86" s="27" t="s">
        <v>3</v>
      </c>
      <c r="K86" s="27" t="s">
        <v>3</v>
      </c>
      <c r="L86" s="38" t="str">
        <f t="shared" si="14"/>
        <v>Conceitos: Estrutura</v>
      </c>
      <c r="M86" s="38" t="str">
        <f t="shared" si="15"/>
        <v xml:space="preserve">Proj.Estrutural </v>
      </c>
      <c r="N86" s="38" t="str">
        <f t="shared" si="16"/>
        <v xml:space="preserve">Telas </v>
      </c>
      <c r="O86" s="38" t="str">
        <f t="shared" si="17"/>
        <v xml:space="preserve">Aço </v>
      </c>
      <c r="P86" s="38" t="str">
        <f t="shared" si="18"/>
        <v xml:space="preserve">A_OST_FabricReinforcement </v>
      </c>
      <c r="Q86" s="38" t="str">
        <f t="shared" si="19"/>
        <v>Conceitos: Estrutura Proj.Estrutural  Telas  Aço  A_OST_FabricReinforcement</v>
      </c>
      <c r="R86" s="38" t="str">
        <f t="shared" si="20"/>
        <v>Consultar  -</v>
      </c>
      <c r="S86" s="39" t="s">
        <v>27</v>
      </c>
      <c r="T86" s="39" t="s">
        <v>27</v>
      </c>
      <c r="U86" s="43" t="str">
        <f t="shared" si="13"/>
        <v>Estru-key_86</v>
      </c>
    </row>
    <row r="87" spans="1:21" ht="7.2" customHeight="1" x14ac:dyDescent="0.3">
      <c r="A87" s="59">
        <v>87</v>
      </c>
      <c r="B87" s="53" t="s">
        <v>109</v>
      </c>
      <c r="C87" s="58" t="s">
        <v>198</v>
      </c>
      <c r="D87" s="58" t="s">
        <v>114</v>
      </c>
      <c r="E87" s="58" t="s">
        <v>124</v>
      </c>
      <c r="F87" s="57" t="s">
        <v>179</v>
      </c>
      <c r="G87" s="27" t="s">
        <v>3</v>
      </c>
      <c r="H87" s="27" t="s">
        <v>3</v>
      </c>
      <c r="I87" s="27" t="s">
        <v>3</v>
      </c>
      <c r="J87" s="27" t="s">
        <v>3</v>
      </c>
      <c r="K87" s="27" t="s">
        <v>3</v>
      </c>
      <c r="L87" s="38" t="str">
        <f t="shared" si="14"/>
        <v>Conceitos: Estrutura</v>
      </c>
      <c r="M87" s="38" t="str">
        <f t="shared" si="15"/>
        <v xml:space="preserve">Proj.Estrutural </v>
      </c>
      <c r="N87" s="38" t="str">
        <f t="shared" si="16"/>
        <v xml:space="preserve">Colunas </v>
      </c>
      <c r="O87" s="38" t="str">
        <f t="shared" si="17"/>
        <v xml:space="preserve">Aço </v>
      </c>
      <c r="P87" s="38" t="str">
        <f t="shared" si="18"/>
        <v xml:space="preserve">A_OST_Columns </v>
      </c>
      <c r="Q87" s="38" t="str">
        <f t="shared" si="19"/>
        <v>Conceitos: Estrutura Proj.Estrutural  Colunas  Aço  A_OST_Columns</v>
      </c>
      <c r="R87" s="38" t="str">
        <f t="shared" si="20"/>
        <v>Consultar  -</v>
      </c>
      <c r="S87" s="39" t="s">
        <v>27</v>
      </c>
      <c r="T87" s="39" t="s">
        <v>27</v>
      </c>
      <c r="U87" s="43" t="str">
        <f t="shared" si="13"/>
        <v>Estru-key_87</v>
      </c>
    </row>
    <row r="88" spans="1:21" ht="7.2" customHeight="1" x14ac:dyDescent="0.3">
      <c r="A88" s="59">
        <v>88</v>
      </c>
      <c r="B88" s="53" t="s">
        <v>109</v>
      </c>
      <c r="C88" s="58" t="s">
        <v>198</v>
      </c>
      <c r="D88" s="58" t="s">
        <v>114</v>
      </c>
      <c r="E88" s="58" t="s">
        <v>124</v>
      </c>
      <c r="F88" s="57" t="s">
        <v>180</v>
      </c>
      <c r="G88" s="27" t="s">
        <v>3</v>
      </c>
      <c r="H88" s="27" t="s">
        <v>3</v>
      </c>
      <c r="I88" s="27" t="s">
        <v>3</v>
      </c>
      <c r="J88" s="27" t="s">
        <v>3</v>
      </c>
      <c r="K88" s="27" t="s">
        <v>3</v>
      </c>
      <c r="L88" s="38" t="str">
        <f t="shared" si="14"/>
        <v>Conceitos: Estrutura</v>
      </c>
      <c r="M88" s="38" t="str">
        <f t="shared" si="15"/>
        <v xml:space="preserve">Proj.Estrutural </v>
      </c>
      <c r="N88" s="38" t="str">
        <f t="shared" si="16"/>
        <v xml:space="preserve">Colunas </v>
      </c>
      <c r="O88" s="38" t="str">
        <f t="shared" si="17"/>
        <v xml:space="preserve">Aço </v>
      </c>
      <c r="P88" s="38" t="str">
        <f t="shared" si="18"/>
        <v xml:space="preserve">A_OST_StructuralColumns </v>
      </c>
      <c r="Q88" s="38" t="str">
        <f t="shared" si="19"/>
        <v>Conceitos: Estrutura Proj.Estrutural  Colunas  Aço  A_OST_StructuralColumns</v>
      </c>
      <c r="R88" s="38" t="str">
        <f t="shared" si="20"/>
        <v>Consultar  -</v>
      </c>
      <c r="S88" s="39" t="s">
        <v>27</v>
      </c>
      <c r="T88" s="39" t="s">
        <v>27</v>
      </c>
      <c r="U88" s="43" t="str">
        <f t="shared" si="13"/>
        <v>Estru-key_88</v>
      </c>
    </row>
    <row r="89" spans="1:21" ht="7.2" customHeight="1" x14ac:dyDescent="0.3">
      <c r="A89" s="59">
        <v>89</v>
      </c>
      <c r="B89" s="53" t="s">
        <v>109</v>
      </c>
      <c r="C89" s="58" t="s">
        <v>198</v>
      </c>
      <c r="D89" s="58" t="s">
        <v>113</v>
      </c>
      <c r="E89" s="58" t="s">
        <v>124</v>
      </c>
      <c r="F89" s="57" t="s">
        <v>181</v>
      </c>
      <c r="G89" s="27" t="s">
        <v>3</v>
      </c>
      <c r="H89" s="27" t="s">
        <v>3</v>
      </c>
      <c r="I89" s="27" t="s">
        <v>3</v>
      </c>
      <c r="J89" s="27" t="s">
        <v>3</v>
      </c>
      <c r="K89" s="27" t="s">
        <v>3</v>
      </c>
      <c r="L89" s="38" t="str">
        <f t="shared" si="14"/>
        <v>Conceitos: Estrutura</v>
      </c>
      <c r="M89" s="38" t="str">
        <f t="shared" si="15"/>
        <v xml:space="preserve">Proj.Estrutural </v>
      </c>
      <c r="N89" s="38" t="str">
        <f t="shared" si="16"/>
        <v xml:space="preserve">Vigas </v>
      </c>
      <c r="O89" s="38" t="str">
        <f t="shared" si="17"/>
        <v xml:space="preserve">Aço </v>
      </c>
      <c r="P89" s="38" t="str">
        <f t="shared" si="18"/>
        <v xml:space="preserve">A_OST_StructuralFraming </v>
      </c>
      <c r="Q89" s="38" t="str">
        <f t="shared" si="19"/>
        <v>Conceitos: Estrutura Proj.Estrutural  Vigas  Aço  A_OST_StructuralFraming</v>
      </c>
      <c r="R89" s="38" t="str">
        <f t="shared" si="20"/>
        <v>Consultar  -</v>
      </c>
      <c r="S89" s="39" t="s">
        <v>27</v>
      </c>
      <c r="T89" s="39" t="s">
        <v>27</v>
      </c>
      <c r="U89" s="43" t="str">
        <f t="shared" si="13"/>
        <v>Estru-key_89</v>
      </c>
    </row>
    <row r="90" spans="1:21" ht="7.2" customHeight="1" x14ac:dyDescent="0.3">
      <c r="A90" s="59">
        <v>90</v>
      </c>
      <c r="B90" s="53" t="s">
        <v>109</v>
      </c>
      <c r="C90" s="58" t="s">
        <v>198</v>
      </c>
      <c r="D90" s="58" t="s">
        <v>116</v>
      </c>
      <c r="E90" s="58" t="s">
        <v>124</v>
      </c>
      <c r="F90" s="57" t="s">
        <v>182</v>
      </c>
      <c r="G90" s="27" t="s">
        <v>3</v>
      </c>
      <c r="H90" s="27" t="s">
        <v>3</v>
      </c>
      <c r="I90" s="27" t="s">
        <v>3</v>
      </c>
      <c r="J90" s="27" t="s">
        <v>3</v>
      </c>
      <c r="K90" s="27" t="s">
        <v>3</v>
      </c>
      <c r="L90" s="38" t="str">
        <f t="shared" si="14"/>
        <v>Conceitos: Estrutura</v>
      </c>
      <c r="M90" s="38" t="str">
        <f t="shared" si="15"/>
        <v xml:space="preserve">Proj.Estrutural </v>
      </c>
      <c r="N90" s="38" t="str">
        <f t="shared" si="16"/>
        <v xml:space="preserve">Pisos </v>
      </c>
      <c r="O90" s="38" t="str">
        <f t="shared" si="17"/>
        <v xml:space="preserve">Aço </v>
      </c>
      <c r="P90" s="38" t="str">
        <f t="shared" si="18"/>
        <v xml:space="preserve">A_OST_Floors </v>
      </c>
      <c r="Q90" s="38" t="str">
        <f t="shared" si="19"/>
        <v>Conceitos: Estrutura Proj.Estrutural  Pisos  Aço  A_OST_Floors</v>
      </c>
      <c r="R90" s="38" t="str">
        <f t="shared" si="20"/>
        <v>Consultar  -</v>
      </c>
      <c r="S90" s="39" t="s">
        <v>27</v>
      </c>
      <c r="T90" s="39" t="s">
        <v>27</v>
      </c>
      <c r="U90" s="43" t="str">
        <f t="shared" si="13"/>
        <v>Estru-key_90</v>
      </c>
    </row>
    <row r="91" spans="1:21" ht="7.2" customHeight="1" x14ac:dyDescent="0.3">
      <c r="A91" s="59">
        <v>91</v>
      </c>
      <c r="B91" s="53" t="s">
        <v>109</v>
      </c>
      <c r="C91" s="58" t="s">
        <v>198</v>
      </c>
      <c r="D91" s="58" t="s">
        <v>116</v>
      </c>
      <c r="E91" s="58" t="s">
        <v>124</v>
      </c>
      <c r="F91" s="57" t="s">
        <v>183</v>
      </c>
      <c r="G91" s="27" t="s">
        <v>3</v>
      </c>
      <c r="H91" s="27" t="s">
        <v>3</v>
      </c>
      <c r="I91" s="27" t="s">
        <v>3</v>
      </c>
      <c r="J91" s="27" t="s">
        <v>3</v>
      </c>
      <c r="K91" s="27" t="s">
        <v>3</v>
      </c>
      <c r="L91" s="38" t="str">
        <f t="shared" si="14"/>
        <v>Conceitos: Estrutura</v>
      </c>
      <c r="M91" s="38" t="str">
        <f t="shared" si="15"/>
        <v xml:space="preserve">Proj.Estrutural </v>
      </c>
      <c r="N91" s="38" t="str">
        <f t="shared" si="16"/>
        <v xml:space="preserve">Pisos </v>
      </c>
      <c r="O91" s="38" t="str">
        <f t="shared" si="17"/>
        <v xml:space="preserve">Aço </v>
      </c>
      <c r="P91" s="38" t="str">
        <f t="shared" si="18"/>
        <v xml:space="preserve">A_OST_EdgeSlab </v>
      </c>
      <c r="Q91" s="38" t="str">
        <f t="shared" si="19"/>
        <v>Conceitos: Estrutura Proj.Estrutural  Pisos  Aço  A_OST_EdgeSlab</v>
      </c>
      <c r="R91" s="38" t="str">
        <f t="shared" si="20"/>
        <v>Consultar  -</v>
      </c>
      <c r="S91" s="39" t="s">
        <v>27</v>
      </c>
      <c r="T91" s="39" t="s">
        <v>27</v>
      </c>
      <c r="U91" s="43" t="str">
        <f t="shared" si="13"/>
        <v>Estru-key_91</v>
      </c>
    </row>
    <row r="92" spans="1:21" ht="7.2" customHeight="1" x14ac:dyDescent="0.3">
      <c r="A92" s="59">
        <v>92</v>
      </c>
      <c r="B92" s="53" t="s">
        <v>109</v>
      </c>
      <c r="C92" s="58" t="s">
        <v>198</v>
      </c>
      <c r="D92" s="58" t="s">
        <v>119</v>
      </c>
      <c r="E92" s="58" t="s">
        <v>124</v>
      </c>
      <c r="F92" s="57" t="s">
        <v>184</v>
      </c>
      <c r="G92" s="27" t="s">
        <v>3</v>
      </c>
      <c r="H92" s="27" t="s">
        <v>3</v>
      </c>
      <c r="I92" s="27" t="s">
        <v>3</v>
      </c>
      <c r="J92" s="27" t="s">
        <v>3</v>
      </c>
      <c r="K92" s="27" t="s">
        <v>3</v>
      </c>
      <c r="L92" s="38" t="str">
        <f t="shared" si="14"/>
        <v>Conceitos: Estrutura</v>
      </c>
      <c r="M92" s="38" t="str">
        <f t="shared" si="15"/>
        <v xml:space="preserve">Proj.Estrutural </v>
      </c>
      <c r="N92" s="38" t="str">
        <f t="shared" si="16"/>
        <v xml:space="preserve">Conexões </v>
      </c>
      <c r="O92" s="38" t="str">
        <f t="shared" si="17"/>
        <v xml:space="preserve">Aço </v>
      </c>
      <c r="P92" s="38" t="str">
        <f t="shared" si="18"/>
        <v xml:space="preserve">A_OST_StructConnections </v>
      </c>
      <c r="Q92" s="38" t="str">
        <f t="shared" si="19"/>
        <v>Conceitos: Estrutura Proj.Estrutural  Conexões  Aço  A_OST_StructConnections</v>
      </c>
      <c r="R92" s="38" t="str">
        <f>_xlfn.CONCAT("Consultar  ",S92)</f>
        <v>Consultar  -</v>
      </c>
      <c r="S92" s="39" t="s">
        <v>27</v>
      </c>
      <c r="T92" s="39" t="s">
        <v>27</v>
      </c>
      <c r="U92" s="43" t="str">
        <f t="shared" si="13"/>
        <v>Estru-key_92</v>
      </c>
    </row>
    <row r="93" spans="1:21" ht="7.2" customHeight="1" x14ac:dyDescent="0.3">
      <c r="A93" s="59">
        <v>93</v>
      </c>
      <c r="B93" s="53" t="s">
        <v>109</v>
      </c>
      <c r="C93" s="58" t="s">
        <v>198</v>
      </c>
      <c r="D93" s="58" t="s">
        <v>119</v>
      </c>
      <c r="E93" s="58" t="s">
        <v>124</v>
      </c>
      <c r="F93" s="57" t="s">
        <v>185</v>
      </c>
      <c r="G93" s="27" t="s">
        <v>3</v>
      </c>
      <c r="H93" s="27" t="s">
        <v>3</v>
      </c>
      <c r="I93" s="27" t="s">
        <v>3</v>
      </c>
      <c r="J93" s="27" t="s">
        <v>3</v>
      </c>
      <c r="K93" s="27" t="s">
        <v>3</v>
      </c>
      <c r="L93" s="38" t="str">
        <f t="shared" si="14"/>
        <v>Conceitos: Estrutura</v>
      </c>
      <c r="M93" s="38" t="str">
        <f t="shared" si="15"/>
        <v xml:space="preserve">Proj.Estrutural </v>
      </c>
      <c r="N93" s="38" t="str">
        <f t="shared" si="16"/>
        <v xml:space="preserve">Conexões </v>
      </c>
      <c r="O93" s="38" t="str">
        <f t="shared" si="17"/>
        <v xml:space="preserve">Aço </v>
      </c>
      <c r="P93" s="38" t="str">
        <f t="shared" si="18"/>
        <v xml:space="preserve">A_OST_StructConnectionBolts </v>
      </c>
      <c r="Q93" s="38" t="str">
        <f t="shared" si="19"/>
        <v>Conceitos: Estrutura Proj.Estrutural  Conexões  Aço  A_OST_StructConnectionBolts</v>
      </c>
      <c r="R93" s="38" t="str">
        <f>_xlfn.CONCAT("Consultar  ",S93)</f>
        <v>Consultar  -</v>
      </c>
      <c r="S93" s="39" t="s">
        <v>27</v>
      </c>
      <c r="T93" s="39" t="s">
        <v>27</v>
      </c>
      <c r="U93" s="43" t="str">
        <f t="shared" si="13"/>
        <v>Estru-key_93</v>
      </c>
    </row>
    <row r="94" spans="1:21" ht="7.2" customHeight="1" x14ac:dyDescent="0.3">
      <c r="A94" s="59">
        <v>94</v>
      </c>
      <c r="B94" s="53" t="s">
        <v>109</v>
      </c>
      <c r="C94" s="58" t="s">
        <v>198</v>
      </c>
      <c r="D94" s="58" t="s">
        <v>119</v>
      </c>
      <c r="E94" s="58" t="s">
        <v>124</v>
      </c>
      <c r="F94" s="57" t="s">
        <v>186</v>
      </c>
      <c r="G94" s="27" t="s">
        <v>3</v>
      </c>
      <c r="H94" s="27" t="s">
        <v>3</v>
      </c>
      <c r="I94" s="27" t="s">
        <v>3</v>
      </c>
      <c r="J94" s="27" t="s">
        <v>3</v>
      </c>
      <c r="K94" s="27" t="s">
        <v>3</v>
      </c>
      <c r="L94" s="38" t="str">
        <f t="shared" si="14"/>
        <v>Conceitos: Estrutura</v>
      </c>
      <c r="M94" s="38" t="str">
        <f t="shared" si="15"/>
        <v xml:space="preserve">Proj.Estrutural </v>
      </c>
      <c r="N94" s="38" t="str">
        <f t="shared" si="16"/>
        <v xml:space="preserve">Conexões </v>
      </c>
      <c r="O94" s="38" t="str">
        <f t="shared" si="17"/>
        <v xml:space="preserve">Aço </v>
      </c>
      <c r="P94" s="38" t="str">
        <f t="shared" si="18"/>
        <v xml:space="preserve">A_OST_StructConnectionHoles </v>
      </c>
      <c r="Q94" s="38" t="str">
        <f t="shared" si="19"/>
        <v>Conceitos: Estrutura Proj.Estrutural  Conexões  Aço  A_OST_StructConnectionHoles</v>
      </c>
      <c r="R94" s="38" t="str">
        <f>_xlfn.CONCAT("Consultar  ",S94)</f>
        <v>Consultar  -</v>
      </c>
      <c r="S94" s="39" t="s">
        <v>27</v>
      </c>
      <c r="T94" s="39" t="s">
        <v>27</v>
      </c>
      <c r="U94" s="43" t="str">
        <f t="shared" si="13"/>
        <v>Estru-key_94</v>
      </c>
    </row>
    <row r="95" spans="1:21" ht="7.2" customHeight="1" x14ac:dyDescent="0.3">
      <c r="A95" s="59">
        <v>95</v>
      </c>
      <c r="B95" s="53" t="s">
        <v>109</v>
      </c>
      <c r="C95" s="58" t="s">
        <v>198</v>
      </c>
      <c r="D95" s="58" t="s">
        <v>119</v>
      </c>
      <c r="E95" s="58" t="s">
        <v>124</v>
      </c>
      <c r="F95" s="57" t="s">
        <v>187</v>
      </c>
      <c r="G95" s="27" t="s">
        <v>3</v>
      </c>
      <c r="H95" s="27" t="s">
        <v>3</v>
      </c>
      <c r="I95" s="27" t="s">
        <v>3</v>
      </c>
      <c r="J95" s="27" t="s">
        <v>3</v>
      </c>
      <c r="K95" s="27" t="s">
        <v>3</v>
      </c>
      <c r="L95" s="38" t="str">
        <f t="shared" si="14"/>
        <v>Conceitos: Estrutura</v>
      </c>
      <c r="M95" s="38" t="str">
        <f t="shared" si="15"/>
        <v xml:space="preserve">Proj.Estrutural </v>
      </c>
      <c r="N95" s="38" t="str">
        <f t="shared" si="16"/>
        <v xml:space="preserve">Conexões </v>
      </c>
      <c r="O95" s="38" t="str">
        <f t="shared" si="17"/>
        <v xml:space="preserve">Aço </v>
      </c>
      <c r="P95" s="38" t="str">
        <f t="shared" si="18"/>
        <v xml:space="preserve">A_OST_StructConnectionProfiles </v>
      </c>
      <c r="Q95" s="38" t="str">
        <f t="shared" si="19"/>
        <v>Conceitos: Estrutura Proj.Estrutural  Conexões  Aço  A_OST_StructConnectionProfiles</v>
      </c>
      <c r="R95" s="38" t="str">
        <f>_xlfn.CONCAT("Consultar  ",S95)</f>
        <v>Consultar  -</v>
      </c>
      <c r="S95" s="39" t="s">
        <v>27</v>
      </c>
      <c r="T95" s="39" t="s">
        <v>27</v>
      </c>
      <c r="U95" s="43" t="str">
        <f t="shared" si="13"/>
        <v>Estru-key_95</v>
      </c>
    </row>
    <row r="96" spans="1:21" ht="7.2" customHeight="1" x14ac:dyDescent="0.3">
      <c r="A96" s="59">
        <v>96</v>
      </c>
      <c r="B96" s="53" t="s">
        <v>109</v>
      </c>
      <c r="C96" s="58" t="s">
        <v>198</v>
      </c>
      <c r="D96" s="58" t="s">
        <v>119</v>
      </c>
      <c r="E96" s="58" t="s">
        <v>124</v>
      </c>
      <c r="F96" s="57" t="s">
        <v>188</v>
      </c>
      <c r="G96" s="27" t="s">
        <v>3</v>
      </c>
      <c r="H96" s="27" t="s">
        <v>3</v>
      </c>
      <c r="I96" s="27" t="s">
        <v>3</v>
      </c>
      <c r="J96" s="27" t="s">
        <v>3</v>
      </c>
      <c r="K96" s="27" t="s">
        <v>3</v>
      </c>
      <c r="L96" s="38" t="str">
        <f t="shared" si="14"/>
        <v>Conceitos: Estrutura</v>
      </c>
      <c r="M96" s="38" t="str">
        <f t="shared" si="15"/>
        <v xml:space="preserve">Proj.Estrutural </v>
      </c>
      <c r="N96" s="38" t="str">
        <f t="shared" si="16"/>
        <v xml:space="preserve">Conexões </v>
      </c>
      <c r="O96" s="38" t="str">
        <f t="shared" si="17"/>
        <v xml:space="preserve">Aço </v>
      </c>
      <c r="P96" s="38" t="str">
        <f t="shared" si="18"/>
        <v xml:space="preserve">A_OST_StructConnectionShearStuds </v>
      </c>
      <c r="Q96" s="38" t="str">
        <f t="shared" si="19"/>
        <v>Conceitos: Estrutura Proj.Estrutural  Conexões  Aço  A_OST_StructConnectionShearStuds</v>
      </c>
      <c r="R96" s="38" t="str">
        <f t="shared" ref="R96:R103" si="22">_xlfn.CONCAT("Consultar  ",S96)</f>
        <v>Consultar  -</v>
      </c>
      <c r="S96" s="39" t="s">
        <v>27</v>
      </c>
      <c r="T96" s="39" t="s">
        <v>27</v>
      </c>
      <c r="U96" s="43" t="str">
        <f t="shared" ref="U96:U103" si="23">_xlfn.CONCAT("Estru-key_",A96)</f>
        <v>Estru-key_96</v>
      </c>
    </row>
    <row r="97" spans="1:21" ht="7.2" customHeight="1" x14ac:dyDescent="0.3">
      <c r="A97" s="59">
        <v>97</v>
      </c>
      <c r="B97" s="53" t="s">
        <v>109</v>
      </c>
      <c r="C97" s="58" t="s">
        <v>198</v>
      </c>
      <c r="D97" s="58" t="s">
        <v>119</v>
      </c>
      <c r="E97" s="58" t="s">
        <v>124</v>
      </c>
      <c r="F97" s="57" t="s">
        <v>189</v>
      </c>
      <c r="G97" s="27" t="s">
        <v>3</v>
      </c>
      <c r="H97" s="27" t="s">
        <v>3</v>
      </c>
      <c r="I97" s="27" t="s">
        <v>3</v>
      </c>
      <c r="J97" s="27" t="s">
        <v>3</v>
      </c>
      <c r="K97" s="27" t="s">
        <v>3</v>
      </c>
      <c r="L97" s="38" t="str">
        <f t="shared" ref="L97:L103" si="24">_xlfn.CONCAT("Conceitos: ", B97)</f>
        <v>Conceitos: Estrutura</v>
      </c>
      <c r="M97" s="38" t="str">
        <f t="shared" ref="M97:M103" si="25">_xlfn.CONCAT(C97," ")</f>
        <v xml:space="preserve">Proj.Estrutural </v>
      </c>
      <c r="N97" s="38" t="str">
        <f t="shared" ref="N97:N103" si="26">_xlfn.CONCAT(D97," ")</f>
        <v xml:space="preserve">Conexões </v>
      </c>
      <c r="O97" s="38" t="str">
        <f t="shared" ref="O97:O103" si="27">_xlfn.CONCAT(E97," ")</f>
        <v xml:space="preserve">Aço </v>
      </c>
      <c r="P97" s="38" t="str">
        <f t="shared" ref="P97:P103" si="28">_xlfn.CONCAT(F97," ")</f>
        <v xml:space="preserve">A_OST_StructConnectionWelds </v>
      </c>
      <c r="Q97" s="38" t="str">
        <f t="shared" ref="Q97:Q103" si="29">_xlfn.CONCAT(SUBSTITUTE(L97, "null", " ")," ",SUBSTITUTE(M97, "null", " ")," ",SUBSTITUTE(N97, "null", " ")," ",SUBSTITUTE(O97, "null", " ")," ", SUBSTITUTE(F97, "null", " "))</f>
        <v>Conceitos: Estrutura Proj.Estrutural  Conexões  Aço  A_OST_StructConnectionWelds</v>
      </c>
      <c r="R97" s="38" t="str">
        <f t="shared" si="22"/>
        <v>Consultar  -</v>
      </c>
      <c r="S97" s="39" t="s">
        <v>27</v>
      </c>
      <c r="T97" s="39" t="s">
        <v>27</v>
      </c>
      <c r="U97" s="43" t="str">
        <f t="shared" si="23"/>
        <v>Estru-key_97</v>
      </c>
    </row>
    <row r="98" spans="1:21" ht="7.2" customHeight="1" x14ac:dyDescent="0.3">
      <c r="A98" s="59">
        <v>98</v>
      </c>
      <c r="B98" s="53" t="s">
        <v>109</v>
      </c>
      <c r="C98" s="58" t="s">
        <v>198</v>
      </c>
      <c r="D98" s="58" t="s">
        <v>119</v>
      </c>
      <c r="E98" s="58" t="s">
        <v>124</v>
      </c>
      <c r="F98" s="57" t="s">
        <v>190</v>
      </c>
      <c r="G98" s="27" t="s">
        <v>3</v>
      </c>
      <c r="H98" s="27" t="s">
        <v>3</v>
      </c>
      <c r="I98" s="27" t="s">
        <v>3</v>
      </c>
      <c r="J98" s="27" t="s">
        <v>3</v>
      </c>
      <c r="K98" s="27" t="s">
        <v>3</v>
      </c>
      <c r="L98" s="38" t="str">
        <f t="shared" si="24"/>
        <v>Conceitos: Estrutura</v>
      </c>
      <c r="M98" s="38" t="str">
        <f t="shared" si="25"/>
        <v xml:space="preserve">Proj.Estrutural </v>
      </c>
      <c r="N98" s="38" t="str">
        <f t="shared" si="26"/>
        <v xml:space="preserve">Conexões </v>
      </c>
      <c r="O98" s="38" t="str">
        <f t="shared" si="27"/>
        <v xml:space="preserve">Aço </v>
      </c>
      <c r="P98" s="38" t="str">
        <f t="shared" si="28"/>
        <v xml:space="preserve">A_OST_StructConnectionAnchors </v>
      </c>
      <c r="Q98" s="38" t="str">
        <f t="shared" si="29"/>
        <v>Conceitos: Estrutura Proj.Estrutural  Conexões  Aço  A_OST_StructConnectionAnchors</v>
      </c>
      <c r="R98" s="38" t="str">
        <f t="shared" si="22"/>
        <v>Consultar  -</v>
      </c>
      <c r="S98" s="39" t="s">
        <v>27</v>
      </c>
      <c r="T98" s="39" t="s">
        <v>27</v>
      </c>
      <c r="U98" s="43" t="str">
        <f t="shared" si="23"/>
        <v>Estru-key_98</v>
      </c>
    </row>
    <row r="99" spans="1:21" ht="7.2" customHeight="1" x14ac:dyDescent="0.3">
      <c r="A99" s="59">
        <v>99</v>
      </c>
      <c r="B99" s="53" t="s">
        <v>109</v>
      </c>
      <c r="C99" s="58" t="s">
        <v>198</v>
      </c>
      <c r="D99" s="58" t="s">
        <v>119</v>
      </c>
      <c r="E99" s="58" t="s">
        <v>124</v>
      </c>
      <c r="F99" s="57" t="s">
        <v>191</v>
      </c>
      <c r="G99" s="27" t="s">
        <v>3</v>
      </c>
      <c r="H99" s="27" t="s">
        <v>3</v>
      </c>
      <c r="I99" s="27" t="s">
        <v>3</v>
      </c>
      <c r="J99" s="27" t="s">
        <v>3</v>
      </c>
      <c r="K99" s="27" t="s">
        <v>3</v>
      </c>
      <c r="L99" s="38" t="str">
        <f t="shared" si="24"/>
        <v>Conceitos: Estrutura</v>
      </c>
      <c r="M99" s="38" t="str">
        <f t="shared" si="25"/>
        <v xml:space="preserve">Proj.Estrutural </v>
      </c>
      <c r="N99" s="38" t="str">
        <f t="shared" si="26"/>
        <v xml:space="preserve">Conexões </v>
      </c>
      <c r="O99" s="38" t="str">
        <f t="shared" si="27"/>
        <v xml:space="preserve">Aço </v>
      </c>
      <c r="P99" s="38" t="str">
        <f t="shared" si="28"/>
        <v xml:space="preserve">A_OST_StructConnectionPlates </v>
      </c>
      <c r="Q99" s="38" t="str">
        <f t="shared" si="29"/>
        <v>Conceitos: Estrutura Proj.Estrutural  Conexões  Aço  A_OST_StructConnectionPlates</v>
      </c>
      <c r="R99" s="38" t="str">
        <f t="shared" si="22"/>
        <v>Consultar  -</v>
      </c>
      <c r="S99" s="39" t="s">
        <v>27</v>
      </c>
      <c r="T99" s="39" t="s">
        <v>27</v>
      </c>
      <c r="U99" s="43" t="str">
        <f t="shared" si="23"/>
        <v>Estru-key_99</v>
      </c>
    </row>
    <row r="100" spans="1:21" ht="7.2" customHeight="1" x14ac:dyDescent="0.3">
      <c r="A100" s="59">
        <v>100</v>
      </c>
      <c r="B100" s="53" t="s">
        <v>109</v>
      </c>
      <c r="C100" s="58" t="s">
        <v>198</v>
      </c>
      <c r="D100" s="58" t="s">
        <v>119</v>
      </c>
      <c r="E100" s="58" t="s">
        <v>124</v>
      </c>
      <c r="F100" s="57" t="s">
        <v>192</v>
      </c>
      <c r="G100" s="27" t="s">
        <v>3</v>
      </c>
      <c r="H100" s="27" t="s">
        <v>3</v>
      </c>
      <c r="I100" s="27" t="s">
        <v>3</v>
      </c>
      <c r="J100" s="27" t="s">
        <v>3</v>
      </c>
      <c r="K100" s="27" t="s">
        <v>3</v>
      </c>
      <c r="L100" s="38" t="str">
        <f t="shared" si="24"/>
        <v>Conceitos: Estrutura</v>
      </c>
      <c r="M100" s="38" t="str">
        <f t="shared" si="25"/>
        <v xml:space="preserve">Proj.Estrutural </v>
      </c>
      <c r="N100" s="38" t="str">
        <f t="shared" si="26"/>
        <v xml:space="preserve">Conexões </v>
      </c>
      <c r="O100" s="38" t="str">
        <f t="shared" si="27"/>
        <v xml:space="preserve">Aço </v>
      </c>
      <c r="P100" s="38" t="str">
        <f t="shared" si="28"/>
        <v xml:space="preserve">A_OST_StructuralStiffener </v>
      </c>
      <c r="Q100" s="38" t="str">
        <f t="shared" si="29"/>
        <v>Conceitos: Estrutura Proj.Estrutural  Conexões  Aço  A_OST_StructuralStiffener</v>
      </c>
      <c r="R100" s="38" t="str">
        <f t="shared" si="22"/>
        <v>Consultar  -</v>
      </c>
      <c r="S100" s="39" t="s">
        <v>27</v>
      </c>
      <c r="T100" s="39" t="s">
        <v>27</v>
      </c>
      <c r="U100" s="43" t="str">
        <f t="shared" si="23"/>
        <v>Estru-key_100</v>
      </c>
    </row>
    <row r="101" spans="1:21" ht="7.2" customHeight="1" x14ac:dyDescent="0.3">
      <c r="A101" s="59">
        <v>101</v>
      </c>
      <c r="B101" s="53" t="s">
        <v>109</v>
      </c>
      <c r="C101" s="58" t="s">
        <v>198</v>
      </c>
      <c r="D101" s="58" t="s">
        <v>120</v>
      </c>
      <c r="E101" s="58" t="s">
        <v>124</v>
      </c>
      <c r="F101" s="57" t="s">
        <v>193</v>
      </c>
      <c r="G101" s="27" t="s">
        <v>3</v>
      </c>
      <c r="H101" s="27" t="s">
        <v>3</v>
      </c>
      <c r="I101" s="27" t="s">
        <v>3</v>
      </c>
      <c r="J101" s="27" t="s">
        <v>3</v>
      </c>
      <c r="K101" s="27" t="s">
        <v>3</v>
      </c>
      <c r="L101" s="38" t="str">
        <f t="shared" si="24"/>
        <v>Conceitos: Estrutura</v>
      </c>
      <c r="M101" s="38" t="str">
        <f t="shared" si="25"/>
        <v xml:space="preserve">Proj.Estrutural </v>
      </c>
      <c r="N101" s="38" t="str">
        <f t="shared" si="26"/>
        <v xml:space="preserve">Estai </v>
      </c>
      <c r="O101" s="38" t="str">
        <f t="shared" si="27"/>
        <v xml:space="preserve">Aço </v>
      </c>
      <c r="P101" s="38" t="str">
        <f t="shared" si="28"/>
        <v xml:space="preserve">A_OST_StructuralTendons </v>
      </c>
      <c r="Q101" s="38" t="str">
        <f t="shared" si="29"/>
        <v>Conceitos: Estrutura Proj.Estrutural  Estai  Aço  A_OST_StructuralTendons</v>
      </c>
      <c r="R101" s="38" t="str">
        <f t="shared" si="22"/>
        <v>Consultar  -</v>
      </c>
      <c r="S101" s="39" t="s">
        <v>27</v>
      </c>
      <c r="T101" s="39" t="s">
        <v>27</v>
      </c>
      <c r="U101" s="43" t="str">
        <f t="shared" si="23"/>
        <v>Estru-key_101</v>
      </c>
    </row>
    <row r="102" spans="1:21" ht="7.2" customHeight="1" x14ac:dyDescent="0.3">
      <c r="A102" s="59">
        <v>102</v>
      </c>
      <c r="B102" s="53" t="s">
        <v>109</v>
      </c>
      <c r="C102" s="58" t="s">
        <v>198</v>
      </c>
      <c r="D102" s="58" t="s">
        <v>121</v>
      </c>
      <c r="E102" s="58" t="s">
        <v>124</v>
      </c>
      <c r="F102" s="57" t="s">
        <v>194</v>
      </c>
      <c r="G102" s="27" t="s">
        <v>3</v>
      </c>
      <c r="H102" s="27" t="s">
        <v>3</v>
      </c>
      <c r="I102" s="27" t="s">
        <v>3</v>
      </c>
      <c r="J102" s="27" t="s">
        <v>3</v>
      </c>
      <c r="K102" s="27" t="s">
        <v>3</v>
      </c>
      <c r="L102" s="38" t="str">
        <f t="shared" si="24"/>
        <v>Conceitos: Estrutura</v>
      </c>
      <c r="M102" s="38" t="str">
        <f t="shared" si="25"/>
        <v xml:space="preserve">Proj.Estrutural </v>
      </c>
      <c r="N102" s="38" t="str">
        <f t="shared" si="26"/>
        <v xml:space="preserve">Treliças </v>
      </c>
      <c r="O102" s="38" t="str">
        <f t="shared" si="27"/>
        <v xml:space="preserve">Aço </v>
      </c>
      <c r="P102" s="38" t="str">
        <f t="shared" si="28"/>
        <v xml:space="preserve">A_OST_StructuralTruss </v>
      </c>
      <c r="Q102" s="38" t="str">
        <f t="shared" si="29"/>
        <v>Conceitos: Estrutura Proj.Estrutural  Treliças  Aço  A_OST_StructuralTruss</v>
      </c>
      <c r="R102" s="38" t="str">
        <f t="shared" si="22"/>
        <v>Consultar  -</v>
      </c>
      <c r="S102" s="39" t="s">
        <v>27</v>
      </c>
      <c r="T102" s="39" t="s">
        <v>27</v>
      </c>
      <c r="U102" s="43" t="str">
        <f t="shared" si="23"/>
        <v>Estru-key_102</v>
      </c>
    </row>
    <row r="103" spans="1:21" ht="7.2" customHeight="1" x14ac:dyDescent="0.3">
      <c r="A103" s="59">
        <v>103</v>
      </c>
      <c r="B103" s="60" t="s">
        <v>109</v>
      </c>
      <c r="C103" s="58" t="s">
        <v>198</v>
      </c>
      <c r="D103" s="58" t="s">
        <v>118</v>
      </c>
      <c r="E103" s="58" t="s">
        <v>124</v>
      </c>
      <c r="F103" s="56" t="s">
        <v>195</v>
      </c>
      <c r="G103" s="31" t="s">
        <v>3</v>
      </c>
      <c r="H103" s="31" t="s">
        <v>3</v>
      </c>
      <c r="I103" s="31" t="s">
        <v>3</v>
      </c>
      <c r="J103" s="31" t="s">
        <v>3</v>
      </c>
      <c r="K103" s="31" t="s">
        <v>3</v>
      </c>
      <c r="L103" s="61" t="str">
        <f t="shared" si="24"/>
        <v>Conceitos: Estrutura</v>
      </c>
      <c r="M103" s="61" t="str">
        <f t="shared" si="25"/>
        <v xml:space="preserve">Proj.Estrutural </v>
      </c>
      <c r="N103" s="61" t="str">
        <f t="shared" si="26"/>
        <v xml:space="preserve">Paredes </v>
      </c>
      <c r="O103" s="61" t="str">
        <f t="shared" si="27"/>
        <v xml:space="preserve">Aço </v>
      </c>
      <c r="P103" s="61" t="str">
        <f t="shared" si="28"/>
        <v xml:space="preserve">A_OST_Walls </v>
      </c>
      <c r="Q103" s="61" t="str">
        <f t="shared" si="29"/>
        <v>Conceitos: Estrutura Proj.Estrutural  Paredes  Aço  A_OST_Walls</v>
      </c>
      <c r="R103" s="61" t="str">
        <f t="shared" si="22"/>
        <v>Consultar  -</v>
      </c>
      <c r="S103" s="55" t="s">
        <v>27</v>
      </c>
      <c r="T103" s="55" t="s">
        <v>27</v>
      </c>
      <c r="U103" s="62" t="str">
        <f t="shared" si="23"/>
        <v>Estru-key_103</v>
      </c>
    </row>
    <row r="104" spans="1:21" ht="7.2" customHeight="1" x14ac:dyDescent="0.3">
      <c r="G104" s="12"/>
    </row>
    <row r="105" spans="1:21" ht="7.2" customHeight="1" x14ac:dyDescent="0.3">
      <c r="G105" s="12"/>
    </row>
    <row r="106" spans="1:21" ht="7.2" customHeight="1" x14ac:dyDescent="0.3">
      <c r="G106" s="12"/>
    </row>
  </sheetData>
  <phoneticPr fontId="1" type="noConversion"/>
  <conditionalFormatting sqref="A2:A103">
    <cfRule type="duplicateValues" dxfId="83" priority="1071"/>
  </conditionalFormatting>
  <conditionalFormatting sqref="F1 F104:F1048576 G104:G106">
    <cfRule type="duplicateValues" dxfId="82" priority="250"/>
    <cfRule type="duplicateValues" dxfId="81" priority="271"/>
    <cfRule type="duplicateValues" dxfId="80" priority="270"/>
    <cfRule type="duplicateValues" dxfId="79" priority="269"/>
    <cfRule type="duplicateValues" dxfId="78" priority="265"/>
    <cfRule type="duplicateValues" dxfId="77" priority="267"/>
    <cfRule type="duplicateValues" dxfId="76" priority="266"/>
    <cfRule type="duplicateValues" dxfId="75" priority="264"/>
    <cfRule type="duplicateValues" dxfId="74" priority="263"/>
  </conditionalFormatting>
  <conditionalFormatting sqref="F1">
    <cfRule type="duplicateValues" dxfId="73" priority="273"/>
    <cfRule type="duplicateValues" dxfId="72" priority="272"/>
  </conditionalFormatting>
  <conditionalFormatting sqref="F2">
    <cfRule type="duplicateValues" dxfId="71" priority="170"/>
  </conditionalFormatting>
  <conditionalFormatting sqref="F3:F4">
    <cfRule type="duplicateValues" dxfId="70" priority="173"/>
  </conditionalFormatting>
  <conditionalFormatting sqref="F5">
    <cfRule type="duplicateValues" dxfId="69" priority="172"/>
  </conditionalFormatting>
  <conditionalFormatting sqref="F6">
    <cfRule type="duplicateValues" dxfId="68" priority="171"/>
  </conditionalFormatting>
  <conditionalFormatting sqref="F7">
    <cfRule type="duplicateValues" dxfId="67" priority="162"/>
  </conditionalFormatting>
  <conditionalFormatting sqref="F9:F35">
    <cfRule type="duplicateValues" dxfId="66" priority="1016"/>
  </conditionalFormatting>
  <conditionalFormatting sqref="F15">
    <cfRule type="duplicateValues" dxfId="65" priority="167"/>
    <cfRule type="duplicateValues" dxfId="64" priority="169"/>
    <cfRule type="duplicateValues" dxfId="63" priority="168"/>
    <cfRule type="duplicateValues" dxfId="62" priority="166"/>
    <cfRule type="duplicateValues" dxfId="61" priority="165"/>
    <cfRule type="duplicateValues" dxfId="60" priority="164"/>
    <cfRule type="duplicateValues" dxfId="59" priority="163"/>
  </conditionalFormatting>
  <conditionalFormatting sqref="F17:F35">
    <cfRule type="duplicateValues" dxfId="58" priority="188"/>
    <cfRule type="duplicateValues" dxfId="57" priority="187"/>
    <cfRule type="duplicateValues" dxfId="56" priority="186"/>
    <cfRule type="duplicateValues" dxfId="55" priority="184"/>
    <cfRule type="duplicateValues" dxfId="54" priority="183"/>
    <cfRule type="duplicateValues" dxfId="53" priority="185"/>
    <cfRule type="duplicateValues" dxfId="52" priority="189"/>
  </conditionalFormatting>
  <conditionalFormatting sqref="F36">
    <cfRule type="duplicateValues" dxfId="51" priority="9"/>
  </conditionalFormatting>
  <conditionalFormatting sqref="F37:F38">
    <cfRule type="duplicateValues" dxfId="50" priority="12"/>
  </conditionalFormatting>
  <conditionalFormatting sqref="F39">
    <cfRule type="duplicateValues" dxfId="49" priority="11"/>
  </conditionalFormatting>
  <conditionalFormatting sqref="F40">
    <cfRule type="duplicateValues" dxfId="48" priority="10"/>
  </conditionalFormatting>
  <conditionalFormatting sqref="F41">
    <cfRule type="duplicateValues" dxfId="47" priority="1"/>
  </conditionalFormatting>
  <conditionalFormatting sqref="F43:F68">
    <cfRule type="duplicateValues" dxfId="46" priority="20"/>
  </conditionalFormatting>
  <conditionalFormatting sqref="F49">
    <cfRule type="duplicateValues" dxfId="45" priority="2"/>
    <cfRule type="duplicateValues" dxfId="44" priority="4"/>
    <cfRule type="duplicateValues" dxfId="43" priority="5"/>
    <cfRule type="duplicateValues" dxfId="42" priority="6"/>
    <cfRule type="duplicateValues" dxfId="41" priority="7"/>
    <cfRule type="duplicateValues" dxfId="40" priority="8"/>
    <cfRule type="duplicateValues" dxfId="39" priority="3"/>
  </conditionalFormatting>
  <conditionalFormatting sqref="F51:F68">
    <cfRule type="duplicateValues" dxfId="38" priority="13"/>
    <cfRule type="duplicateValues" dxfId="37" priority="14"/>
    <cfRule type="duplicateValues" dxfId="36" priority="15"/>
    <cfRule type="duplicateValues" dxfId="35" priority="16"/>
    <cfRule type="duplicateValues" dxfId="34" priority="17"/>
    <cfRule type="duplicateValues" dxfId="33" priority="18"/>
    <cfRule type="duplicateValues" dxfId="32" priority="19"/>
  </conditionalFormatting>
  <conditionalFormatting sqref="F70">
    <cfRule type="duplicateValues" dxfId="31" priority="46"/>
  </conditionalFormatting>
  <conditionalFormatting sqref="F71:F72">
    <cfRule type="duplicateValues" dxfId="30" priority="49"/>
  </conditionalFormatting>
  <conditionalFormatting sqref="F73">
    <cfRule type="duplicateValues" dxfId="29" priority="48"/>
  </conditionalFormatting>
  <conditionalFormatting sqref="F74">
    <cfRule type="duplicateValues" dxfId="28" priority="47"/>
  </conditionalFormatting>
  <conditionalFormatting sqref="F75">
    <cfRule type="duplicateValues" dxfId="27" priority="38"/>
  </conditionalFormatting>
  <conditionalFormatting sqref="F77:F102">
    <cfRule type="duplicateValues" dxfId="26" priority="57"/>
  </conditionalFormatting>
  <conditionalFormatting sqref="F83">
    <cfRule type="duplicateValues" dxfId="25" priority="40"/>
    <cfRule type="duplicateValues" dxfId="24" priority="41"/>
    <cfRule type="duplicateValues" dxfId="23" priority="42"/>
    <cfRule type="duplicateValues" dxfId="22" priority="43"/>
    <cfRule type="duplicateValues" dxfId="21" priority="44"/>
    <cfRule type="duplicateValues" dxfId="20" priority="45"/>
    <cfRule type="duplicateValues" dxfId="19" priority="39"/>
  </conditionalFormatting>
  <conditionalFormatting sqref="F85:F102">
    <cfRule type="duplicateValues" dxfId="18" priority="54"/>
    <cfRule type="duplicateValues" dxfId="17" priority="50"/>
    <cfRule type="duplicateValues" dxfId="16" priority="51"/>
    <cfRule type="duplicateValues" dxfId="15" priority="52"/>
    <cfRule type="duplicateValues" dxfId="14" priority="53"/>
    <cfRule type="duplicateValues" dxfId="13" priority="56"/>
    <cfRule type="duplicateValues" dxfId="12" priority="55"/>
  </conditionalFormatting>
  <conditionalFormatting sqref="G1:K103 H104:K106 G107:K1048576">
    <cfRule type="cellIs" dxfId="11" priority="262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5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F14" sqref="F14"/>
    </sheetView>
  </sheetViews>
  <sheetFormatPr defaultColWidth="11.109375" defaultRowHeight="9" customHeight="1" x14ac:dyDescent="0.3"/>
  <cols>
    <col min="1" max="1" width="2.88671875" style="20" customWidth="1"/>
    <col min="2" max="2" width="7.21875" style="21" customWidth="1"/>
    <col min="3" max="3" width="6.44140625" style="21" customWidth="1"/>
    <col min="4" max="4" width="7.21875" style="20" customWidth="1"/>
    <col min="5" max="5" width="7.44140625" style="21" customWidth="1"/>
    <col min="6" max="6" width="8.2187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7.5546875" style="20" customWidth="1"/>
    <col min="17" max="17" width="9.77734375" style="20" bestFit="1" customWidth="1"/>
    <col min="18" max="18" width="31.21875" style="21" customWidth="1"/>
    <col min="19" max="19" width="10.5546875" style="21" bestFit="1" customWidth="1"/>
    <col min="20" max="20" width="6.44140625" style="21" bestFit="1" customWidth="1"/>
    <col min="21" max="21" width="29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8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48" t="s">
        <v>49</v>
      </c>
      <c r="L1" s="48" t="s">
        <v>50</v>
      </c>
      <c r="M1" s="48" t="s">
        <v>51</v>
      </c>
      <c r="N1" s="48" t="s">
        <v>52</v>
      </c>
      <c r="O1" s="48" t="s">
        <v>53</v>
      </c>
      <c r="P1" s="48" t="s">
        <v>54</v>
      </c>
      <c r="Q1" s="48" t="s">
        <v>55</v>
      </c>
      <c r="R1" s="48" t="s">
        <v>60</v>
      </c>
      <c r="S1" s="48" t="s">
        <v>59</v>
      </c>
      <c r="T1" s="48" t="s">
        <v>56</v>
      </c>
      <c r="U1" s="48" t="s">
        <v>58</v>
      </c>
      <c r="V1" s="49" t="s">
        <v>57</v>
      </c>
    </row>
    <row r="2" spans="1:22" ht="7.2" customHeight="1" x14ac:dyDescent="0.3">
      <c r="A2" s="3">
        <v>2</v>
      </c>
      <c r="B2" s="5" t="s">
        <v>25</v>
      </c>
      <c r="C2" s="5" t="str">
        <f t="shared" ref="C2:C3" si="0">F2</f>
        <v>de.estrutura</v>
      </c>
      <c r="D2" s="40" t="s">
        <v>0</v>
      </c>
      <c r="E2" s="6" t="s">
        <v>26</v>
      </c>
      <c r="F2" s="6" t="s">
        <v>125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1" t="s">
        <v>109</v>
      </c>
      <c r="Q2" s="51" t="s">
        <v>122</v>
      </c>
      <c r="R2" s="8" t="str">
        <f t="shared" ref="R2:R4" si="1">_xlfn.CONCAT("Propriedade: ",  F2, "    Domínio: ", P2, "     Range: ", Q2)</f>
        <v>Propriedade: de.estrutura    Domínio: Estrutura     Range: Peça.Estru</v>
      </c>
      <c r="S2" s="8" t="str">
        <f t="shared" ref="S2:S4" si="2">_xlfn.CONCAT("Valor:  ", C2)</f>
        <v>Valor:  de.estrutura</v>
      </c>
      <c r="T2" s="9" t="s">
        <v>3</v>
      </c>
      <c r="U2" s="10" t="str">
        <f t="shared" ref="U2" si="3">_xlfn.CONCAT("Refere-se a propriedade  ",F2, "  &gt;  ",C2)</f>
        <v>Refere-se a propriedade  de.estrutura  &gt;  de.estrutura</v>
      </c>
      <c r="V2" s="11" t="str">
        <f t="shared" ref="V2" si="4">C2</f>
        <v>de.estrutura</v>
      </c>
    </row>
    <row r="3" spans="1:22" ht="7.2" customHeight="1" x14ac:dyDescent="0.3">
      <c r="A3" s="3">
        <v>3</v>
      </c>
      <c r="B3" s="13" t="str">
        <f>E3</f>
        <v>de.estrutura</v>
      </c>
      <c r="C3" s="13" t="str">
        <f t="shared" si="0"/>
        <v>classebim</v>
      </c>
      <c r="D3" s="41" t="s">
        <v>0</v>
      </c>
      <c r="E3" s="14" t="str">
        <f>F2</f>
        <v>de.estrutura</v>
      </c>
      <c r="F3" s="15" t="s">
        <v>74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2" t="str">
        <f>P2</f>
        <v>Estrutura</v>
      </c>
      <c r="Q3" s="54" t="str">
        <f>Q2</f>
        <v>Peça.Estru</v>
      </c>
      <c r="R3" s="8" t="str">
        <f t="shared" si="1"/>
        <v>Propriedade: classebim    Domínio: Estrutura     Range: Peça.Estru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2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2" t="s">
        <v>0</v>
      </c>
      <c r="E4" s="2" t="str">
        <f>F3</f>
        <v>classebim</v>
      </c>
      <c r="F4" s="50" t="s">
        <v>75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2" t="str">
        <f t="shared" ref="P4:P11" si="7">P3</f>
        <v>Estrutura</v>
      </c>
      <c r="Q4" s="54" t="str">
        <f t="shared" ref="Q4:Q11" si="8">Q3</f>
        <v>Peça.Estru</v>
      </c>
      <c r="R4" s="8" t="str">
        <f t="shared" si="1"/>
        <v>Propriedade: é.categoria    Domínio: Estrutura     Range: Peça.Estru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7.2" customHeight="1" x14ac:dyDescent="0.3">
      <c r="A5" s="3">
        <v>5</v>
      </c>
      <c r="B5" s="5" t="s">
        <v>25</v>
      </c>
      <c r="C5" s="5" t="str">
        <f t="shared" ref="C5:C6" si="9">F5</f>
        <v>de.estrutura</v>
      </c>
      <c r="D5" s="40" t="s">
        <v>0</v>
      </c>
      <c r="E5" s="6" t="s">
        <v>26</v>
      </c>
      <c r="F5" s="6" t="s">
        <v>125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51" t="str">
        <f t="shared" si="7"/>
        <v>Estrutura</v>
      </c>
      <c r="Q5" s="63" t="s">
        <v>198</v>
      </c>
      <c r="R5" s="8" t="str">
        <f t="shared" ref="R5:R9" si="10">_xlfn.CONCAT("Propriedade: ",  F5, "    Domínio: ", P5, "     Range: ", Q5)</f>
        <v>Propriedade: de.estrutura    Domínio: Estrutura     Range: Proj.Estrutural</v>
      </c>
      <c r="S5" s="8" t="str">
        <f t="shared" ref="S5:S9" si="11">_xlfn.CONCAT("Valor:  ", C5)</f>
        <v>Valor:  de.estrutura</v>
      </c>
      <c r="T5" s="9" t="s">
        <v>3</v>
      </c>
      <c r="U5" s="10" t="str">
        <f t="shared" ref="U5:U9" si="12">_xlfn.CONCAT("Refere-se a propriedade  ",F5, "  &gt;  ",C5)</f>
        <v>Refere-se a propriedade  de.estrutura  &gt;  de.estrutura</v>
      </c>
      <c r="V5" s="11" t="str">
        <f t="shared" ref="V5:V9" si="13">C5</f>
        <v>de.estrutura</v>
      </c>
    </row>
    <row r="6" spans="1:22" ht="7.2" customHeight="1" x14ac:dyDescent="0.3">
      <c r="A6" s="3">
        <v>6</v>
      </c>
      <c r="B6" s="13" t="str">
        <f>E6</f>
        <v>de.estrutura</v>
      </c>
      <c r="C6" s="13" t="str">
        <f t="shared" si="9"/>
        <v>projeto</v>
      </c>
      <c r="D6" s="41" t="s">
        <v>0</v>
      </c>
      <c r="E6" s="14" t="str">
        <f>F5</f>
        <v>de.estrutura</v>
      </c>
      <c r="F6" s="15" t="s">
        <v>127</v>
      </c>
      <c r="G6" s="16" t="s">
        <v>3</v>
      </c>
      <c r="H6" s="16" t="s">
        <v>3</v>
      </c>
      <c r="I6" s="16" t="s">
        <v>3</v>
      </c>
      <c r="J6" s="16" t="s">
        <v>3</v>
      </c>
      <c r="K6" s="16" t="s">
        <v>3</v>
      </c>
      <c r="L6" s="16" t="s">
        <v>3</v>
      </c>
      <c r="M6" s="16" t="s">
        <v>3</v>
      </c>
      <c r="N6" s="16" t="s">
        <v>3</v>
      </c>
      <c r="O6" s="16" t="s">
        <v>3</v>
      </c>
      <c r="P6" s="52" t="str">
        <f t="shared" si="7"/>
        <v>Estrutura</v>
      </c>
      <c r="Q6" s="54" t="str">
        <f t="shared" si="8"/>
        <v>Proj.Estrutural</v>
      </c>
      <c r="R6" s="8" t="str">
        <f t="shared" si="10"/>
        <v>Propriedade: projeto    Domínio: Estrutura     Range: Proj.Estrutural</v>
      </c>
      <c r="S6" s="8" t="str">
        <f t="shared" si="11"/>
        <v>Valor:  projeto</v>
      </c>
      <c r="T6" s="9" t="s">
        <v>3</v>
      </c>
      <c r="U6" s="10" t="str">
        <f t="shared" si="12"/>
        <v>Refere-se a propriedade  projeto  &gt;  projeto</v>
      </c>
      <c r="V6" s="11" t="str">
        <f t="shared" si="13"/>
        <v>projeto</v>
      </c>
    </row>
    <row r="7" spans="1:22" ht="7.2" customHeight="1" x14ac:dyDescent="0.3">
      <c r="A7" s="3">
        <v>7</v>
      </c>
      <c r="B7" s="17" t="str">
        <f t="shared" ref="B7" si="14">E7</f>
        <v>projeto</v>
      </c>
      <c r="C7" s="1" t="str">
        <f t="shared" ref="C7" si="15">MID(F7,FIND(".",F7,1)+1,100)</f>
        <v>identidade</v>
      </c>
      <c r="D7" s="42" t="s">
        <v>0</v>
      </c>
      <c r="E7" s="2" t="str">
        <f>F6</f>
        <v>projeto</v>
      </c>
      <c r="F7" s="18" t="s">
        <v>66</v>
      </c>
      <c r="G7" s="19" t="s">
        <v>28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67</v>
      </c>
      <c r="M7" s="19" t="s">
        <v>3</v>
      </c>
      <c r="N7" s="19" t="s">
        <v>3</v>
      </c>
      <c r="O7" s="19" t="s">
        <v>3</v>
      </c>
      <c r="P7" s="52" t="str">
        <f t="shared" si="7"/>
        <v>Estrutura</v>
      </c>
      <c r="Q7" s="54" t="str">
        <f t="shared" si="8"/>
        <v>Proj.Estrutural</v>
      </c>
      <c r="R7" s="8" t="str">
        <f>_xlfn.CONCAT("Propriedade: ",  F7, "    Domínio: ", P7, "     Range: ", Q7)</f>
        <v>Propriedade: tem.identidade    Domínio: Estrutura     Range: Proj.Estrutural</v>
      </c>
      <c r="S7" s="8" t="str">
        <f t="shared" si="11"/>
        <v>Valor:  identidade</v>
      </c>
      <c r="T7" s="9" t="s">
        <v>3</v>
      </c>
      <c r="U7" s="10" t="str">
        <f t="shared" si="12"/>
        <v>Refere-se a propriedade  tem.identidade  &gt;  identidade</v>
      </c>
      <c r="V7" s="11" t="str">
        <f t="shared" si="13"/>
        <v>identidade</v>
      </c>
    </row>
    <row r="8" spans="1:22" ht="7.2" customHeight="1" x14ac:dyDescent="0.3">
      <c r="A8" s="3">
        <v>8</v>
      </c>
      <c r="B8" s="17" t="str">
        <f t="shared" ref="B8" si="16">E8</f>
        <v>projeto</v>
      </c>
      <c r="C8" s="1" t="str">
        <f t="shared" ref="C8" si="17">MID(F8,FIND(".",F8,1)+1,100)</f>
        <v>ID</v>
      </c>
      <c r="D8" s="42" t="s">
        <v>0</v>
      </c>
      <c r="E8" s="2" t="str">
        <f>E7</f>
        <v>projeto</v>
      </c>
      <c r="F8" s="18" t="s">
        <v>126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2" t="str">
        <f t="shared" si="7"/>
        <v>Estrutura</v>
      </c>
      <c r="Q8" s="54" t="str">
        <f t="shared" si="8"/>
        <v>Proj.Estrutural</v>
      </c>
      <c r="R8" s="8" t="str">
        <f>_xlfn.CONCAT("Propriedade: ",  F8, "    Domínio: ", P8, "     Range: ", Q8)</f>
        <v>Propriedade: tem.ID    Domínio: Estrutura     Range: Proj.Estrutural</v>
      </c>
      <c r="S8" s="8" t="str">
        <f t="shared" ref="S8" si="18">_xlfn.CONCAT("Valor:  ", C8)</f>
        <v>Valor:  ID</v>
      </c>
      <c r="T8" s="9" t="s">
        <v>3</v>
      </c>
      <c r="U8" s="10" t="str">
        <f t="shared" ref="U8" si="19">_xlfn.CONCAT("Refere-se a propriedade  ",F8, "  &gt;  ",C8)</f>
        <v>Refere-se a propriedade  tem.ID  &gt;  ID</v>
      </c>
      <c r="V8" s="11" t="str">
        <f t="shared" ref="V8" si="20">C8</f>
        <v>ID</v>
      </c>
    </row>
    <row r="9" spans="1:22" ht="7.2" customHeight="1" x14ac:dyDescent="0.3">
      <c r="A9" s="3">
        <v>9</v>
      </c>
      <c r="B9" s="17" t="str">
        <f t="shared" ref="B9:B11" si="21">E9</f>
        <v>projeto</v>
      </c>
      <c r="C9" s="1" t="str">
        <f t="shared" ref="C9" si="22">MID(F9,FIND(".",F9,1)+1,100)</f>
        <v>tema</v>
      </c>
      <c r="D9" s="42" t="s">
        <v>0</v>
      </c>
      <c r="E9" s="2" t="str">
        <f t="shared" ref="E9:E11" si="23">E8</f>
        <v>projeto</v>
      </c>
      <c r="F9" s="18" t="s">
        <v>72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2" t="str">
        <f t="shared" si="7"/>
        <v>Estrutura</v>
      </c>
      <c r="Q9" s="54" t="str">
        <f t="shared" si="8"/>
        <v>Proj.Estrutural</v>
      </c>
      <c r="R9" s="8" t="str">
        <f t="shared" si="10"/>
        <v>Propriedade: é.tema    Domínio: Estrutura     Range: Proj.Estrutural</v>
      </c>
      <c r="S9" s="8" t="str">
        <f t="shared" si="11"/>
        <v>Valor:  tema</v>
      </c>
      <c r="T9" s="9" t="s">
        <v>3</v>
      </c>
      <c r="U9" s="10" t="str">
        <f t="shared" si="12"/>
        <v>Refere-se a propriedade  é.tema  &gt;  tema</v>
      </c>
      <c r="V9" s="11" t="str">
        <f t="shared" si="13"/>
        <v>tema</v>
      </c>
    </row>
    <row r="10" spans="1:22" ht="7.2" customHeight="1" x14ac:dyDescent="0.3">
      <c r="A10" s="3">
        <v>10</v>
      </c>
      <c r="B10" s="17" t="str">
        <f t="shared" si="21"/>
        <v>projeto</v>
      </c>
      <c r="C10" s="1" t="str">
        <f t="shared" ref="C10" si="24">MID(F10,FIND(".",F10,1)+1,100)</f>
        <v>identificador</v>
      </c>
      <c r="D10" s="42" t="s">
        <v>0</v>
      </c>
      <c r="E10" s="2" t="str">
        <f t="shared" si="23"/>
        <v>projeto</v>
      </c>
      <c r="F10" s="18" t="s">
        <v>71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2" t="str">
        <f t="shared" si="7"/>
        <v>Estrutura</v>
      </c>
      <c r="Q10" s="54" t="str">
        <f t="shared" si="8"/>
        <v>Proj.Estrutural</v>
      </c>
      <c r="R10" s="8" t="str">
        <f t="shared" ref="R10" si="25">_xlfn.CONCAT("Propriedade: ",  F10, "    Domínio: ", P10, "     Range: ", Q10)</f>
        <v>Propriedade: tem.identificador    Domínio: Estrutura     Range: Proj.Estrutural</v>
      </c>
      <c r="S10" s="8" t="str">
        <f t="shared" ref="S10" si="26">_xlfn.CONCAT("Valor:  ", C10)</f>
        <v>Valor:  identificador</v>
      </c>
      <c r="T10" s="9" t="s">
        <v>3</v>
      </c>
      <c r="U10" s="10" t="str">
        <f t="shared" ref="U10" si="27">_xlfn.CONCAT("Refere-se a propriedade  ",F10, "  &gt;  ",C10)</f>
        <v>Refere-se a propriedade  tem.identificador  &gt;  identificador</v>
      </c>
      <c r="V10" s="11" t="str">
        <f t="shared" ref="V10" si="28">C10</f>
        <v>identificador</v>
      </c>
    </row>
    <row r="11" spans="1:22" ht="7.2" customHeight="1" x14ac:dyDescent="0.3">
      <c r="A11" s="3">
        <v>11</v>
      </c>
      <c r="B11" s="17" t="str">
        <f t="shared" si="21"/>
        <v>projeto</v>
      </c>
      <c r="C11" s="1" t="str">
        <f t="shared" ref="C11" si="29">MID(F11,FIND(".",F11,1)+1,100)</f>
        <v>descrição</v>
      </c>
      <c r="D11" s="42" t="s">
        <v>0</v>
      </c>
      <c r="E11" s="2" t="str">
        <f t="shared" si="23"/>
        <v>projeto</v>
      </c>
      <c r="F11" s="18" t="s">
        <v>65</v>
      </c>
      <c r="G11" s="19" t="s">
        <v>28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2" t="str">
        <f t="shared" si="7"/>
        <v>Estrutura</v>
      </c>
      <c r="Q11" s="54" t="str">
        <f t="shared" si="8"/>
        <v>Proj.Estrutural</v>
      </c>
      <c r="R11" s="8" t="str">
        <f t="shared" ref="R11" si="30">_xlfn.CONCAT("Propriedade: ",  F11, "    Domínio: ", P11, "     Range: ", Q11)</f>
        <v>Propriedade: tem.descrição    Domínio: Estrutura     Range: Proj.Estrutural</v>
      </c>
      <c r="S11" s="8" t="str">
        <f t="shared" ref="S11" si="31">_xlfn.CONCAT("Valor:  ", C11)</f>
        <v>Valor:  descrição</v>
      </c>
      <c r="T11" s="9" t="s">
        <v>3</v>
      </c>
      <c r="U11" s="10" t="str">
        <f t="shared" ref="U11" si="32">_xlfn.CONCAT("Refere-se a propriedade  ",F11, "  &gt;  ",C11)</f>
        <v>Refere-se a propriedade  tem.descrição  &gt;  descrição</v>
      </c>
      <c r="V11" s="11" t="str">
        <f t="shared" ref="V11" si="33">C11</f>
        <v>descrição</v>
      </c>
    </row>
    <row r="12" spans="1:22" ht="9" customHeight="1" x14ac:dyDescent="0.3">
      <c r="G12" s="21"/>
      <c r="H12" s="21"/>
      <c r="I12" s="21"/>
      <c r="J12" s="21"/>
      <c r="K12" s="21"/>
      <c r="L12" s="21"/>
      <c r="M12" s="21"/>
      <c r="N12" s="21"/>
      <c r="O12" s="21"/>
    </row>
    <row r="13" spans="1:22" ht="9" customHeight="1" x14ac:dyDescent="0.3">
      <c r="G13" s="21"/>
      <c r="H13" s="21"/>
      <c r="I13" s="21"/>
      <c r="J13" s="21"/>
      <c r="K13" s="21"/>
      <c r="L13" s="21"/>
      <c r="M13" s="21"/>
      <c r="N13" s="21"/>
      <c r="O13" s="21"/>
    </row>
    <row r="14" spans="1:22" ht="9" customHeight="1" x14ac:dyDescent="0.3">
      <c r="G14" s="21"/>
      <c r="H14" s="21"/>
      <c r="I14" s="21"/>
      <c r="J14" s="21"/>
      <c r="K14" s="21"/>
      <c r="L14" s="21"/>
      <c r="M14" s="21"/>
      <c r="N14" s="21"/>
      <c r="O14" s="21"/>
    </row>
    <row r="15" spans="1:22" ht="9" customHeight="1" x14ac:dyDescent="0.3">
      <c r="G15" s="21"/>
      <c r="H15" s="21"/>
      <c r="I15" s="21"/>
      <c r="J15" s="21"/>
      <c r="K15" s="21"/>
      <c r="L15" s="21"/>
      <c r="M15" s="21"/>
      <c r="N15" s="21"/>
    </row>
  </sheetData>
  <phoneticPr fontId="1" type="noConversion"/>
  <conditionalFormatting sqref="B2 D2:E2 E4 B7:B11 E7:E11">
    <cfRule type="cellIs" dxfId="10" priority="5" operator="equal">
      <formula>"null"</formula>
    </cfRule>
  </conditionalFormatting>
  <conditionalFormatting sqref="B4:B5">
    <cfRule type="cellIs" dxfId="9" priority="2" operator="equal">
      <formula>"null"</formula>
    </cfRule>
  </conditionalFormatting>
  <conditionalFormatting sqref="D3:D4 D6:D11">
    <cfRule type="cellIs" dxfId="8" priority="3" operator="equal">
      <formula>"null"</formula>
    </cfRule>
  </conditionalFormatting>
  <conditionalFormatting sqref="D5:E5">
    <cfRule type="cellIs" dxfId="7" priority="34" operator="equal">
      <formula>"null"</formula>
    </cfRule>
  </conditionalFormatting>
  <conditionalFormatting sqref="E3">
    <cfRule type="cellIs" dxfId="6" priority="4" operator="equal">
      <formula>"null"</formula>
    </cfRule>
  </conditionalFormatting>
  <conditionalFormatting sqref="E6">
    <cfRule type="cellIs" dxfId="5" priority="31" operator="equal">
      <formula>"null"</formula>
    </cfRule>
  </conditionalFormatting>
  <conditionalFormatting sqref="G1:O11 T2:T11">
    <cfRule type="cellIs" dxfId="4" priority="1" operator="equal">
      <formula>"null"</formula>
    </cfRule>
  </conditionalFormatting>
  <conditionalFormatting sqref="O15 G16:O1048576">
    <cfRule type="cellIs" dxfId="3" priority="47" operator="equal">
      <formula>"null"</formula>
    </cfRule>
  </conditionalFormatting>
  <conditionalFormatting sqref="Q1">
    <cfRule type="cellIs" dxfId="2" priority="27" operator="equal">
      <formula>"null"</formula>
    </cfRule>
  </conditionalFormatting>
  <conditionalFormatting sqref="Q15:Q1048576">
    <cfRule type="cellIs" dxfId="1" priority="4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4" formula="1"/>
    <ignoredError sqref="P2:Q2 Q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4" sqref="C4"/>
    </sheetView>
  </sheetViews>
  <sheetFormatPr defaultColWidth="11.109375" defaultRowHeight="9.6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16.8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8.4" customHeight="1" x14ac:dyDescent="0.15">
      <c r="A2" s="26">
        <v>2</v>
      </c>
      <c r="B2" s="27" t="s">
        <v>110</v>
      </c>
      <c r="C2" s="27" t="s">
        <v>111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8.4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2024-03-28T18:17:06Z</dcterms:modified>
</cp:coreProperties>
</file>