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RON\"/>
    </mc:Choice>
  </mc:AlternateContent>
  <xr:revisionPtr revIDLastSave="0" documentId="13_ncr:1_{9E2EDC9B-1C8B-46C8-BCCD-285394F1F32F}" xr6:coauthVersionLast="47" xr6:coauthVersionMax="47" xr10:uidLastSave="{00000000-0000-0000-0000-000000000000}"/>
  <bookViews>
    <workbookView xWindow="-120" yWindow="-120" windowWidth="29040" windowHeight="15990" activeTab="2" xr2:uid="{6AA21774-678E-47D1-B8DD-6444A2CEB00E}"/>
  </bookViews>
  <sheets>
    <sheet name="Projeto" sheetId="26" r:id="rId1"/>
    <sheet name="Anotar" sheetId="28" r:id="rId2"/>
    <sheet name="Classes" sheetId="29" r:id="rId3"/>
    <sheet name="Proprie" sheetId="9" r:id="rId4"/>
    <sheet name="Disjunt" sheetId="3" r:id="rId5"/>
    <sheet name="Interop" sheetId="27" r:id="rId6"/>
    <sheet name="FatosIn" sheetId="30" r:id="rId7"/>
    <sheet name="ExemplosDL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0" l="1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W24" i="29"/>
  <c r="U24" i="29"/>
  <c r="T24" i="29"/>
  <c r="S24" i="29"/>
  <c r="O24" i="29"/>
  <c r="N24" i="29"/>
  <c r="M24" i="29"/>
  <c r="L24" i="29"/>
  <c r="W23" i="29"/>
  <c r="U23" i="29"/>
  <c r="T23" i="29"/>
  <c r="S23" i="29"/>
  <c r="O23" i="29"/>
  <c r="N23" i="29"/>
  <c r="M23" i="29"/>
  <c r="L23" i="29"/>
  <c r="W22" i="29"/>
  <c r="U22" i="29"/>
  <c r="T22" i="29"/>
  <c r="S22" i="29"/>
  <c r="O22" i="29"/>
  <c r="N22" i="29"/>
  <c r="M22" i="29"/>
  <c r="L22" i="29"/>
  <c r="W21" i="29"/>
  <c r="U21" i="29"/>
  <c r="T21" i="29"/>
  <c r="S21" i="29"/>
  <c r="O21" i="29"/>
  <c r="N21" i="29"/>
  <c r="M21" i="29"/>
  <c r="L21" i="29"/>
  <c r="W20" i="29"/>
  <c r="U20" i="29"/>
  <c r="T20" i="29"/>
  <c r="S20" i="29"/>
  <c r="O20" i="29"/>
  <c r="N20" i="29"/>
  <c r="M20" i="29"/>
  <c r="L20" i="29"/>
  <c r="W19" i="29"/>
  <c r="U19" i="29"/>
  <c r="T19" i="29"/>
  <c r="S19" i="29"/>
  <c r="O19" i="29"/>
  <c r="N19" i="29"/>
  <c r="M19" i="29"/>
  <c r="L19" i="29"/>
  <c r="W18" i="29"/>
  <c r="U18" i="29"/>
  <c r="T18" i="29"/>
  <c r="S18" i="29"/>
  <c r="O18" i="29"/>
  <c r="N18" i="29"/>
  <c r="M18" i="29"/>
  <c r="L18" i="29"/>
  <c r="W17" i="29"/>
  <c r="U17" i="29"/>
  <c r="T17" i="29"/>
  <c r="S17" i="29"/>
  <c r="O17" i="29"/>
  <c r="N17" i="29"/>
  <c r="M17" i="29"/>
  <c r="L17" i="29"/>
  <c r="W16" i="29"/>
  <c r="U16" i="29"/>
  <c r="T16" i="29"/>
  <c r="S16" i="29"/>
  <c r="O16" i="29"/>
  <c r="N16" i="29"/>
  <c r="M16" i="29"/>
  <c r="L16" i="29"/>
  <c r="W15" i="29"/>
  <c r="U15" i="29"/>
  <c r="T15" i="29"/>
  <c r="S15" i="29"/>
  <c r="O15" i="29"/>
  <c r="N15" i="29"/>
  <c r="M15" i="29"/>
  <c r="L15" i="29"/>
  <c r="W14" i="29"/>
  <c r="U14" i="29"/>
  <c r="T14" i="29"/>
  <c r="S14" i="29"/>
  <c r="O14" i="29"/>
  <c r="N14" i="29"/>
  <c r="M14" i="29"/>
  <c r="L14" i="29"/>
  <c r="W13" i="29"/>
  <c r="U13" i="29"/>
  <c r="T13" i="29"/>
  <c r="S13" i="29"/>
  <c r="O13" i="29"/>
  <c r="N13" i="29"/>
  <c r="M13" i="29"/>
  <c r="L13" i="29"/>
  <c r="W12" i="29"/>
  <c r="U12" i="29"/>
  <c r="T12" i="29"/>
  <c r="S12" i="29"/>
  <c r="O12" i="29"/>
  <c r="N12" i="29"/>
  <c r="M12" i="29"/>
  <c r="L12" i="29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5" i="29"/>
  <c r="U5" i="29"/>
  <c r="T5" i="29"/>
  <c r="S5" i="29"/>
  <c r="O5" i="29"/>
  <c r="N5" i="29"/>
  <c r="M5" i="29"/>
  <c r="L5" i="29"/>
  <c r="W4" i="29"/>
  <c r="U4" i="29"/>
  <c r="T4" i="29"/>
  <c r="S4" i="29"/>
  <c r="O4" i="29"/>
  <c r="N4" i="29"/>
  <c r="M4" i="29"/>
  <c r="L4" i="29"/>
  <c r="W3" i="29"/>
  <c r="U3" i="29"/>
  <c r="T3" i="29"/>
  <c r="S3" i="29"/>
  <c r="O3" i="29"/>
  <c r="N3" i="29"/>
  <c r="M3" i="29"/>
  <c r="L3" i="29"/>
  <c r="W2" i="29"/>
  <c r="U2" i="29"/>
  <c r="T2" i="29"/>
  <c r="S2" i="29"/>
  <c r="O2" i="29"/>
  <c r="N2" i="29"/>
  <c r="M2" i="29"/>
  <c r="L2" i="29"/>
  <c r="C73" i="9"/>
  <c r="F73" i="9" s="1"/>
  <c r="G73" i="9"/>
  <c r="G72" i="9"/>
  <c r="G71" i="9"/>
  <c r="F18" i="9"/>
  <c r="F22" i="9"/>
  <c r="F26" i="9"/>
  <c r="F32" i="9"/>
  <c r="F39" i="9"/>
  <c r="F45" i="9"/>
  <c r="F54" i="9"/>
  <c r="F63" i="9"/>
  <c r="F68" i="9"/>
  <c r="U68" i="9"/>
  <c r="G68" i="9"/>
  <c r="G69" i="9"/>
  <c r="G70" i="9"/>
  <c r="C69" i="9"/>
  <c r="C70" i="9" s="1"/>
  <c r="U70" i="9" s="1"/>
  <c r="U18" i="9"/>
  <c r="U22" i="9"/>
  <c r="U26" i="9"/>
  <c r="U32" i="9"/>
  <c r="U39" i="9"/>
  <c r="U45" i="9"/>
  <c r="U54" i="9"/>
  <c r="U63" i="9"/>
  <c r="G63" i="9"/>
  <c r="G64" i="9"/>
  <c r="G65" i="9"/>
  <c r="G66" i="9"/>
  <c r="G67" i="9"/>
  <c r="C64" i="9"/>
  <c r="C65" i="9" s="1"/>
  <c r="C66" i="9" s="1"/>
  <c r="C67" i="9" s="1"/>
  <c r="U67" i="9" s="1"/>
  <c r="G62" i="9"/>
  <c r="G61" i="9"/>
  <c r="G60" i="9"/>
  <c r="G59" i="9"/>
  <c r="G58" i="9"/>
  <c r="G57" i="9"/>
  <c r="G56" i="9"/>
  <c r="G55" i="9"/>
  <c r="C55" i="9"/>
  <c r="U55" i="9" s="1"/>
  <c r="G54" i="9"/>
  <c r="G53" i="9"/>
  <c r="G52" i="9"/>
  <c r="G51" i="9"/>
  <c r="G50" i="9"/>
  <c r="G49" i="9"/>
  <c r="G48" i="9"/>
  <c r="G47" i="9"/>
  <c r="G46" i="9"/>
  <c r="C46" i="9"/>
  <c r="U46" i="9" s="1"/>
  <c r="G45" i="9"/>
  <c r="G44" i="9"/>
  <c r="G43" i="9"/>
  <c r="G42" i="9"/>
  <c r="G41" i="9"/>
  <c r="G40" i="9"/>
  <c r="C40" i="9"/>
  <c r="U40" i="9" s="1"/>
  <c r="G39" i="9"/>
  <c r="V39" i="9" s="1"/>
  <c r="G38" i="9"/>
  <c r="G37" i="9"/>
  <c r="G36" i="9"/>
  <c r="G35" i="9"/>
  <c r="G34" i="9"/>
  <c r="G33" i="9"/>
  <c r="C33" i="9"/>
  <c r="C34" i="9" s="1"/>
  <c r="F34" i="9" s="1"/>
  <c r="G32" i="9"/>
  <c r="G31" i="9"/>
  <c r="G30" i="9"/>
  <c r="G29" i="9"/>
  <c r="G28" i="9"/>
  <c r="G27" i="9"/>
  <c r="C27" i="9"/>
  <c r="F27" i="9" s="1"/>
  <c r="G26" i="9"/>
  <c r="G25" i="9"/>
  <c r="G24" i="9"/>
  <c r="G23" i="9"/>
  <c r="C23" i="9"/>
  <c r="U23" i="9" s="1"/>
  <c r="G22" i="9"/>
  <c r="G21" i="9"/>
  <c r="G20" i="9"/>
  <c r="G19" i="9"/>
  <c r="C19" i="9"/>
  <c r="U19" i="9" s="1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C3" i="9"/>
  <c r="U3" i="9" s="1"/>
  <c r="B3" i="9"/>
  <c r="B4" i="9" s="1"/>
  <c r="B5" i="9" s="1"/>
  <c r="B6" i="9" s="1"/>
  <c r="B7" i="9" s="1"/>
  <c r="B8" i="9" s="1"/>
  <c r="B9" i="9" s="1"/>
  <c r="B10" i="9" s="1"/>
  <c r="B11" i="9" s="1"/>
  <c r="U2" i="9"/>
  <c r="G2" i="9"/>
  <c r="F2" i="9"/>
  <c r="B6" i="26"/>
  <c r="B5" i="26"/>
  <c r="F40" i="9" l="1"/>
  <c r="V54" i="9"/>
  <c r="V73" i="9"/>
  <c r="U73" i="9"/>
  <c r="F64" i="9"/>
  <c r="V40" i="9"/>
  <c r="V68" i="9"/>
  <c r="C71" i="9"/>
  <c r="V64" i="9"/>
  <c r="F67" i="9"/>
  <c r="V67" i="9" s="1"/>
  <c r="F55" i="9"/>
  <c r="V55" i="9" s="1"/>
  <c r="F23" i="9"/>
  <c r="V23" i="9" s="1"/>
  <c r="F19" i="9"/>
  <c r="F70" i="9"/>
  <c r="V70" i="9" s="1"/>
  <c r="F66" i="9"/>
  <c r="V66" i="9" s="1"/>
  <c r="F46" i="9"/>
  <c r="V46" i="9" s="1"/>
  <c r="F69" i="9"/>
  <c r="V69" i="9" s="1"/>
  <c r="F65" i="9"/>
  <c r="V65" i="9" s="1"/>
  <c r="F33" i="9"/>
  <c r="V33" i="9" s="1"/>
  <c r="V45" i="9"/>
  <c r="V63" i="9"/>
  <c r="U69" i="9"/>
  <c r="V34" i="9"/>
  <c r="V22" i="9"/>
  <c r="V27" i="9"/>
  <c r="V18" i="9"/>
  <c r="V26" i="9"/>
  <c r="V32" i="9"/>
  <c r="U34" i="9"/>
  <c r="U66" i="9"/>
  <c r="U64" i="9"/>
  <c r="U65" i="9"/>
  <c r="U33" i="9"/>
  <c r="U27" i="9"/>
  <c r="C47" i="9"/>
  <c r="F47" i="9" s="1"/>
  <c r="V47" i="9" s="1"/>
  <c r="C41" i="9"/>
  <c r="C43" i="9"/>
  <c r="C24" i="9"/>
  <c r="F24" i="9" s="1"/>
  <c r="C28" i="9"/>
  <c r="B16" i="9"/>
  <c r="B12" i="9"/>
  <c r="V2" i="9"/>
  <c r="C4" i="9"/>
  <c r="U4" i="9" s="1"/>
  <c r="F3" i="9"/>
  <c r="V3" i="9" s="1"/>
  <c r="C20" i="9"/>
  <c r="V19" i="9"/>
  <c r="C35" i="9"/>
  <c r="C56" i="9"/>
  <c r="U71" i="9" l="1"/>
  <c r="C72" i="9"/>
  <c r="F71" i="9"/>
  <c r="V71" i="9" s="1"/>
  <c r="U56" i="9"/>
  <c r="F56" i="9"/>
  <c r="V56" i="9" s="1"/>
  <c r="U20" i="9"/>
  <c r="F20" i="9"/>
  <c r="V20" i="9" s="1"/>
  <c r="U43" i="9"/>
  <c r="F43" i="9"/>
  <c r="V43" i="9" s="1"/>
  <c r="U41" i="9"/>
  <c r="F41" i="9"/>
  <c r="V41" i="9" s="1"/>
  <c r="U35" i="9"/>
  <c r="F35" i="9"/>
  <c r="V35" i="9" s="1"/>
  <c r="U28" i="9"/>
  <c r="F28" i="9"/>
  <c r="V28" i="9" s="1"/>
  <c r="C48" i="9"/>
  <c r="C49" i="9" s="1"/>
  <c r="U47" i="9"/>
  <c r="V24" i="9"/>
  <c r="U24" i="9"/>
  <c r="C29" i="9"/>
  <c r="C30" i="9" s="1"/>
  <c r="C25" i="9"/>
  <c r="C44" i="9"/>
  <c r="C42" i="9"/>
  <c r="C21" i="9"/>
  <c r="C57" i="9"/>
  <c r="B17" i="9"/>
  <c r="B13" i="9"/>
  <c r="C36" i="9"/>
  <c r="F4" i="9"/>
  <c r="V4" i="9" s="1"/>
  <c r="C5" i="9"/>
  <c r="U5" i="9" s="1"/>
  <c r="B22" i="9"/>
  <c r="B25" i="9" s="1"/>
  <c r="B26" i="9"/>
  <c r="B32" i="9" s="1"/>
  <c r="B38" i="9" s="1"/>
  <c r="B44" i="9" s="1"/>
  <c r="B52" i="9" s="1"/>
  <c r="B58" i="9" s="1"/>
  <c r="U72" i="9" l="1"/>
  <c r="F72" i="9"/>
  <c r="V72" i="9" s="1"/>
  <c r="U57" i="9"/>
  <c r="F57" i="9"/>
  <c r="V57" i="9" s="1"/>
  <c r="U44" i="9"/>
  <c r="F44" i="9"/>
  <c r="V44" i="9" s="1"/>
  <c r="U21" i="9"/>
  <c r="F21" i="9"/>
  <c r="V21" i="9" s="1"/>
  <c r="U25" i="9"/>
  <c r="F25" i="9"/>
  <c r="V25" i="9" s="1"/>
  <c r="U49" i="9"/>
  <c r="F49" i="9"/>
  <c r="V49" i="9" s="1"/>
  <c r="U30" i="9"/>
  <c r="F30" i="9"/>
  <c r="V30" i="9" s="1"/>
  <c r="U29" i="9"/>
  <c r="F29" i="9"/>
  <c r="V29" i="9" s="1"/>
  <c r="U36" i="9"/>
  <c r="F36" i="9"/>
  <c r="V36" i="9" s="1"/>
  <c r="U42" i="9"/>
  <c r="F42" i="9"/>
  <c r="V42" i="9" s="1"/>
  <c r="U48" i="9"/>
  <c r="F48" i="9"/>
  <c r="V48" i="9" s="1"/>
  <c r="B18" i="9"/>
  <c r="B14" i="9"/>
  <c r="C37" i="9"/>
  <c r="C31" i="9"/>
  <c r="C58" i="9"/>
  <c r="C6" i="9"/>
  <c r="U6" i="9" s="1"/>
  <c r="F5" i="9"/>
  <c r="V5" i="9" s="1"/>
  <c r="C50" i="9"/>
  <c r="B27" i="9"/>
  <c r="B33" i="9" s="1"/>
  <c r="B39" i="9" s="1"/>
  <c r="B45" i="9" s="1"/>
  <c r="B23" i="9"/>
  <c r="U37" i="9" l="1"/>
  <c r="F37" i="9"/>
  <c r="V37" i="9" s="1"/>
  <c r="U50" i="9"/>
  <c r="F50" i="9"/>
  <c r="V50" i="9" s="1"/>
  <c r="U58" i="9"/>
  <c r="F58" i="9"/>
  <c r="V58" i="9" s="1"/>
  <c r="U31" i="9"/>
  <c r="F31" i="9"/>
  <c r="V31" i="9" s="1"/>
  <c r="C59" i="9"/>
  <c r="B28" i="9"/>
  <c r="B34" i="9" s="1"/>
  <c r="B40" i="9" s="1"/>
  <c r="B46" i="9" s="1"/>
  <c r="B54" i="9" s="1"/>
  <c r="B60" i="9" s="1"/>
  <c r="B65" i="9" s="1"/>
  <c r="B70" i="9" s="1"/>
  <c r="B24" i="9"/>
  <c r="B53" i="9"/>
  <c r="B59" i="9" s="1"/>
  <c r="B64" i="9" s="1"/>
  <c r="B69" i="9" s="1"/>
  <c r="B73" i="9" s="1"/>
  <c r="B49" i="9"/>
  <c r="C7" i="9"/>
  <c r="U7" i="9" s="1"/>
  <c r="F6" i="9"/>
  <c r="V6" i="9" s="1"/>
  <c r="B19" i="9"/>
  <c r="B29" i="9" s="1"/>
  <c r="B35" i="9" s="1"/>
  <c r="B41" i="9" s="1"/>
  <c r="B47" i="9" s="1"/>
  <c r="B55" i="9" s="1"/>
  <c r="B61" i="9" s="1"/>
  <c r="B66" i="9" s="1"/>
  <c r="B20" i="9"/>
  <c r="B30" i="9" s="1"/>
  <c r="B36" i="9" s="1"/>
  <c r="B42" i="9" s="1"/>
  <c r="B48" i="9" s="1"/>
  <c r="B15" i="9"/>
  <c r="B21" i="9" s="1"/>
  <c r="B31" i="9" s="1"/>
  <c r="B37" i="9" s="1"/>
  <c r="B43" i="9" s="1"/>
  <c r="B51" i="9" s="1"/>
  <c r="B57" i="9" s="1"/>
  <c r="B63" i="9" s="1"/>
  <c r="B68" i="9" s="1"/>
  <c r="C51" i="9"/>
  <c r="C38" i="9"/>
  <c r="B72" i="9" l="1"/>
  <c r="U51" i="9"/>
  <c r="F51" i="9"/>
  <c r="V51" i="9" s="1"/>
  <c r="U38" i="9"/>
  <c r="F38" i="9"/>
  <c r="U59" i="9"/>
  <c r="F59" i="9"/>
  <c r="V59" i="9" s="1"/>
  <c r="C8" i="9"/>
  <c r="U8" i="9" s="1"/>
  <c r="F7" i="9"/>
  <c r="V7" i="9" s="1"/>
  <c r="B50" i="9"/>
  <c r="B56" i="9"/>
  <c r="B62" i="9" s="1"/>
  <c r="B67" i="9" s="1"/>
  <c r="B71" i="9" s="1"/>
  <c r="C60" i="9"/>
  <c r="V38" i="9"/>
  <c r="C52" i="9"/>
  <c r="U60" i="9" l="1"/>
  <c r="F60" i="9"/>
  <c r="V60" i="9" s="1"/>
  <c r="U52" i="9"/>
  <c r="F52" i="9"/>
  <c r="V52" i="9" s="1"/>
  <c r="C61" i="9"/>
  <c r="C53" i="9"/>
  <c r="F8" i="9"/>
  <c r="V8" i="9" s="1"/>
  <c r="C9" i="9"/>
  <c r="U9" i="9" s="1"/>
  <c r="U53" i="9" l="1"/>
  <c r="F53" i="9"/>
  <c r="V53" i="9" s="1"/>
  <c r="U61" i="9"/>
  <c r="F61" i="9"/>
  <c r="V61" i="9" s="1"/>
  <c r="C10" i="9"/>
  <c r="U10" i="9" s="1"/>
  <c r="F9" i="9"/>
  <c r="V9" i="9" s="1"/>
  <c r="C62" i="9"/>
  <c r="U62" i="9" l="1"/>
  <c r="F62" i="9"/>
  <c r="V62" i="9" s="1"/>
  <c r="C11" i="9"/>
  <c r="U11" i="9" s="1"/>
  <c r="F10" i="9"/>
  <c r="V10" i="9" s="1"/>
  <c r="C16" i="9" l="1"/>
  <c r="C12" i="9"/>
  <c r="U12" i="9" s="1"/>
  <c r="F11" i="9"/>
  <c r="V11" i="9" s="1"/>
  <c r="U16" i="9" l="1"/>
  <c r="F16" i="9"/>
  <c r="C17" i="9"/>
  <c r="F12" i="9"/>
  <c r="V12" i="9" s="1"/>
  <c r="C13" i="9"/>
  <c r="U13" i="9" s="1"/>
  <c r="V16" i="9"/>
  <c r="U17" i="9" l="1"/>
  <c r="F17" i="9"/>
  <c r="V17" i="9" s="1"/>
  <c r="C14" i="9"/>
  <c r="F13" i="9"/>
  <c r="V13" i="9" s="1"/>
  <c r="U14" i="9" l="1"/>
  <c r="F14" i="9"/>
  <c r="V14" i="9" s="1"/>
  <c r="C15" i="9"/>
  <c r="U15" i="9" l="1"/>
  <c r="F15" i="9"/>
  <c r="V15" i="9" s="1"/>
</calcChain>
</file>

<file path=xl/sharedStrings.xml><?xml version="1.0" encoding="utf-8"?>
<sst xmlns="http://schemas.openxmlformats.org/spreadsheetml/2006/main" count="2636" uniqueCount="402">
  <si>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</si>
  <si>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</si>
  <si>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</si>
  <si>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</si>
  <si>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</si>
  <si>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</si>
  <si>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</si>
  <si>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</si>
  <si>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</si>
  <si>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</si>
  <si>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</si>
  <si>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</si>
  <si>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</si>
  <si>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</si>
  <si>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</si>
  <si>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</si>
  <si>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</si>
  <si>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</si>
  <si>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</si>
  <si>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</si>
  <si>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</si>
  <si>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</si>
  <si>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</si>
  <si>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</si>
  <si>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</si>
  <si>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</si>
  <si>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</si>
  <si>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</si>
  <si>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</si>
  <si>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</si>
  <si>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</si>
  <si>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</si>
  <si>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</si>
  <si>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</si>
  <si>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</si>
  <si>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</si>
  <si>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</si>
  <si>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</si>
  <si>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</si>
  <si>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</si>
  <si>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</si>
  <si>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</si>
  <si>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Functional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</si>
  <si>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</si>
  <si>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</si>
  <si>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</si>
  <si>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</si>
  <si>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</si>
  <si>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</si>
  <si>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</si>
  <si>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</si>
  <si>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</si>
  <si>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</si>
  <si>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xsd:dateTime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</si>
  <si>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</si>
  <si>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</si>
  <si>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</si>
  <si>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</si>
  <si>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</si>
  <si>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</si>
  <si>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</si>
  <si>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</si>
  <si>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</si>
  <si>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</si>
  <si>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</si>
  <si>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Transitive</t>
  </si>
  <si>
    <t>Reflexive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</si>
  <si>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</si>
  <si>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</si>
  <si>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</si>
  <si>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</si>
  <si>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</si>
  <si>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</si>
  <si>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</si>
  <si>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</si>
  <si>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Ideação</t>
  </si>
  <si>
    <t>Simulação</t>
  </si>
  <si>
    <t>Planejamento</t>
  </si>
  <si>
    <t>Operação</t>
  </si>
  <si>
    <t>xsd:double</t>
  </si>
  <si>
    <t>Construção</t>
  </si>
  <si>
    <t>Projetual</t>
  </si>
  <si>
    <t>Indivíduo</t>
  </si>
  <si>
    <t>Valor</t>
  </si>
  <si>
    <t>Dur.T</t>
  </si>
  <si>
    <t>Global.VU</t>
  </si>
  <si>
    <t>descrição</t>
  </si>
  <si>
    <t>"Duração Total pertence ao processo Global.VU"</t>
  </si>
  <si>
    <t>Dur.P</t>
  </si>
  <si>
    <t>"Duração Parcial de um evento."</t>
  </si>
  <si>
    <t>Data0</t>
  </si>
  <si>
    <t>"Data Inicial do empreendimento."</t>
  </si>
  <si>
    <t>Hora0</t>
  </si>
  <si>
    <t>"Horário Inicial do empreendimento."</t>
  </si>
  <si>
    <t>DataW</t>
  </si>
  <si>
    <t>"Data Final do empreendimento."</t>
  </si>
  <si>
    <t>HoraW</t>
  </si>
  <si>
    <t>"Horário Final do empreendimento."</t>
  </si>
  <si>
    <t>DataI</t>
  </si>
  <si>
    <t>"Data Inicial de um evento acontecido."</t>
  </si>
  <si>
    <t>HoraI</t>
  </si>
  <si>
    <t>"Horário Inicial de um evento acontecido."</t>
  </si>
  <si>
    <t>DataF</t>
  </si>
  <si>
    <t>HoraF</t>
  </si>
  <si>
    <t>"Horário Final de um evento acontecido."</t>
  </si>
  <si>
    <t>Crono.Zero</t>
  </si>
  <si>
    <t>"Momento cronológico declarado como o início absoluto do empreendimento."</t>
  </si>
  <si>
    <t>Crono.Omega</t>
  </si>
  <si>
    <t>"Momento cronológico declarado como o final do empreendimento. Pode ficar em aberto."</t>
  </si>
  <si>
    <t>Crono.I1</t>
  </si>
  <si>
    <t>"Momento cronológico inicial de um evento com data e hora."</t>
  </si>
  <si>
    <t>Crono.F1</t>
  </si>
  <si>
    <t>"Momento cronológico final de um evento com data e hora."</t>
  </si>
  <si>
    <t>"Processo global da vida util do emprendimento. Engloba todas as etapas."</t>
  </si>
  <si>
    <t>Concepção</t>
  </si>
  <si>
    <t>"Etapa específica: uma etapa necessária durante a concepção."</t>
  </si>
  <si>
    <t>Legalização</t>
  </si>
  <si>
    <t>"Etapa específica: uma etapa necessária durante a legalização."</t>
  </si>
  <si>
    <t>Definição</t>
  </si>
  <si>
    <t>"Etapa específica: uma etapa necessária durante a definição projetual."</t>
  </si>
  <si>
    <t>Finalização</t>
  </si>
  <si>
    <t>"Etapa específica: uma etapa necessária durante a finalização projetual."</t>
  </si>
  <si>
    <t>Construtiva</t>
  </si>
  <si>
    <t>"Etapa específica: uma etapa necessária durante a construção."</t>
  </si>
  <si>
    <t>Entrega</t>
  </si>
  <si>
    <t>"Etapa específica: uma etapa necessária durante a entrega."</t>
  </si>
  <si>
    <t>Operacional</t>
  </si>
  <si>
    <t>"Etapa específica: uma etapa necessária durante a operação."</t>
  </si>
  <si>
    <t>Reunião.Investidores</t>
  </si>
  <si>
    <t>"Evento acontecido relativo a etapas iniciais do empreendimento."</t>
  </si>
  <si>
    <t>Estudo.A01</t>
  </si>
  <si>
    <t>"Evento acontecido relativo a etapas de definição projetual."</t>
  </si>
  <si>
    <t>Estudo.A02</t>
  </si>
  <si>
    <t>Programa.P01</t>
  </si>
  <si>
    <t>Levantamento</t>
  </si>
  <si>
    <t>Licenciamento</t>
  </si>
  <si>
    <t>ProjetoBásico</t>
  </si>
  <si>
    <t>Anteprojeto</t>
  </si>
  <si>
    <t>ProjetoExecutivo</t>
  </si>
  <si>
    <t>ProjetoAsBuilt</t>
  </si>
  <si>
    <t>TesteAcustico.01</t>
  </si>
  <si>
    <t>"Evento acontecido relativo a simuladações e testes projetuais."</t>
  </si>
  <si>
    <t>TesteEscape.01</t>
  </si>
  <si>
    <t>Cantero.01</t>
  </si>
  <si>
    <t>"Evento planejado para acontecer em projeto ou obra."</t>
  </si>
  <si>
    <t>Alv.Térreo</t>
  </si>
  <si>
    <t>Alv.Andar1</t>
  </si>
  <si>
    <t>"Evento real acontecido em projeto ou obra."</t>
  </si>
  <si>
    <t>Alv.Andar2</t>
  </si>
  <si>
    <t>Liga.Bomba</t>
  </si>
  <si>
    <t>"Evento real acontecido em etapa operacional do empreendimento."</t>
  </si>
  <si>
    <t>Reparação.Elevador</t>
  </si>
  <si>
    <t>Obrigatório</t>
  </si>
  <si>
    <t>"Evento que tem que acontecer."</t>
  </si>
  <si>
    <t>Opcional</t>
  </si>
  <si>
    <t>"Evento não necessário mas que pode acontecer."</t>
  </si>
  <si>
    <t>Esperado</t>
  </si>
  <si>
    <t>"Evento de acontecimento normal."</t>
  </si>
  <si>
    <t>Inesperado</t>
  </si>
  <si>
    <t>"Evento de acontecimento anormal."</t>
  </si>
  <si>
    <t>Único</t>
  </si>
  <si>
    <t>"Evento que acontece sem necessidade de repetição."</t>
  </si>
  <si>
    <t>Regular</t>
  </si>
  <si>
    <t>"Evento que acontece regularmente."</t>
  </si>
  <si>
    <t>Periódico</t>
  </si>
  <si>
    <t>"Evento que acontece repetidamente com um ritmo."</t>
  </si>
  <si>
    <t>Aperiódico</t>
  </si>
  <si>
    <t>"Evento que acontece repetidamente sem um ritmo."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</si>
  <si>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</si>
  <si>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</si>
  <si>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</si>
  <si>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</si>
  <si>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</si>
  <si>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</si>
  <si>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</si>
  <si>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</si>
  <si>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</si>
  <si>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</si>
  <si>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</si>
  <si>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</si>
  <si>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</si>
  <si>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</si>
  <si>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</si>
  <si>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</si>
  <si>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</si>
  <si>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</si>
  <si>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</si>
  <si>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</si>
  <si>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</si>
  <si>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</si>
  <si>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</si>
  <si>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</si>
  <si>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</si>
  <si>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</si>
  <si>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</si>
  <si>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</si>
  <si>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>Explicación</t>
  </si>
  <si>
    <t>Conceitos de elementos temporais</t>
  </si>
  <si>
    <t>Formalizar conceitos de elementos temporais</t>
  </si>
  <si>
    <t>Formalizar conceptos de elementos temporales</t>
  </si>
  <si>
    <t>bim:</t>
  </si>
  <si>
    <t>0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</si>
  <si>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</si>
  <si>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</si>
  <si>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</si>
  <si>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</si>
  <si>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</si>
  <si>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</si>
  <si>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</si>
  <si>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</si>
  <si>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</si>
  <si>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</si>
  <si>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</si>
  <si>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</si>
  <si>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</si>
  <si>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</si>
  <si>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</si>
  <si>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</si>
  <si>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</si>
  <si>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</si>
  <si>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</si>
  <si>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</si>
  <si>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</si>
  <si>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</si>
  <si>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</si>
  <si>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</si>
  <si>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</si>
  <si>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Año</t>
  </si>
  <si>
    <t>Día</t>
  </si>
  <si>
    <t>Cronómetro iniciar</t>
  </si>
  <si>
    <t>Cronómetro finalizar</t>
  </si>
  <si>
    <t>Intervalo de tiempo</t>
  </si>
  <si>
    <t>Intervalo de tempo</t>
  </si>
  <si>
    <t>Evento de fase de planeamiento</t>
  </si>
  <si>
    <t>Evento en fase de concepción</t>
  </si>
  <si>
    <t>Evento en fase de proyecto</t>
  </si>
  <si>
    <t>Evento de simulación</t>
  </si>
  <si>
    <t>Evento de fase de obra</t>
  </si>
  <si>
    <t>Evento de fase de operación</t>
  </si>
  <si>
    <t>Década</t>
  </si>
  <si>
    <t>Século</t>
  </si>
  <si>
    <t>Siglo</t>
  </si>
  <si>
    <t>Cronómetro.I</t>
  </si>
  <si>
    <t>Cronómetro.F</t>
  </si>
  <si>
    <t>Fase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</si>
  <si>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</si>
  <si>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</si>
  <si>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</si>
  <si>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</si>
  <si>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</si>
  <si>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</si>
  <si>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</si>
  <si>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</si>
  <si>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</si>
  <si>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</si>
  <si>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</si>
  <si>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</si>
  <si>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</si>
  <si>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</si>
  <si>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</si>
  <si>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</si>
  <si>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</si>
  <si>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</si>
  <si>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</si>
  <si>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</si>
  <si>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</si>
  <si>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p_endereçar</t>
  </si>
  <si>
    <t>tem_continente</t>
  </si>
  <si>
    <t>BIMData</t>
  </si>
  <si>
    <t>tem_país</t>
  </si>
  <si>
    <t>tem_estado</t>
  </si>
  <si>
    <t>tem_cidade</t>
  </si>
  <si>
    <t>tem_distrito</t>
  </si>
  <si>
    <t>tem_bairro</t>
  </si>
  <si>
    <t>tem_nome_logradouro</t>
  </si>
  <si>
    <t>tem_número</t>
  </si>
  <si>
    <t>tem_conj</t>
  </si>
  <si>
    <t>tem_grpo</t>
  </si>
  <si>
    <t>tem_bloc</t>
  </si>
  <si>
    <t>tem_AP</t>
  </si>
  <si>
    <t>tem_RA</t>
  </si>
  <si>
    <t>tem_CEP</t>
  </si>
  <si>
    <t>tem_cx_postal</t>
  </si>
  <si>
    <t>tem_e_mail</t>
  </si>
  <si>
    <t>p_geolocalizar</t>
  </si>
  <si>
    <t>tem_latitude</t>
  </si>
  <si>
    <t>tem_longitude</t>
  </si>
  <si>
    <t>tem_altitude</t>
  </si>
  <si>
    <t>tem_geocode</t>
  </si>
  <si>
    <t>p_relacionar</t>
  </si>
  <si>
    <t>é_dentro_de</t>
  </si>
  <si>
    <t>é_conectado_a</t>
  </si>
  <si>
    <t>é_parte_de</t>
  </si>
  <si>
    <t>é_agrupado_com</t>
  </si>
  <si>
    <t>p_classificar</t>
  </si>
  <si>
    <t>é_categoria</t>
  </si>
  <si>
    <t>é_classe</t>
  </si>
  <si>
    <t>é_tipo</t>
  </si>
  <si>
    <t>é_entidade</t>
  </si>
  <si>
    <t>é_link</t>
  </si>
  <si>
    <t>é_grupo</t>
  </si>
  <si>
    <t>p_identificar</t>
  </si>
  <si>
    <t>tem_código</t>
  </si>
  <si>
    <t>tem_nome</t>
  </si>
  <si>
    <t>tem_id</t>
  </si>
  <si>
    <t>tem_uri</t>
  </si>
  <si>
    <t>tem_tema</t>
  </si>
  <si>
    <t>tem_vol</t>
  </si>
  <si>
    <t>tem_descrição</t>
  </si>
  <si>
    <t>p_definir</t>
  </si>
  <si>
    <t>é_ambiente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</si>
  <si>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</si>
  <si>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</si>
  <si>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</si>
  <si>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</si>
  <si>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</si>
  <si>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</si>
  <si>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</si>
  <si>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</si>
  <si>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</si>
  <si>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</si>
  <si>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</si>
  <si>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é_zona</t>
  </si>
  <si>
    <t>é_núcleo</t>
  </si>
  <si>
    <t>é_setor</t>
  </si>
  <si>
    <t>é_divisão</t>
  </si>
  <si>
    <t>é_departamento</t>
  </si>
  <si>
    <t>p_contratar</t>
  </si>
  <si>
    <t>é_contrato</t>
  </si>
  <si>
    <t>é_empresa</t>
  </si>
  <si>
    <t>é_contratista</t>
  </si>
  <si>
    <t>é_subcontratista</t>
  </si>
  <si>
    <t>é_autor</t>
  </si>
  <si>
    <t>é_cnpj</t>
  </si>
  <si>
    <t>é_cpf</t>
  </si>
  <si>
    <t>é_processo</t>
  </si>
  <si>
    <t>é_processo_sei</t>
  </si>
  <si>
    <t>p_durar</t>
  </si>
  <si>
    <t>tem_duração</t>
  </si>
  <si>
    <t>tem_início</t>
  </si>
  <si>
    <t>tem_final</t>
  </si>
  <si>
    <t>tem_data</t>
  </si>
  <si>
    <t>tem_horário</t>
  </si>
  <si>
    <t>p_cronometrar</t>
  </si>
  <si>
    <t>é_simultâneo</t>
  </si>
  <si>
    <t>é_marca_inicial</t>
  </si>
  <si>
    <t>é_marca_final</t>
  </si>
  <si>
    <t>é_posterior</t>
  </si>
  <si>
    <t>é_anterior</t>
  </si>
  <si>
    <t>no_momento</t>
  </si>
  <si>
    <t>nome</t>
  </si>
  <si>
    <t>Val</t>
  </si>
  <si>
    <t>"Concepção"</t>
  </si>
  <si>
    <t>"Legalização"</t>
  </si>
  <si>
    <t>"Definição"</t>
  </si>
  <si>
    <t>"Finalização"</t>
  </si>
  <si>
    <t>"Construtiva"</t>
  </si>
  <si>
    <t>"Entrega"</t>
  </si>
  <si>
    <t>"Operacional"</t>
  </si>
  <si>
    <t>"Levantamento"</t>
  </si>
  <si>
    <t>"Licenciamento"</t>
  </si>
  <si>
    <t>"ProjetoBásico"</t>
  </si>
  <si>
    <t>"Anteprojeto"</t>
  </si>
  <si>
    <t>"Obrigatório"</t>
  </si>
  <si>
    <t>"Opcional"</t>
  </si>
  <si>
    <t>"Esperado"</t>
  </si>
  <si>
    <t>"Inesperado"</t>
  </si>
  <si>
    <t>"Único"</t>
  </si>
  <si>
    <t>"Regular"</t>
  </si>
  <si>
    <t>"Periódico"</t>
  </si>
  <si>
    <t>"Aperiódico"</t>
  </si>
  <si>
    <t>"Dur  T"</t>
  </si>
  <si>
    <t>"Dur  P"</t>
  </si>
  <si>
    <t>"Crono  Zero"</t>
  </si>
  <si>
    <t>"Crono  Omega"</t>
  </si>
  <si>
    <t>"Crono  I1"</t>
  </si>
  <si>
    <t>"Crono  F1"</t>
  </si>
  <si>
    <t>"Global  VU"</t>
  </si>
  <si>
    <t>"Reunião  Investidores"</t>
  </si>
  <si>
    <t>"Estudo  A01"</t>
  </si>
  <si>
    <t>"Estudo  A02"</t>
  </si>
  <si>
    <t>"Programa  P01"</t>
  </si>
  <si>
    <t>"TesteAcustico  01"</t>
  </si>
  <si>
    <t>"Cantero  01"</t>
  </si>
  <si>
    <t>"Alv  Térreo"</t>
  </si>
  <si>
    <t>"Alv  Andar1"</t>
  </si>
  <si>
    <t>"Alv  Andar2"</t>
  </si>
  <si>
    <t>"Liga  Bomba"</t>
  </si>
  <si>
    <t>"Reparação  Elevador"</t>
  </si>
  <si>
    <t>"Data  0"</t>
  </si>
  <si>
    <t>"Hora  0"</t>
  </si>
  <si>
    <t>"Data  W"</t>
  </si>
  <si>
    <t>"Hora  W"</t>
  </si>
  <si>
    <t>"Data  I"</t>
  </si>
  <si>
    <t>"Data  F"</t>
  </si>
  <si>
    <t>"Hora  I"</t>
  </si>
  <si>
    <t>"Hora  F"</t>
  </si>
  <si>
    <t>"Projeto Executivo"</t>
  </si>
  <si>
    <t>"Projeto As Built"</t>
  </si>
  <si>
    <t>"Teste Escape  01"</t>
  </si>
  <si>
    <t>Equivalente IFC</t>
  </si>
  <si>
    <t>Equivalente 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</si>
</sst>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theme="5" tint="0.59999389629810485"/>
        <bgColor rgb="FFD9F2D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8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7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left" vertical="center" wrapText="1"/>
    </xf>
    <xf numFmtId="0" fontId="19" fillId="20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23" fillId="3" borderId="1" xfId="0" applyFont="1" applyFill="1" applyBorder="1" applyAlignment="1">
      <alignment vertical="center"/>
    </xf>
    <xf numFmtId="0" fontId="22" fillId="21" borderId="4" xfId="0" applyFont="1" applyFill="1" applyBorder="1" applyAlignment="1">
      <alignment horizontal="center" vertical="center" wrapText="1"/>
    </xf>
    <xf numFmtId="0" fontId="22" fillId="21" borderId="4" xfId="0" applyFont="1" applyFill="1" applyBorder="1" applyAlignment="1">
      <alignment horizontal="left" vertical="center" wrapText="1"/>
    </xf>
    <xf numFmtId="0" fontId="21" fillId="21" borderId="4" xfId="0" applyFont="1" applyFill="1" applyBorder="1" applyAlignment="1">
      <alignment horizontal="left" vertical="center" wrapText="1"/>
    </xf>
    <xf numFmtId="0" fontId="22" fillId="20" borderId="4" xfId="0" applyFont="1" applyFill="1" applyBorder="1" applyAlignment="1">
      <alignment horizontal="left" vertical="center" wrapText="1"/>
    </xf>
    <xf numFmtId="0" fontId="22" fillId="20" borderId="4" xfId="0" applyFont="1" applyFill="1" applyBorder="1" applyAlignment="1">
      <alignment vertical="center" wrapText="1"/>
    </xf>
    <xf numFmtId="0" fontId="22" fillId="21" borderId="3" xfId="0" applyFont="1" applyFill="1" applyBorder="1" applyAlignment="1">
      <alignment horizontal="center" vertical="center" wrapText="1"/>
    </xf>
    <xf numFmtId="0" fontId="22" fillId="20" borderId="3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vertical="center"/>
    </xf>
    <xf numFmtId="0" fontId="23" fillId="6" borderId="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vertical="center"/>
    </xf>
    <xf numFmtId="0" fontId="23" fillId="3" borderId="4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22" borderId="1" xfId="0" applyFont="1" applyFill="1" applyBorder="1" applyAlignment="1">
      <alignment horizontal="left" vertical="center"/>
    </xf>
    <xf numFmtId="0" fontId="19" fillId="22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vertical="center"/>
    </xf>
    <xf numFmtId="0" fontId="23" fillId="9" borderId="1" xfId="0" applyFont="1" applyFill="1" applyBorder="1" applyAlignment="1">
      <alignment vertical="center"/>
    </xf>
    <xf numFmtId="0" fontId="23" fillId="16" borderId="1" xfId="0" applyFont="1" applyFill="1" applyBorder="1" applyAlignment="1">
      <alignment vertical="center"/>
    </xf>
    <xf numFmtId="0" fontId="23" fillId="16" borderId="1" xfId="0" applyFont="1" applyFill="1" applyBorder="1" applyAlignment="1">
      <alignment horizontal="center" vertical="center"/>
    </xf>
    <xf numFmtId="0" fontId="24" fillId="16" borderId="3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>
      <alignment vertical="center"/>
    </xf>
    <xf numFmtId="0" fontId="20" fillId="26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18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23" fillId="15" borderId="1" xfId="0" applyFont="1" applyFill="1" applyBorder="1" applyAlignment="1">
      <alignment horizontal="left" vertical="center"/>
    </xf>
    <xf numFmtId="0" fontId="18" fillId="16" borderId="1" xfId="0" applyFont="1" applyFill="1" applyBorder="1" applyAlignment="1">
      <alignment horizontal="left" vertical="center"/>
    </xf>
    <xf numFmtId="164" fontId="18" fillId="14" borderId="1" xfId="0" applyNumberFormat="1" applyFont="1" applyFill="1" applyBorder="1" applyAlignment="1">
      <alignment horizontal="left" vertical="center"/>
    </xf>
    <xf numFmtId="21" fontId="23" fillId="14" borderId="1" xfId="0" applyNumberFormat="1" applyFont="1" applyFill="1" applyBorder="1" applyAlignment="1">
      <alignment horizontal="left" vertical="center"/>
    </xf>
    <xf numFmtId="0" fontId="23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vertical="center"/>
    </xf>
    <xf numFmtId="0" fontId="18" fillId="15" borderId="1" xfId="0" applyFont="1" applyFill="1" applyBorder="1" applyAlignment="1">
      <alignment horizontal="left" vertical="center"/>
    </xf>
    <xf numFmtId="14" fontId="23" fillId="15" borderId="1" xfId="0" applyNumberFormat="1" applyFont="1" applyFill="1" applyBorder="1" applyAlignment="1">
      <alignment horizontal="left" vertical="center"/>
    </xf>
    <xf numFmtId="21" fontId="23" fillId="15" borderId="1" xfId="0" applyNumberFormat="1" applyFont="1" applyFill="1" applyBorder="1" applyAlignment="1">
      <alignment horizontal="left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left" vertical="center" wrapText="1"/>
    </xf>
    <xf numFmtId="0" fontId="19" fillId="27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2" activePane="bottomLeft" state="frozen"/>
      <selection activeCell="C18" sqref="C18"/>
      <selection pane="bottomLeft" activeCell="B1" sqref="B1"/>
    </sheetView>
  </sheetViews>
  <sheetFormatPr defaultColWidth="3.28515625" defaultRowHeight="9.75" customHeight="1" x14ac:dyDescent="0.25"/>
  <cols>
    <col min="1" max="1" width="9.7109375" style="13" customWidth="1"/>
    <col min="2" max="2" width="51.7109375" style="13" customWidth="1"/>
    <col min="3" max="16384" width="3.28515625" style="13"/>
  </cols>
  <sheetData>
    <row r="1" spans="1:2" ht="49.5" customHeight="1" x14ac:dyDescent="0.25">
      <c r="A1" s="14" t="s">
        <v>168</v>
      </c>
      <c r="B1" s="14" t="s">
        <v>83</v>
      </c>
    </row>
    <row r="2" spans="1:2" ht="9.75" customHeight="1" x14ac:dyDescent="0.25">
      <c r="A2" s="15" t="s">
        <v>177</v>
      </c>
      <c r="B2" s="15" t="s">
        <v>200</v>
      </c>
    </row>
    <row r="3" spans="1:2" ht="9.75" customHeight="1" x14ac:dyDescent="0.25">
      <c r="A3" s="15" t="s">
        <v>178</v>
      </c>
      <c r="B3" s="16" t="s">
        <v>40</v>
      </c>
    </row>
    <row r="4" spans="1:2" ht="9.75" customHeight="1" x14ac:dyDescent="0.25">
      <c r="A4" s="15" t="s">
        <v>169</v>
      </c>
      <c r="B4" s="15" t="s">
        <v>179</v>
      </c>
    </row>
    <row r="5" spans="1:2" ht="9.75" customHeight="1" x14ac:dyDescent="0.25">
      <c r="A5" s="15" t="s">
        <v>170</v>
      </c>
      <c r="B5" s="15" t="str">
        <f>_xlfn.CONCAT(B4,"Prop")</f>
        <v>BIMProp</v>
      </c>
    </row>
    <row r="6" spans="1:2" ht="9.75" customHeight="1" x14ac:dyDescent="0.25">
      <c r="A6" s="15" t="s">
        <v>171</v>
      </c>
      <c r="B6" s="15" t="str">
        <f>_xlfn.CONCAT(B4,"Data")</f>
        <v>BIMData</v>
      </c>
    </row>
    <row r="7" spans="1:2" ht="9.75" customHeight="1" x14ac:dyDescent="0.25">
      <c r="A7" s="15" t="s">
        <v>172</v>
      </c>
      <c r="B7" s="15" t="s">
        <v>180</v>
      </c>
    </row>
    <row r="8" spans="1:2" ht="9.75" customHeight="1" x14ac:dyDescent="0.25">
      <c r="A8" s="15" t="s">
        <v>173</v>
      </c>
      <c r="B8" s="15" t="s">
        <v>181</v>
      </c>
    </row>
    <row r="9" spans="1:2" ht="9.75" customHeight="1" x14ac:dyDescent="0.25">
      <c r="A9" s="15" t="s">
        <v>182</v>
      </c>
      <c r="B9" s="15" t="s">
        <v>183</v>
      </c>
    </row>
    <row r="10" spans="1:2" ht="9.75" customHeight="1" x14ac:dyDescent="0.25">
      <c r="A10" s="15" t="s">
        <v>184</v>
      </c>
      <c r="B10" s="15" t="s">
        <v>41</v>
      </c>
    </row>
    <row r="11" spans="1:2" ht="9.75" customHeight="1" x14ac:dyDescent="0.25">
      <c r="A11" s="15" t="s">
        <v>174</v>
      </c>
      <c r="B11" s="15" t="s">
        <v>41</v>
      </c>
    </row>
    <row r="12" spans="1:2" ht="9.75" customHeight="1" x14ac:dyDescent="0.25">
      <c r="A12" s="15" t="s">
        <v>175</v>
      </c>
      <c r="B12" s="15" t="s">
        <v>41</v>
      </c>
    </row>
    <row r="13" spans="1:2" ht="9.75" customHeight="1" x14ac:dyDescent="0.25">
      <c r="A13" s="15" t="s">
        <v>185</v>
      </c>
      <c r="B13" s="17" t="s">
        <v>197</v>
      </c>
    </row>
    <row r="14" spans="1:2" ht="9.75" customHeight="1" x14ac:dyDescent="0.25">
      <c r="A14" s="15" t="s">
        <v>186</v>
      </c>
      <c r="B14" s="15" t="s">
        <v>41</v>
      </c>
    </row>
    <row r="15" spans="1:2" ht="9.75" customHeight="1" x14ac:dyDescent="0.25">
      <c r="A15" s="15" t="s">
        <v>187</v>
      </c>
      <c r="B15" s="15" t="s">
        <v>41</v>
      </c>
    </row>
    <row r="16" spans="1:2" ht="9.75" customHeight="1" x14ac:dyDescent="0.25">
      <c r="A16" s="15" t="s">
        <v>188</v>
      </c>
      <c r="B16" s="15" t="s">
        <v>41</v>
      </c>
    </row>
    <row r="17" spans="1:2" ht="9.75" customHeight="1" x14ac:dyDescent="0.25">
      <c r="A17" s="15" t="s">
        <v>176</v>
      </c>
      <c r="B17" s="17" t="s">
        <v>197</v>
      </c>
    </row>
    <row r="18" spans="1:2" ht="9.75" customHeight="1" x14ac:dyDescent="0.25">
      <c r="A18" s="15" t="s">
        <v>189</v>
      </c>
      <c r="B18" s="18">
        <v>45523.511111111111</v>
      </c>
    </row>
    <row r="19" spans="1:2" ht="9.75" customHeight="1" x14ac:dyDescent="0.25">
      <c r="A19" s="15" t="s">
        <v>190</v>
      </c>
      <c r="B19" s="15" t="s">
        <v>41</v>
      </c>
    </row>
    <row r="20" spans="1:2" ht="9.75" customHeight="1" x14ac:dyDescent="0.25">
      <c r="A20" s="15" t="s">
        <v>191</v>
      </c>
      <c r="B20" s="15" t="s">
        <v>192</v>
      </c>
    </row>
    <row r="21" spans="1:2" ht="9.75" customHeight="1" x14ac:dyDescent="0.25">
      <c r="A21" s="15" t="s">
        <v>193</v>
      </c>
      <c r="B21" s="15" t="s">
        <v>194</v>
      </c>
    </row>
    <row r="22" spans="1:2" ht="9.75" customHeight="1" x14ac:dyDescent="0.25">
      <c r="A22" s="17" t="s">
        <v>195</v>
      </c>
      <c r="B22" s="19" t="s">
        <v>198</v>
      </c>
    </row>
    <row r="23" spans="1:2" ht="9.75" customHeight="1" x14ac:dyDescent="0.25">
      <c r="A23" s="17" t="s">
        <v>196</v>
      </c>
      <c r="B23" s="19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36D3-B2BF-4870-9D77-49DAB26D19C8}">
  <dimension ref="A1:H2"/>
  <sheetViews>
    <sheetView zoomScale="175" zoomScaleNormal="175" workbookViewId="0">
      <pane ySplit="1" topLeftCell="A2" activePane="bottomLeft" state="frozen"/>
      <selection activeCell="C18" sqref="C18"/>
      <selection pane="bottomLeft" activeCell="E6" sqref="E6"/>
    </sheetView>
  </sheetViews>
  <sheetFormatPr defaultColWidth="4.7109375" defaultRowHeight="15" x14ac:dyDescent="0.25"/>
  <cols>
    <col min="2" max="8" width="8.5703125" customWidth="1"/>
  </cols>
  <sheetData>
    <row r="1" spans="1:8" ht="49.5" customHeight="1" x14ac:dyDescent="0.25">
      <c r="A1" s="20">
        <v>1</v>
      </c>
      <c r="B1" s="21" t="s">
        <v>202</v>
      </c>
      <c r="C1" s="21" t="s">
        <v>203</v>
      </c>
      <c r="D1" s="21" t="s">
        <v>204</v>
      </c>
      <c r="E1" s="21" t="s">
        <v>205</v>
      </c>
      <c r="F1" s="21" t="s">
        <v>206</v>
      </c>
      <c r="G1" s="21" t="s">
        <v>207</v>
      </c>
      <c r="H1" s="21" t="s">
        <v>208</v>
      </c>
    </row>
    <row r="2" spans="1:8" ht="12" customHeight="1" x14ac:dyDescent="0.25">
      <c r="A2" s="20">
        <v>2</v>
      </c>
      <c r="B2" s="22" t="s">
        <v>209</v>
      </c>
      <c r="C2" s="22" t="s">
        <v>210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</row>
  </sheetData>
  <conditionalFormatting sqref="B1:H1 A1:A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24"/>
  <sheetViews>
    <sheetView tabSelected="1" topLeftCell="F1" zoomScale="160" zoomScaleNormal="160" workbookViewId="0">
      <pane ySplit="1" topLeftCell="A2" activePane="bottomLeft" state="frozen"/>
      <selection pane="bottomLeft" activeCell="O29" sqref="O29"/>
    </sheetView>
  </sheetViews>
  <sheetFormatPr defaultRowHeight="8.25" customHeight="1" x14ac:dyDescent="0.25"/>
  <cols>
    <col min="1" max="1" width="2.42578125" bestFit="1" customWidth="1"/>
    <col min="2" max="2" width="5.85546875" bestFit="1" customWidth="1"/>
    <col min="3" max="4" width="6.7109375" bestFit="1" customWidth="1"/>
    <col min="5" max="5" width="7.85546875" bestFit="1" customWidth="1"/>
    <col min="6" max="6" width="8.28515625" bestFit="1" customWidth="1"/>
    <col min="7" max="11" width="8.85546875" bestFit="1" customWidth="1"/>
    <col min="12" max="14" width="8" bestFit="1" customWidth="1"/>
    <col min="15" max="15" width="8.28515625" bestFit="1" customWidth="1"/>
    <col min="16" max="16" width="11.5703125" bestFit="1" customWidth="1"/>
    <col min="17" max="17" width="17.42578125" bestFit="1" customWidth="1"/>
    <col min="18" max="18" width="6" bestFit="1" customWidth="1"/>
    <col min="19" max="19" width="7" bestFit="1" customWidth="1"/>
    <col min="20" max="20" width="6.28515625" bestFit="1" customWidth="1"/>
    <col min="21" max="21" width="7.85546875" bestFit="1" customWidth="1"/>
    <col min="22" max="22" width="8.5703125" bestFit="1" customWidth="1"/>
    <col min="23" max="23" width="6.85546875" bestFit="1" customWidth="1"/>
  </cols>
  <sheetData>
    <row r="1" spans="1:23" ht="55.5" customHeight="1" x14ac:dyDescent="0.25">
      <c r="A1" s="29" t="s">
        <v>201</v>
      </c>
      <c r="B1" s="30" t="s">
        <v>216</v>
      </c>
      <c r="C1" s="30" t="s">
        <v>217</v>
      </c>
      <c r="D1" s="30" t="s">
        <v>218</v>
      </c>
      <c r="E1" s="30" t="s">
        <v>219</v>
      </c>
      <c r="F1" s="30" t="s">
        <v>220</v>
      </c>
      <c r="G1" s="31" t="s">
        <v>43</v>
      </c>
      <c r="H1" s="31" t="s">
        <v>44</v>
      </c>
      <c r="I1" s="31" t="s">
        <v>45</v>
      </c>
      <c r="J1" s="31" t="s">
        <v>46</v>
      </c>
      <c r="K1" s="31" t="s">
        <v>47</v>
      </c>
      <c r="L1" s="32" t="s">
        <v>50</v>
      </c>
      <c r="M1" s="32" t="s">
        <v>51</v>
      </c>
      <c r="N1" s="32" t="s">
        <v>49</v>
      </c>
      <c r="O1" s="32" t="s">
        <v>48</v>
      </c>
      <c r="P1" s="32" t="s">
        <v>221</v>
      </c>
      <c r="Q1" s="32" t="s">
        <v>222</v>
      </c>
      <c r="R1" s="33" t="s">
        <v>223</v>
      </c>
      <c r="S1" s="32" t="s">
        <v>209</v>
      </c>
      <c r="T1" s="32" t="s">
        <v>224</v>
      </c>
      <c r="U1" s="35" t="s">
        <v>212</v>
      </c>
      <c r="V1" s="32" t="s">
        <v>211</v>
      </c>
      <c r="W1" s="34" t="s">
        <v>1</v>
      </c>
    </row>
    <row r="2" spans="1:23" ht="8.25" customHeight="1" x14ac:dyDescent="0.25">
      <c r="A2" s="36">
        <v>2</v>
      </c>
      <c r="B2" s="37" t="s">
        <v>40</v>
      </c>
      <c r="C2" s="38" t="s">
        <v>52</v>
      </c>
      <c r="D2" s="38" t="s">
        <v>64</v>
      </c>
      <c r="E2" s="39" t="s">
        <v>71</v>
      </c>
      <c r="F2" s="37" t="s">
        <v>72</v>
      </c>
      <c r="G2" s="40" t="s">
        <v>3</v>
      </c>
      <c r="H2" s="40" t="s">
        <v>3</v>
      </c>
      <c r="I2" s="40" t="s">
        <v>3</v>
      </c>
      <c r="J2" s="40" t="s">
        <v>3</v>
      </c>
      <c r="K2" s="40" t="s">
        <v>3</v>
      </c>
      <c r="L2" s="41" t="str">
        <f>_xlfn.CONCAT(C2)</f>
        <v>Fato</v>
      </c>
      <c r="M2" s="41" t="str">
        <f t="shared" ref="M2:O17" si="0">_xlfn.CONCAT("", D2)</f>
        <v>Evento</v>
      </c>
      <c r="N2" s="41" t="str">
        <f t="shared" si="0"/>
        <v>Microevento</v>
      </c>
      <c r="O2" s="41" t="str">
        <f t="shared" si="0"/>
        <v>Pulso</v>
      </c>
      <c r="P2" s="41" t="s">
        <v>72</v>
      </c>
      <c r="Q2" s="41" t="s">
        <v>72</v>
      </c>
      <c r="R2" s="45" t="s">
        <v>225</v>
      </c>
      <c r="S2" s="46" t="str">
        <f t="shared" ref="S2:U17" si="1">SUBSTITUTE(C2, "_", " ")</f>
        <v>Fato</v>
      </c>
      <c r="T2" s="46" t="str">
        <f t="shared" si="1"/>
        <v>Evento</v>
      </c>
      <c r="U2" s="44" t="str">
        <f t="shared" si="1"/>
        <v>Microevento</v>
      </c>
      <c r="V2" s="47" t="s">
        <v>226</v>
      </c>
      <c r="W2" s="48" t="str">
        <f t="shared" ref="W2:W3" si="2">CONCATENATE("Key.Cro",".",A2)</f>
        <v>Key.Cro.2</v>
      </c>
    </row>
    <row r="3" spans="1:23" ht="8.25" customHeight="1" x14ac:dyDescent="0.25">
      <c r="A3" s="36">
        <v>3</v>
      </c>
      <c r="B3" s="37" t="s">
        <v>40</v>
      </c>
      <c r="C3" s="38" t="s">
        <v>52</v>
      </c>
      <c r="D3" s="38" t="s">
        <v>64</v>
      </c>
      <c r="E3" s="39" t="s">
        <v>71</v>
      </c>
      <c r="F3" s="37" t="s">
        <v>73</v>
      </c>
      <c r="G3" s="40" t="s">
        <v>3</v>
      </c>
      <c r="H3" s="40" t="s">
        <v>3</v>
      </c>
      <c r="I3" s="40" t="s">
        <v>3</v>
      </c>
      <c r="J3" s="40" t="s">
        <v>3</v>
      </c>
      <c r="K3" s="40" t="s">
        <v>3</v>
      </c>
      <c r="L3" s="41" t="str">
        <f t="shared" ref="L3:L24" si="3">_xlfn.CONCAT(C3)</f>
        <v>Fato</v>
      </c>
      <c r="M3" s="41" t="str">
        <f t="shared" si="0"/>
        <v>Evento</v>
      </c>
      <c r="N3" s="41" t="str">
        <f t="shared" si="0"/>
        <v>Microevento</v>
      </c>
      <c r="O3" s="41" t="str">
        <f t="shared" si="0"/>
        <v>Tick</v>
      </c>
      <c r="P3" s="41" t="s">
        <v>73</v>
      </c>
      <c r="Q3" s="41" t="s">
        <v>73</v>
      </c>
      <c r="R3" s="45" t="s">
        <v>225</v>
      </c>
      <c r="S3" s="46" t="str">
        <f t="shared" si="1"/>
        <v>Fato</v>
      </c>
      <c r="T3" s="46" t="str">
        <f t="shared" si="1"/>
        <v>Evento</v>
      </c>
      <c r="U3" s="44" t="str">
        <f t="shared" si="1"/>
        <v>Microevento</v>
      </c>
      <c r="V3" s="47" t="s">
        <v>226</v>
      </c>
      <c r="W3" s="48" t="str">
        <f t="shared" si="2"/>
        <v>Key.Cro.3</v>
      </c>
    </row>
    <row r="4" spans="1:23" ht="8.25" customHeight="1" x14ac:dyDescent="0.25">
      <c r="A4" s="36">
        <v>4</v>
      </c>
      <c r="B4" s="37" t="s">
        <v>40</v>
      </c>
      <c r="C4" s="38" t="s">
        <v>52</v>
      </c>
      <c r="D4" s="38" t="s">
        <v>64</v>
      </c>
      <c r="E4" s="39" t="s">
        <v>70</v>
      </c>
      <c r="F4" s="37" t="s">
        <v>54</v>
      </c>
      <c r="G4" s="40" t="s">
        <v>3</v>
      </c>
      <c r="H4" s="40" t="s">
        <v>3</v>
      </c>
      <c r="I4" s="40" t="s">
        <v>3</v>
      </c>
      <c r="J4" s="40" t="s">
        <v>3</v>
      </c>
      <c r="K4" s="40" t="s">
        <v>3</v>
      </c>
      <c r="L4" s="41" t="str">
        <f t="shared" si="3"/>
        <v>Fato</v>
      </c>
      <c r="M4" s="41" t="str">
        <f>_xlfn.CONCAT("", D4)</f>
        <v>Evento</v>
      </c>
      <c r="N4" s="41" t="str">
        <f t="shared" si="0"/>
        <v>Macroevento</v>
      </c>
      <c r="O4" s="41" t="str">
        <f t="shared" si="0"/>
        <v>Era</v>
      </c>
      <c r="P4" s="41" t="s">
        <v>54</v>
      </c>
      <c r="Q4" s="41" t="s">
        <v>54</v>
      </c>
      <c r="R4" s="45" t="s">
        <v>225</v>
      </c>
      <c r="S4" s="46" t="str">
        <f t="shared" si="1"/>
        <v>Fato</v>
      </c>
      <c r="T4" s="46" t="str">
        <f t="shared" si="1"/>
        <v>Evento</v>
      </c>
      <c r="U4" s="44" t="str">
        <f t="shared" si="1"/>
        <v>Macroevento</v>
      </c>
      <c r="V4" s="47" t="s">
        <v>226</v>
      </c>
      <c r="W4" s="48" t="str">
        <f>CONCATENATE("Key.Cro",".",A4)</f>
        <v>Key.Cro.4</v>
      </c>
    </row>
    <row r="5" spans="1:23" ht="8.25" customHeight="1" x14ac:dyDescent="0.25">
      <c r="A5" s="36">
        <v>5</v>
      </c>
      <c r="B5" s="37" t="s">
        <v>40</v>
      </c>
      <c r="C5" s="38" t="s">
        <v>52</v>
      </c>
      <c r="D5" s="38" t="s">
        <v>64</v>
      </c>
      <c r="E5" s="39" t="s">
        <v>70</v>
      </c>
      <c r="F5" s="37" t="s">
        <v>55</v>
      </c>
      <c r="G5" s="40" t="s">
        <v>3</v>
      </c>
      <c r="H5" s="40" t="s">
        <v>3</v>
      </c>
      <c r="I5" s="40" t="s">
        <v>3</v>
      </c>
      <c r="J5" s="40" t="s">
        <v>3</v>
      </c>
      <c r="K5" s="40" t="s">
        <v>3</v>
      </c>
      <c r="L5" s="41" t="str">
        <f t="shared" si="3"/>
        <v>Fato</v>
      </c>
      <c r="M5" s="41" t="str">
        <f t="shared" ref="M5:O24" si="4">_xlfn.CONCAT("", D5)</f>
        <v>Evento</v>
      </c>
      <c r="N5" s="41" t="str">
        <f t="shared" si="0"/>
        <v>Macroevento</v>
      </c>
      <c r="O5" s="41" t="str">
        <f t="shared" si="0"/>
        <v>Época</v>
      </c>
      <c r="P5" s="41" t="s">
        <v>55</v>
      </c>
      <c r="Q5" s="41" t="s">
        <v>55</v>
      </c>
      <c r="R5" s="45" t="s">
        <v>225</v>
      </c>
      <c r="S5" s="46" t="str">
        <f t="shared" si="1"/>
        <v>Fato</v>
      </c>
      <c r="T5" s="46" t="str">
        <f t="shared" si="1"/>
        <v>Evento</v>
      </c>
      <c r="U5" s="44" t="str">
        <f t="shared" si="1"/>
        <v>Macroevento</v>
      </c>
      <c r="V5" s="47" t="s">
        <v>226</v>
      </c>
      <c r="W5" s="48" t="str">
        <f t="shared" ref="W5:W24" si="5">CONCATENATE("Key.Cro",".",A5)</f>
        <v>Key.Cro.5</v>
      </c>
    </row>
    <row r="6" spans="1:23" ht="8.25" customHeight="1" x14ac:dyDescent="0.25">
      <c r="A6" s="36">
        <v>6</v>
      </c>
      <c r="B6" s="37" t="s">
        <v>40</v>
      </c>
      <c r="C6" s="38" t="s">
        <v>52</v>
      </c>
      <c r="D6" s="38" t="s">
        <v>64</v>
      </c>
      <c r="E6" s="39" t="s">
        <v>70</v>
      </c>
      <c r="F6" s="37" t="s">
        <v>240</v>
      </c>
      <c r="G6" s="40" t="s">
        <v>3</v>
      </c>
      <c r="H6" s="40" t="s">
        <v>3</v>
      </c>
      <c r="I6" s="40" t="s">
        <v>3</v>
      </c>
      <c r="J6" s="40" t="s">
        <v>3</v>
      </c>
      <c r="K6" s="40" t="s">
        <v>3</v>
      </c>
      <c r="L6" s="41" t="str">
        <f t="shared" si="3"/>
        <v>Fato</v>
      </c>
      <c r="M6" s="41" t="str">
        <f t="shared" si="4"/>
        <v>Evento</v>
      </c>
      <c r="N6" s="41" t="str">
        <f t="shared" si="0"/>
        <v>Macroevento</v>
      </c>
      <c r="O6" s="41" t="str">
        <f t="shared" si="0"/>
        <v>Século</v>
      </c>
      <c r="P6" s="41" t="s">
        <v>240</v>
      </c>
      <c r="Q6" s="41" t="s">
        <v>241</v>
      </c>
      <c r="R6" s="45" t="s">
        <v>225</v>
      </c>
      <c r="S6" s="46" t="str">
        <f t="shared" si="1"/>
        <v>Fato</v>
      </c>
      <c r="T6" s="46" t="str">
        <f t="shared" si="1"/>
        <v>Evento</v>
      </c>
      <c r="U6" s="44" t="str">
        <f t="shared" si="1"/>
        <v>Macroevento</v>
      </c>
      <c r="V6" s="47" t="s">
        <v>226</v>
      </c>
      <c r="W6" s="48" t="str">
        <f t="shared" si="5"/>
        <v>Key.Cro.6</v>
      </c>
    </row>
    <row r="7" spans="1:23" ht="8.25" customHeight="1" x14ac:dyDescent="0.25">
      <c r="A7" s="36">
        <v>7</v>
      </c>
      <c r="B7" s="37" t="s">
        <v>40</v>
      </c>
      <c r="C7" s="38" t="s">
        <v>52</v>
      </c>
      <c r="D7" s="38" t="s">
        <v>64</v>
      </c>
      <c r="E7" s="39" t="s">
        <v>70</v>
      </c>
      <c r="F7" s="37" t="s">
        <v>239</v>
      </c>
      <c r="G7" s="40" t="s">
        <v>3</v>
      </c>
      <c r="H7" s="40" t="s">
        <v>3</v>
      </c>
      <c r="I7" s="40" t="s">
        <v>3</v>
      </c>
      <c r="J7" s="40" t="s">
        <v>3</v>
      </c>
      <c r="K7" s="40" t="s">
        <v>3</v>
      </c>
      <c r="L7" s="41" t="str">
        <f t="shared" si="3"/>
        <v>Fato</v>
      </c>
      <c r="M7" s="41" t="str">
        <f t="shared" si="4"/>
        <v>Evento</v>
      </c>
      <c r="N7" s="41" t="str">
        <f t="shared" si="0"/>
        <v>Macroevento</v>
      </c>
      <c r="O7" s="41" t="str">
        <f t="shared" si="0"/>
        <v>Década</v>
      </c>
      <c r="P7" s="41" t="s">
        <v>239</v>
      </c>
      <c r="Q7" s="41" t="s">
        <v>239</v>
      </c>
      <c r="R7" s="45" t="s">
        <v>225</v>
      </c>
      <c r="S7" s="46" t="str">
        <f t="shared" si="1"/>
        <v>Fato</v>
      </c>
      <c r="T7" s="46" t="str">
        <f t="shared" si="1"/>
        <v>Evento</v>
      </c>
      <c r="U7" s="44" t="str">
        <f t="shared" si="1"/>
        <v>Macroevento</v>
      </c>
      <c r="V7" s="47" t="s">
        <v>226</v>
      </c>
      <c r="W7" s="48" t="str">
        <f t="shared" si="5"/>
        <v>Key.Cro.7</v>
      </c>
    </row>
    <row r="8" spans="1:23" ht="8.25" customHeight="1" x14ac:dyDescent="0.25">
      <c r="A8" s="36">
        <v>8</v>
      </c>
      <c r="B8" s="37" t="s">
        <v>40</v>
      </c>
      <c r="C8" s="38" t="s">
        <v>52</v>
      </c>
      <c r="D8" s="38" t="s">
        <v>64</v>
      </c>
      <c r="E8" s="39" t="s">
        <v>68</v>
      </c>
      <c r="F8" s="37" t="s">
        <v>58</v>
      </c>
      <c r="G8" s="40" t="s">
        <v>3</v>
      </c>
      <c r="H8" s="40" t="s">
        <v>3</v>
      </c>
      <c r="I8" s="40" t="s">
        <v>3</v>
      </c>
      <c r="J8" s="40" t="s">
        <v>3</v>
      </c>
      <c r="K8" s="40" t="s">
        <v>3</v>
      </c>
      <c r="L8" s="41" t="str">
        <f t="shared" si="3"/>
        <v>Fato</v>
      </c>
      <c r="M8" s="41" t="str">
        <f t="shared" si="4"/>
        <v>Evento</v>
      </c>
      <c r="N8" s="41" t="str">
        <f t="shared" si="0"/>
        <v>Calendário</v>
      </c>
      <c r="O8" s="41" t="str">
        <f t="shared" si="0"/>
        <v>Semana</v>
      </c>
      <c r="P8" s="41" t="s">
        <v>58</v>
      </c>
      <c r="Q8" s="41" t="s">
        <v>58</v>
      </c>
      <c r="R8" s="45" t="s">
        <v>225</v>
      </c>
      <c r="S8" s="46" t="str">
        <f t="shared" si="1"/>
        <v>Fato</v>
      </c>
      <c r="T8" s="46" t="str">
        <f t="shared" si="1"/>
        <v>Evento</v>
      </c>
      <c r="U8" s="44" t="str">
        <f t="shared" si="1"/>
        <v>Calendário</v>
      </c>
      <c r="V8" s="47" t="s">
        <v>226</v>
      </c>
      <c r="W8" s="48" t="str">
        <f t="shared" si="5"/>
        <v>Key.Cro.8</v>
      </c>
    </row>
    <row r="9" spans="1:23" ht="8.25" customHeight="1" x14ac:dyDescent="0.25">
      <c r="A9" s="36">
        <v>9</v>
      </c>
      <c r="B9" s="37" t="s">
        <v>40</v>
      </c>
      <c r="C9" s="38" t="s">
        <v>52</v>
      </c>
      <c r="D9" s="38" t="s">
        <v>64</v>
      </c>
      <c r="E9" s="39" t="s">
        <v>68</v>
      </c>
      <c r="F9" s="37" t="s">
        <v>56</v>
      </c>
      <c r="G9" s="40" t="s">
        <v>3</v>
      </c>
      <c r="H9" s="40" t="s">
        <v>3</v>
      </c>
      <c r="I9" s="40" t="s">
        <v>3</v>
      </c>
      <c r="J9" s="40" t="s">
        <v>3</v>
      </c>
      <c r="K9" s="40" t="s">
        <v>3</v>
      </c>
      <c r="L9" s="41" t="str">
        <f t="shared" si="3"/>
        <v>Fato</v>
      </c>
      <c r="M9" s="41" t="str">
        <f t="shared" si="4"/>
        <v>Evento</v>
      </c>
      <c r="N9" s="41" t="str">
        <f t="shared" si="0"/>
        <v>Calendário</v>
      </c>
      <c r="O9" s="41" t="str">
        <f t="shared" si="0"/>
        <v>Ano</v>
      </c>
      <c r="P9" s="41" t="s">
        <v>56</v>
      </c>
      <c r="Q9" s="41" t="s">
        <v>227</v>
      </c>
      <c r="R9" s="45" t="s">
        <v>225</v>
      </c>
      <c r="S9" s="46" t="str">
        <f t="shared" si="1"/>
        <v>Fato</v>
      </c>
      <c r="T9" s="46" t="str">
        <f t="shared" si="1"/>
        <v>Evento</v>
      </c>
      <c r="U9" s="44" t="str">
        <f t="shared" si="1"/>
        <v>Calendário</v>
      </c>
      <c r="V9" s="47" t="s">
        <v>226</v>
      </c>
      <c r="W9" s="48" t="str">
        <f t="shared" si="5"/>
        <v>Key.Cro.9</v>
      </c>
    </row>
    <row r="10" spans="1:23" ht="8.25" customHeight="1" x14ac:dyDescent="0.25">
      <c r="A10" s="36">
        <v>10</v>
      </c>
      <c r="B10" s="37" t="s">
        <v>40</v>
      </c>
      <c r="C10" s="38" t="s">
        <v>52</v>
      </c>
      <c r="D10" s="38" t="s">
        <v>64</v>
      </c>
      <c r="E10" s="39" t="s">
        <v>68</v>
      </c>
      <c r="F10" s="37" t="s">
        <v>57</v>
      </c>
      <c r="G10" s="40" t="s">
        <v>3</v>
      </c>
      <c r="H10" s="40" t="s">
        <v>3</v>
      </c>
      <c r="I10" s="40" t="s">
        <v>3</v>
      </c>
      <c r="J10" s="40" t="s">
        <v>3</v>
      </c>
      <c r="K10" s="40" t="s">
        <v>3</v>
      </c>
      <c r="L10" s="41" t="str">
        <f t="shared" si="3"/>
        <v>Fato</v>
      </c>
      <c r="M10" s="41" t="str">
        <f t="shared" si="4"/>
        <v>Evento</v>
      </c>
      <c r="N10" s="41" t="str">
        <f t="shared" si="0"/>
        <v>Calendário</v>
      </c>
      <c r="O10" s="41" t="str">
        <f t="shared" si="0"/>
        <v>Mês</v>
      </c>
      <c r="P10" s="41" t="s">
        <v>57</v>
      </c>
      <c r="Q10" s="41" t="s">
        <v>57</v>
      </c>
      <c r="R10" s="45" t="s">
        <v>225</v>
      </c>
      <c r="S10" s="46" t="str">
        <f t="shared" si="1"/>
        <v>Fato</v>
      </c>
      <c r="T10" s="46" t="str">
        <f t="shared" si="1"/>
        <v>Evento</v>
      </c>
      <c r="U10" s="44" t="str">
        <f t="shared" si="1"/>
        <v>Calendário</v>
      </c>
      <c r="V10" s="47" t="s">
        <v>226</v>
      </c>
      <c r="W10" s="48" t="str">
        <f t="shared" si="5"/>
        <v>Key.Cro.10</v>
      </c>
    </row>
    <row r="11" spans="1:23" ht="8.25" customHeight="1" x14ac:dyDescent="0.25">
      <c r="A11" s="36">
        <v>11</v>
      </c>
      <c r="B11" s="37" t="s">
        <v>40</v>
      </c>
      <c r="C11" s="38" t="s">
        <v>52</v>
      </c>
      <c r="D11" s="38" t="s">
        <v>64</v>
      </c>
      <c r="E11" s="39" t="s">
        <v>68</v>
      </c>
      <c r="F11" s="37" t="s">
        <v>59</v>
      </c>
      <c r="G11" s="40" t="s">
        <v>3</v>
      </c>
      <c r="H11" s="40" t="s">
        <v>3</v>
      </c>
      <c r="I11" s="40" t="s">
        <v>3</v>
      </c>
      <c r="J11" s="40" t="s">
        <v>3</v>
      </c>
      <c r="K11" s="40" t="s">
        <v>3</v>
      </c>
      <c r="L11" s="41" t="str">
        <f t="shared" si="3"/>
        <v>Fato</v>
      </c>
      <c r="M11" s="41" t="str">
        <f t="shared" si="4"/>
        <v>Evento</v>
      </c>
      <c r="N11" s="41" t="str">
        <f t="shared" si="0"/>
        <v>Calendário</v>
      </c>
      <c r="O11" s="41" t="str">
        <f t="shared" si="0"/>
        <v>Dia</v>
      </c>
      <c r="P11" s="41" t="s">
        <v>59</v>
      </c>
      <c r="Q11" s="41" t="s">
        <v>228</v>
      </c>
      <c r="R11" s="45" t="s">
        <v>225</v>
      </c>
      <c r="S11" s="46" t="str">
        <f t="shared" si="1"/>
        <v>Fato</v>
      </c>
      <c r="T11" s="46" t="str">
        <f t="shared" si="1"/>
        <v>Evento</v>
      </c>
      <c r="U11" s="44" t="str">
        <f t="shared" si="1"/>
        <v>Calendário</v>
      </c>
      <c r="V11" s="47" t="s">
        <v>226</v>
      </c>
      <c r="W11" s="48" t="str">
        <f t="shared" si="5"/>
        <v>Key.Cro.11</v>
      </c>
    </row>
    <row r="12" spans="1:23" ht="8.25" customHeight="1" x14ac:dyDescent="0.25">
      <c r="A12" s="36">
        <v>12</v>
      </c>
      <c r="B12" s="37" t="s">
        <v>40</v>
      </c>
      <c r="C12" s="38" t="s">
        <v>52</v>
      </c>
      <c r="D12" s="38" t="s">
        <v>64</v>
      </c>
      <c r="E12" s="39" t="s">
        <v>69</v>
      </c>
      <c r="F12" s="37" t="s">
        <v>60</v>
      </c>
      <c r="G12" s="40" t="s">
        <v>3</v>
      </c>
      <c r="H12" s="40" t="s">
        <v>3</v>
      </c>
      <c r="I12" s="40" t="s">
        <v>3</v>
      </c>
      <c r="J12" s="40" t="s">
        <v>3</v>
      </c>
      <c r="K12" s="40" t="s">
        <v>3</v>
      </c>
      <c r="L12" s="41" t="str">
        <f t="shared" si="3"/>
        <v>Fato</v>
      </c>
      <c r="M12" s="41" t="str">
        <f t="shared" si="4"/>
        <v>Evento</v>
      </c>
      <c r="N12" s="41" t="str">
        <f t="shared" si="0"/>
        <v>Horário</v>
      </c>
      <c r="O12" s="41" t="str">
        <f t="shared" si="0"/>
        <v>Hora</v>
      </c>
      <c r="P12" s="41" t="s">
        <v>60</v>
      </c>
      <c r="Q12" s="41" t="s">
        <v>60</v>
      </c>
      <c r="R12" s="45" t="s">
        <v>225</v>
      </c>
      <c r="S12" s="46" t="str">
        <f t="shared" si="1"/>
        <v>Fato</v>
      </c>
      <c r="T12" s="46" t="str">
        <f t="shared" si="1"/>
        <v>Evento</v>
      </c>
      <c r="U12" s="44" t="str">
        <f t="shared" si="1"/>
        <v>Horário</v>
      </c>
      <c r="V12" s="47" t="s">
        <v>226</v>
      </c>
      <c r="W12" s="48" t="str">
        <f t="shared" si="5"/>
        <v>Key.Cro.12</v>
      </c>
    </row>
    <row r="13" spans="1:23" ht="8.25" customHeight="1" x14ac:dyDescent="0.25">
      <c r="A13" s="36">
        <v>13</v>
      </c>
      <c r="B13" s="37" t="s">
        <v>40</v>
      </c>
      <c r="C13" s="38" t="s">
        <v>52</v>
      </c>
      <c r="D13" s="38" t="s">
        <v>64</v>
      </c>
      <c r="E13" s="39" t="s">
        <v>69</v>
      </c>
      <c r="F13" s="37" t="s">
        <v>61</v>
      </c>
      <c r="G13" s="40" t="s">
        <v>3</v>
      </c>
      <c r="H13" s="40" t="s">
        <v>3</v>
      </c>
      <c r="I13" s="40" t="s">
        <v>3</v>
      </c>
      <c r="J13" s="40" t="s">
        <v>3</v>
      </c>
      <c r="K13" s="40" t="s">
        <v>3</v>
      </c>
      <c r="L13" s="41" t="str">
        <f t="shared" si="3"/>
        <v>Fato</v>
      </c>
      <c r="M13" s="41" t="str">
        <f t="shared" si="4"/>
        <v>Evento</v>
      </c>
      <c r="N13" s="41" t="str">
        <f t="shared" si="0"/>
        <v>Horário</v>
      </c>
      <c r="O13" s="41" t="str">
        <f t="shared" si="0"/>
        <v>Minuto</v>
      </c>
      <c r="P13" s="41" t="s">
        <v>61</v>
      </c>
      <c r="Q13" s="41" t="s">
        <v>61</v>
      </c>
      <c r="R13" s="45" t="s">
        <v>225</v>
      </c>
      <c r="S13" s="46" t="str">
        <f t="shared" si="1"/>
        <v>Fato</v>
      </c>
      <c r="T13" s="46" t="str">
        <f t="shared" si="1"/>
        <v>Evento</v>
      </c>
      <c r="U13" s="44" t="str">
        <f t="shared" si="1"/>
        <v>Horário</v>
      </c>
      <c r="V13" s="47" t="s">
        <v>226</v>
      </c>
      <c r="W13" s="48" t="str">
        <f t="shared" si="5"/>
        <v>Key.Cro.13</v>
      </c>
    </row>
    <row r="14" spans="1:23" ht="8.25" customHeight="1" x14ac:dyDescent="0.25">
      <c r="A14" s="36">
        <v>14</v>
      </c>
      <c r="B14" s="37" t="s">
        <v>40</v>
      </c>
      <c r="C14" s="38" t="s">
        <v>52</v>
      </c>
      <c r="D14" s="38" t="s">
        <v>64</v>
      </c>
      <c r="E14" s="39" t="s">
        <v>69</v>
      </c>
      <c r="F14" s="37" t="s">
        <v>62</v>
      </c>
      <c r="G14" s="40" t="s">
        <v>3</v>
      </c>
      <c r="H14" s="40" t="s">
        <v>3</v>
      </c>
      <c r="I14" s="40" t="s">
        <v>3</v>
      </c>
      <c r="J14" s="40" t="s">
        <v>3</v>
      </c>
      <c r="K14" s="40" t="s">
        <v>3</v>
      </c>
      <c r="L14" s="41" t="str">
        <f t="shared" si="3"/>
        <v>Fato</v>
      </c>
      <c r="M14" s="41" t="str">
        <f t="shared" si="4"/>
        <v>Evento</v>
      </c>
      <c r="N14" s="41" t="str">
        <f t="shared" si="0"/>
        <v>Horário</v>
      </c>
      <c r="O14" s="41" t="str">
        <f t="shared" si="0"/>
        <v>Segundo</v>
      </c>
      <c r="P14" s="41" t="s">
        <v>62</v>
      </c>
      <c r="Q14" s="41" t="s">
        <v>62</v>
      </c>
      <c r="R14" s="45" t="s">
        <v>225</v>
      </c>
      <c r="S14" s="46" t="str">
        <f t="shared" si="1"/>
        <v>Fato</v>
      </c>
      <c r="T14" s="46" t="str">
        <f t="shared" si="1"/>
        <v>Evento</v>
      </c>
      <c r="U14" s="44" t="str">
        <f t="shared" si="1"/>
        <v>Horário</v>
      </c>
      <c r="V14" s="47" t="s">
        <v>226</v>
      </c>
      <c r="W14" s="48" t="str">
        <f t="shared" si="5"/>
        <v>Key.Cro.14</v>
      </c>
    </row>
    <row r="15" spans="1:23" ht="8.25" customHeight="1" x14ac:dyDescent="0.25">
      <c r="A15" s="36">
        <v>15</v>
      </c>
      <c r="B15" s="37" t="s">
        <v>40</v>
      </c>
      <c r="C15" s="38" t="s">
        <v>52</v>
      </c>
      <c r="D15" s="38" t="s">
        <v>64</v>
      </c>
      <c r="E15" s="39" t="s">
        <v>69</v>
      </c>
      <c r="F15" s="37" t="s">
        <v>63</v>
      </c>
      <c r="G15" s="40" t="s">
        <v>3</v>
      </c>
      <c r="H15" s="40" t="s">
        <v>3</v>
      </c>
      <c r="I15" s="40" t="s">
        <v>3</v>
      </c>
      <c r="J15" s="40" t="s">
        <v>3</v>
      </c>
      <c r="K15" s="40" t="s">
        <v>3</v>
      </c>
      <c r="L15" s="41" t="str">
        <f t="shared" si="3"/>
        <v>Fato</v>
      </c>
      <c r="M15" s="41" t="str">
        <f t="shared" si="4"/>
        <v>Evento</v>
      </c>
      <c r="N15" s="41" t="str">
        <f t="shared" si="0"/>
        <v>Horário</v>
      </c>
      <c r="O15" s="41" t="str">
        <f t="shared" si="0"/>
        <v>Milisegundo</v>
      </c>
      <c r="P15" s="41" t="s">
        <v>63</v>
      </c>
      <c r="Q15" s="41" t="s">
        <v>63</v>
      </c>
      <c r="R15" s="45" t="s">
        <v>225</v>
      </c>
      <c r="S15" s="46" t="str">
        <f t="shared" si="1"/>
        <v>Fato</v>
      </c>
      <c r="T15" s="46" t="str">
        <f t="shared" si="1"/>
        <v>Evento</v>
      </c>
      <c r="U15" s="44" t="str">
        <f t="shared" si="1"/>
        <v>Horário</v>
      </c>
      <c r="V15" s="47" t="s">
        <v>226</v>
      </c>
      <c r="W15" s="48" t="str">
        <f t="shared" si="5"/>
        <v>Key.Cro.15</v>
      </c>
    </row>
    <row r="16" spans="1:23" ht="8.25" customHeight="1" x14ac:dyDescent="0.25">
      <c r="A16" s="36">
        <v>16</v>
      </c>
      <c r="B16" s="37" t="s">
        <v>40</v>
      </c>
      <c r="C16" s="38" t="s">
        <v>52</v>
      </c>
      <c r="D16" s="38" t="s">
        <v>64</v>
      </c>
      <c r="E16" s="39" t="s">
        <v>67</v>
      </c>
      <c r="F16" s="37" t="s">
        <v>242</v>
      </c>
      <c r="G16" s="40" t="s">
        <v>3</v>
      </c>
      <c r="H16" s="40" t="s">
        <v>3</v>
      </c>
      <c r="I16" s="40" t="s">
        <v>3</v>
      </c>
      <c r="J16" s="40" t="s">
        <v>3</v>
      </c>
      <c r="K16" s="40" t="s">
        <v>3</v>
      </c>
      <c r="L16" s="41" t="str">
        <f t="shared" si="3"/>
        <v>Fato</v>
      </c>
      <c r="M16" s="41" t="str">
        <f t="shared" si="4"/>
        <v>Evento</v>
      </c>
      <c r="N16" s="41" t="str">
        <f t="shared" si="0"/>
        <v>Duração</v>
      </c>
      <c r="O16" s="41" t="str">
        <f t="shared" si="0"/>
        <v>Cronómetro.I</v>
      </c>
      <c r="P16" s="41" t="s">
        <v>229</v>
      </c>
      <c r="Q16" s="41" t="s">
        <v>229</v>
      </c>
      <c r="R16" s="45" t="s">
        <v>225</v>
      </c>
      <c r="S16" s="46" t="str">
        <f t="shared" si="1"/>
        <v>Fato</v>
      </c>
      <c r="T16" s="46" t="str">
        <f t="shared" si="1"/>
        <v>Evento</v>
      </c>
      <c r="U16" s="44" t="str">
        <f t="shared" si="1"/>
        <v>Duração</v>
      </c>
      <c r="V16" s="47" t="s">
        <v>226</v>
      </c>
      <c r="W16" s="48" t="str">
        <f t="shared" si="5"/>
        <v>Key.Cro.16</v>
      </c>
    </row>
    <row r="17" spans="1:23" ht="8.25" customHeight="1" x14ac:dyDescent="0.25">
      <c r="A17" s="36">
        <v>17</v>
      </c>
      <c r="B17" s="37" t="s">
        <v>40</v>
      </c>
      <c r="C17" s="38" t="s">
        <v>52</v>
      </c>
      <c r="D17" s="38" t="s">
        <v>64</v>
      </c>
      <c r="E17" s="39" t="s">
        <v>67</v>
      </c>
      <c r="F17" s="37" t="s">
        <v>243</v>
      </c>
      <c r="G17" s="40" t="s">
        <v>3</v>
      </c>
      <c r="H17" s="40" t="s">
        <v>3</v>
      </c>
      <c r="I17" s="40" t="s">
        <v>3</v>
      </c>
      <c r="J17" s="40" t="s">
        <v>3</v>
      </c>
      <c r="K17" s="40" t="s">
        <v>3</v>
      </c>
      <c r="L17" s="41" t="str">
        <f t="shared" si="3"/>
        <v>Fato</v>
      </c>
      <c r="M17" s="41" t="str">
        <f t="shared" si="4"/>
        <v>Evento</v>
      </c>
      <c r="N17" s="41" t="str">
        <f t="shared" si="0"/>
        <v>Duração</v>
      </c>
      <c r="O17" s="41" t="str">
        <f t="shared" si="0"/>
        <v>Cronómetro.F</v>
      </c>
      <c r="P17" s="41" t="s">
        <v>230</v>
      </c>
      <c r="Q17" s="41" t="s">
        <v>230</v>
      </c>
      <c r="R17" s="45" t="s">
        <v>225</v>
      </c>
      <c r="S17" s="46" t="str">
        <f t="shared" si="1"/>
        <v>Fato</v>
      </c>
      <c r="T17" s="46" t="str">
        <f t="shared" si="1"/>
        <v>Evento</v>
      </c>
      <c r="U17" s="44" t="str">
        <f t="shared" si="1"/>
        <v>Duração</v>
      </c>
      <c r="V17" s="47" t="s">
        <v>226</v>
      </c>
      <c r="W17" s="48" t="str">
        <f t="shared" si="5"/>
        <v>Key.Cro.17</v>
      </c>
    </row>
    <row r="18" spans="1:23" ht="8.25" customHeight="1" x14ac:dyDescent="0.25">
      <c r="A18" s="36">
        <v>18</v>
      </c>
      <c r="B18" s="37" t="s">
        <v>40</v>
      </c>
      <c r="C18" s="38" t="s">
        <v>52</v>
      </c>
      <c r="D18" s="38" t="s">
        <v>64</v>
      </c>
      <c r="E18" s="39" t="s">
        <v>67</v>
      </c>
      <c r="F18" s="37" t="s">
        <v>74</v>
      </c>
      <c r="G18" s="40" t="s">
        <v>3</v>
      </c>
      <c r="H18" s="40" t="s">
        <v>3</v>
      </c>
      <c r="I18" s="40" t="s">
        <v>3</v>
      </c>
      <c r="J18" s="40" t="s">
        <v>3</v>
      </c>
      <c r="K18" s="40" t="s">
        <v>3</v>
      </c>
      <c r="L18" s="41" t="str">
        <f t="shared" si="3"/>
        <v>Fato</v>
      </c>
      <c r="M18" s="41" t="str">
        <f t="shared" si="4"/>
        <v>Evento</v>
      </c>
      <c r="N18" s="41" t="str">
        <f t="shared" si="4"/>
        <v>Duração</v>
      </c>
      <c r="O18" s="41" t="str">
        <f t="shared" si="4"/>
        <v>DeltaT</v>
      </c>
      <c r="P18" s="41" t="s">
        <v>232</v>
      </c>
      <c r="Q18" s="41" t="s">
        <v>231</v>
      </c>
      <c r="R18" s="45" t="s">
        <v>225</v>
      </c>
      <c r="S18" s="46" t="str">
        <f t="shared" ref="S18:U24" si="6">SUBSTITUTE(C18, "_", " ")</f>
        <v>Fato</v>
      </c>
      <c r="T18" s="46" t="str">
        <f t="shared" si="6"/>
        <v>Evento</v>
      </c>
      <c r="U18" s="44" t="str">
        <f t="shared" si="6"/>
        <v>Duração</v>
      </c>
      <c r="V18" s="47" t="s">
        <v>226</v>
      </c>
      <c r="W18" s="48" t="str">
        <f t="shared" si="5"/>
        <v>Key.Cro.18</v>
      </c>
    </row>
    <row r="19" spans="1:23" ht="8.25" customHeight="1" x14ac:dyDescent="0.25">
      <c r="A19" s="36">
        <v>19</v>
      </c>
      <c r="B19" s="37" t="s">
        <v>40</v>
      </c>
      <c r="C19" s="38" t="s">
        <v>52</v>
      </c>
      <c r="D19" s="38" t="s">
        <v>64</v>
      </c>
      <c r="E19" s="38" t="s">
        <v>244</v>
      </c>
      <c r="F19" s="37" t="s">
        <v>75</v>
      </c>
      <c r="G19" s="42" t="s">
        <v>3</v>
      </c>
      <c r="H19" s="42" t="s">
        <v>3</v>
      </c>
      <c r="I19" s="42" t="s">
        <v>3</v>
      </c>
      <c r="J19" s="42" t="s">
        <v>3</v>
      </c>
      <c r="K19" s="42" t="s">
        <v>3</v>
      </c>
      <c r="L19" s="41" t="str">
        <f t="shared" si="3"/>
        <v>Fato</v>
      </c>
      <c r="M19" s="41" t="str">
        <f t="shared" si="4"/>
        <v>Evento</v>
      </c>
      <c r="N19" s="41" t="str">
        <f t="shared" si="4"/>
        <v>Fase</v>
      </c>
      <c r="O19" s="41" t="str">
        <f t="shared" si="4"/>
        <v>Ideação</v>
      </c>
      <c r="P19" s="41" t="s">
        <v>75</v>
      </c>
      <c r="Q19" s="41" t="s">
        <v>234</v>
      </c>
      <c r="R19" s="45" t="s">
        <v>225</v>
      </c>
      <c r="S19" s="46" t="str">
        <f t="shared" si="6"/>
        <v>Fato</v>
      </c>
      <c r="T19" s="46" t="str">
        <f t="shared" si="6"/>
        <v>Evento</v>
      </c>
      <c r="U19" s="44" t="str">
        <f t="shared" si="6"/>
        <v>Fase</v>
      </c>
      <c r="V19" s="47" t="s">
        <v>226</v>
      </c>
      <c r="W19" s="48" t="str">
        <f t="shared" si="5"/>
        <v>Key.Cro.19</v>
      </c>
    </row>
    <row r="20" spans="1:23" ht="8.25" customHeight="1" x14ac:dyDescent="0.25">
      <c r="A20" s="36">
        <v>20</v>
      </c>
      <c r="B20" s="37" t="s">
        <v>40</v>
      </c>
      <c r="C20" s="38" t="s">
        <v>52</v>
      </c>
      <c r="D20" s="38" t="s">
        <v>64</v>
      </c>
      <c r="E20" s="38" t="s">
        <v>244</v>
      </c>
      <c r="F20" s="37" t="s">
        <v>81</v>
      </c>
      <c r="G20" s="42" t="s">
        <v>3</v>
      </c>
      <c r="H20" s="42" t="s">
        <v>3</v>
      </c>
      <c r="I20" s="42" t="s">
        <v>3</v>
      </c>
      <c r="J20" s="42" t="s">
        <v>3</v>
      </c>
      <c r="K20" s="42" t="s">
        <v>3</v>
      </c>
      <c r="L20" s="41" t="str">
        <f t="shared" si="3"/>
        <v>Fato</v>
      </c>
      <c r="M20" s="41" t="str">
        <f t="shared" si="4"/>
        <v>Evento</v>
      </c>
      <c r="N20" s="41" t="str">
        <f t="shared" si="4"/>
        <v>Fase</v>
      </c>
      <c r="O20" s="41" t="str">
        <f t="shared" si="4"/>
        <v>Projetual</v>
      </c>
      <c r="P20" s="41" t="s">
        <v>81</v>
      </c>
      <c r="Q20" s="41" t="s">
        <v>235</v>
      </c>
      <c r="R20" s="45" t="s">
        <v>225</v>
      </c>
      <c r="S20" s="46" t="str">
        <f t="shared" si="6"/>
        <v>Fato</v>
      </c>
      <c r="T20" s="46" t="str">
        <f t="shared" si="6"/>
        <v>Evento</v>
      </c>
      <c r="U20" s="44" t="str">
        <f t="shared" si="6"/>
        <v>Fase</v>
      </c>
      <c r="V20" s="47" t="s">
        <v>226</v>
      </c>
      <c r="W20" s="48" t="str">
        <f t="shared" si="5"/>
        <v>Key.Cro.20</v>
      </c>
    </row>
    <row r="21" spans="1:23" ht="8.25" customHeight="1" x14ac:dyDescent="0.25">
      <c r="A21" s="36">
        <v>21</v>
      </c>
      <c r="B21" s="37" t="s">
        <v>40</v>
      </c>
      <c r="C21" s="38" t="s">
        <v>52</v>
      </c>
      <c r="D21" s="38" t="s">
        <v>64</v>
      </c>
      <c r="E21" s="38" t="s">
        <v>244</v>
      </c>
      <c r="F21" s="38" t="s">
        <v>76</v>
      </c>
      <c r="G21" s="42" t="s">
        <v>3</v>
      </c>
      <c r="H21" s="42" t="s">
        <v>3</v>
      </c>
      <c r="I21" s="42" t="s">
        <v>3</v>
      </c>
      <c r="J21" s="42" t="s">
        <v>3</v>
      </c>
      <c r="K21" s="42" t="s">
        <v>3</v>
      </c>
      <c r="L21" s="41" t="str">
        <f t="shared" si="3"/>
        <v>Fato</v>
      </c>
      <c r="M21" s="41" t="str">
        <f t="shared" si="4"/>
        <v>Evento</v>
      </c>
      <c r="N21" s="41" t="str">
        <f t="shared" si="4"/>
        <v>Fase</v>
      </c>
      <c r="O21" s="41" t="str">
        <f t="shared" si="4"/>
        <v>Simulação</v>
      </c>
      <c r="P21" s="41" t="s">
        <v>76</v>
      </c>
      <c r="Q21" s="41" t="s">
        <v>236</v>
      </c>
      <c r="R21" s="45" t="s">
        <v>225</v>
      </c>
      <c r="S21" s="46" t="str">
        <f t="shared" si="6"/>
        <v>Fato</v>
      </c>
      <c r="T21" s="46" t="str">
        <f t="shared" si="6"/>
        <v>Evento</v>
      </c>
      <c r="U21" s="44" t="str">
        <f t="shared" si="6"/>
        <v>Fase</v>
      </c>
      <c r="V21" s="47" t="s">
        <v>226</v>
      </c>
      <c r="W21" s="48" t="str">
        <f t="shared" si="5"/>
        <v>Key.Cro.21</v>
      </c>
    </row>
    <row r="22" spans="1:23" ht="8.25" customHeight="1" x14ac:dyDescent="0.25">
      <c r="A22" s="36">
        <v>22</v>
      </c>
      <c r="B22" s="37" t="s">
        <v>40</v>
      </c>
      <c r="C22" s="38" t="s">
        <v>52</v>
      </c>
      <c r="D22" s="38" t="s">
        <v>64</v>
      </c>
      <c r="E22" s="38" t="s">
        <v>244</v>
      </c>
      <c r="F22" s="38" t="s">
        <v>77</v>
      </c>
      <c r="G22" s="42" t="s">
        <v>3</v>
      </c>
      <c r="H22" s="42" t="s">
        <v>3</v>
      </c>
      <c r="I22" s="42" t="s">
        <v>3</v>
      </c>
      <c r="J22" s="42" t="s">
        <v>3</v>
      </c>
      <c r="K22" s="42" t="s">
        <v>3</v>
      </c>
      <c r="L22" s="41" t="str">
        <f t="shared" si="3"/>
        <v>Fato</v>
      </c>
      <c r="M22" s="41" t="str">
        <f t="shared" si="4"/>
        <v>Evento</v>
      </c>
      <c r="N22" s="41" t="str">
        <f t="shared" si="4"/>
        <v>Fase</v>
      </c>
      <c r="O22" s="41" t="str">
        <f t="shared" si="4"/>
        <v>Planejamento</v>
      </c>
      <c r="P22" s="41" t="s">
        <v>77</v>
      </c>
      <c r="Q22" s="41" t="s">
        <v>233</v>
      </c>
      <c r="R22" s="45" t="s">
        <v>225</v>
      </c>
      <c r="S22" s="46" t="str">
        <f t="shared" si="6"/>
        <v>Fato</v>
      </c>
      <c r="T22" s="46" t="str">
        <f t="shared" si="6"/>
        <v>Evento</v>
      </c>
      <c r="U22" s="44" t="str">
        <f t="shared" si="6"/>
        <v>Fase</v>
      </c>
      <c r="V22" s="47" t="s">
        <v>226</v>
      </c>
      <c r="W22" s="48" t="str">
        <f t="shared" si="5"/>
        <v>Key.Cro.22</v>
      </c>
    </row>
    <row r="23" spans="1:23" ht="8.25" customHeight="1" x14ac:dyDescent="0.25">
      <c r="A23" s="36">
        <v>23</v>
      </c>
      <c r="B23" s="37" t="s">
        <v>40</v>
      </c>
      <c r="C23" s="38" t="s">
        <v>52</v>
      </c>
      <c r="D23" s="38" t="s">
        <v>64</v>
      </c>
      <c r="E23" s="38" t="s">
        <v>244</v>
      </c>
      <c r="F23" s="38" t="s">
        <v>80</v>
      </c>
      <c r="G23" s="42" t="s">
        <v>3</v>
      </c>
      <c r="H23" s="42" t="s">
        <v>3</v>
      </c>
      <c r="I23" s="42" t="s">
        <v>3</v>
      </c>
      <c r="J23" s="42" t="s">
        <v>3</v>
      </c>
      <c r="K23" s="42" t="s">
        <v>3</v>
      </c>
      <c r="L23" s="41" t="str">
        <f t="shared" si="3"/>
        <v>Fato</v>
      </c>
      <c r="M23" s="41" t="str">
        <f t="shared" si="4"/>
        <v>Evento</v>
      </c>
      <c r="N23" s="41" t="str">
        <f t="shared" si="4"/>
        <v>Fase</v>
      </c>
      <c r="O23" s="41" t="str">
        <f t="shared" si="4"/>
        <v>Construção</v>
      </c>
      <c r="P23" s="41" t="s">
        <v>80</v>
      </c>
      <c r="Q23" s="41" t="s">
        <v>237</v>
      </c>
      <c r="R23" s="45" t="s">
        <v>225</v>
      </c>
      <c r="S23" s="46" t="str">
        <f t="shared" si="6"/>
        <v>Fato</v>
      </c>
      <c r="T23" s="46" t="str">
        <f t="shared" si="6"/>
        <v>Evento</v>
      </c>
      <c r="U23" s="44" t="str">
        <f t="shared" si="6"/>
        <v>Fase</v>
      </c>
      <c r="V23" s="47" t="s">
        <v>226</v>
      </c>
      <c r="W23" s="48" t="str">
        <f t="shared" si="5"/>
        <v>Key.Cro.23</v>
      </c>
    </row>
    <row r="24" spans="1:23" ht="8.25" customHeight="1" x14ac:dyDescent="0.25">
      <c r="A24" s="43">
        <v>24</v>
      </c>
      <c r="B24" s="24" t="s">
        <v>40</v>
      </c>
      <c r="C24" s="25" t="s">
        <v>52</v>
      </c>
      <c r="D24" s="25" t="s">
        <v>64</v>
      </c>
      <c r="E24" s="25" t="s">
        <v>244</v>
      </c>
      <c r="F24" s="24" t="s">
        <v>78</v>
      </c>
      <c r="G24" s="28" t="s">
        <v>3</v>
      </c>
      <c r="H24" s="28" t="s">
        <v>3</v>
      </c>
      <c r="I24" s="28" t="s">
        <v>3</v>
      </c>
      <c r="J24" s="28" t="s">
        <v>3</v>
      </c>
      <c r="K24" s="28" t="s">
        <v>3</v>
      </c>
      <c r="L24" s="41" t="str">
        <f t="shared" si="3"/>
        <v>Fato</v>
      </c>
      <c r="M24" s="26" t="str">
        <f t="shared" si="4"/>
        <v>Evento</v>
      </c>
      <c r="N24" s="26" t="str">
        <f t="shared" si="4"/>
        <v>Fase</v>
      </c>
      <c r="O24" s="26" t="str">
        <f t="shared" si="4"/>
        <v>Operação</v>
      </c>
      <c r="P24" s="26" t="s">
        <v>78</v>
      </c>
      <c r="Q24" s="41" t="s">
        <v>238</v>
      </c>
      <c r="R24" s="45" t="s">
        <v>225</v>
      </c>
      <c r="S24" s="46" t="str">
        <f t="shared" si="6"/>
        <v>Fato</v>
      </c>
      <c r="T24" s="46" t="str">
        <f t="shared" si="6"/>
        <v>Evento</v>
      </c>
      <c r="U24" s="44" t="str">
        <f t="shared" si="6"/>
        <v>Fase</v>
      </c>
      <c r="V24" s="47" t="s">
        <v>226</v>
      </c>
      <c r="W24" s="48" t="str">
        <f t="shared" si="5"/>
        <v>Key.Cro.24</v>
      </c>
    </row>
  </sheetData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73"/>
  <sheetViews>
    <sheetView zoomScale="145" zoomScaleNormal="145" workbookViewId="0">
      <pane ySplit="1" topLeftCell="A2" activePane="bottomLeft" state="frozen"/>
      <selection activeCell="C18" sqref="C18"/>
      <selection pane="bottomLeft" activeCell="D87" sqref="D87"/>
    </sheetView>
  </sheetViews>
  <sheetFormatPr defaultColWidth="11.140625" defaultRowHeight="9" customHeight="1" x14ac:dyDescent="0.25"/>
  <cols>
    <col min="1" max="1" width="2.85546875" style="2" customWidth="1"/>
    <col min="2" max="2" width="7.28515625" style="3" customWidth="1"/>
    <col min="3" max="3" width="7.85546875" style="3" customWidth="1"/>
    <col min="4" max="4" width="9.5703125" style="2" customWidth="1"/>
    <col min="5" max="5" width="7.28515625" style="3" customWidth="1"/>
    <col min="6" max="6" width="9.7109375" style="3" bestFit="1" customWidth="1"/>
    <col min="7" max="7" width="10.42578125" style="2" customWidth="1"/>
    <col min="8" max="8" width="7.7109375" style="2" bestFit="1" customWidth="1"/>
    <col min="9" max="9" width="5.5703125" style="2" customWidth="1"/>
    <col min="10" max="10" width="7" style="2" customWidth="1"/>
    <col min="11" max="17" width="5.28515625" style="2" customWidth="1"/>
    <col min="18" max="18" width="5.28515625" style="3" customWidth="1"/>
    <col min="19" max="20" width="5.85546875" style="3" customWidth="1"/>
    <col min="21" max="21" width="24.140625" style="3" customWidth="1"/>
    <col min="22" max="22" width="25" style="3" customWidth="1"/>
    <col min="23" max="16384" width="11.140625" style="1"/>
  </cols>
  <sheetData>
    <row r="1" spans="1:22" customFormat="1" ht="49.5" customHeight="1" x14ac:dyDescent="0.25">
      <c r="A1" s="49" t="s">
        <v>245</v>
      </c>
      <c r="B1" s="49" t="s">
        <v>2</v>
      </c>
      <c r="C1" s="50" t="s">
        <v>246</v>
      </c>
      <c r="D1" s="50" t="s">
        <v>247</v>
      </c>
      <c r="E1" s="49" t="s">
        <v>2</v>
      </c>
      <c r="F1" s="50" t="s">
        <v>248</v>
      </c>
      <c r="G1" s="50" t="s">
        <v>249</v>
      </c>
      <c r="H1" s="50" t="s">
        <v>250</v>
      </c>
      <c r="I1" s="50" t="s">
        <v>251</v>
      </c>
      <c r="J1" s="50" t="s">
        <v>252</v>
      </c>
      <c r="K1" s="50" t="s">
        <v>253</v>
      </c>
      <c r="L1" s="50" t="s">
        <v>254</v>
      </c>
      <c r="M1" s="50" t="s">
        <v>255</v>
      </c>
      <c r="N1" s="50" t="s">
        <v>256</v>
      </c>
      <c r="O1" s="50" t="s">
        <v>257</v>
      </c>
      <c r="P1" s="50" t="s">
        <v>258</v>
      </c>
      <c r="Q1" s="50" t="s">
        <v>259</v>
      </c>
      <c r="R1" s="50" t="s">
        <v>260</v>
      </c>
      <c r="S1" s="50" t="s">
        <v>261</v>
      </c>
      <c r="T1" s="50" t="s">
        <v>262</v>
      </c>
      <c r="U1" s="50" t="s">
        <v>263</v>
      </c>
      <c r="V1" s="50" t="s">
        <v>264</v>
      </c>
    </row>
    <row r="2" spans="1:22" s="23" customFormat="1" ht="8.25" customHeight="1" x14ac:dyDescent="0.25">
      <c r="A2" s="51">
        <v>2</v>
      </c>
      <c r="B2" s="52" t="s">
        <v>265</v>
      </c>
      <c r="C2" s="53" t="s">
        <v>266</v>
      </c>
      <c r="D2" s="53" t="s">
        <v>267</v>
      </c>
      <c r="E2" s="54" t="s">
        <v>268</v>
      </c>
      <c r="F2" s="55" t="str">
        <f t="shared" ref="F2:F65" si="0">_xlfn.CONCAT("d_",MID(C2,FIND("_",C2,1)+1,100))</f>
        <v>d_endereçar</v>
      </c>
      <c r="G2" s="55" t="str">
        <f t="shared" ref="G2:G62" si="1">MID(D2,FIND("_",D2,1)+1,100)</f>
        <v>continente</v>
      </c>
      <c r="H2" s="56" t="s">
        <v>0</v>
      </c>
      <c r="I2" s="57" t="s">
        <v>3</v>
      </c>
      <c r="J2" s="58" t="s">
        <v>42</v>
      </c>
      <c r="K2" s="58" t="s">
        <v>3</v>
      </c>
      <c r="L2" s="58" t="s">
        <v>3</v>
      </c>
      <c r="M2" s="58" t="s">
        <v>3</v>
      </c>
      <c r="N2" s="58" t="s">
        <v>3</v>
      </c>
      <c r="O2" s="58" t="s">
        <v>3</v>
      </c>
      <c r="P2" s="58" t="s">
        <v>3</v>
      </c>
      <c r="Q2" s="58" t="s">
        <v>3</v>
      </c>
      <c r="R2" s="58" t="s">
        <v>3</v>
      </c>
      <c r="S2" s="59" t="s">
        <v>179</v>
      </c>
      <c r="T2" s="59" t="s">
        <v>40</v>
      </c>
      <c r="U2" s="60" t="str">
        <f t="shared" ref="U2" si="2">_xlfn.CONCAT("Propriedade para ",MID(C2,FIND("p_",C2,1)+2,100),": ",D2)</f>
        <v>Propriedade para endereçar: tem_continente</v>
      </c>
      <c r="V2" s="60" t="str">
        <f>_xlfn.CONCAT("Dado para ",MID(F2,FIND("d_",F2,1)+2,100),": ",G2, " ( ",H2, " ) ")</f>
        <v xml:space="preserve">Dado para endereçar: continente ( xsd:string ) </v>
      </c>
    </row>
    <row r="3" spans="1:22" s="23" customFormat="1" ht="8.25" customHeight="1" x14ac:dyDescent="0.25">
      <c r="A3" s="51">
        <v>3</v>
      </c>
      <c r="B3" s="52" t="str">
        <f>B2</f>
        <v>BIMProp</v>
      </c>
      <c r="C3" s="61" t="str">
        <f t="shared" ref="C3:C15" si="3">C2</f>
        <v>p_endereçar</v>
      </c>
      <c r="D3" s="61" t="s">
        <v>269</v>
      </c>
      <c r="E3" s="54" t="s">
        <v>268</v>
      </c>
      <c r="F3" s="62" t="str">
        <f t="shared" si="0"/>
        <v>d_endereçar</v>
      </c>
      <c r="G3" s="62" t="str">
        <f t="shared" si="1"/>
        <v>país</v>
      </c>
      <c r="H3" s="63" t="s">
        <v>0</v>
      </c>
      <c r="I3" s="64" t="s">
        <v>3</v>
      </c>
      <c r="J3" s="58" t="s">
        <v>42</v>
      </c>
      <c r="K3" s="58" t="s">
        <v>3</v>
      </c>
      <c r="L3" s="58" t="s">
        <v>3</v>
      </c>
      <c r="M3" s="58" t="s">
        <v>3</v>
      </c>
      <c r="N3" s="58" t="s">
        <v>3</v>
      </c>
      <c r="O3" s="58" t="s">
        <v>3</v>
      </c>
      <c r="P3" s="58" t="s">
        <v>3</v>
      </c>
      <c r="Q3" s="58" t="s">
        <v>3</v>
      </c>
      <c r="R3" s="58" t="s">
        <v>3</v>
      </c>
      <c r="S3" s="59" t="s">
        <v>179</v>
      </c>
      <c r="T3" s="59" t="s">
        <v>40</v>
      </c>
      <c r="U3" s="60" t="str">
        <f t="shared" ref="U3:U66" si="4">_xlfn.CONCAT("Propriedade para ",MID(C3,FIND("p_",C3,1)+2,100),": ",D3)</f>
        <v>Propriedade para endereçar: tem_país</v>
      </c>
      <c r="V3" s="60" t="str">
        <f t="shared" ref="V3:V66" si="5">_xlfn.CONCAT("Dado para ",MID(F3,FIND("d_",F3,1)+2,100),": ",G3, " ( ",H3, " ) ")</f>
        <v xml:space="preserve">Dado para endereçar: país ( xsd:string ) </v>
      </c>
    </row>
    <row r="4" spans="1:22" s="23" customFormat="1" ht="8.25" customHeight="1" x14ac:dyDescent="0.25">
      <c r="A4" s="51">
        <v>4</v>
      </c>
      <c r="B4" s="52" t="str">
        <f t="shared" ref="B4:B15" si="6">B3</f>
        <v>BIMProp</v>
      </c>
      <c r="C4" s="61" t="str">
        <f t="shared" si="3"/>
        <v>p_endereçar</v>
      </c>
      <c r="D4" s="61" t="s">
        <v>270</v>
      </c>
      <c r="E4" s="54" t="s">
        <v>268</v>
      </c>
      <c r="F4" s="62" t="str">
        <f t="shared" si="0"/>
        <v>d_endereçar</v>
      </c>
      <c r="G4" s="62" t="str">
        <f t="shared" si="1"/>
        <v>estado</v>
      </c>
      <c r="H4" s="63" t="s">
        <v>0</v>
      </c>
      <c r="I4" s="64" t="s">
        <v>3</v>
      </c>
      <c r="J4" s="58" t="s">
        <v>42</v>
      </c>
      <c r="K4" s="58" t="s">
        <v>3</v>
      </c>
      <c r="L4" s="58" t="s">
        <v>3</v>
      </c>
      <c r="M4" s="58" t="s">
        <v>3</v>
      </c>
      <c r="N4" s="58" t="s">
        <v>3</v>
      </c>
      <c r="O4" s="58" t="s">
        <v>3</v>
      </c>
      <c r="P4" s="58" t="s">
        <v>3</v>
      </c>
      <c r="Q4" s="58" t="s">
        <v>3</v>
      </c>
      <c r="R4" s="58" t="s">
        <v>3</v>
      </c>
      <c r="S4" s="59" t="s">
        <v>179</v>
      </c>
      <c r="T4" s="59" t="s">
        <v>40</v>
      </c>
      <c r="U4" s="60" t="str">
        <f t="shared" si="4"/>
        <v>Propriedade para endereçar: tem_estado</v>
      </c>
      <c r="V4" s="60" t="str">
        <f t="shared" si="5"/>
        <v xml:space="preserve">Dado para endereçar: estado ( xsd:string ) </v>
      </c>
    </row>
    <row r="5" spans="1:22" s="23" customFormat="1" ht="8.25" customHeight="1" x14ac:dyDescent="0.25">
      <c r="A5" s="51">
        <v>5</v>
      </c>
      <c r="B5" s="52" t="str">
        <f t="shared" si="6"/>
        <v>BIMProp</v>
      </c>
      <c r="C5" s="61" t="str">
        <f t="shared" si="3"/>
        <v>p_endereçar</v>
      </c>
      <c r="D5" s="61" t="s">
        <v>271</v>
      </c>
      <c r="E5" s="54" t="s">
        <v>268</v>
      </c>
      <c r="F5" s="62" t="str">
        <f t="shared" si="0"/>
        <v>d_endereçar</v>
      </c>
      <c r="G5" s="62" t="str">
        <f t="shared" si="1"/>
        <v>cidade</v>
      </c>
      <c r="H5" s="63" t="s">
        <v>0</v>
      </c>
      <c r="I5" s="64" t="s">
        <v>3</v>
      </c>
      <c r="J5" s="58" t="s">
        <v>42</v>
      </c>
      <c r="K5" s="58" t="s">
        <v>3</v>
      </c>
      <c r="L5" s="58" t="s">
        <v>3</v>
      </c>
      <c r="M5" s="58" t="s">
        <v>3</v>
      </c>
      <c r="N5" s="58" t="s">
        <v>3</v>
      </c>
      <c r="O5" s="58" t="s">
        <v>3</v>
      </c>
      <c r="P5" s="58" t="s">
        <v>3</v>
      </c>
      <c r="Q5" s="58" t="s">
        <v>3</v>
      </c>
      <c r="R5" s="58" t="s">
        <v>3</v>
      </c>
      <c r="S5" s="59" t="s">
        <v>179</v>
      </c>
      <c r="T5" s="59" t="s">
        <v>40</v>
      </c>
      <c r="U5" s="60" t="str">
        <f t="shared" si="4"/>
        <v>Propriedade para endereçar: tem_cidade</v>
      </c>
      <c r="V5" s="60" t="str">
        <f t="shared" si="5"/>
        <v xml:space="preserve">Dado para endereçar: cidade ( xsd:string ) </v>
      </c>
    </row>
    <row r="6" spans="1:22" s="23" customFormat="1" ht="8.25" customHeight="1" x14ac:dyDescent="0.25">
      <c r="A6" s="51">
        <v>6</v>
      </c>
      <c r="B6" s="52" t="str">
        <f t="shared" si="6"/>
        <v>BIMProp</v>
      </c>
      <c r="C6" s="61" t="str">
        <f t="shared" si="3"/>
        <v>p_endereçar</v>
      </c>
      <c r="D6" s="61" t="s">
        <v>272</v>
      </c>
      <c r="E6" s="54" t="s">
        <v>268</v>
      </c>
      <c r="F6" s="62" t="str">
        <f t="shared" si="0"/>
        <v>d_endereçar</v>
      </c>
      <c r="G6" s="62" t="str">
        <f t="shared" si="1"/>
        <v>distrito</v>
      </c>
      <c r="H6" s="63" t="s">
        <v>0</v>
      </c>
      <c r="I6" s="64" t="s">
        <v>3</v>
      </c>
      <c r="J6" s="58" t="s">
        <v>42</v>
      </c>
      <c r="K6" s="58" t="s">
        <v>3</v>
      </c>
      <c r="L6" s="58" t="s">
        <v>3</v>
      </c>
      <c r="M6" s="58" t="s">
        <v>3</v>
      </c>
      <c r="N6" s="58" t="s">
        <v>3</v>
      </c>
      <c r="O6" s="58" t="s">
        <v>3</v>
      </c>
      <c r="P6" s="58" t="s">
        <v>3</v>
      </c>
      <c r="Q6" s="58" t="s">
        <v>3</v>
      </c>
      <c r="R6" s="58" t="s">
        <v>3</v>
      </c>
      <c r="S6" s="59" t="s">
        <v>179</v>
      </c>
      <c r="T6" s="59" t="s">
        <v>40</v>
      </c>
      <c r="U6" s="60" t="str">
        <f t="shared" si="4"/>
        <v>Propriedade para endereçar: tem_distrito</v>
      </c>
      <c r="V6" s="60" t="str">
        <f t="shared" si="5"/>
        <v xml:space="preserve">Dado para endereçar: distrito ( xsd:string ) </v>
      </c>
    </row>
    <row r="7" spans="1:22" s="23" customFormat="1" ht="8.25" customHeight="1" x14ac:dyDescent="0.25">
      <c r="A7" s="51">
        <v>7</v>
      </c>
      <c r="B7" s="52" t="str">
        <f t="shared" si="6"/>
        <v>BIMProp</v>
      </c>
      <c r="C7" s="61" t="str">
        <f t="shared" si="3"/>
        <v>p_endereçar</v>
      </c>
      <c r="D7" s="61" t="s">
        <v>273</v>
      </c>
      <c r="E7" s="54" t="s">
        <v>268</v>
      </c>
      <c r="F7" s="62" t="str">
        <f t="shared" si="0"/>
        <v>d_endereçar</v>
      </c>
      <c r="G7" s="62" t="str">
        <f t="shared" si="1"/>
        <v>bairro</v>
      </c>
      <c r="H7" s="63" t="s">
        <v>0</v>
      </c>
      <c r="I7" s="64" t="s">
        <v>3</v>
      </c>
      <c r="J7" s="58" t="s">
        <v>42</v>
      </c>
      <c r="K7" s="58" t="s">
        <v>3</v>
      </c>
      <c r="L7" s="58" t="s">
        <v>3</v>
      </c>
      <c r="M7" s="58" t="s">
        <v>3</v>
      </c>
      <c r="N7" s="58" t="s">
        <v>3</v>
      </c>
      <c r="O7" s="58" t="s">
        <v>3</v>
      </c>
      <c r="P7" s="58" t="s">
        <v>3</v>
      </c>
      <c r="Q7" s="58" t="s">
        <v>3</v>
      </c>
      <c r="R7" s="58" t="s">
        <v>3</v>
      </c>
      <c r="S7" s="59" t="s">
        <v>179</v>
      </c>
      <c r="T7" s="59" t="s">
        <v>40</v>
      </c>
      <c r="U7" s="60" t="str">
        <f t="shared" si="4"/>
        <v>Propriedade para endereçar: tem_bairro</v>
      </c>
      <c r="V7" s="60" t="str">
        <f t="shared" si="5"/>
        <v xml:space="preserve">Dado para endereçar: bairro ( xsd:string ) </v>
      </c>
    </row>
    <row r="8" spans="1:22" s="23" customFormat="1" ht="8.25" customHeight="1" x14ac:dyDescent="0.25">
      <c r="A8" s="51">
        <v>8</v>
      </c>
      <c r="B8" s="52" t="str">
        <f t="shared" si="6"/>
        <v>BIMProp</v>
      </c>
      <c r="C8" s="61" t="str">
        <f t="shared" si="3"/>
        <v>p_endereçar</v>
      </c>
      <c r="D8" s="61" t="s">
        <v>274</v>
      </c>
      <c r="E8" s="54" t="s">
        <v>268</v>
      </c>
      <c r="F8" s="62" t="str">
        <f t="shared" si="0"/>
        <v>d_endereçar</v>
      </c>
      <c r="G8" s="62" t="str">
        <f t="shared" si="1"/>
        <v>nome_logradouro</v>
      </c>
      <c r="H8" s="63" t="s">
        <v>0</v>
      </c>
      <c r="I8" s="64" t="s">
        <v>3</v>
      </c>
      <c r="J8" s="58" t="s">
        <v>42</v>
      </c>
      <c r="K8" s="58" t="s">
        <v>3</v>
      </c>
      <c r="L8" s="58" t="s">
        <v>3</v>
      </c>
      <c r="M8" s="58" t="s">
        <v>3</v>
      </c>
      <c r="N8" s="58" t="s">
        <v>3</v>
      </c>
      <c r="O8" s="58" t="s">
        <v>3</v>
      </c>
      <c r="P8" s="58" t="s">
        <v>3</v>
      </c>
      <c r="Q8" s="58" t="s">
        <v>3</v>
      </c>
      <c r="R8" s="58" t="s">
        <v>3</v>
      </c>
      <c r="S8" s="59" t="s">
        <v>179</v>
      </c>
      <c r="T8" s="59" t="s">
        <v>40</v>
      </c>
      <c r="U8" s="60" t="str">
        <f t="shared" si="4"/>
        <v>Propriedade para endereçar: tem_nome_logradouro</v>
      </c>
      <c r="V8" s="60" t="str">
        <f t="shared" si="5"/>
        <v xml:space="preserve">Dado para endereçar: nome_logradouro ( xsd:string ) </v>
      </c>
    </row>
    <row r="9" spans="1:22" s="23" customFormat="1" ht="8.25" customHeight="1" x14ac:dyDescent="0.25">
      <c r="A9" s="51">
        <v>9</v>
      </c>
      <c r="B9" s="52" t="str">
        <f t="shared" si="6"/>
        <v>BIMProp</v>
      </c>
      <c r="C9" s="61" t="str">
        <f t="shared" si="3"/>
        <v>p_endereçar</v>
      </c>
      <c r="D9" s="61" t="s">
        <v>275</v>
      </c>
      <c r="E9" s="54" t="s">
        <v>268</v>
      </c>
      <c r="F9" s="62" t="str">
        <f t="shared" si="0"/>
        <v>d_endereçar</v>
      </c>
      <c r="G9" s="62" t="str">
        <f t="shared" si="1"/>
        <v>número</v>
      </c>
      <c r="H9" s="63" t="s">
        <v>0</v>
      </c>
      <c r="I9" s="64" t="s">
        <v>3</v>
      </c>
      <c r="J9" s="58" t="s">
        <v>42</v>
      </c>
      <c r="K9" s="58" t="s">
        <v>3</v>
      </c>
      <c r="L9" s="58" t="s">
        <v>3</v>
      </c>
      <c r="M9" s="58" t="s">
        <v>3</v>
      </c>
      <c r="N9" s="58" t="s">
        <v>3</v>
      </c>
      <c r="O9" s="58" t="s">
        <v>3</v>
      </c>
      <c r="P9" s="58" t="s">
        <v>3</v>
      </c>
      <c r="Q9" s="58" t="s">
        <v>3</v>
      </c>
      <c r="R9" s="58" t="s">
        <v>3</v>
      </c>
      <c r="S9" s="59" t="s">
        <v>179</v>
      </c>
      <c r="T9" s="59" t="s">
        <v>40</v>
      </c>
      <c r="U9" s="60" t="str">
        <f t="shared" si="4"/>
        <v>Propriedade para endereçar: tem_número</v>
      </c>
      <c r="V9" s="60" t="str">
        <f t="shared" si="5"/>
        <v xml:space="preserve">Dado para endereçar: número ( xsd:string ) </v>
      </c>
    </row>
    <row r="10" spans="1:22" s="23" customFormat="1" ht="8.25" customHeight="1" x14ac:dyDescent="0.25">
      <c r="A10" s="51">
        <v>10</v>
      </c>
      <c r="B10" s="52" t="str">
        <f t="shared" si="6"/>
        <v>BIMProp</v>
      </c>
      <c r="C10" s="61" t="str">
        <f t="shared" si="3"/>
        <v>p_endereçar</v>
      </c>
      <c r="D10" s="61" t="s">
        <v>276</v>
      </c>
      <c r="E10" s="54" t="s">
        <v>268</v>
      </c>
      <c r="F10" s="62" t="str">
        <f t="shared" si="0"/>
        <v>d_endereçar</v>
      </c>
      <c r="G10" s="62" t="str">
        <f t="shared" si="1"/>
        <v>conj</v>
      </c>
      <c r="H10" s="63" t="s">
        <v>0</v>
      </c>
      <c r="I10" s="64" t="s">
        <v>3</v>
      </c>
      <c r="J10" s="58" t="s">
        <v>42</v>
      </c>
      <c r="K10" s="58" t="s">
        <v>3</v>
      </c>
      <c r="L10" s="58" t="s">
        <v>3</v>
      </c>
      <c r="M10" s="58" t="s">
        <v>3</v>
      </c>
      <c r="N10" s="58" t="s">
        <v>3</v>
      </c>
      <c r="O10" s="58" t="s">
        <v>3</v>
      </c>
      <c r="P10" s="58" t="s">
        <v>3</v>
      </c>
      <c r="Q10" s="58" t="s">
        <v>3</v>
      </c>
      <c r="R10" s="58" t="s">
        <v>3</v>
      </c>
      <c r="S10" s="59" t="s">
        <v>179</v>
      </c>
      <c r="T10" s="59" t="s">
        <v>40</v>
      </c>
      <c r="U10" s="60" t="str">
        <f t="shared" si="4"/>
        <v>Propriedade para endereçar: tem_conj</v>
      </c>
      <c r="V10" s="60" t="str">
        <f t="shared" si="5"/>
        <v xml:space="preserve">Dado para endereçar: conj ( xsd:string ) </v>
      </c>
    </row>
    <row r="11" spans="1:22" s="23" customFormat="1" ht="8.25" customHeight="1" x14ac:dyDescent="0.25">
      <c r="A11" s="51">
        <v>11</v>
      </c>
      <c r="B11" s="52" t="str">
        <f t="shared" si="6"/>
        <v>BIMProp</v>
      </c>
      <c r="C11" s="61" t="str">
        <f t="shared" si="3"/>
        <v>p_endereçar</v>
      </c>
      <c r="D11" s="61" t="s">
        <v>277</v>
      </c>
      <c r="E11" s="54" t="s">
        <v>268</v>
      </c>
      <c r="F11" s="62" t="str">
        <f t="shared" si="0"/>
        <v>d_endereçar</v>
      </c>
      <c r="G11" s="62" t="str">
        <f t="shared" si="1"/>
        <v>grpo</v>
      </c>
      <c r="H11" s="63" t="s">
        <v>0</v>
      </c>
      <c r="I11" s="64" t="s">
        <v>3</v>
      </c>
      <c r="J11" s="58" t="s">
        <v>42</v>
      </c>
      <c r="K11" s="58" t="s">
        <v>3</v>
      </c>
      <c r="L11" s="58" t="s">
        <v>3</v>
      </c>
      <c r="M11" s="58" t="s">
        <v>3</v>
      </c>
      <c r="N11" s="58" t="s">
        <v>3</v>
      </c>
      <c r="O11" s="58" t="s">
        <v>3</v>
      </c>
      <c r="P11" s="58" t="s">
        <v>3</v>
      </c>
      <c r="Q11" s="58" t="s">
        <v>3</v>
      </c>
      <c r="R11" s="58" t="s">
        <v>3</v>
      </c>
      <c r="S11" s="59" t="s">
        <v>179</v>
      </c>
      <c r="T11" s="59" t="s">
        <v>40</v>
      </c>
      <c r="U11" s="60" t="str">
        <f t="shared" si="4"/>
        <v>Propriedade para endereçar: tem_grpo</v>
      </c>
      <c r="V11" s="60" t="str">
        <f t="shared" si="5"/>
        <v xml:space="preserve">Dado para endereçar: grpo ( xsd:string ) </v>
      </c>
    </row>
    <row r="12" spans="1:22" s="23" customFormat="1" ht="8.25" customHeight="1" x14ac:dyDescent="0.25">
      <c r="A12" s="51">
        <v>12</v>
      </c>
      <c r="B12" s="52" t="str">
        <f t="shared" si="6"/>
        <v>BIMProp</v>
      </c>
      <c r="C12" s="61" t="str">
        <f t="shared" si="3"/>
        <v>p_endereçar</v>
      </c>
      <c r="D12" s="61" t="s">
        <v>278</v>
      </c>
      <c r="E12" s="54" t="s">
        <v>268</v>
      </c>
      <c r="F12" s="62" t="str">
        <f t="shared" si="0"/>
        <v>d_endereçar</v>
      </c>
      <c r="G12" s="62" t="str">
        <f t="shared" si="1"/>
        <v>bloc</v>
      </c>
      <c r="H12" s="63" t="s">
        <v>0</v>
      </c>
      <c r="I12" s="64" t="s">
        <v>3</v>
      </c>
      <c r="J12" s="58" t="s">
        <v>42</v>
      </c>
      <c r="K12" s="58" t="s">
        <v>3</v>
      </c>
      <c r="L12" s="58" t="s">
        <v>3</v>
      </c>
      <c r="M12" s="58" t="s">
        <v>3</v>
      </c>
      <c r="N12" s="58" t="s">
        <v>3</v>
      </c>
      <c r="O12" s="58" t="s">
        <v>3</v>
      </c>
      <c r="P12" s="58" t="s">
        <v>3</v>
      </c>
      <c r="Q12" s="58" t="s">
        <v>3</v>
      </c>
      <c r="R12" s="58" t="s">
        <v>3</v>
      </c>
      <c r="S12" s="59" t="s">
        <v>179</v>
      </c>
      <c r="T12" s="59" t="s">
        <v>40</v>
      </c>
      <c r="U12" s="60" t="str">
        <f t="shared" si="4"/>
        <v>Propriedade para endereçar: tem_bloc</v>
      </c>
      <c r="V12" s="60" t="str">
        <f t="shared" si="5"/>
        <v xml:space="preserve">Dado para endereçar: bloc ( xsd:string ) </v>
      </c>
    </row>
    <row r="13" spans="1:22" s="23" customFormat="1" ht="8.25" customHeight="1" x14ac:dyDescent="0.25">
      <c r="A13" s="51">
        <v>13</v>
      </c>
      <c r="B13" s="52" t="str">
        <f t="shared" si="6"/>
        <v>BIMProp</v>
      </c>
      <c r="C13" s="61" t="str">
        <f t="shared" si="3"/>
        <v>p_endereçar</v>
      </c>
      <c r="D13" s="61" t="s">
        <v>279</v>
      </c>
      <c r="E13" s="54" t="s">
        <v>268</v>
      </c>
      <c r="F13" s="62" t="str">
        <f t="shared" si="0"/>
        <v>d_endereçar</v>
      </c>
      <c r="G13" s="62" t="str">
        <f t="shared" si="1"/>
        <v>AP</v>
      </c>
      <c r="H13" s="63" t="s">
        <v>0</v>
      </c>
      <c r="I13" s="64" t="s">
        <v>3</v>
      </c>
      <c r="J13" s="58" t="s">
        <v>42</v>
      </c>
      <c r="K13" s="58" t="s">
        <v>3</v>
      </c>
      <c r="L13" s="58" t="s">
        <v>3</v>
      </c>
      <c r="M13" s="58" t="s">
        <v>3</v>
      </c>
      <c r="N13" s="58" t="s">
        <v>3</v>
      </c>
      <c r="O13" s="58" t="s">
        <v>3</v>
      </c>
      <c r="P13" s="58" t="s">
        <v>3</v>
      </c>
      <c r="Q13" s="58" t="s">
        <v>3</v>
      </c>
      <c r="R13" s="58" t="s">
        <v>3</v>
      </c>
      <c r="S13" s="59" t="s">
        <v>179</v>
      </c>
      <c r="T13" s="59" t="s">
        <v>40</v>
      </c>
      <c r="U13" s="60" t="str">
        <f t="shared" si="4"/>
        <v>Propriedade para endereçar: tem_AP</v>
      </c>
      <c r="V13" s="60" t="str">
        <f t="shared" si="5"/>
        <v xml:space="preserve">Dado para endereçar: AP ( xsd:string ) </v>
      </c>
    </row>
    <row r="14" spans="1:22" s="23" customFormat="1" ht="8.25" customHeight="1" x14ac:dyDescent="0.25">
      <c r="A14" s="51">
        <v>14</v>
      </c>
      <c r="B14" s="52" t="str">
        <f t="shared" si="6"/>
        <v>BIMProp</v>
      </c>
      <c r="C14" s="61" t="str">
        <f t="shared" si="3"/>
        <v>p_endereçar</v>
      </c>
      <c r="D14" s="61" t="s">
        <v>280</v>
      </c>
      <c r="E14" s="54" t="s">
        <v>268</v>
      </c>
      <c r="F14" s="62" t="str">
        <f t="shared" si="0"/>
        <v>d_endereçar</v>
      </c>
      <c r="G14" s="62" t="str">
        <f t="shared" si="1"/>
        <v>RA</v>
      </c>
      <c r="H14" s="63" t="s">
        <v>0</v>
      </c>
      <c r="I14" s="64" t="s">
        <v>3</v>
      </c>
      <c r="J14" s="58" t="s">
        <v>42</v>
      </c>
      <c r="K14" s="58" t="s">
        <v>3</v>
      </c>
      <c r="L14" s="58" t="s">
        <v>3</v>
      </c>
      <c r="M14" s="58" t="s">
        <v>3</v>
      </c>
      <c r="N14" s="58" t="s">
        <v>3</v>
      </c>
      <c r="O14" s="58" t="s">
        <v>3</v>
      </c>
      <c r="P14" s="58" t="s">
        <v>3</v>
      </c>
      <c r="Q14" s="58" t="s">
        <v>3</v>
      </c>
      <c r="R14" s="58" t="s">
        <v>3</v>
      </c>
      <c r="S14" s="59" t="s">
        <v>179</v>
      </c>
      <c r="T14" s="59" t="s">
        <v>40</v>
      </c>
      <c r="U14" s="60" t="str">
        <f t="shared" si="4"/>
        <v>Propriedade para endereçar: tem_RA</v>
      </c>
      <c r="V14" s="60" t="str">
        <f t="shared" si="5"/>
        <v xml:space="preserve">Dado para endereçar: RA ( xsd:string ) </v>
      </c>
    </row>
    <row r="15" spans="1:22" s="23" customFormat="1" ht="8.25" customHeight="1" x14ac:dyDescent="0.25">
      <c r="A15" s="51">
        <v>15</v>
      </c>
      <c r="B15" s="52" t="str">
        <f t="shared" si="6"/>
        <v>BIMProp</v>
      </c>
      <c r="C15" s="61" t="str">
        <f t="shared" si="3"/>
        <v>p_endereçar</v>
      </c>
      <c r="D15" s="61" t="s">
        <v>281</v>
      </c>
      <c r="E15" s="54" t="s">
        <v>268</v>
      </c>
      <c r="F15" s="62" t="str">
        <f t="shared" si="0"/>
        <v>d_endereçar</v>
      </c>
      <c r="G15" s="62" t="str">
        <f t="shared" si="1"/>
        <v>CEP</v>
      </c>
      <c r="H15" s="63" t="s">
        <v>0</v>
      </c>
      <c r="I15" s="65" t="s">
        <v>3</v>
      </c>
      <c r="J15" s="58" t="s">
        <v>42</v>
      </c>
      <c r="K15" s="58" t="s">
        <v>3</v>
      </c>
      <c r="L15" s="58" t="s">
        <v>3</v>
      </c>
      <c r="M15" s="58" t="s">
        <v>3</v>
      </c>
      <c r="N15" s="58" t="s">
        <v>3</v>
      </c>
      <c r="O15" s="58" t="s">
        <v>3</v>
      </c>
      <c r="P15" s="58" t="s">
        <v>3</v>
      </c>
      <c r="Q15" s="58" t="s">
        <v>3</v>
      </c>
      <c r="R15" s="58" t="s">
        <v>3</v>
      </c>
      <c r="S15" s="59" t="s">
        <v>179</v>
      </c>
      <c r="T15" s="59" t="s">
        <v>40</v>
      </c>
      <c r="U15" s="60" t="str">
        <f t="shared" si="4"/>
        <v>Propriedade para endereçar: tem_CEP</v>
      </c>
      <c r="V15" s="60" t="str">
        <f t="shared" si="5"/>
        <v xml:space="preserve">Dado para endereçar: CEP ( xsd:string ) </v>
      </c>
    </row>
    <row r="16" spans="1:22" s="23" customFormat="1" ht="8.25" customHeight="1" x14ac:dyDescent="0.25">
      <c r="A16" s="51">
        <v>16</v>
      </c>
      <c r="B16" s="52" t="str">
        <f>B11</f>
        <v>BIMProp</v>
      </c>
      <c r="C16" s="61" t="str">
        <f>C11</f>
        <v>p_endereçar</v>
      </c>
      <c r="D16" s="61" t="s">
        <v>282</v>
      </c>
      <c r="E16" s="54" t="s">
        <v>268</v>
      </c>
      <c r="F16" s="62" t="str">
        <f t="shared" si="0"/>
        <v>d_endereçar</v>
      </c>
      <c r="G16" s="62" t="str">
        <f t="shared" si="1"/>
        <v>cx_postal</v>
      </c>
      <c r="H16" s="63" t="s">
        <v>0</v>
      </c>
      <c r="I16" s="65" t="s">
        <v>3</v>
      </c>
      <c r="J16" s="58" t="s">
        <v>42</v>
      </c>
      <c r="K16" s="58" t="s">
        <v>3</v>
      </c>
      <c r="L16" s="58" t="s">
        <v>3</v>
      </c>
      <c r="M16" s="58" t="s">
        <v>3</v>
      </c>
      <c r="N16" s="58" t="s">
        <v>3</v>
      </c>
      <c r="O16" s="58" t="s">
        <v>3</v>
      </c>
      <c r="P16" s="58" t="s">
        <v>3</v>
      </c>
      <c r="Q16" s="58" t="s">
        <v>3</v>
      </c>
      <c r="R16" s="58" t="s">
        <v>3</v>
      </c>
      <c r="S16" s="59" t="s">
        <v>179</v>
      </c>
      <c r="T16" s="59" t="s">
        <v>40</v>
      </c>
      <c r="U16" s="60" t="str">
        <f t="shared" si="4"/>
        <v>Propriedade para endereçar: tem_cx_postal</v>
      </c>
      <c r="V16" s="60" t="str">
        <f t="shared" si="5"/>
        <v xml:space="preserve">Dado para endereçar: cx_postal ( xsd:string ) </v>
      </c>
    </row>
    <row r="17" spans="1:22" s="23" customFormat="1" ht="8.25" customHeight="1" x14ac:dyDescent="0.25">
      <c r="A17" s="51">
        <v>17</v>
      </c>
      <c r="B17" s="52" t="str">
        <f>B12</f>
        <v>BIMProp</v>
      </c>
      <c r="C17" s="61" t="str">
        <f>C12</f>
        <v>p_endereçar</v>
      </c>
      <c r="D17" s="61" t="s">
        <v>283</v>
      </c>
      <c r="E17" s="54" t="s">
        <v>268</v>
      </c>
      <c r="F17" s="62" t="str">
        <f t="shared" si="0"/>
        <v>d_endereçar</v>
      </c>
      <c r="G17" s="62" t="str">
        <f t="shared" si="1"/>
        <v>e_mail</v>
      </c>
      <c r="H17" s="63" t="s">
        <v>0</v>
      </c>
      <c r="I17" s="65" t="s">
        <v>3</v>
      </c>
      <c r="J17" s="58" t="s">
        <v>3</v>
      </c>
      <c r="K17" s="58" t="s">
        <v>3</v>
      </c>
      <c r="L17" s="58" t="s">
        <v>3</v>
      </c>
      <c r="M17" s="58" t="s">
        <v>3</v>
      </c>
      <c r="N17" s="58" t="s">
        <v>3</v>
      </c>
      <c r="O17" s="58" t="s">
        <v>3</v>
      </c>
      <c r="P17" s="58" t="s">
        <v>3</v>
      </c>
      <c r="Q17" s="58" t="s">
        <v>3</v>
      </c>
      <c r="R17" s="58" t="s">
        <v>3</v>
      </c>
      <c r="S17" s="59" t="s">
        <v>179</v>
      </c>
      <c r="T17" s="59" t="s">
        <v>40</v>
      </c>
      <c r="U17" s="60" t="str">
        <f t="shared" si="4"/>
        <v>Propriedade para endereçar: tem_e_mail</v>
      </c>
      <c r="V17" s="60" t="str">
        <f t="shared" si="5"/>
        <v xml:space="preserve">Dado para endereçar: e_mail ( xsd:string ) </v>
      </c>
    </row>
    <row r="18" spans="1:22" s="23" customFormat="1" ht="8.25" customHeight="1" x14ac:dyDescent="0.25">
      <c r="A18" s="51">
        <v>18</v>
      </c>
      <c r="B18" s="52" t="str">
        <f>B13</f>
        <v>BIMProp</v>
      </c>
      <c r="C18" s="53" t="s">
        <v>284</v>
      </c>
      <c r="D18" s="53" t="s">
        <v>285</v>
      </c>
      <c r="E18" s="54" t="s">
        <v>268</v>
      </c>
      <c r="F18" s="55" t="str">
        <f t="shared" si="0"/>
        <v>d_geolocalizar</v>
      </c>
      <c r="G18" s="55" t="str">
        <f t="shared" si="1"/>
        <v>latitude</v>
      </c>
      <c r="H18" s="56" t="s">
        <v>0</v>
      </c>
      <c r="I18" s="66" t="s">
        <v>3</v>
      </c>
      <c r="J18" s="58" t="s">
        <v>3</v>
      </c>
      <c r="K18" s="58" t="s">
        <v>3</v>
      </c>
      <c r="L18" s="58" t="s">
        <v>3</v>
      </c>
      <c r="M18" s="58" t="s">
        <v>3</v>
      </c>
      <c r="N18" s="58" t="s">
        <v>3</v>
      </c>
      <c r="O18" s="58" t="s">
        <v>3</v>
      </c>
      <c r="P18" s="58" t="s">
        <v>3</v>
      </c>
      <c r="Q18" s="58" t="s">
        <v>3</v>
      </c>
      <c r="R18" s="58" t="s">
        <v>3</v>
      </c>
      <c r="S18" s="59" t="s">
        <v>179</v>
      </c>
      <c r="T18" s="59" t="s">
        <v>40</v>
      </c>
      <c r="U18" s="60" t="str">
        <f t="shared" si="4"/>
        <v>Propriedade para geolocalizar: tem_latitude</v>
      </c>
      <c r="V18" s="60" t="str">
        <f t="shared" si="5"/>
        <v xml:space="preserve">Dado para geolocalizar: latitude ( xsd:string ) </v>
      </c>
    </row>
    <row r="19" spans="1:22" s="23" customFormat="1" ht="8.25" customHeight="1" x14ac:dyDescent="0.25">
      <c r="A19" s="51">
        <v>19</v>
      </c>
      <c r="B19" s="52" t="str">
        <f>B14</f>
        <v>BIMProp</v>
      </c>
      <c r="C19" s="61" t="str">
        <f>C18</f>
        <v>p_geolocalizar</v>
      </c>
      <c r="D19" s="61" t="s">
        <v>286</v>
      </c>
      <c r="E19" s="54" t="s">
        <v>268</v>
      </c>
      <c r="F19" s="62" t="str">
        <f t="shared" si="0"/>
        <v>d_geolocalizar</v>
      </c>
      <c r="G19" s="62" t="str">
        <f t="shared" si="1"/>
        <v>longitude</v>
      </c>
      <c r="H19" s="63" t="s">
        <v>0</v>
      </c>
      <c r="I19" s="65" t="s">
        <v>3</v>
      </c>
      <c r="J19" s="58" t="s">
        <v>3</v>
      </c>
      <c r="K19" s="58" t="s">
        <v>3</v>
      </c>
      <c r="L19" s="58" t="s">
        <v>3</v>
      </c>
      <c r="M19" s="58" t="s">
        <v>3</v>
      </c>
      <c r="N19" s="58" t="s">
        <v>3</v>
      </c>
      <c r="O19" s="58" t="s">
        <v>3</v>
      </c>
      <c r="P19" s="58" t="s">
        <v>3</v>
      </c>
      <c r="Q19" s="58" t="s">
        <v>3</v>
      </c>
      <c r="R19" s="58" t="s">
        <v>3</v>
      </c>
      <c r="S19" s="59" t="s">
        <v>179</v>
      </c>
      <c r="T19" s="59" t="s">
        <v>40</v>
      </c>
      <c r="U19" s="60" t="str">
        <f t="shared" si="4"/>
        <v>Propriedade para geolocalizar: tem_longitude</v>
      </c>
      <c r="V19" s="60" t="str">
        <f t="shared" si="5"/>
        <v xml:space="preserve">Dado para geolocalizar: longitude ( xsd:string ) </v>
      </c>
    </row>
    <row r="20" spans="1:22" s="23" customFormat="1" ht="8.25" customHeight="1" x14ac:dyDescent="0.25">
      <c r="A20" s="51">
        <v>20</v>
      </c>
      <c r="B20" s="52" t="str">
        <f>B14</f>
        <v>BIMProp</v>
      </c>
      <c r="C20" s="61" t="str">
        <f t="shared" ref="C20:C21" si="7">C19</f>
        <v>p_geolocalizar</v>
      </c>
      <c r="D20" s="61" t="s">
        <v>287</v>
      </c>
      <c r="E20" s="54" t="s">
        <v>268</v>
      </c>
      <c r="F20" s="62" t="str">
        <f t="shared" si="0"/>
        <v>d_geolocalizar</v>
      </c>
      <c r="G20" s="62" t="str">
        <f t="shared" si="1"/>
        <v>altitude</v>
      </c>
      <c r="H20" s="63" t="s">
        <v>0</v>
      </c>
      <c r="I20" s="65" t="s">
        <v>3</v>
      </c>
      <c r="J20" s="58" t="s">
        <v>3</v>
      </c>
      <c r="K20" s="58" t="s">
        <v>3</v>
      </c>
      <c r="L20" s="58" t="s">
        <v>3</v>
      </c>
      <c r="M20" s="58" t="s">
        <v>3</v>
      </c>
      <c r="N20" s="58" t="s">
        <v>3</v>
      </c>
      <c r="O20" s="58" t="s">
        <v>3</v>
      </c>
      <c r="P20" s="58" t="s">
        <v>3</v>
      </c>
      <c r="Q20" s="58" t="s">
        <v>3</v>
      </c>
      <c r="R20" s="58" t="s">
        <v>3</v>
      </c>
      <c r="S20" s="59" t="s">
        <v>179</v>
      </c>
      <c r="T20" s="59" t="s">
        <v>40</v>
      </c>
      <c r="U20" s="60" t="str">
        <f t="shared" si="4"/>
        <v>Propriedade para geolocalizar: tem_altitude</v>
      </c>
      <c r="V20" s="60" t="str">
        <f t="shared" si="5"/>
        <v xml:space="preserve">Dado para geolocalizar: altitude ( xsd:string ) </v>
      </c>
    </row>
    <row r="21" spans="1:22" s="23" customFormat="1" ht="8.25" customHeight="1" x14ac:dyDescent="0.25">
      <c r="A21" s="51">
        <v>21</v>
      </c>
      <c r="B21" s="52" t="str">
        <f>B15</f>
        <v>BIMProp</v>
      </c>
      <c r="C21" s="61" t="str">
        <f t="shared" si="7"/>
        <v>p_geolocalizar</v>
      </c>
      <c r="D21" s="61" t="s">
        <v>288</v>
      </c>
      <c r="E21" s="54" t="s">
        <v>268</v>
      </c>
      <c r="F21" s="62" t="str">
        <f t="shared" si="0"/>
        <v>d_geolocalizar</v>
      </c>
      <c r="G21" s="62" t="str">
        <f t="shared" si="1"/>
        <v>geocode</v>
      </c>
      <c r="H21" s="63" t="s">
        <v>0</v>
      </c>
      <c r="I21" s="65" t="s">
        <v>3</v>
      </c>
      <c r="J21" s="58" t="s">
        <v>3</v>
      </c>
      <c r="K21" s="58" t="s">
        <v>3</v>
      </c>
      <c r="L21" s="58" t="s">
        <v>3</v>
      </c>
      <c r="M21" s="58" t="s">
        <v>3</v>
      </c>
      <c r="N21" s="58" t="s">
        <v>3</v>
      </c>
      <c r="O21" s="58" t="s">
        <v>3</v>
      </c>
      <c r="P21" s="58" t="s">
        <v>3</v>
      </c>
      <c r="Q21" s="58" t="s">
        <v>3</v>
      </c>
      <c r="R21" s="58" t="s">
        <v>3</v>
      </c>
      <c r="S21" s="59" t="s">
        <v>179</v>
      </c>
      <c r="T21" s="59" t="s">
        <v>40</v>
      </c>
      <c r="U21" s="60" t="str">
        <f t="shared" si="4"/>
        <v>Propriedade para geolocalizar: tem_geocode</v>
      </c>
      <c r="V21" s="60" t="str">
        <f t="shared" si="5"/>
        <v xml:space="preserve">Dado para geolocalizar: geocode ( xsd:string ) </v>
      </c>
    </row>
    <row r="22" spans="1:22" s="27" customFormat="1" ht="8.25" customHeight="1" x14ac:dyDescent="0.25">
      <c r="A22" s="51">
        <v>22</v>
      </c>
      <c r="B22" s="52" t="str">
        <f t="shared" ref="B22:B24" si="8">B16</f>
        <v>BIMProp</v>
      </c>
      <c r="C22" s="67" t="s">
        <v>289</v>
      </c>
      <c r="D22" s="68" t="s">
        <v>290</v>
      </c>
      <c r="E22" s="54" t="s">
        <v>268</v>
      </c>
      <c r="F22" s="55" t="str">
        <f t="shared" si="0"/>
        <v>d_relacionar</v>
      </c>
      <c r="G22" s="69" t="str">
        <f t="shared" si="1"/>
        <v>dentro_de</v>
      </c>
      <c r="H22" s="56" t="s">
        <v>0</v>
      </c>
      <c r="I22" s="57" t="s">
        <v>3</v>
      </c>
      <c r="J22" s="58" t="s">
        <v>3</v>
      </c>
      <c r="K22" s="58" t="s">
        <v>3</v>
      </c>
      <c r="L22" s="58" t="s">
        <v>65</v>
      </c>
      <c r="M22" s="58" t="s">
        <v>3</v>
      </c>
      <c r="N22" s="58" t="s">
        <v>3</v>
      </c>
      <c r="O22" s="58" t="s">
        <v>3</v>
      </c>
      <c r="P22" s="58" t="s">
        <v>3</v>
      </c>
      <c r="Q22" s="58" t="s">
        <v>3</v>
      </c>
      <c r="R22" s="58" t="s">
        <v>3</v>
      </c>
      <c r="S22" s="59" t="s">
        <v>179</v>
      </c>
      <c r="T22" s="59" t="s">
        <v>40</v>
      </c>
      <c r="U22" s="60" t="str">
        <f t="shared" si="4"/>
        <v>Propriedade para relacionar: é_dentro_de</v>
      </c>
      <c r="V22" s="60" t="str">
        <f t="shared" si="5"/>
        <v xml:space="preserve">Dado para relacionar: dentro_de ( xsd:string ) </v>
      </c>
    </row>
    <row r="23" spans="1:22" s="27" customFormat="1" ht="8.25" customHeight="1" x14ac:dyDescent="0.25">
      <c r="A23" s="51">
        <v>23</v>
      </c>
      <c r="B23" s="52" t="str">
        <f t="shared" si="8"/>
        <v>BIMProp</v>
      </c>
      <c r="C23" s="70" t="str">
        <f>C22</f>
        <v>p_relacionar</v>
      </c>
      <c r="D23" s="71" t="s">
        <v>291</v>
      </c>
      <c r="E23" s="54" t="s">
        <v>268</v>
      </c>
      <c r="F23" s="62" t="str">
        <f t="shared" si="0"/>
        <v>d_relacionar</v>
      </c>
      <c r="G23" s="72" t="str">
        <f t="shared" si="1"/>
        <v>conectado_a</v>
      </c>
      <c r="H23" s="63" t="s">
        <v>0</v>
      </c>
      <c r="I23" s="64" t="s">
        <v>3</v>
      </c>
      <c r="J23" s="58" t="s">
        <v>3</v>
      </c>
      <c r="K23" s="58" t="s">
        <v>3</v>
      </c>
      <c r="L23" s="58" t="s">
        <v>3</v>
      </c>
      <c r="M23" s="58" t="s">
        <v>3</v>
      </c>
      <c r="N23" s="58" t="s">
        <v>3</v>
      </c>
      <c r="O23" s="58" t="s">
        <v>3</v>
      </c>
      <c r="P23" s="58" t="s">
        <v>3</v>
      </c>
      <c r="Q23" s="58" t="s">
        <v>3</v>
      </c>
      <c r="R23" s="58" t="s">
        <v>3</v>
      </c>
      <c r="S23" s="59" t="s">
        <v>179</v>
      </c>
      <c r="T23" s="59" t="s">
        <v>40</v>
      </c>
      <c r="U23" s="60" t="str">
        <f t="shared" si="4"/>
        <v>Propriedade para relacionar: é_conectado_a</v>
      </c>
      <c r="V23" s="60" t="str">
        <f t="shared" si="5"/>
        <v xml:space="preserve">Dado para relacionar: conectado_a ( xsd:string ) </v>
      </c>
    </row>
    <row r="24" spans="1:22" s="27" customFormat="1" ht="8.25" customHeight="1" x14ac:dyDescent="0.25">
      <c r="A24" s="51">
        <v>24</v>
      </c>
      <c r="B24" s="52" t="str">
        <f t="shared" si="8"/>
        <v>BIMProp</v>
      </c>
      <c r="C24" s="70" t="str">
        <f>C23</f>
        <v>p_relacionar</v>
      </c>
      <c r="D24" s="71" t="s">
        <v>292</v>
      </c>
      <c r="E24" s="54" t="s">
        <v>268</v>
      </c>
      <c r="F24" s="62" t="str">
        <f t="shared" si="0"/>
        <v>d_relacionar</v>
      </c>
      <c r="G24" s="72" t="str">
        <f t="shared" si="1"/>
        <v>parte_de</v>
      </c>
      <c r="H24" s="63" t="s">
        <v>0</v>
      </c>
      <c r="I24" s="64" t="s">
        <v>3</v>
      </c>
      <c r="J24" s="58" t="s">
        <v>3</v>
      </c>
      <c r="K24" s="58" t="s">
        <v>3</v>
      </c>
      <c r="L24" s="58" t="s">
        <v>3</v>
      </c>
      <c r="M24" s="58" t="s">
        <v>3</v>
      </c>
      <c r="N24" s="58" t="s">
        <v>3</v>
      </c>
      <c r="O24" s="58" t="s">
        <v>3</v>
      </c>
      <c r="P24" s="58" t="s">
        <v>3</v>
      </c>
      <c r="Q24" s="58" t="s">
        <v>3</v>
      </c>
      <c r="R24" s="58" t="s">
        <v>3</v>
      </c>
      <c r="S24" s="59" t="s">
        <v>179</v>
      </c>
      <c r="T24" s="59" t="s">
        <v>40</v>
      </c>
      <c r="U24" s="60" t="str">
        <f t="shared" si="4"/>
        <v>Propriedade para relacionar: é_parte_de</v>
      </c>
      <c r="V24" s="60" t="str">
        <f t="shared" si="5"/>
        <v xml:space="preserve">Dado para relacionar: parte_de ( xsd:string ) </v>
      </c>
    </row>
    <row r="25" spans="1:22" s="27" customFormat="1" ht="8.25" customHeight="1" x14ac:dyDescent="0.25">
      <c r="A25" s="51">
        <v>25</v>
      </c>
      <c r="B25" s="52" t="str">
        <f>B22</f>
        <v>BIMProp</v>
      </c>
      <c r="C25" s="70" t="str">
        <f t="shared" ref="C25" si="9">C24</f>
        <v>p_relacionar</v>
      </c>
      <c r="D25" s="70" t="s">
        <v>293</v>
      </c>
      <c r="E25" s="54" t="s">
        <v>268</v>
      </c>
      <c r="F25" s="62" t="str">
        <f t="shared" si="0"/>
        <v>d_relacionar</v>
      </c>
      <c r="G25" s="72" t="str">
        <f t="shared" si="1"/>
        <v>agrupado_com</v>
      </c>
      <c r="H25" s="63" t="s">
        <v>0</v>
      </c>
      <c r="I25" s="65" t="s">
        <v>3</v>
      </c>
      <c r="J25" s="58" t="s">
        <v>3</v>
      </c>
      <c r="K25" s="58" t="s">
        <v>3</v>
      </c>
      <c r="L25" s="58" t="s">
        <v>3</v>
      </c>
      <c r="M25" s="58" t="s">
        <v>3</v>
      </c>
      <c r="N25" s="58" t="s">
        <v>3</v>
      </c>
      <c r="O25" s="58" t="s">
        <v>3</v>
      </c>
      <c r="P25" s="58" t="s">
        <v>3</v>
      </c>
      <c r="Q25" s="58" t="s">
        <v>3</v>
      </c>
      <c r="R25" s="58" t="s">
        <v>3</v>
      </c>
      <c r="S25" s="59" t="s">
        <v>179</v>
      </c>
      <c r="T25" s="59" t="s">
        <v>40</v>
      </c>
      <c r="U25" s="60" t="str">
        <f t="shared" si="4"/>
        <v>Propriedade para relacionar: é_agrupado_com</v>
      </c>
      <c r="V25" s="60" t="str">
        <f t="shared" si="5"/>
        <v xml:space="preserve">Dado para relacionar: agrupado_com ( xsd:string ) </v>
      </c>
    </row>
    <row r="26" spans="1:22" s="27" customFormat="1" ht="8.25" customHeight="1" x14ac:dyDescent="0.25">
      <c r="A26" s="51">
        <v>26</v>
      </c>
      <c r="B26" s="52" t="str">
        <f t="shared" ref="B26:B31" si="10">B16</f>
        <v>BIMProp</v>
      </c>
      <c r="C26" s="67" t="s">
        <v>294</v>
      </c>
      <c r="D26" s="68" t="s">
        <v>295</v>
      </c>
      <c r="E26" s="54" t="s">
        <v>268</v>
      </c>
      <c r="F26" s="55" t="str">
        <f t="shared" si="0"/>
        <v>d_classificar</v>
      </c>
      <c r="G26" s="69" t="str">
        <f t="shared" si="1"/>
        <v>categoria</v>
      </c>
      <c r="H26" s="56" t="s">
        <v>0</v>
      </c>
      <c r="I26" s="57" t="s">
        <v>3</v>
      </c>
      <c r="J26" s="58" t="s">
        <v>42</v>
      </c>
      <c r="K26" s="58" t="s">
        <v>3</v>
      </c>
      <c r="L26" s="58" t="s">
        <v>3</v>
      </c>
      <c r="M26" s="58" t="s">
        <v>3</v>
      </c>
      <c r="N26" s="58" t="s">
        <v>3</v>
      </c>
      <c r="O26" s="58" t="s">
        <v>3</v>
      </c>
      <c r="P26" s="58" t="s">
        <v>3</v>
      </c>
      <c r="Q26" s="58" t="s">
        <v>3</v>
      </c>
      <c r="R26" s="58" t="s">
        <v>3</v>
      </c>
      <c r="S26" s="59" t="s">
        <v>179</v>
      </c>
      <c r="T26" s="59" t="s">
        <v>40</v>
      </c>
      <c r="U26" s="60" t="str">
        <f t="shared" si="4"/>
        <v>Propriedade para classificar: é_categoria</v>
      </c>
      <c r="V26" s="60" t="str">
        <f t="shared" si="5"/>
        <v xml:space="preserve">Dado para classificar: categoria ( xsd:string ) </v>
      </c>
    </row>
    <row r="27" spans="1:22" s="27" customFormat="1" ht="8.25" customHeight="1" x14ac:dyDescent="0.25">
      <c r="A27" s="51">
        <v>27</v>
      </c>
      <c r="B27" s="52" t="str">
        <f t="shared" si="10"/>
        <v>BIMProp</v>
      </c>
      <c r="C27" s="70" t="str">
        <f>C26</f>
        <v>p_classificar</v>
      </c>
      <c r="D27" s="71" t="s">
        <v>296</v>
      </c>
      <c r="E27" s="54" t="s">
        <v>268</v>
      </c>
      <c r="F27" s="62" t="str">
        <f t="shared" si="0"/>
        <v>d_classificar</v>
      </c>
      <c r="G27" s="72" t="str">
        <f t="shared" si="1"/>
        <v>classe</v>
      </c>
      <c r="H27" s="63" t="s">
        <v>0</v>
      </c>
      <c r="I27" s="64" t="s">
        <v>3</v>
      </c>
      <c r="J27" s="58" t="s">
        <v>42</v>
      </c>
      <c r="K27" s="58" t="s">
        <v>3</v>
      </c>
      <c r="L27" s="58" t="s">
        <v>3</v>
      </c>
      <c r="M27" s="58" t="s">
        <v>3</v>
      </c>
      <c r="N27" s="58" t="s">
        <v>3</v>
      </c>
      <c r="O27" s="58" t="s">
        <v>3</v>
      </c>
      <c r="P27" s="58" t="s">
        <v>3</v>
      </c>
      <c r="Q27" s="58" t="s">
        <v>3</v>
      </c>
      <c r="R27" s="58" t="s">
        <v>3</v>
      </c>
      <c r="S27" s="59" t="s">
        <v>179</v>
      </c>
      <c r="T27" s="59" t="s">
        <v>40</v>
      </c>
      <c r="U27" s="60" t="str">
        <f t="shared" si="4"/>
        <v>Propriedade para classificar: é_classe</v>
      </c>
      <c r="V27" s="60" t="str">
        <f t="shared" si="5"/>
        <v xml:space="preserve">Dado para classificar: classe ( xsd:string ) </v>
      </c>
    </row>
    <row r="28" spans="1:22" s="27" customFormat="1" ht="8.25" customHeight="1" x14ac:dyDescent="0.25">
      <c r="A28" s="51">
        <v>28</v>
      </c>
      <c r="B28" s="52" t="str">
        <f t="shared" si="10"/>
        <v>BIMProp</v>
      </c>
      <c r="C28" s="70" t="str">
        <f t="shared" ref="C28:C31" si="11">C27</f>
        <v>p_classificar</v>
      </c>
      <c r="D28" s="71" t="s">
        <v>297</v>
      </c>
      <c r="E28" s="54" t="s">
        <v>268</v>
      </c>
      <c r="F28" s="62" t="str">
        <f t="shared" si="0"/>
        <v>d_classificar</v>
      </c>
      <c r="G28" s="72" t="str">
        <f t="shared" si="1"/>
        <v>tipo</v>
      </c>
      <c r="H28" s="63" t="s">
        <v>0</v>
      </c>
      <c r="I28" s="64" t="s">
        <v>3</v>
      </c>
      <c r="J28" s="58" t="s">
        <v>42</v>
      </c>
      <c r="K28" s="58" t="s">
        <v>3</v>
      </c>
      <c r="L28" s="58" t="s">
        <v>3</v>
      </c>
      <c r="M28" s="58" t="s">
        <v>3</v>
      </c>
      <c r="N28" s="58" t="s">
        <v>3</v>
      </c>
      <c r="O28" s="58" t="s">
        <v>3</v>
      </c>
      <c r="P28" s="58" t="s">
        <v>3</v>
      </c>
      <c r="Q28" s="58" t="s">
        <v>3</v>
      </c>
      <c r="R28" s="58" t="s">
        <v>3</v>
      </c>
      <c r="S28" s="59" t="s">
        <v>179</v>
      </c>
      <c r="T28" s="59" t="s">
        <v>40</v>
      </c>
      <c r="U28" s="60" t="str">
        <f t="shared" si="4"/>
        <v>Propriedade para classificar: é_tipo</v>
      </c>
      <c r="V28" s="60" t="str">
        <f t="shared" si="5"/>
        <v xml:space="preserve">Dado para classificar: tipo ( xsd:string ) </v>
      </c>
    </row>
    <row r="29" spans="1:22" s="27" customFormat="1" ht="8.25" customHeight="1" x14ac:dyDescent="0.25">
      <c r="A29" s="51">
        <v>29</v>
      </c>
      <c r="B29" s="52" t="str">
        <f t="shared" si="10"/>
        <v>BIMProp</v>
      </c>
      <c r="C29" s="70" t="str">
        <f t="shared" si="11"/>
        <v>p_classificar</v>
      </c>
      <c r="D29" s="71" t="s">
        <v>298</v>
      </c>
      <c r="E29" s="54" t="s">
        <v>268</v>
      </c>
      <c r="F29" s="62" t="str">
        <f t="shared" si="0"/>
        <v>d_classificar</v>
      </c>
      <c r="G29" s="72" t="str">
        <f t="shared" si="1"/>
        <v>entidade</v>
      </c>
      <c r="H29" s="63" t="s">
        <v>0</v>
      </c>
      <c r="I29" s="64" t="s">
        <v>3</v>
      </c>
      <c r="J29" s="58" t="s">
        <v>3</v>
      </c>
      <c r="K29" s="58" t="s">
        <v>3</v>
      </c>
      <c r="L29" s="58" t="s">
        <v>3</v>
      </c>
      <c r="M29" s="58" t="s">
        <v>3</v>
      </c>
      <c r="N29" s="58" t="s">
        <v>3</v>
      </c>
      <c r="O29" s="58" t="s">
        <v>3</v>
      </c>
      <c r="P29" s="58" t="s">
        <v>3</v>
      </c>
      <c r="Q29" s="58" t="s">
        <v>3</v>
      </c>
      <c r="R29" s="58" t="s">
        <v>3</v>
      </c>
      <c r="S29" s="59" t="s">
        <v>179</v>
      </c>
      <c r="T29" s="59" t="s">
        <v>40</v>
      </c>
      <c r="U29" s="60" t="str">
        <f t="shared" si="4"/>
        <v>Propriedade para classificar: é_entidade</v>
      </c>
      <c r="V29" s="60" t="str">
        <f t="shared" si="5"/>
        <v xml:space="preserve">Dado para classificar: entidade ( xsd:string ) </v>
      </c>
    </row>
    <row r="30" spans="1:22" s="27" customFormat="1" ht="8.25" customHeight="1" x14ac:dyDescent="0.25">
      <c r="A30" s="51">
        <v>30</v>
      </c>
      <c r="B30" s="52" t="str">
        <f t="shared" si="10"/>
        <v>BIMProp</v>
      </c>
      <c r="C30" s="70" t="str">
        <f t="shared" si="11"/>
        <v>p_classificar</v>
      </c>
      <c r="D30" s="71" t="s">
        <v>299</v>
      </c>
      <c r="E30" s="54" t="s">
        <v>268</v>
      </c>
      <c r="F30" s="62" t="str">
        <f t="shared" si="0"/>
        <v>d_classificar</v>
      </c>
      <c r="G30" s="72" t="str">
        <f t="shared" si="1"/>
        <v>link</v>
      </c>
      <c r="H30" s="63" t="s">
        <v>0</v>
      </c>
      <c r="I30" s="64" t="s">
        <v>3</v>
      </c>
      <c r="J30" s="58" t="s">
        <v>3</v>
      </c>
      <c r="K30" s="58" t="s">
        <v>3</v>
      </c>
      <c r="L30" s="58" t="s">
        <v>3</v>
      </c>
      <c r="M30" s="58" t="s">
        <v>3</v>
      </c>
      <c r="N30" s="58" t="s">
        <v>3</v>
      </c>
      <c r="O30" s="58" t="s">
        <v>3</v>
      </c>
      <c r="P30" s="58" t="s">
        <v>3</v>
      </c>
      <c r="Q30" s="58" t="s">
        <v>3</v>
      </c>
      <c r="R30" s="58" t="s">
        <v>3</v>
      </c>
      <c r="S30" s="59" t="s">
        <v>179</v>
      </c>
      <c r="T30" s="59" t="s">
        <v>40</v>
      </c>
      <c r="U30" s="60" t="str">
        <f t="shared" si="4"/>
        <v>Propriedade para classificar: é_link</v>
      </c>
      <c r="V30" s="60" t="str">
        <f t="shared" si="5"/>
        <v xml:space="preserve">Dado para classificar: link ( xsd:string ) </v>
      </c>
    </row>
    <row r="31" spans="1:22" s="27" customFormat="1" ht="8.25" customHeight="1" x14ac:dyDescent="0.25">
      <c r="A31" s="51">
        <v>31</v>
      </c>
      <c r="B31" s="52" t="str">
        <f t="shared" si="10"/>
        <v>BIMProp</v>
      </c>
      <c r="C31" s="70" t="str">
        <f t="shared" si="11"/>
        <v>p_classificar</v>
      </c>
      <c r="D31" s="71" t="s">
        <v>300</v>
      </c>
      <c r="E31" s="54" t="s">
        <v>268</v>
      </c>
      <c r="F31" s="62" t="str">
        <f t="shared" si="0"/>
        <v>d_classificar</v>
      </c>
      <c r="G31" s="72" t="str">
        <f t="shared" si="1"/>
        <v>grupo</v>
      </c>
      <c r="H31" s="63" t="s">
        <v>0</v>
      </c>
      <c r="I31" s="64" t="s">
        <v>3</v>
      </c>
      <c r="J31" s="58" t="s">
        <v>3</v>
      </c>
      <c r="K31" s="58" t="s">
        <v>3</v>
      </c>
      <c r="L31" s="58" t="s">
        <v>3</v>
      </c>
      <c r="M31" s="58" t="s">
        <v>3</v>
      </c>
      <c r="N31" s="58" t="s">
        <v>3</v>
      </c>
      <c r="O31" s="58" t="s">
        <v>3</v>
      </c>
      <c r="P31" s="58" t="s">
        <v>3</v>
      </c>
      <c r="Q31" s="58" t="s">
        <v>3</v>
      </c>
      <c r="R31" s="58" t="s">
        <v>3</v>
      </c>
      <c r="S31" s="59" t="s">
        <v>179</v>
      </c>
      <c r="T31" s="59" t="s">
        <v>40</v>
      </c>
      <c r="U31" s="60" t="str">
        <f t="shared" si="4"/>
        <v>Propriedade para classificar: é_grupo</v>
      </c>
      <c r="V31" s="60" t="str">
        <f t="shared" si="5"/>
        <v xml:space="preserve">Dado para classificar: grupo ( xsd:string ) </v>
      </c>
    </row>
    <row r="32" spans="1:22" s="27" customFormat="1" ht="8.25" customHeight="1" x14ac:dyDescent="0.25">
      <c r="A32" s="51">
        <v>32</v>
      </c>
      <c r="B32" s="52" t="str">
        <f t="shared" ref="B32:B63" si="12">B26</f>
        <v>BIMProp</v>
      </c>
      <c r="C32" s="67" t="s">
        <v>301</v>
      </c>
      <c r="D32" s="73" t="s">
        <v>302</v>
      </c>
      <c r="E32" s="54" t="s">
        <v>268</v>
      </c>
      <c r="F32" s="55" t="str">
        <f t="shared" si="0"/>
        <v>d_identificar</v>
      </c>
      <c r="G32" s="69" t="str">
        <f t="shared" si="1"/>
        <v>código</v>
      </c>
      <c r="H32" s="56" t="s">
        <v>0</v>
      </c>
      <c r="I32" s="57" t="s">
        <v>3</v>
      </c>
      <c r="J32" s="58" t="s">
        <v>42</v>
      </c>
      <c r="K32" s="58" t="s">
        <v>3</v>
      </c>
      <c r="L32" s="58" t="s">
        <v>3</v>
      </c>
      <c r="M32" s="58" t="s">
        <v>3</v>
      </c>
      <c r="N32" s="58" t="s">
        <v>3</v>
      </c>
      <c r="O32" s="58" t="s">
        <v>3</v>
      </c>
      <c r="P32" s="58" t="s">
        <v>3</v>
      </c>
      <c r="Q32" s="58" t="s">
        <v>3</v>
      </c>
      <c r="R32" s="58" t="s">
        <v>3</v>
      </c>
      <c r="S32" s="59" t="s">
        <v>179</v>
      </c>
      <c r="T32" s="59" t="s">
        <v>40</v>
      </c>
      <c r="U32" s="60" t="str">
        <f t="shared" si="4"/>
        <v>Propriedade para identificar: tem_código</v>
      </c>
      <c r="V32" s="60" t="str">
        <f t="shared" si="5"/>
        <v xml:space="preserve">Dado para identificar: código ( xsd:string ) </v>
      </c>
    </row>
    <row r="33" spans="1:22" s="27" customFormat="1" ht="8.25" customHeight="1" x14ac:dyDescent="0.25">
      <c r="A33" s="51">
        <v>33</v>
      </c>
      <c r="B33" s="52" t="str">
        <f t="shared" si="12"/>
        <v>BIMProp</v>
      </c>
      <c r="C33" s="70" t="str">
        <f>C32</f>
        <v>p_identificar</v>
      </c>
      <c r="D33" s="74" t="s">
        <v>303</v>
      </c>
      <c r="E33" s="54" t="s">
        <v>268</v>
      </c>
      <c r="F33" s="62" t="str">
        <f t="shared" si="0"/>
        <v>d_identificar</v>
      </c>
      <c r="G33" s="72" t="str">
        <f t="shared" si="1"/>
        <v>nome</v>
      </c>
      <c r="H33" s="63" t="s">
        <v>0</v>
      </c>
      <c r="I33" s="64" t="s">
        <v>3</v>
      </c>
      <c r="J33" s="58" t="s">
        <v>42</v>
      </c>
      <c r="K33" s="58" t="s">
        <v>3</v>
      </c>
      <c r="L33" s="58" t="s">
        <v>3</v>
      </c>
      <c r="M33" s="58" t="s">
        <v>3</v>
      </c>
      <c r="N33" s="58" t="s">
        <v>3</v>
      </c>
      <c r="O33" s="58" t="s">
        <v>3</v>
      </c>
      <c r="P33" s="58" t="s">
        <v>3</v>
      </c>
      <c r="Q33" s="58" t="s">
        <v>3</v>
      </c>
      <c r="R33" s="58" t="s">
        <v>3</v>
      </c>
      <c r="S33" s="59" t="s">
        <v>179</v>
      </c>
      <c r="T33" s="59" t="s">
        <v>40</v>
      </c>
      <c r="U33" s="60" t="str">
        <f t="shared" si="4"/>
        <v>Propriedade para identificar: tem_nome</v>
      </c>
      <c r="V33" s="60" t="str">
        <f t="shared" si="5"/>
        <v xml:space="preserve">Dado para identificar: nome ( xsd:string ) </v>
      </c>
    </row>
    <row r="34" spans="1:22" s="27" customFormat="1" ht="8.25" customHeight="1" x14ac:dyDescent="0.25">
      <c r="A34" s="51">
        <v>34</v>
      </c>
      <c r="B34" s="52" t="str">
        <f t="shared" si="12"/>
        <v>BIMProp</v>
      </c>
      <c r="C34" s="70" t="str">
        <f t="shared" ref="C34:C38" si="13">C33</f>
        <v>p_identificar</v>
      </c>
      <c r="D34" s="74" t="s">
        <v>304</v>
      </c>
      <c r="E34" s="54" t="s">
        <v>268</v>
      </c>
      <c r="F34" s="62" t="str">
        <f t="shared" si="0"/>
        <v>d_identificar</v>
      </c>
      <c r="G34" s="72" t="str">
        <f t="shared" si="1"/>
        <v>id</v>
      </c>
      <c r="H34" s="63" t="s">
        <v>0</v>
      </c>
      <c r="I34" s="64" t="s">
        <v>3</v>
      </c>
      <c r="J34" s="58" t="s">
        <v>42</v>
      </c>
      <c r="K34" s="58" t="s">
        <v>3</v>
      </c>
      <c r="L34" s="58" t="s">
        <v>3</v>
      </c>
      <c r="M34" s="58" t="s">
        <v>3</v>
      </c>
      <c r="N34" s="58" t="s">
        <v>3</v>
      </c>
      <c r="O34" s="58" t="s">
        <v>66</v>
      </c>
      <c r="P34" s="58" t="s">
        <v>3</v>
      </c>
      <c r="Q34" s="58" t="s">
        <v>3</v>
      </c>
      <c r="R34" s="58" t="s">
        <v>3</v>
      </c>
      <c r="S34" s="59" t="s">
        <v>179</v>
      </c>
      <c r="T34" s="59" t="s">
        <v>40</v>
      </c>
      <c r="U34" s="60" t="str">
        <f t="shared" si="4"/>
        <v>Propriedade para identificar: tem_id</v>
      </c>
      <c r="V34" s="60" t="str">
        <f t="shared" si="5"/>
        <v xml:space="preserve">Dado para identificar: id ( xsd:string ) </v>
      </c>
    </row>
    <row r="35" spans="1:22" s="23" customFormat="1" ht="8.25" customHeight="1" x14ac:dyDescent="0.25">
      <c r="A35" s="51">
        <v>35</v>
      </c>
      <c r="B35" s="52" t="str">
        <f t="shared" si="12"/>
        <v>BIMProp</v>
      </c>
      <c r="C35" s="61" t="str">
        <f t="shared" si="13"/>
        <v>p_identificar</v>
      </c>
      <c r="D35" s="75" t="s">
        <v>305</v>
      </c>
      <c r="E35" s="54" t="s">
        <v>268</v>
      </c>
      <c r="F35" s="62" t="str">
        <f t="shared" si="0"/>
        <v>d_identificar</v>
      </c>
      <c r="G35" s="62" t="str">
        <f t="shared" si="1"/>
        <v>uri</v>
      </c>
      <c r="H35" s="63" t="s">
        <v>0</v>
      </c>
      <c r="I35" s="65" t="s">
        <v>3</v>
      </c>
      <c r="J35" s="76" t="s">
        <v>42</v>
      </c>
      <c r="K35" s="58" t="s">
        <v>3</v>
      </c>
      <c r="L35" s="58" t="s">
        <v>3</v>
      </c>
      <c r="M35" s="58" t="s">
        <v>3</v>
      </c>
      <c r="N35" s="58" t="s">
        <v>3</v>
      </c>
      <c r="O35" s="58" t="s">
        <v>3</v>
      </c>
      <c r="P35" s="58" t="s">
        <v>3</v>
      </c>
      <c r="Q35" s="58" t="s">
        <v>3</v>
      </c>
      <c r="R35" s="58" t="s">
        <v>3</v>
      </c>
      <c r="S35" s="59" t="s">
        <v>179</v>
      </c>
      <c r="T35" s="59" t="s">
        <v>40</v>
      </c>
      <c r="U35" s="60" t="str">
        <f t="shared" si="4"/>
        <v>Propriedade para identificar: tem_uri</v>
      </c>
      <c r="V35" s="60" t="str">
        <f t="shared" si="5"/>
        <v xml:space="preserve">Dado para identificar: uri ( xsd:string ) </v>
      </c>
    </row>
    <row r="36" spans="1:22" s="23" customFormat="1" ht="8.25" customHeight="1" x14ac:dyDescent="0.25">
      <c r="A36" s="51">
        <v>36</v>
      </c>
      <c r="B36" s="52" t="str">
        <f t="shared" si="12"/>
        <v>BIMProp</v>
      </c>
      <c r="C36" s="61" t="str">
        <f t="shared" si="13"/>
        <v>p_identificar</v>
      </c>
      <c r="D36" s="75" t="s">
        <v>306</v>
      </c>
      <c r="E36" s="54" t="s">
        <v>268</v>
      </c>
      <c r="F36" s="62" t="str">
        <f t="shared" si="0"/>
        <v>d_identificar</v>
      </c>
      <c r="G36" s="62" t="str">
        <f t="shared" si="1"/>
        <v>tema</v>
      </c>
      <c r="H36" s="63" t="s">
        <v>0</v>
      </c>
      <c r="I36" s="65" t="s">
        <v>3</v>
      </c>
      <c r="J36" s="58" t="s">
        <v>3</v>
      </c>
      <c r="K36" s="58" t="s">
        <v>3</v>
      </c>
      <c r="L36" s="58" t="s">
        <v>3</v>
      </c>
      <c r="M36" s="58" t="s">
        <v>3</v>
      </c>
      <c r="N36" s="58" t="s">
        <v>3</v>
      </c>
      <c r="O36" s="58" t="s">
        <v>3</v>
      </c>
      <c r="P36" s="58" t="s">
        <v>3</v>
      </c>
      <c r="Q36" s="58" t="s">
        <v>3</v>
      </c>
      <c r="R36" s="58" t="s">
        <v>3</v>
      </c>
      <c r="S36" s="59" t="s">
        <v>179</v>
      </c>
      <c r="T36" s="59" t="s">
        <v>40</v>
      </c>
      <c r="U36" s="60" t="str">
        <f t="shared" si="4"/>
        <v>Propriedade para identificar: tem_tema</v>
      </c>
      <c r="V36" s="60" t="str">
        <f t="shared" si="5"/>
        <v xml:space="preserve">Dado para identificar: tema ( xsd:string ) </v>
      </c>
    </row>
    <row r="37" spans="1:22" s="23" customFormat="1" ht="8.25" customHeight="1" x14ac:dyDescent="0.25">
      <c r="A37" s="51">
        <v>37</v>
      </c>
      <c r="B37" s="52" t="str">
        <f t="shared" si="12"/>
        <v>BIMProp</v>
      </c>
      <c r="C37" s="61" t="str">
        <f t="shared" si="13"/>
        <v>p_identificar</v>
      </c>
      <c r="D37" s="75" t="s">
        <v>307</v>
      </c>
      <c r="E37" s="54" t="s">
        <v>268</v>
      </c>
      <c r="F37" s="62" t="str">
        <f t="shared" si="0"/>
        <v>d_identificar</v>
      </c>
      <c r="G37" s="62" t="str">
        <f t="shared" si="1"/>
        <v>vol</v>
      </c>
      <c r="H37" s="63" t="s">
        <v>0</v>
      </c>
      <c r="I37" s="65" t="s">
        <v>3</v>
      </c>
      <c r="J37" s="58" t="s">
        <v>3</v>
      </c>
      <c r="K37" s="58" t="s">
        <v>3</v>
      </c>
      <c r="L37" s="58" t="s">
        <v>3</v>
      </c>
      <c r="M37" s="58" t="s">
        <v>3</v>
      </c>
      <c r="N37" s="58" t="s">
        <v>3</v>
      </c>
      <c r="O37" s="58" t="s">
        <v>3</v>
      </c>
      <c r="P37" s="58" t="s">
        <v>3</v>
      </c>
      <c r="Q37" s="58" t="s">
        <v>3</v>
      </c>
      <c r="R37" s="58" t="s">
        <v>3</v>
      </c>
      <c r="S37" s="59" t="s">
        <v>179</v>
      </c>
      <c r="T37" s="59" t="s">
        <v>40</v>
      </c>
      <c r="U37" s="60" t="str">
        <f t="shared" si="4"/>
        <v>Propriedade para identificar: tem_vol</v>
      </c>
      <c r="V37" s="60" t="str">
        <f t="shared" si="5"/>
        <v xml:space="preserve">Dado para identificar: vol ( xsd:string ) </v>
      </c>
    </row>
    <row r="38" spans="1:22" s="27" customFormat="1" ht="8.25" customHeight="1" x14ac:dyDescent="0.25">
      <c r="A38" s="51">
        <v>38</v>
      </c>
      <c r="B38" s="52" t="str">
        <f t="shared" si="12"/>
        <v>BIMProp</v>
      </c>
      <c r="C38" s="61" t="str">
        <f t="shared" si="13"/>
        <v>p_identificar</v>
      </c>
      <c r="D38" s="74" t="s">
        <v>308</v>
      </c>
      <c r="E38" s="54" t="s">
        <v>268</v>
      </c>
      <c r="F38" s="62" t="str">
        <f t="shared" si="0"/>
        <v>d_identificar</v>
      </c>
      <c r="G38" s="72" t="str">
        <f t="shared" si="1"/>
        <v>descrição</v>
      </c>
      <c r="H38" s="63" t="s">
        <v>0</v>
      </c>
      <c r="I38" s="64" t="s">
        <v>3</v>
      </c>
      <c r="J38" s="58" t="s">
        <v>3</v>
      </c>
      <c r="K38" s="58" t="s">
        <v>3</v>
      </c>
      <c r="L38" s="58" t="s">
        <v>3</v>
      </c>
      <c r="M38" s="58" t="s">
        <v>3</v>
      </c>
      <c r="N38" s="58" t="s">
        <v>3</v>
      </c>
      <c r="O38" s="58" t="s">
        <v>3</v>
      </c>
      <c r="P38" s="58" t="s">
        <v>3</v>
      </c>
      <c r="Q38" s="58" t="s">
        <v>3</v>
      </c>
      <c r="R38" s="58" t="s">
        <v>3</v>
      </c>
      <c r="S38" s="59" t="s">
        <v>179</v>
      </c>
      <c r="T38" s="59" t="s">
        <v>40</v>
      </c>
      <c r="U38" s="60" t="str">
        <f t="shared" si="4"/>
        <v>Propriedade para identificar: tem_descrição</v>
      </c>
      <c r="V38" s="60" t="str">
        <f t="shared" si="5"/>
        <v xml:space="preserve">Dado para identificar: descrição ( xsd:string ) </v>
      </c>
    </row>
    <row r="39" spans="1:22" s="23" customFormat="1" ht="8.25" customHeight="1" x14ac:dyDescent="0.25">
      <c r="A39" s="51">
        <v>39</v>
      </c>
      <c r="B39" s="52" t="str">
        <f t="shared" si="12"/>
        <v>BIMProp</v>
      </c>
      <c r="C39" s="53" t="s">
        <v>309</v>
      </c>
      <c r="D39" s="77" t="s">
        <v>310</v>
      </c>
      <c r="E39" s="54" t="s">
        <v>268</v>
      </c>
      <c r="F39" s="55" t="str">
        <f t="shared" si="0"/>
        <v>d_definir</v>
      </c>
      <c r="G39" s="55" t="str">
        <f t="shared" si="1"/>
        <v>ambiente</v>
      </c>
      <c r="H39" s="56" t="s">
        <v>0</v>
      </c>
      <c r="I39" s="66" t="s">
        <v>3</v>
      </c>
      <c r="J39" s="58" t="s">
        <v>3</v>
      </c>
      <c r="K39" s="58" t="s">
        <v>3</v>
      </c>
      <c r="L39" s="58" t="s">
        <v>3</v>
      </c>
      <c r="M39" s="58" t="s">
        <v>3</v>
      </c>
      <c r="N39" s="58" t="s">
        <v>3</v>
      </c>
      <c r="O39" s="58" t="s">
        <v>3</v>
      </c>
      <c r="P39" s="58" t="s">
        <v>3</v>
      </c>
      <c r="Q39" s="58" t="s">
        <v>3</v>
      </c>
      <c r="R39" s="58" t="s">
        <v>3</v>
      </c>
      <c r="S39" s="59" t="s">
        <v>179</v>
      </c>
      <c r="T39" s="59" t="s">
        <v>40</v>
      </c>
      <c r="U39" s="60" t="str">
        <f t="shared" si="4"/>
        <v>Propriedade para definir: é_ambiente</v>
      </c>
      <c r="V39" s="60" t="str">
        <f t="shared" si="5"/>
        <v xml:space="preserve">Dado para definir: ambiente ( xsd:string ) </v>
      </c>
    </row>
    <row r="40" spans="1:22" s="23" customFormat="1" ht="8.25" customHeight="1" x14ac:dyDescent="0.25">
      <c r="A40" s="51">
        <v>40</v>
      </c>
      <c r="B40" s="52" t="str">
        <f t="shared" si="12"/>
        <v>BIMProp</v>
      </c>
      <c r="C40" s="61" t="str">
        <f t="shared" ref="C40:C53" si="14">C39</f>
        <v>p_definir</v>
      </c>
      <c r="D40" s="75" t="s">
        <v>311</v>
      </c>
      <c r="E40" s="54" t="s">
        <v>268</v>
      </c>
      <c r="F40" s="62" t="str">
        <f t="shared" si="0"/>
        <v>d_definir</v>
      </c>
      <c r="G40" s="62" t="str">
        <f t="shared" si="1"/>
        <v>equipamento</v>
      </c>
      <c r="H40" s="63" t="s">
        <v>312</v>
      </c>
      <c r="I40" s="65" t="s">
        <v>3</v>
      </c>
      <c r="J40" s="58" t="s">
        <v>3</v>
      </c>
      <c r="K40" s="58" t="s">
        <v>3</v>
      </c>
      <c r="L40" s="58" t="s">
        <v>3</v>
      </c>
      <c r="M40" s="58" t="s">
        <v>3</v>
      </c>
      <c r="N40" s="58" t="s">
        <v>3</v>
      </c>
      <c r="O40" s="58" t="s">
        <v>3</v>
      </c>
      <c r="P40" s="58" t="s">
        <v>3</v>
      </c>
      <c r="Q40" s="58" t="s">
        <v>3</v>
      </c>
      <c r="R40" s="58" t="s">
        <v>3</v>
      </c>
      <c r="S40" s="59" t="s">
        <v>179</v>
      </c>
      <c r="T40" s="59" t="s">
        <v>40</v>
      </c>
      <c r="U40" s="60" t="str">
        <f t="shared" si="4"/>
        <v>Propriedade para definir: é_equipamento</v>
      </c>
      <c r="V40" s="60" t="str">
        <f t="shared" si="5"/>
        <v xml:space="preserve">Dado para definir: equipamento ( xsd:integer ) </v>
      </c>
    </row>
    <row r="41" spans="1:22" s="23" customFormat="1" ht="8.25" customHeight="1" x14ac:dyDescent="0.25">
      <c r="A41" s="51">
        <v>41</v>
      </c>
      <c r="B41" s="52" t="str">
        <f t="shared" si="12"/>
        <v>BIMProp</v>
      </c>
      <c r="C41" s="61" t="str">
        <f t="shared" si="14"/>
        <v>p_definir</v>
      </c>
      <c r="D41" s="75" t="s">
        <v>313</v>
      </c>
      <c r="E41" s="54" t="s">
        <v>268</v>
      </c>
      <c r="F41" s="62" t="str">
        <f t="shared" si="0"/>
        <v>d_definir</v>
      </c>
      <c r="G41" s="62" t="str">
        <f t="shared" si="1"/>
        <v>dispositivo</v>
      </c>
      <c r="H41" s="63" t="s">
        <v>312</v>
      </c>
      <c r="I41" s="65" t="s">
        <v>3</v>
      </c>
      <c r="J41" s="58" t="s">
        <v>3</v>
      </c>
      <c r="K41" s="58" t="s">
        <v>3</v>
      </c>
      <c r="L41" s="58" t="s">
        <v>3</v>
      </c>
      <c r="M41" s="58" t="s">
        <v>3</v>
      </c>
      <c r="N41" s="58" t="s">
        <v>3</v>
      </c>
      <c r="O41" s="58" t="s">
        <v>3</v>
      </c>
      <c r="P41" s="58" t="s">
        <v>3</v>
      </c>
      <c r="Q41" s="58" t="s">
        <v>3</v>
      </c>
      <c r="R41" s="58" t="s">
        <v>3</v>
      </c>
      <c r="S41" s="59" t="s">
        <v>179</v>
      </c>
      <c r="T41" s="59" t="s">
        <v>40</v>
      </c>
      <c r="U41" s="60" t="str">
        <f t="shared" si="4"/>
        <v>Propriedade para definir: é_dispositivo</v>
      </c>
      <c r="V41" s="60" t="str">
        <f t="shared" si="5"/>
        <v xml:space="preserve">Dado para definir: dispositivo ( xsd:integer ) </v>
      </c>
    </row>
    <row r="42" spans="1:22" s="23" customFormat="1" ht="8.25" customHeight="1" x14ac:dyDescent="0.25">
      <c r="A42" s="51">
        <v>42</v>
      </c>
      <c r="B42" s="52" t="str">
        <f t="shared" si="12"/>
        <v>BIMProp</v>
      </c>
      <c r="C42" s="61" t="str">
        <f t="shared" si="14"/>
        <v>p_definir</v>
      </c>
      <c r="D42" s="75" t="s">
        <v>314</v>
      </c>
      <c r="E42" s="54" t="s">
        <v>268</v>
      </c>
      <c r="F42" s="62" t="str">
        <f t="shared" si="0"/>
        <v>d_definir</v>
      </c>
      <c r="G42" s="62" t="str">
        <f t="shared" si="1"/>
        <v>aparelho</v>
      </c>
      <c r="H42" s="63" t="s">
        <v>312</v>
      </c>
      <c r="I42" s="65" t="s">
        <v>3</v>
      </c>
      <c r="J42" s="58" t="s">
        <v>3</v>
      </c>
      <c r="K42" s="58" t="s">
        <v>3</v>
      </c>
      <c r="L42" s="58" t="s">
        <v>3</v>
      </c>
      <c r="M42" s="58" t="s">
        <v>3</v>
      </c>
      <c r="N42" s="58" t="s">
        <v>3</v>
      </c>
      <c r="O42" s="58" t="s">
        <v>3</v>
      </c>
      <c r="P42" s="58" t="s">
        <v>3</v>
      </c>
      <c r="Q42" s="58" t="s">
        <v>3</v>
      </c>
      <c r="R42" s="58" t="s">
        <v>3</v>
      </c>
      <c r="S42" s="59" t="s">
        <v>179</v>
      </c>
      <c r="T42" s="59" t="s">
        <v>40</v>
      </c>
      <c r="U42" s="60" t="str">
        <f t="shared" si="4"/>
        <v>Propriedade para definir: é_aparelho</v>
      </c>
      <c r="V42" s="60" t="str">
        <f t="shared" si="5"/>
        <v xml:space="preserve">Dado para definir: aparelho ( xsd:integer ) </v>
      </c>
    </row>
    <row r="43" spans="1:22" s="23" customFormat="1" ht="8.25" customHeight="1" x14ac:dyDescent="0.25">
      <c r="A43" s="51">
        <v>43</v>
      </c>
      <c r="B43" s="52" t="str">
        <f t="shared" si="12"/>
        <v>BIMProp</v>
      </c>
      <c r="C43" s="61" t="str">
        <f>C40</f>
        <v>p_definir</v>
      </c>
      <c r="D43" s="75" t="s">
        <v>315</v>
      </c>
      <c r="E43" s="54" t="s">
        <v>268</v>
      </c>
      <c r="F43" s="62" t="str">
        <f t="shared" si="0"/>
        <v>d_definir</v>
      </c>
      <c r="G43" s="62" t="str">
        <f t="shared" si="1"/>
        <v>instrumento</v>
      </c>
      <c r="H43" s="63" t="s">
        <v>312</v>
      </c>
      <c r="I43" s="65" t="s">
        <v>3</v>
      </c>
      <c r="J43" s="58" t="s">
        <v>3</v>
      </c>
      <c r="K43" s="58" t="s">
        <v>3</v>
      </c>
      <c r="L43" s="58" t="s">
        <v>3</v>
      </c>
      <c r="M43" s="58" t="s">
        <v>3</v>
      </c>
      <c r="N43" s="58" t="s">
        <v>3</v>
      </c>
      <c r="O43" s="58" t="s">
        <v>3</v>
      </c>
      <c r="P43" s="58" t="s">
        <v>3</v>
      </c>
      <c r="Q43" s="58" t="s">
        <v>3</v>
      </c>
      <c r="R43" s="58" t="s">
        <v>3</v>
      </c>
      <c r="S43" s="59" t="s">
        <v>179</v>
      </c>
      <c r="T43" s="59" t="s">
        <v>40</v>
      </c>
      <c r="U43" s="60" t="str">
        <f t="shared" si="4"/>
        <v>Propriedade para definir: é_instrumento</v>
      </c>
      <c r="V43" s="60" t="str">
        <f t="shared" si="5"/>
        <v xml:space="preserve">Dado para definir: instrumento ( xsd:integer ) </v>
      </c>
    </row>
    <row r="44" spans="1:22" s="23" customFormat="1" ht="8.25" customHeight="1" x14ac:dyDescent="0.25">
      <c r="A44" s="51">
        <v>44</v>
      </c>
      <c r="B44" s="52" t="str">
        <f t="shared" si="12"/>
        <v>BIMProp</v>
      </c>
      <c r="C44" s="61" t="str">
        <f>C41</f>
        <v>p_definir</v>
      </c>
      <c r="D44" s="75" t="s">
        <v>316</v>
      </c>
      <c r="E44" s="54" t="s">
        <v>268</v>
      </c>
      <c r="F44" s="62" t="str">
        <f t="shared" si="0"/>
        <v>d_definir</v>
      </c>
      <c r="G44" s="62" t="str">
        <f t="shared" si="1"/>
        <v>mobiliário</v>
      </c>
      <c r="H44" s="63" t="s">
        <v>312</v>
      </c>
      <c r="I44" s="65" t="s">
        <v>3</v>
      </c>
      <c r="J44" s="58" t="s">
        <v>3</v>
      </c>
      <c r="K44" s="58" t="s">
        <v>3</v>
      </c>
      <c r="L44" s="58" t="s">
        <v>3</v>
      </c>
      <c r="M44" s="58" t="s">
        <v>3</v>
      </c>
      <c r="N44" s="58" t="s">
        <v>3</v>
      </c>
      <c r="O44" s="58" t="s">
        <v>3</v>
      </c>
      <c r="P44" s="58" t="s">
        <v>3</v>
      </c>
      <c r="Q44" s="58" t="s">
        <v>3</v>
      </c>
      <c r="R44" s="58" t="s">
        <v>3</v>
      </c>
      <c r="S44" s="59" t="s">
        <v>179</v>
      </c>
      <c r="T44" s="59" t="s">
        <v>40</v>
      </c>
      <c r="U44" s="60" t="str">
        <f t="shared" si="4"/>
        <v>Propriedade para definir: é_mobiliário</v>
      </c>
      <c r="V44" s="60" t="str">
        <f t="shared" si="5"/>
        <v xml:space="preserve">Dado para definir: mobiliário ( xsd:integer ) </v>
      </c>
    </row>
    <row r="45" spans="1:22" s="23" customFormat="1" ht="8.25" customHeight="1" x14ac:dyDescent="0.25">
      <c r="A45" s="51">
        <v>45</v>
      </c>
      <c r="B45" s="52" t="str">
        <f t="shared" si="12"/>
        <v>BIMProp</v>
      </c>
      <c r="C45" s="53" t="s">
        <v>317</v>
      </c>
      <c r="D45" s="77" t="s">
        <v>318</v>
      </c>
      <c r="E45" s="54" t="s">
        <v>268</v>
      </c>
      <c r="F45" s="55" t="str">
        <f t="shared" si="0"/>
        <v>d_administrar</v>
      </c>
      <c r="G45" s="55" t="str">
        <f t="shared" si="1"/>
        <v>público</v>
      </c>
      <c r="H45" s="56" t="s">
        <v>0</v>
      </c>
      <c r="I45" s="66" t="s">
        <v>3</v>
      </c>
      <c r="J45" s="58" t="s">
        <v>3</v>
      </c>
      <c r="K45" s="58" t="s">
        <v>3</v>
      </c>
      <c r="L45" s="58" t="s">
        <v>3</v>
      </c>
      <c r="M45" s="58" t="s">
        <v>3</v>
      </c>
      <c r="N45" s="58" t="s">
        <v>3</v>
      </c>
      <c r="O45" s="58" t="s">
        <v>3</v>
      </c>
      <c r="P45" s="58" t="s">
        <v>3</v>
      </c>
      <c r="Q45" s="58" t="s">
        <v>3</v>
      </c>
      <c r="R45" s="58" t="s">
        <v>3</v>
      </c>
      <c r="S45" s="59" t="s">
        <v>179</v>
      </c>
      <c r="T45" s="59" t="s">
        <v>40</v>
      </c>
      <c r="U45" s="60" t="str">
        <f t="shared" si="4"/>
        <v>Propriedade para administrar: é_público</v>
      </c>
      <c r="V45" s="60" t="str">
        <f t="shared" si="5"/>
        <v xml:space="preserve">Dado para administrar: público ( xsd:string ) </v>
      </c>
    </row>
    <row r="46" spans="1:22" s="23" customFormat="1" ht="8.25" customHeight="1" x14ac:dyDescent="0.25">
      <c r="A46" s="51">
        <v>46</v>
      </c>
      <c r="B46" s="52" t="str">
        <f t="shared" si="12"/>
        <v>BIMProp</v>
      </c>
      <c r="C46" s="61" t="str">
        <f t="shared" si="14"/>
        <v>p_administrar</v>
      </c>
      <c r="D46" s="75" t="s">
        <v>319</v>
      </c>
      <c r="E46" s="54" t="s">
        <v>268</v>
      </c>
      <c r="F46" s="62" t="str">
        <f t="shared" si="0"/>
        <v>d_administrar</v>
      </c>
      <c r="G46" s="62" t="str">
        <f t="shared" si="1"/>
        <v>órgão</v>
      </c>
      <c r="H46" s="63" t="s">
        <v>0</v>
      </c>
      <c r="I46" s="65" t="s">
        <v>3</v>
      </c>
      <c r="J46" s="58" t="s">
        <v>3</v>
      </c>
      <c r="K46" s="58" t="s">
        <v>3</v>
      </c>
      <c r="L46" s="58" t="s">
        <v>3</v>
      </c>
      <c r="M46" s="58" t="s">
        <v>3</v>
      </c>
      <c r="N46" s="58" t="s">
        <v>3</v>
      </c>
      <c r="O46" s="58" t="s">
        <v>3</v>
      </c>
      <c r="P46" s="58" t="s">
        <v>3</v>
      </c>
      <c r="Q46" s="58" t="s">
        <v>3</v>
      </c>
      <c r="R46" s="58" t="s">
        <v>3</v>
      </c>
      <c r="S46" s="59" t="s">
        <v>179</v>
      </c>
      <c r="T46" s="59" t="s">
        <v>40</v>
      </c>
      <c r="U46" s="60" t="str">
        <f t="shared" si="4"/>
        <v>Propriedade para administrar: é_órgão</v>
      </c>
      <c r="V46" s="60" t="str">
        <f t="shared" si="5"/>
        <v xml:space="preserve">Dado para administrar: órgão ( xsd:string ) </v>
      </c>
    </row>
    <row r="47" spans="1:22" s="23" customFormat="1" ht="8.25" customHeight="1" x14ac:dyDescent="0.25">
      <c r="A47" s="51">
        <v>47</v>
      </c>
      <c r="B47" s="52" t="str">
        <f t="shared" si="12"/>
        <v>BIMProp</v>
      </c>
      <c r="C47" s="61" t="str">
        <f t="shared" si="14"/>
        <v>p_administrar</v>
      </c>
      <c r="D47" s="75" t="s">
        <v>320</v>
      </c>
      <c r="E47" s="54" t="s">
        <v>268</v>
      </c>
      <c r="F47" s="62" t="str">
        <f t="shared" si="0"/>
        <v>d_administrar</v>
      </c>
      <c r="G47" s="62" t="str">
        <f t="shared" si="1"/>
        <v>unid_administrativa</v>
      </c>
      <c r="H47" s="63" t="s">
        <v>0</v>
      </c>
      <c r="I47" s="65" t="s">
        <v>3</v>
      </c>
      <c r="J47" s="58" t="s">
        <v>3</v>
      </c>
      <c r="K47" s="58" t="s">
        <v>3</v>
      </c>
      <c r="L47" s="58" t="s">
        <v>3</v>
      </c>
      <c r="M47" s="58" t="s">
        <v>3</v>
      </c>
      <c r="N47" s="58" t="s">
        <v>3</v>
      </c>
      <c r="O47" s="58" t="s">
        <v>3</v>
      </c>
      <c r="P47" s="58" t="s">
        <v>3</v>
      </c>
      <c r="Q47" s="58" t="s">
        <v>3</v>
      </c>
      <c r="R47" s="58" t="s">
        <v>3</v>
      </c>
      <c r="S47" s="59" t="s">
        <v>179</v>
      </c>
      <c r="T47" s="59" t="s">
        <v>40</v>
      </c>
      <c r="U47" s="60" t="str">
        <f t="shared" si="4"/>
        <v>Propriedade para administrar: é_unid_administrativa</v>
      </c>
      <c r="V47" s="60" t="str">
        <f t="shared" si="5"/>
        <v xml:space="preserve">Dado para administrar: unid_administrativa ( xsd:string ) </v>
      </c>
    </row>
    <row r="48" spans="1:22" s="23" customFormat="1" ht="8.25" customHeight="1" x14ac:dyDescent="0.25">
      <c r="A48" s="51">
        <v>48</v>
      </c>
      <c r="B48" s="52" t="str">
        <f t="shared" si="12"/>
        <v>BIMProp</v>
      </c>
      <c r="C48" s="61" t="str">
        <f t="shared" si="14"/>
        <v>p_administrar</v>
      </c>
      <c r="D48" s="75" t="s">
        <v>321</v>
      </c>
      <c r="E48" s="54" t="s">
        <v>268</v>
      </c>
      <c r="F48" s="62" t="str">
        <f t="shared" si="0"/>
        <v>d_administrar</v>
      </c>
      <c r="G48" s="62" t="str">
        <f t="shared" si="1"/>
        <v>unid_funcional</v>
      </c>
      <c r="H48" s="63" t="s">
        <v>0</v>
      </c>
      <c r="I48" s="65" t="s">
        <v>3</v>
      </c>
      <c r="J48" s="58" t="s">
        <v>3</v>
      </c>
      <c r="K48" s="58" t="s">
        <v>3</v>
      </c>
      <c r="L48" s="58" t="s">
        <v>3</v>
      </c>
      <c r="M48" s="58" t="s">
        <v>3</v>
      </c>
      <c r="N48" s="58" t="s">
        <v>3</v>
      </c>
      <c r="O48" s="58" t="s">
        <v>3</v>
      </c>
      <c r="P48" s="58" t="s">
        <v>3</v>
      </c>
      <c r="Q48" s="58" t="s">
        <v>3</v>
      </c>
      <c r="R48" s="58" t="s">
        <v>3</v>
      </c>
      <c r="S48" s="59" t="s">
        <v>179</v>
      </c>
      <c r="T48" s="59" t="s">
        <v>40</v>
      </c>
      <c r="U48" s="60" t="str">
        <f t="shared" si="4"/>
        <v>Propriedade para administrar: é_unid_funcional</v>
      </c>
      <c r="V48" s="60" t="str">
        <f t="shared" si="5"/>
        <v xml:space="preserve">Dado para administrar: unid_funcional ( xsd:string ) </v>
      </c>
    </row>
    <row r="49" spans="1:22" s="27" customFormat="1" ht="8.25" customHeight="1" x14ac:dyDescent="0.25">
      <c r="A49" s="51">
        <v>49</v>
      </c>
      <c r="B49" s="52" t="str">
        <f>B45</f>
        <v>BIMProp</v>
      </c>
      <c r="C49" s="61" t="str">
        <f t="shared" si="14"/>
        <v>p_administrar</v>
      </c>
      <c r="D49" s="70" t="s">
        <v>322</v>
      </c>
      <c r="E49" s="54" t="s">
        <v>268</v>
      </c>
      <c r="F49" s="62" t="str">
        <f t="shared" si="0"/>
        <v>d_administrar</v>
      </c>
      <c r="G49" s="72" t="str">
        <f t="shared" si="1"/>
        <v>zona</v>
      </c>
      <c r="H49" s="63" t="s">
        <v>0</v>
      </c>
      <c r="I49" s="65" t="s">
        <v>3</v>
      </c>
      <c r="J49" s="58" t="s">
        <v>3</v>
      </c>
      <c r="K49" s="58" t="s">
        <v>3</v>
      </c>
      <c r="L49" s="58" t="s">
        <v>3</v>
      </c>
      <c r="M49" s="58" t="s">
        <v>3</v>
      </c>
      <c r="N49" s="58" t="s">
        <v>3</v>
      </c>
      <c r="O49" s="58" t="s">
        <v>3</v>
      </c>
      <c r="P49" s="58" t="s">
        <v>3</v>
      </c>
      <c r="Q49" s="58" t="s">
        <v>3</v>
      </c>
      <c r="R49" s="58" t="s">
        <v>3</v>
      </c>
      <c r="S49" s="59" t="s">
        <v>179</v>
      </c>
      <c r="T49" s="59" t="s">
        <v>40</v>
      </c>
      <c r="U49" s="60" t="str">
        <f t="shared" si="4"/>
        <v>Propriedade para administrar: é_zona</v>
      </c>
      <c r="V49" s="60" t="str">
        <f t="shared" si="5"/>
        <v xml:space="preserve">Dado para administrar: zona ( xsd:string ) </v>
      </c>
    </row>
    <row r="50" spans="1:22" s="27" customFormat="1" ht="8.25" customHeight="1" x14ac:dyDescent="0.25">
      <c r="A50" s="51">
        <v>50</v>
      </c>
      <c r="B50" s="52" t="str">
        <f>B48</f>
        <v>BIMProp</v>
      </c>
      <c r="C50" s="61" t="str">
        <f t="shared" si="14"/>
        <v>p_administrar</v>
      </c>
      <c r="D50" s="70" t="s">
        <v>323</v>
      </c>
      <c r="E50" s="54" t="s">
        <v>268</v>
      </c>
      <c r="F50" s="62" t="str">
        <f t="shared" si="0"/>
        <v>d_administrar</v>
      </c>
      <c r="G50" s="72" t="str">
        <f t="shared" si="1"/>
        <v>núcleo</v>
      </c>
      <c r="H50" s="63" t="s">
        <v>0</v>
      </c>
      <c r="I50" s="64" t="s">
        <v>3</v>
      </c>
      <c r="J50" s="58" t="s">
        <v>3</v>
      </c>
      <c r="K50" s="58" t="s">
        <v>3</v>
      </c>
      <c r="L50" s="58" t="s">
        <v>3</v>
      </c>
      <c r="M50" s="58" t="s">
        <v>3</v>
      </c>
      <c r="N50" s="58" t="s">
        <v>3</v>
      </c>
      <c r="O50" s="58" t="s">
        <v>3</v>
      </c>
      <c r="P50" s="58" t="s">
        <v>3</v>
      </c>
      <c r="Q50" s="58" t="s">
        <v>3</v>
      </c>
      <c r="R50" s="58" t="s">
        <v>3</v>
      </c>
      <c r="S50" s="59" t="s">
        <v>179</v>
      </c>
      <c r="T50" s="59" t="s">
        <v>40</v>
      </c>
      <c r="U50" s="60" t="str">
        <f t="shared" si="4"/>
        <v>Propriedade para administrar: é_núcleo</v>
      </c>
      <c r="V50" s="60" t="str">
        <f t="shared" si="5"/>
        <v xml:space="preserve">Dado para administrar: núcleo ( xsd:string ) </v>
      </c>
    </row>
    <row r="51" spans="1:22" s="23" customFormat="1" ht="8.25" customHeight="1" x14ac:dyDescent="0.25">
      <c r="A51" s="51">
        <v>51</v>
      </c>
      <c r="B51" s="52" t="str">
        <f t="shared" ref="B51:B56" si="15">B43</f>
        <v>BIMProp</v>
      </c>
      <c r="C51" s="61" t="str">
        <f t="shared" si="14"/>
        <v>p_administrar</v>
      </c>
      <c r="D51" s="75" t="s">
        <v>324</v>
      </c>
      <c r="E51" s="54" t="s">
        <v>268</v>
      </c>
      <c r="F51" s="62" t="str">
        <f t="shared" si="0"/>
        <v>d_administrar</v>
      </c>
      <c r="G51" s="62" t="str">
        <f t="shared" si="1"/>
        <v>setor</v>
      </c>
      <c r="H51" s="63" t="s">
        <v>0</v>
      </c>
      <c r="I51" s="65" t="s">
        <v>3</v>
      </c>
      <c r="J51" s="58" t="s">
        <v>3</v>
      </c>
      <c r="K51" s="58" t="s">
        <v>3</v>
      </c>
      <c r="L51" s="58" t="s">
        <v>3</v>
      </c>
      <c r="M51" s="58" t="s">
        <v>3</v>
      </c>
      <c r="N51" s="58" t="s">
        <v>3</v>
      </c>
      <c r="O51" s="58" t="s">
        <v>3</v>
      </c>
      <c r="P51" s="58" t="s">
        <v>3</v>
      </c>
      <c r="Q51" s="58" t="s">
        <v>3</v>
      </c>
      <c r="R51" s="58" t="s">
        <v>3</v>
      </c>
      <c r="S51" s="59" t="s">
        <v>179</v>
      </c>
      <c r="T51" s="59" t="s">
        <v>40</v>
      </c>
      <c r="U51" s="60" t="str">
        <f t="shared" si="4"/>
        <v>Propriedade para administrar: é_setor</v>
      </c>
      <c r="V51" s="60" t="str">
        <f t="shared" si="5"/>
        <v xml:space="preserve">Dado para administrar: setor ( xsd:string ) </v>
      </c>
    </row>
    <row r="52" spans="1:22" s="23" customFormat="1" ht="8.25" customHeight="1" x14ac:dyDescent="0.25">
      <c r="A52" s="51">
        <v>52</v>
      </c>
      <c r="B52" s="52" t="str">
        <f t="shared" si="15"/>
        <v>BIMProp</v>
      </c>
      <c r="C52" s="61" t="str">
        <f t="shared" si="14"/>
        <v>p_administrar</v>
      </c>
      <c r="D52" s="75" t="s">
        <v>325</v>
      </c>
      <c r="E52" s="54" t="s">
        <v>268</v>
      </c>
      <c r="F52" s="62" t="str">
        <f t="shared" si="0"/>
        <v>d_administrar</v>
      </c>
      <c r="G52" s="62" t="str">
        <f t="shared" si="1"/>
        <v>divisão</v>
      </c>
      <c r="H52" s="63" t="s">
        <v>0</v>
      </c>
      <c r="I52" s="65" t="s">
        <v>3</v>
      </c>
      <c r="J52" s="58" t="s">
        <v>3</v>
      </c>
      <c r="K52" s="58" t="s">
        <v>3</v>
      </c>
      <c r="L52" s="58" t="s">
        <v>3</v>
      </c>
      <c r="M52" s="58" t="s">
        <v>3</v>
      </c>
      <c r="N52" s="58" t="s">
        <v>3</v>
      </c>
      <c r="O52" s="58" t="s">
        <v>3</v>
      </c>
      <c r="P52" s="58" t="s">
        <v>3</v>
      </c>
      <c r="Q52" s="58" t="s">
        <v>3</v>
      </c>
      <c r="R52" s="58" t="s">
        <v>3</v>
      </c>
      <c r="S52" s="59" t="s">
        <v>179</v>
      </c>
      <c r="T52" s="59" t="s">
        <v>40</v>
      </c>
      <c r="U52" s="60" t="str">
        <f t="shared" si="4"/>
        <v>Propriedade para administrar: é_divisão</v>
      </c>
      <c r="V52" s="60" t="str">
        <f t="shared" si="5"/>
        <v xml:space="preserve">Dado para administrar: divisão ( xsd:string ) </v>
      </c>
    </row>
    <row r="53" spans="1:22" s="23" customFormat="1" ht="8.25" customHeight="1" x14ac:dyDescent="0.25">
      <c r="A53" s="51">
        <v>53</v>
      </c>
      <c r="B53" s="52" t="str">
        <f t="shared" si="15"/>
        <v>BIMProp</v>
      </c>
      <c r="C53" s="61" t="str">
        <f t="shared" si="14"/>
        <v>p_administrar</v>
      </c>
      <c r="D53" s="75" t="s">
        <v>326</v>
      </c>
      <c r="E53" s="54" t="s">
        <v>268</v>
      </c>
      <c r="F53" s="62" t="str">
        <f t="shared" si="0"/>
        <v>d_administrar</v>
      </c>
      <c r="G53" s="62" t="str">
        <f t="shared" si="1"/>
        <v>departamento</v>
      </c>
      <c r="H53" s="63" t="s">
        <v>0</v>
      </c>
      <c r="I53" s="65" t="s">
        <v>3</v>
      </c>
      <c r="J53" s="58" t="s">
        <v>3</v>
      </c>
      <c r="K53" s="58" t="s">
        <v>3</v>
      </c>
      <c r="L53" s="58" t="s">
        <v>3</v>
      </c>
      <c r="M53" s="58" t="s">
        <v>3</v>
      </c>
      <c r="N53" s="58" t="s">
        <v>3</v>
      </c>
      <c r="O53" s="58" t="s">
        <v>3</v>
      </c>
      <c r="P53" s="58" t="s">
        <v>3</v>
      </c>
      <c r="Q53" s="58" t="s">
        <v>3</v>
      </c>
      <c r="R53" s="58" t="s">
        <v>3</v>
      </c>
      <c r="S53" s="59" t="s">
        <v>179</v>
      </c>
      <c r="T53" s="59" t="s">
        <v>40</v>
      </c>
      <c r="U53" s="60" t="str">
        <f t="shared" si="4"/>
        <v>Propriedade para administrar: é_departamento</v>
      </c>
      <c r="V53" s="60" t="str">
        <f t="shared" si="5"/>
        <v xml:space="preserve">Dado para administrar: departamento ( xsd:string ) </v>
      </c>
    </row>
    <row r="54" spans="1:22" s="23" customFormat="1" ht="8.25" customHeight="1" x14ac:dyDescent="0.25">
      <c r="A54" s="51">
        <v>54</v>
      </c>
      <c r="B54" s="52" t="str">
        <f t="shared" si="15"/>
        <v>BIMProp</v>
      </c>
      <c r="C54" s="53" t="s">
        <v>327</v>
      </c>
      <c r="D54" s="77" t="s">
        <v>328</v>
      </c>
      <c r="E54" s="54" t="s">
        <v>268</v>
      </c>
      <c r="F54" s="55" t="str">
        <f t="shared" si="0"/>
        <v>d_contratar</v>
      </c>
      <c r="G54" s="55" t="str">
        <f t="shared" si="1"/>
        <v>contrato</v>
      </c>
      <c r="H54" s="56" t="s">
        <v>0</v>
      </c>
      <c r="I54" s="66" t="s">
        <v>3</v>
      </c>
      <c r="J54" s="58" t="s">
        <v>3</v>
      </c>
      <c r="K54" s="58" t="s">
        <v>3</v>
      </c>
      <c r="L54" s="58" t="s">
        <v>3</v>
      </c>
      <c r="M54" s="58" t="s">
        <v>3</v>
      </c>
      <c r="N54" s="58" t="s">
        <v>3</v>
      </c>
      <c r="O54" s="58" t="s">
        <v>3</v>
      </c>
      <c r="P54" s="58" t="s">
        <v>3</v>
      </c>
      <c r="Q54" s="58" t="s">
        <v>3</v>
      </c>
      <c r="R54" s="58" t="s">
        <v>3</v>
      </c>
      <c r="S54" s="59" t="s">
        <v>179</v>
      </c>
      <c r="T54" s="59" t="s">
        <v>40</v>
      </c>
      <c r="U54" s="60" t="str">
        <f t="shared" si="4"/>
        <v>Propriedade para contratar: é_contrato</v>
      </c>
      <c r="V54" s="60" t="str">
        <f t="shared" si="5"/>
        <v xml:space="preserve">Dado para contratar: contrato ( xsd:string ) </v>
      </c>
    </row>
    <row r="55" spans="1:22" s="23" customFormat="1" ht="8.25" customHeight="1" x14ac:dyDescent="0.25">
      <c r="A55" s="51">
        <v>55</v>
      </c>
      <c r="B55" s="52" t="str">
        <f t="shared" si="15"/>
        <v>BIMProp</v>
      </c>
      <c r="C55" s="61" t="str">
        <f t="shared" ref="C55:C60" si="16">C54</f>
        <v>p_contratar</v>
      </c>
      <c r="D55" s="75" t="s">
        <v>329</v>
      </c>
      <c r="E55" s="54" t="s">
        <v>268</v>
      </c>
      <c r="F55" s="62" t="str">
        <f t="shared" si="0"/>
        <v>d_contratar</v>
      </c>
      <c r="G55" s="62" t="str">
        <f t="shared" si="1"/>
        <v>empresa</v>
      </c>
      <c r="H55" s="63" t="s">
        <v>0</v>
      </c>
      <c r="I55" s="65" t="s">
        <v>3</v>
      </c>
      <c r="J55" s="58" t="s">
        <v>3</v>
      </c>
      <c r="K55" s="58" t="s">
        <v>3</v>
      </c>
      <c r="L55" s="58" t="s">
        <v>3</v>
      </c>
      <c r="M55" s="58" t="s">
        <v>3</v>
      </c>
      <c r="N55" s="58" t="s">
        <v>3</v>
      </c>
      <c r="O55" s="58" t="s">
        <v>3</v>
      </c>
      <c r="P55" s="58" t="s">
        <v>3</v>
      </c>
      <c r="Q55" s="58" t="s">
        <v>3</v>
      </c>
      <c r="R55" s="58" t="s">
        <v>3</v>
      </c>
      <c r="S55" s="59" t="s">
        <v>179</v>
      </c>
      <c r="T55" s="59" t="s">
        <v>40</v>
      </c>
      <c r="U55" s="60" t="str">
        <f t="shared" si="4"/>
        <v>Propriedade para contratar: é_empresa</v>
      </c>
      <c r="V55" s="60" t="str">
        <f t="shared" si="5"/>
        <v xml:space="preserve">Dado para contratar: empresa ( xsd:string ) </v>
      </c>
    </row>
    <row r="56" spans="1:22" s="23" customFormat="1" ht="8.25" customHeight="1" x14ac:dyDescent="0.25">
      <c r="A56" s="51">
        <v>56</v>
      </c>
      <c r="B56" s="52" t="str">
        <f t="shared" si="15"/>
        <v>BIMProp</v>
      </c>
      <c r="C56" s="61" t="str">
        <f t="shared" si="16"/>
        <v>p_contratar</v>
      </c>
      <c r="D56" s="75" t="s">
        <v>330</v>
      </c>
      <c r="E56" s="54" t="s">
        <v>268</v>
      </c>
      <c r="F56" s="62" t="str">
        <f t="shared" si="0"/>
        <v>d_contratar</v>
      </c>
      <c r="G56" s="62" t="str">
        <f t="shared" si="1"/>
        <v>contratista</v>
      </c>
      <c r="H56" s="63" t="s">
        <v>0</v>
      </c>
      <c r="I56" s="65" t="s">
        <v>3</v>
      </c>
      <c r="J56" s="58" t="s">
        <v>3</v>
      </c>
      <c r="K56" s="58" t="s">
        <v>3</v>
      </c>
      <c r="L56" s="58" t="s">
        <v>3</v>
      </c>
      <c r="M56" s="58" t="s">
        <v>3</v>
      </c>
      <c r="N56" s="58" t="s">
        <v>3</v>
      </c>
      <c r="O56" s="58" t="s">
        <v>3</v>
      </c>
      <c r="P56" s="58" t="s">
        <v>3</v>
      </c>
      <c r="Q56" s="58" t="s">
        <v>3</v>
      </c>
      <c r="R56" s="58" t="s">
        <v>3</v>
      </c>
      <c r="S56" s="59" t="s">
        <v>179</v>
      </c>
      <c r="T56" s="59" t="s">
        <v>40</v>
      </c>
      <c r="U56" s="60" t="str">
        <f t="shared" si="4"/>
        <v>Propriedade para contratar: é_contratista</v>
      </c>
      <c r="V56" s="60" t="str">
        <f t="shared" si="5"/>
        <v xml:space="preserve">Dado para contratar: contratista ( xsd:string ) </v>
      </c>
    </row>
    <row r="57" spans="1:22" s="23" customFormat="1" ht="8.25" customHeight="1" x14ac:dyDescent="0.25">
      <c r="A57" s="51">
        <v>57</v>
      </c>
      <c r="B57" s="52" t="str">
        <f t="shared" si="12"/>
        <v>BIMProp</v>
      </c>
      <c r="C57" s="61" t="str">
        <f t="shared" si="16"/>
        <v>p_contratar</v>
      </c>
      <c r="D57" s="75" t="s">
        <v>331</v>
      </c>
      <c r="E57" s="54" t="s">
        <v>268</v>
      </c>
      <c r="F57" s="62" t="str">
        <f t="shared" si="0"/>
        <v>d_contratar</v>
      </c>
      <c r="G57" s="62" t="str">
        <f t="shared" si="1"/>
        <v>subcontratista</v>
      </c>
      <c r="H57" s="63" t="s">
        <v>0</v>
      </c>
      <c r="I57" s="65" t="s">
        <v>3</v>
      </c>
      <c r="J57" s="58" t="s">
        <v>3</v>
      </c>
      <c r="K57" s="58" t="s">
        <v>3</v>
      </c>
      <c r="L57" s="58" t="s">
        <v>3</v>
      </c>
      <c r="M57" s="58" t="s">
        <v>3</v>
      </c>
      <c r="N57" s="58" t="s">
        <v>3</v>
      </c>
      <c r="O57" s="58" t="s">
        <v>3</v>
      </c>
      <c r="P57" s="58" t="s">
        <v>3</v>
      </c>
      <c r="Q57" s="58" t="s">
        <v>3</v>
      </c>
      <c r="R57" s="58" t="s">
        <v>3</v>
      </c>
      <c r="S57" s="59" t="s">
        <v>179</v>
      </c>
      <c r="T57" s="59" t="s">
        <v>40</v>
      </c>
      <c r="U57" s="60" t="str">
        <f t="shared" si="4"/>
        <v>Propriedade para contratar: é_subcontratista</v>
      </c>
      <c r="V57" s="60" t="str">
        <f t="shared" si="5"/>
        <v xml:space="preserve">Dado para contratar: subcontratista ( xsd:string ) </v>
      </c>
    </row>
    <row r="58" spans="1:22" s="23" customFormat="1" ht="8.25" customHeight="1" x14ac:dyDescent="0.25">
      <c r="A58" s="51">
        <v>58</v>
      </c>
      <c r="B58" s="52" t="str">
        <f t="shared" si="12"/>
        <v>BIMProp</v>
      </c>
      <c r="C58" s="61" t="str">
        <f t="shared" si="16"/>
        <v>p_contratar</v>
      </c>
      <c r="D58" s="75" t="s">
        <v>332</v>
      </c>
      <c r="E58" s="54" t="s">
        <v>268</v>
      </c>
      <c r="F58" s="62" t="str">
        <f t="shared" si="0"/>
        <v>d_contratar</v>
      </c>
      <c r="G58" s="62" t="str">
        <f t="shared" si="1"/>
        <v>autor</v>
      </c>
      <c r="H58" s="63" t="s">
        <v>0</v>
      </c>
      <c r="I58" s="65" t="s">
        <v>3</v>
      </c>
      <c r="J58" s="58" t="s">
        <v>3</v>
      </c>
      <c r="K58" s="58" t="s">
        <v>3</v>
      </c>
      <c r="L58" s="58" t="s">
        <v>3</v>
      </c>
      <c r="M58" s="58" t="s">
        <v>3</v>
      </c>
      <c r="N58" s="58" t="s">
        <v>3</v>
      </c>
      <c r="O58" s="58" t="s">
        <v>3</v>
      </c>
      <c r="P58" s="58" t="s">
        <v>3</v>
      </c>
      <c r="Q58" s="58" t="s">
        <v>3</v>
      </c>
      <c r="R58" s="58" t="s">
        <v>3</v>
      </c>
      <c r="S58" s="59" t="s">
        <v>179</v>
      </c>
      <c r="T58" s="59" t="s">
        <v>40</v>
      </c>
      <c r="U58" s="60" t="str">
        <f t="shared" si="4"/>
        <v>Propriedade para contratar: é_autor</v>
      </c>
      <c r="V58" s="60" t="str">
        <f t="shared" si="5"/>
        <v xml:space="preserve">Dado para contratar: autor ( xsd:string ) </v>
      </c>
    </row>
    <row r="59" spans="1:22" s="23" customFormat="1" ht="8.25" customHeight="1" x14ac:dyDescent="0.25">
      <c r="A59" s="51">
        <v>59</v>
      </c>
      <c r="B59" s="52" t="str">
        <f t="shared" si="12"/>
        <v>BIMProp</v>
      </c>
      <c r="C59" s="61" t="str">
        <f t="shared" si="16"/>
        <v>p_contratar</v>
      </c>
      <c r="D59" s="75" t="s">
        <v>333</v>
      </c>
      <c r="E59" s="54" t="s">
        <v>268</v>
      </c>
      <c r="F59" s="62" t="str">
        <f t="shared" si="0"/>
        <v>d_contratar</v>
      </c>
      <c r="G59" s="62" t="str">
        <f t="shared" si="1"/>
        <v>cnpj</v>
      </c>
      <c r="H59" s="63" t="s">
        <v>0</v>
      </c>
      <c r="I59" s="65" t="s">
        <v>3</v>
      </c>
      <c r="J59" s="58" t="s">
        <v>3</v>
      </c>
      <c r="K59" s="58" t="s">
        <v>3</v>
      </c>
      <c r="L59" s="58" t="s">
        <v>3</v>
      </c>
      <c r="M59" s="58" t="s">
        <v>3</v>
      </c>
      <c r="N59" s="58" t="s">
        <v>3</v>
      </c>
      <c r="O59" s="58" t="s">
        <v>3</v>
      </c>
      <c r="P59" s="58" t="s">
        <v>3</v>
      </c>
      <c r="Q59" s="58" t="s">
        <v>3</v>
      </c>
      <c r="R59" s="58" t="s">
        <v>3</v>
      </c>
      <c r="S59" s="59" t="s">
        <v>179</v>
      </c>
      <c r="T59" s="59" t="s">
        <v>40</v>
      </c>
      <c r="U59" s="60" t="str">
        <f t="shared" si="4"/>
        <v>Propriedade para contratar: é_cnpj</v>
      </c>
      <c r="V59" s="60" t="str">
        <f t="shared" si="5"/>
        <v xml:space="preserve">Dado para contratar: cnpj ( xsd:string ) </v>
      </c>
    </row>
    <row r="60" spans="1:22" s="23" customFormat="1" ht="8.25" customHeight="1" x14ac:dyDescent="0.25">
      <c r="A60" s="51">
        <v>60</v>
      </c>
      <c r="B60" s="52" t="str">
        <f t="shared" si="12"/>
        <v>BIMProp</v>
      </c>
      <c r="C60" s="61" t="str">
        <f t="shared" si="16"/>
        <v>p_contratar</v>
      </c>
      <c r="D60" s="75" t="s">
        <v>334</v>
      </c>
      <c r="E60" s="54" t="s">
        <v>268</v>
      </c>
      <c r="F60" s="62" t="str">
        <f t="shared" si="0"/>
        <v>d_contratar</v>
      </c>
      <c r="G60" s="62" t="str">
        <f t="shared" si="1"/>
        <v>cpf</v>
      </c>
      <c r="H60" s="63" t="s">
        <v>0</v>
      </c>
      <c r="I60" s="65" t="s">
        <v>3</v>
      </c>
      <c r="J60" s="58" t="s">
        <v>3</v>
      </c>
      <c r="K60" s="58" t="s">
        <v>3</v>
      </c>
      <c r="L60" s="58" t="s">
        <v>3</v>
      </c>
      <c r="M60" s="58" t="s">
        <v>3</v>
      </c>
      <c r="N60" s="58" t="s">
        <v>3</v>
      </c>
      <c r="O60" s="58" t="s">
        <v>3</v>
      </c>
      <c r="P60" s="58" t="s">
        <v>3</v>
      </c>
      <c r="Q60" s="58" t="s">
        <v>3</v>
      </c>
      <c r="R60" s="58" t="s">
        <v>3</v>
      </c>
      <c r="S60" s="59" t="s">
        <v>179</v>
      </c>
      <c r="T60" s="59" t="s">
        <v>40</v>
      </c>
      <c r="U60" s="60" t="str">
        <f t="shared" si="4"/>
        <v>Propriedade para contratar: é_cpf</v>
      </c>
      <c r="V60" s="60" t="str">
        <f t="shared" si="5"/>
        <v xml:space="preserve">Dado para contratar: cpf ( xsd:string ) </v>
      </c>
    </row>
    <row r="61" spans="1:22" s="23" customFormat="1" ht="8.25" customHeight="1" x14ac:dyDescent="0.25">
      <c r="A61" s="51">
        <v>61</v>
      </c>
      <c r="B61" s="52" t="str">
        <f t="shared" si="12"/>
        <v>BIMProp</v>
      </c>
      <c r="C61" s="61" t="str">
        <f>C60</f>
        <v>p_contratar</v>
      </c>
      <c r="D61" s="75" t="s">
        <v>335</v>
      </c>
      <c r="E61" s="54" t="s">
        <v>268</v>
      </c>
      <c r="F61" s="62" t="str">
        <f t="shared" si="0"/>
        <v>d_contratar</v>
      </c>
      <c r="G61" s="62" t="str">
        <f t="shared" si="1"/>
        <v>processo</v>
      </c>
      <c r="H61" s="63" t="s">
        <v>0</v>
      </c>
      <c r="I61" s="65" t="s">
        <v>3</v>
      </c>
      <c r="J61" s="58" t="s">
        <v>3</v>
      </c>
      <c r="K61" s="58" t="s">
        <v>3</v>
      </c>
      <c r="L61" s="58" t="s">
        <v>3</v>
      </c>
      <c r="M61" s="58" t="s">
        <v>3</v>
      </c>
      <c r="N61" s="58" t="s">
        <v>3</v>
      </c>
      <c r="O61" s="58" t="s">
        <v>3</v>
      </c>
      <c r="P61" s="58" t="s">
        <v>3</v>
      </c>
      <c r="Q61" s="58" t="s">
        <v>3</v>
      </c>
      <c r="R61" s="58" t="s">
        <v>3</v>
      </c>
      <c r="S61" s="59" t="s">
        <v>179</v>
      </c>
      <c r="T61" s="59" t="s">
        <v>40</v>
      </c>
      <c r="U61" s="60" t="str">
        <f t="shared" si="4"/>
        <v>Propriedade para contratar: é_processo</v>
      </c>
      <c r="V61" s="60" t="str">
        <f t="shared" si="5"/>
        <v xml:space="preserve">Dado para contratar: processo ( xsd:string ) </v>
      </c>
    </row>
    <row r="62" spans="1:22" s="23" customFormat="1" ht="8.25" customHeight="1" x14ac:dyDescent="0.25">
      <c r="A62" s="51">
        <v>62</v>
      </c>
      <c r="B62" s="52" t="str">
        <f t="shared" si="12"/>
        <v>BIMProp</v>
      </c>
      <c r="C62" s="61" t="str">
        <f>C61</f>
        <v>p_contratar</v>
      </c>
      <c r="D62" s="75" t="s">
        <v>336</v>
      </c>
      <c r="E62" s="54" t="s">
        <v>268</v>
      </c>
      <c r="F62" s="62" t="str">
        <f t="shared" si="0"/>
        <v>d_contratar</v>
      </c>
      <c r="G62" s="62" t="str">
        <f t="shared" si="1"/>
        <v>processo_sei</v>
      </c>
      <c r="H62" s="63" t="s">
        <v>0</v>
      </c>
      <c r="I62" s="65" t="s">
        <v>3</v>
      </c>
      <c r="J62" s="58" t="s">
        <v>3</v>
      </c>
      <c r="K62" s="58" t="s">
        <v>3</v>
      </c>
      <c r="L62" s="58" t="s">
        <v>3</v>
      </c>
      <c r="M62" s="58" t="s">
        <v>3</v>
      </c>
      <c r="N62" s="58" t="s">
        <v>3</v>
      </c>
      <c r="O62" s="58" t="s">
        <v>3</v>
      </c>
      <c r="P62" s="58" t="s">
        <v>3</v>
      </c>
      <c r="Q62" s="58" t="s">
        <v>3</v>
      </c>
      <c r="R62" s="58" t="s">
        <v>3</v>
      </c>
      <c r="S62" s="59" t="s">
        <v>179</v>
      </c>
      <c r="T62" s="59" t="s">
        <v>40</v>
      </c>
      <c r="U62" s="60" t="str">
        <f t="shared" si="4"/>
        <v>Propriedade para contratar: é_processo_sei</v>
      </c>
      <c r="V62" s="60" t="str">
        <f t="shared" si="5"/>
        <v xml:space="preserve">Dado para contratar: processo_sei ( xsd:string ) </v>
      </c>
    </row>
    <row r="63" spans="1:22" s="23" customFormat="1" ht="8.25" customHeight="1" x14ac:dyDescent="0.25">
      <c r="A63" s="51">
        <v>63</v>
      </c>
      <c r="B63" s="52" t="str">
        <f t="shared" si="12"/>
        <v>BIMProp</v>
      </c>
      <c r="C63" s="53" t="s">
        <v>337</v>
      </c>
      <c r="D63" s="77" t="s">
        <v>338</v>
      </c>
      <c r="E63" s="54" t="s">
        <v>268</v>
      </c>
      <c r="F63" s="55" t="str">
        <f t="shared" si="0"/>
        <v>d_durar</v>
      </c>
      <c r="G63" s="55" t="str">
        <f t="shared" ref="G63:G67" si="17">MID(D63,FIND("_",D63,1)+1,100)</f>
        <v>duração</v>
      </c>
      <c r="H63" s="56" t="s">
        <v>79</v>
      </c>
      <c r="I63" s="66" t="s">
        <v>3</v>
      </c>
      <c r="J63" s="58" t="s">
        <v>3</v>
      </c>
      <c r="K63" s="58" t="s">
        <v>3</v>
      </c>
      <c r="L63" s="58" t="s">
        <v>3</v>
      </c>
      <c r="M63" s="58" t="s">
        <v>3</v>
      </c>
      <c r="N63" s="58" t="s">
        <v>3</v>
      </c>
      <c r="O63" s="58" t="s">
        <v>3</v>
      </c>
      <c r="P63" s="58" t="s">
        <v>3</v>
      </c>
      <c r="Q63" s="58" t="s">
        <v>3</v>
      </c>
      <c r="R63" s="58" t="s">
        <v>3</v>
      </c>
      <c r="S63" s="59" t="s">
        <v>179</v>
      </c>
      <c r="T63" s="59" t="s">
        <v>40</v>
      </c>
      <c r="U63" s="60" t="str">
        <f t="shared" si="4"/>
        <v>Propriedade para durar: tem_duração</v>
      </c>
      <c r="V63" s="60" t="str">
        <f t="shared" si="5"/>
        <v xml:space="preserve">Dado para durar: duração ( xsd:double ) </v>
      </c>
    </row>
    <row r="64" spans="1:22" s="23" customFormat="1" ht="8.25" customHeight="1" x14ac:dyDescent="0.25">
      <c r="A64" s="51">
        <v>64</v>
      </c>
      <c r="B64" s="52" t="str">
        <f>B59</f>
        <v>BIMProp</v>
      </c>
      <c r="C64" s="61" t="str">
        <f>C63</f>
        <v>p_durar</v>
      </c>
      <c r="D64" s="75" t="s">
        <v>339</v>
      </c>
      <c r="E64" s="54" t="s">
        <v>268</v>
      </c>
      <c r="F64" s="62" t="str">
        <f t="shared" si="0"/>
        <v>d_durar</v>
      </c>
      <c r="G64" s="62" t="str">
        <f t="shared" si="17"/>
        <v>início</v>
      </c>
      <c r="H64" s="63" t="s">
        <v>53</v>
      </c>
      <c r="I64" s="65" t="s">
        <v>3</v>
      </c>
      <c r="J64" s="58" t="s">
        <v>3</v>
      </c>
      <c r="K64" s="58" t="s">
        <v>3</v>
      </c>
      <c r="L64" s="58" t="s">
        <v>3</v>
      </c>
      <c r="M64" s="58" t="s">
        <v>3</v>
      </c>
      <c r="N64" s="58" t="s">
        <v>3</v>
      </c>
      <c r="O64" s="58" t="s">
        <v>3</v>
      </c>
      <c r="P64" s="58" t="s">
        <v>3</v>
      </c>
      <c r="Q64" s="58" t="s">
        <v>3</v>
      </c>
      <c r="R64" s="58" t="s">
        <v>3</v>
      </c>
      <c r="S64" s="59" t="s">
        <v>179</v>
      </c>
      <c r="T64" s="59" t="s">
        <v>40</v>
      </c>
      <c r="U64" s="60" t="str">
        <f t="shared" si="4"/>
        <v>Propriedade para durar: tem_início</v>
      </c>
      <c r="V64" s="60" t="str">
        <f t="shared" si="5"/>
        <v xml:space="preserve">Dado para durar: início ( xsd:dateTime ) </v>
      </c>
    </row>
    <row r="65" spans="1:22" s="23" customFormat="1" ht="8.25" customHeight="1" x14ac:dyDescent="0.25">
      <c r="A65" s="51">
        <v>65</v>
      </c>
      <c r="B65" s="52" t="str">
        <f>B60</f>
        <v>BIMProp</v>
      </c>
      <c r="C65" s="61" t="str">
        <f t="shared" ref="C65:C67" si="18">C64</f>
        <v>p_durar</v>
      </c>
      <c r="D65" s="75" t="s">
        <v>340</v>
      </c>
      <c r="E65" s="54" t="s">
        <v>268</v>
      </c>
      <c r="F65" s="62" t="str">
        <f t="shared" si="0"/>
        <v>d_durar</v>
      </c>
      <c r="G65" s="62" t="str">
        <f t="shared" si="17"/>
        <v>final</v>
      </c>
      <c r="H65" s="63" t="s">
        <v>53</v>
      </c>
      <c r="I65" s="65" t="s">
        <v>3</v>
      </c>
      <c r="J65" s="58" t="s">
        <v>3</v>
      </c>
      <c r="K65" s="58" t="s">
        <v>3</v>
      </c>
      <c r="L65" s="58" t="s">
        <v>3</v>
      </c>
      <c r="M65" s="58" t="s">
        <v>3</v>
      </c>
      <c r="N65" s="58" t="s">
        <v>3</v>
      </c>
      <c r="O65" s="58" t="s">
        <v>3</v>
      </c>
      <c r="P65" s="58" t="s">
        <v>3</v>
      </c>
      <c r="Q65" s="58" t="s">
        <v>3</v>
      </c>
      <c r="R65" s="58" t="s">
        <v>3</v>
      </c>
      <c r="S65" s="59" t="s">
        <v>179</v>
      </c>
      <c r="T65" s="59" t="s">
        <v>40</v>
      </c>
      <c r="U65" s="60" t="str">
        <f t="shared" si="4"/>
        <v>Propriedade para durar: tem_final</v>
      </c>
      <c r="V65" s="60" t="str">
        <f t="shared" si="5"/>
        <v xml:space="preserve">Dado para durar: final ( xsd:dateTime ) </v>
      </c>
    </row>
    <row r="66" spans="1:22" s="23" customFormat="1" ht="8.25" customHeight="1" x14ac:dyDescent="0.25">
      <c r="A66" s="51">
        <v>66</v>
      </c>
      <c r="B66" s="52" t="str">
        <f>B61</f>
        <v>BIMProp</v>
      </c>
      <c r="C66" s="61" t="str">
        <f t="shared" si="18"/>
        <v>p_durar</v>
      </c>
      <c r="D66" s="78" t="s">
        <v>341</v>
      </c>
      <c r="E66" s="54" t="s">
        <v>268</v>
      </c>
      <c r="F66" s="62" t="str">
        <f t="shared" ref="F66:F70" si="19">_xlfn.CONCAT("d_",MID(C66,FIND("_",C66,1)+1,100))</f>
        <v>d_durar</v>
      </c>
      <c r="G66" s="62" t="str">
        <f t="shared" si="17"/>
        <v>data</v>
      </c>
      <c r="H66" s="63" t="s">
        <v>53</v>
      </c>
      <c r="I66" s="65" t="s">
        <v>3</v>
      </c>
      <c r="J66" s="58" t="s">
        <v>3</v>
      </c>
      <c r="K66" s="58" t="s">
        <v>3</v>
      </c>
      <c r="L66" s="58" t="s">
        <v>3</v>
      </c>
      <c r="M66" s="58" t="s">
        <v>3</v>
      </c>
      <c r="N66" s="58" t="s">
        <v>3</v>
      </c>
      <c r="O66" s="58" t="s">
        <v>3</v>
      </c>
      <c r="P66" s="58" t="s">
        <v>3</v>
      </c>
      <c r="Q66" s="58" t="s">
        <v>3</v>
      </c>
      <c r="R66" s="58" t="s">
        <v>3</v>
      </c>
      <c r="S66" s="59" t="s">
        <v>179</v>
      </c>
      <c r="T66" s="59" t="s">
        <v>40</v>
      </c>
      <c r="U66" s="60" t="str">
        <f t="shared" si="4"/>
        <v>Propriedade para durar: tem_data</v>
      </c>
      <c r="V66" s="60" t="str">
        <f t="shared" si="5"/>
        <v xml:space="preserve">Dado para durar: data ( xsd:dateTime ) </v>
      </c>
    </row>
    <row r="67" spans="1:22" s="23" customFormat="1" ht="8.25" customHeight="1" x14ac:dyDescent="0.25">
      <c r="A67" s="51">
        <v>67</v>
      </c>
      <c r="B67" s="52" t="str">
        <f>B62</f>
        <v>BIMProp</v>
      </c>
      <c r="C67" s="61" t="str">
        <f t="shared" si="18"/>
        <v>p_durar</v>
      </c>
      <c r="D67" s="78" t="s">
        <v>342</v>
      </c>
      <c r="E67" s="54" t="s">
        <v>268</v>
      </c>
      <c r="F67" s="62" t="str">
        <f t="shared" si="19"/>
        <v>d_durar</v>
      </c>
      <c r="G67" s="62" t="str">
        <f t="shared" si="17"/>
        <v>horário</v>
      </c>
      <c r="H67" s="63" t="s">
        <v>53</v>
      </c>
      <c r="I67" s="65" t="s">
        <v>3</v>
      </c>
      <c r="J67" s="58" t="s">
        <v>3</v>
      </c>
      <c r="K67" s="58" t="s">
        <v>3</v>
      </c>
      <c r="L67" s="58" t="s">
        <v>3</v>
      </c>
      <c r="M67" s="58" t="s">
        <v>3</v>
      </c>
      <c r="N67" s="58" t="s">
        <v>3</v>
      </c>
      <c r="O67" s="58" t="s">
        <v>3</v>
      </c>
      <c r="P67" s="58" t="s">
        <v>3</v>
      </c>
      <c r="Q67" s="58" t="s">
        <v>3</v>
      </c>
      <c r="R67" s="58" t="s">
        <v>3</v>
      </c>
      <c r="S67" s="59" t="s">
        <v>179</v>
      </c>
      <c r="T67" s="59" t="s">
        <v>40</v>
      </c>
      <c r="U67" s="60" t="str">
        <f t="shared" ref="U67" si="20">_xlfn.CONCAT("Propriedade para ",MID(C67,FIND("p_",C67,1)+2,100),": ",D67)</f>
        <v>Propriedade para durar: tem_horário</v>
      </c>
      <c r="V67" s="60" t="str">
        <f t="shared" ref="V67" si="21">_xlfn.CONCAT("Dado para ",MID(F67,FIND("d_",F67,1)+2,100),": ",G67, " ( ",H67, " ) ")</f>
        <v xml:space="preserve">Dado para durar: horário ( xsd:dateTime ) </v>
      </c>
    </row>
    <row r="68" spans="1:22" s="23" customFormat="1" ht="8.25" customHeight="1" x14ac:dyDescent="0.25">
      <c r="A68" s="51">
        <v>68</v>
      </c>
      <c r="B68" s="52" t="str">
        <f t="shared" ref="B68:B70" si="22">B63</f>
        <v>BIMProp</v>
      </c>
      <c r="C68" s="53" t="s">
        <v>343</v>
      </c>
      <c r="D68" s="77" t="s">
        <v>347</v>
      </c>
      <c r="E68" s="54" t="s">
        <v>268</v>
      </c>
      <c r="F68" s="55" t="str">
        <f t="shared" si="19"/>
        <v>d_cronometrar</v>
      </c>
      <c r="G68" s="55" t="str">
        <f t="shared" ref="G68:G70" si="23">MID(D68,FIND("_",D68,1)+1,100)</f>
        <v>posterior</v>
      </c>
      <c r="H68" s="56" t="s">
        <v>312</v>
      </c>
      <c r="I68" s="66" t="s">
        <v>3</v>
      </c>
      <c r="J68" s="58" t="s">
        <v>3</v>
      </c>
      <c r="K68" s="58" t="s">
        <v>3</v>
      </c>
      <c r="L68" s="58" t="s">
        <v>3</v>
      </c>
      <c r="M68" s="58" t="s">
        <v>3</v>
      </c>
      <c r="N68" s="58" t="s">
        <v>3</v>
      </c>
      <c r="O68" s="58" t="s">
        <v>3</v>
      </c>
      <c r="P68" s="58" t="s">
        <v>3</v>
      </c>
      <c r="Q68" s="58" t="s">
        <v>3</v>
      </c>
      <c r="R68" s="58" t="s">
        <v>3</v>
      </c>
      <c r="S68" s="59" t="s">
        <v>179</v>
      </c>
      <c r="T68" s="59" t="s">
        <v>40</v>
      </c>
      <c r="U68" s="60" t="str">
        <f t="shared" ref="U68:U70" si="24">_xlfn.CONCAT("Propriedade para ",MID(C68,FIND("p_",C68,1)+2,100),": ",D68)</f>
        <v>Propriedade para cronometrar: é_posterior</v>
      </c>
      <c r="V68" s="60" t="str">
        <f t="shared" ref="V68:V70" si="25">_xlfn.CONCAT("Dado para ",MID(F68,FIND("d_",F68,1)+2,100),": ",G68, " ( ",H68, " ) ")</f>
        <v xml:space="preserve">Dado para cronometrar: posterior ( xsd:integer ) </v>
      </c>
    </row>
    <row r="69" spans="1:22" s="23" customFormat="1" ht="8.25" customHeight="1" x14ac:dyDescent="0.25">
      <c r="A69" s="51">
        <v>69</v>
      </c>
      <c r="B69" s="52" t="str">
        <f t="shared" si="22"/>
        <v>BIMProp</v>
      </c>
      <c r="C69" s="61" t="str">
        <f>C68</f>
        <v>p_cronometrar</v>
      </c>
      <c r="D69" s="75" t="s">
        <v>348</v>
      </c>
      <c r="E69" s="54" t="s">
        <v>268</v>
      </c>
      <c r="F69" s="62" t="str">
        <f t="shared" si="19"/>
        <v>d_cronometrar</v>
      </c>
      <c r="G69" s="62" t="str">
        <f t="shared" si="23"/>
        <v>anterior</v>
      </c>
      <c r="H69" s="63" t="s">
        <v>312</v>
      </c>
      <c r="I69" s="65" t="s">
        <v>3</v>
      </c>
      <c r="J69" s="58" t="s">
        <v>3</v>
      </c>
      <c r="K69" s="58" t="s">
        <v>3</v>
      </c>
      <c r="L69" s="58" t="s">
        <v>3</v>
      </c>
      <c r="M69" s="58" t="s">
        <v>3</v>
      </c>
      <c r="N69" s="58" t="s">
        <v>3</v>
      </c>
      <c r="O69" s="58" t="s">
        <v>3</v>
      </c>
      <c r="P69" s="58" t="s">
        <v>3</v>
      </c>
      <c r="Q69" s="58" t="s">
        <v>3</v>
      </c>
      <c r="R69" s="58" t="s">
        <v>3</v>
      </c>
      <c r="S69" s="59" t="s">
        <v>179</v>
      </c>
      <c r="T69" s="59" t="s">
        <v>40</v>
      </c>
      <c r="U69" s="60" t="str">
        <f t="shared" si="24"/>
        <v>Propriedade para cronometrar: é_anterior</v>
      </c>
      <c r="V69" s="60" t="str">
        <f t="shared" si="25"/>
        <v xml:space="preserve">Dado para cronometrar: anterior ( xsd:integer ) </v>
      </c>
    </row>
    <row r="70" spans="1:22" s="23" customFormat="1" ht="8.25" customHeight="1" x14ac:dyDescent="0.25">
      <c r="A70" s="51">
        <v>70</v>
      </c>
      <c r="B70" s="52" t="str">
        <f t="shared" si="22"/>
        <v>BIMProp</v>
      </c>
      <c r="C70" s="61" t="str">
        <f t="shared" ref="C70" si="26">C69</f>
        <v>p_cronometrar</v>
      </c>
      <c r="D70" s="75" t="s">
        <v>344</v>
      </c>
      <c r="E70" s="54" t="s">
        <v>268</v>
      </c>
      <c r="F70" s="62" t="str">
        <f t="shared" si="19"/>
        <v>d_cronometrar</v>
      </c>
      <c r="G70" s="62" t="str">
        <f t="shared" si="23"/>
        <v>simultâneo</v>
      </c>
      <c r="H70" s="63" t="s">
        <v>312</v>
      </c>
      <c r="I70" s="65" t="s">
        <v>3</v>
      </c>
      <c r="J70" s="58" t="s">
        <v>3</v>
      </c>
      <c r="K70" s="58" t="s">
        <v>3</v>
      </c>
      <c r="L70" s="58" t="s">
        <v>3</v>
      </c>
      <c r="M70" s="58" t="s">
        <v>3</v>
      </c>
      <c r="N70" s="58" t="s">
        <v>3</v>
      </c>
      <c r="O70" s="58" t="s">
        <v>3</v>
      </c>
      <c r="P70" s="58" t="s">
        <v>3</v>
      </c>
      <c r="Q70" s="58" t="s">
        <v>3</v>
      </c>
      <c r="R70" s="58" t="s">
        <v>3</v>
      </c>
      <c r="S70" s="59" t="s">
        <v>179</v>
      </c>
      <c r="T70" s="59" t="s">
        <v>40</v>
      </c>
      <c r="U70" s="60" t="str">
        <f t="shared" si="24"/>
        <v>Propriedade para cronometrar: é_simultâneo</v>
      </c>
      <c r="V70" s="60" t="str">
        <f t="shared" si="25"/>
        <v xml:space="preserve">Dado para cronometrar: simultâneo ( xsd:integer ) </v>
      </c>
    </row>
    <row r="71" spans="1:22" s="23" customFormat="1" ht="8.25" customHeight="1" x14ac:dyDescent="0.25">
      <c r="A71" s="51">
        <v>71</v>
      </c>
      <c r="B71" s="52" t="str">
        <f>B67</f>
        <v>BIMProp</v>
      </c>
      <c r="C71" s="61" t="str">
        <f>C70</f>
        <v>p_cronometrar</v>
      </c>
      <c r="D71" s="75" t="s">
        <v>345</v>
      </c>
      <c r="E71" s="54" t="s">
        <v>268</v>
      </c>
      <c r="F71" s="62" t="str">
        <f t="shared" ref="F71" si="27">_xlfn.CONCAT("d_",MID(C71,FIND("_",C71,1)+1,100))</f>
        <v>d_cronometrar</v>
      </c>
      <c r="G71" s="62" t="str">
        <f t="shared" ref="G71" si="28">MID(D71,FIND("_",D71,1)+1,100)</f>
        <v>marca_inicial</v>
      </c>
      <c r="H71" s="63" t="s">
        <v>312</v>
      </c>
      <c r="I71" s="65" t="s">
        <v>3</v>
      </c>
      <c r="J71" s="58" t="s">
        <v>3</v>
      </c>
      <c r="K71" s="58" t="s">
        <v>3</v>
      </c>
      <c r="L71" s="58" t="s">
        <v>3</v>
      </c>
      <c r="M71" s="58" t="s">
        <v>3</v>
      </c>
      <c r="N71" s="58" t="s">
        <v>3</v>
      </c>
      <c r="O71" s="58" t="s">
        <v>3</v>
      </c>
      <c r="P71" s="58" t="s">
        <v>3</v>
      </c>
      <c r="Q71" s="58" t="s">
        <v>3</v>
      </c>
      <c r="R71" s="58" t="s">
        <v>3</v>
      </c>
      <c r="S71" s="59" t="s">
        <v>179</v>
      </c>
      <c r="T71" s="59" t="s">
        <v>40</v>
      </c>
      <c r="U71" s="60" t="str">
        <f t="shared" ref="U71" si="29">_xlfn.CONCAT("Propriedade para ",MID(C71,FIND("p_",C71,1)+2,100),": ",D71)</f>
        <v>Propriedade para cronometrar: é_marca_inicial</v>
      </c>
      <c r="V71" s="60" t="str">
        <f t="shared" ref="V71" si="30">_xlfn.CONCAT("Dado para ",MID(F71,FIND("d_",F71,1)+2,100),": ",G71, " ( ",H71, " ) ")</f>
        <v xml:space="preserve">Dado para cronometrar: marca_inicial ( xsd:integer ) </v>
      </c>
    </row>
    <row r="72" spans="1:22" s="23" customFormat="1" ht="8.25" customHeight="1" x14ac:dyDescent="0.25">
      <c r="A72" s="51">
        <v>72</v>
      </c>
      <c r="B72" s="52" t="str">
        <f>B68</f>
        <v>BIMProp</v>
      </c>
      <c r="C72" s="61" t="str">
        <f>C71</f>
        <v>p_cronometrar</v>
      </c>
      <c r="D72" s="75" t="s">
        <v>346</v>
      </c>
      <c r="E72" s="54" t="s">
        <v>268</v>
      </c>
      <c r="F72" s="62" t="str">
        <f t="shared" ref="F72:F73" si="31">_xlfn.CONCAT("d_",MID(C72,FIND("_",C72,1)+1,100))</f>
        <v>d_cronometrar</v>
      </c>
      <c r="G72" s="62" t="str">
        <f t="shared" ref="G72:G73" si="32">MID(D72,FIND("_",D72,1)+1,100)</f>
        <v>marca_final</v>
      </c>
      <c r="H72" s="63" t="s">
        <v>312</v>
      </c>
      <c r="I72" s="65" t="s">
        <v>3</v>
      </c>
      <c r="J72" s="58" t="s">
        <v>3</v>
      </c>
      <c r="K72" s="58" t="s">
        <v>3</v>
      </c>
      <c r="L72" s="58" t="s">
        <v>3</v>
      </c>
      <c r="M72" s="58" t="s">
        <v>3</v>
      </c>
      <c r="N72" s="58" t="s">
        <v>3</v>
      </c>
      <c r="O72" s="58" t="s">
        <v>3</v>
      </c>
      <c r="P72" s="58" t="s">
        <v>3</v>
      </c>
      <c r="Q72" s="58" t="s">
        <v>3</v>
      </c>
      <c r="R72" s="58" t="s">
        <v>3</v>
      </c>
      <c r="S72" s="59" t="s">
        <v>179</v>
      </c>
      <c r="T72" s="59" t="s">
        <v>40</v>
      </c>
      <c r="U72" s="60" t="str">
        <f t="shared" ref="U72:U73" si="33">_xlfn.CONCAT("Propriedade para ",MID(C72,FIND("p_",C72,1)+2,100),": ",D72)</f>
        <v>Propriedade para cronometrar: é_marca_final</v>
      </c>
      <c r="V72" s="60" t="str">
        <f t="shared" ref="V72:V73" si="34">_xlfn.CONCAT("Dado para ",MID(F72,FIND("d_",F72,1)+2,100),": ",G72, " ( ",H72, " ) ")</f>
        <v xml:space="preserve">Dado para cronometrar: marca_final ( xsd:integer ) </v>
      </c>
    </row>
    <row r="73" spans="1:22" s="23" customFormat="1" ht="8.25" customHeight="1" x14ac:dyDescent="0.25">
      <c r="A73" s="51">
        <v>73</v>
      </c>
      <c r="B73" s="52" t="str">
        <f>B69</f>
        <v>BIMProp</v>
      </c>
      <c r="C73" s="61" t="str">
        <f>C72</f>
        <v>p_cronometrar</v>
      </c>
      <c r="D73" s="75" t="s">
        <v>349</v>
      </c>
      <c r="E73" s="54" t="s">
        <v>268</v>
      </c>
      <c r="F73" s="62" t="str">
        <f t="shared" si="31"/>
        <v>d_cronometrar</v>
      </c>
      <c r="G73" s="62" t="str">
        <f t="shared" si="32"/>
        <v>momento</v>
      </c>
      <c r="H73" s="63" t="s">
        <v>312</v>
      </c>
      <c r="I73" s="65" t="s">
        <v>3</v>
      </c>
      <c r="J73" s="58" t="s">
        <v>3</v>
      </c>
      <c r="K73" s="58" t="s">
        <v>3</v>
      </c>
      <c r="L73" s="58" t="s">
        <v>3</v>
      </c>
      <c r="M73" s="58" t="s">
        <v>3</v>
      </c>
      <c r="N73" s="58" t="s">
        <v>3</v>
      </c>
      <c r="O73" s="58" t="s">
        <v>3</v>
      </c>
      <c r="P73" s="58" t="s">
        <v>3</v>
      </c>
      <c r="Q73" s="58" t="s">
        <v>3</v>
      </c>
      <c r="R73" s="58" t="s">
        <v>3</v>
      </c>
      <c r="S73" s="59" t="s">
        <v>179</v>
      </c>
      <c r="T73" s="59" t="s">
        <v>40</v>
      </c>
      <c r="U73" s="60" t="str">
        <f t="shared" si="33"/>
        <v>Propriedade para cronometrar: no_momento</v>
      </c>
      <c r="V73" s="60" t="str">
        <f t="shared" si="34"/>
        <v xml:space="preserve">Dado para cronometrar: momento ( xsd:integer ) </v>
      </c>
    </row>
  </sheetData>
  <phoneticPr fontId="1" type="noConversion"/>
  <conditionalFormatting sqref="D1:D62">
    <cfRule type="duplicateValues" dxfId="7" priority="57"/>
  </conditionalFormatting>
  <conditionalFormatting sqref="G1:G73">
    <cfRule type="duplicateValues" dxfId="6" priority="68"/>
    <cfRule type="duplicateValues" dxfId="5" priority="69"/>
  </conditionalFormatting>
  <conditionalFormatting sqref="G74:O1048576">
    <cfRule type="cellIs" dxfId="4" priority="50" operator="equal">
      <formula>"null"</formula>
    </cfRule>
  </conditionalFormatting>
  <conditionalFormatting sqref="Q74:Q1048576">
    <cfRule type="cellIs" dxfId="3" priority="4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2" bestFit="1" customWidth="1"/>
    <col min="2" max="10" width="5.85546875" style="3" customWidth="1"/>
    <col min="11" max="21" width="5.85546875" style="6" customWidth="1"/>
    <col min="22" max="16384" width="11.140625" style="6"/>
  </cols>
  <sheetData>
    <row r="1" spans="1:21" s="4" customFormat="1" ht="49.5" customHeight="1" x14ac:dyDescent="0.15">
      <c r="A1" s="96" t="s">
        <v>24</v>
      </c>
      <c r="B1" s="97" t="s">
        <v>4</v>
      </c>
      <c r="C1" s="97" t="s">
        <v>5</v>
      </c>
      <c r="D1" s="97" t="s">
        <v>6</v>
      </c>
      <c r="E1" s="97" t="s">
        <v>7</v>
      </c>
      <c r="F1" s="97" t="s">
        <v>8</v>
      </c>
      <c r="G1" s="97" t="s">
        <v>9</v>
      </c>
      <c r="H1" s="97" t="s">
        <v>10</v>
      </c>
      <c r="I1" s="97" t="s">
        <v>11</v>
      </c>
      <c r="J1" s="97" t="s">
        <v>12</v>
      </c>
      <c r="K1" s="97" t="s">
        <v>13</v>
      </c>
      <c r="L1" s="97" t="s">
        <v>14</v>
      </c>
      <c r="M1" s="97" t="s">
        <v>15</v>
      </c>
      <c r="N1" s="97" t="s">
        <v>16</v>
      </c>
      <c r="O1" s="97" t="s">
        <v>17</v>
      </c>
      <c r="P1" s="97" t="s">
        <v>18</v>
      </c>
      <c r="Q1" s="97" t="s">
        <v>19</v>
      </c>
      <c r="R1" s="97" t="s">
        <v>20</v>
      </c>
      <c r="S1" s="97" t="s">
        <v>21</v>
      </c>
      <c r="T1" s="97" t="s">
        <v>22</v>
      </c>
      <c r="U1" s="97" t="s">
        <v>23</v>
      </c>
    </row>
    <row r="2" spans="1:21" ht="9" customHeight="1" x14ac:dyDescent="0.15">
      <c r="A2" s="96">
        <v>2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</row>
    <row r="3" spans="1:21" ht="9" customHeight="1" x14ac:dyDescent="0.15">
      <c r="A3" s="96">
        <v>3</v>
      </c>
      <c r="B3" s="5" t="s">
        <v>3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3</v>
      </c>
      <c r="T3" s="5" t="s">
        <v>3</v>
      </c>
      <c r="U3" s="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18" sqref="C18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ht="49.5" customHeight="1" x14ac:dyDescent="0.25">
      <c r="A1" s="93">
        <v>1</v>
      </c>
      <c r="B1" s="94" t="s">
        <v>400</v>
      </c>
      <c r="C1" s="94" t="s">
        <v>401</v>
      </c>
    </row>
    <row r="2" spans="1:3" ht="10.5" customHeight="1" x14ac:dyDescent="0.25">
      <c r="A2" s="20">
        <v>2</v>
      </c>
      <c r="B2" s="95" t="s">
        <v>3</v>
      </c>
      <c r="C2" s="95" t="s">
        <v>3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49"/>
  <sheetViews>
    <sheetView zoomScale="265" zoomScaleNormal="265" workbookViewId="0">
      <pane ySplit="1" topLeftCell="A37" activePane="bottomLeft" state="frozen"/>
      <selection pane="bottomLeft" activeCell="E5" sqref="E5"/>
    </sheetView>
  </sheetViews>
  <sheetFormatPr defaultRowHeight="9.75" customHeight="1" x14ac:dyDescent="0.25"/>
  <cols>
    <col min="1" max="1" width="2.5703125" bestFit="1" customWidth="1"/>
    <col min="2" max="2" width="11.7109375" bestFit="1" customWidth="1"/>
    <col min="3" max="3" width="8.28515625" bestFit="1" customWidth="1"/>
    <col min="4" max="4" width="6.28515625" bestFit="1" customWidth="1"/>
    <col min="5" max="5" width="11.7109375" bestFit="1" customWidth="1"/>
    <col min="6" max="6" width="7.7109375" bestFit="1" customWidth="1"/>
    <col min="7" max="7" width="7.140625" bestFit="1" customWidth="1"/>
    <col min="8" max="8" width="6.42578125" bestFit="1" customWidth="1"/>
    <col min="9" max="9" width="7" bestFit="1" customWidth="1"/>
    <col min="10" max="10" width="7.28515625" bestFit="1" customWidth="1"/>
    <col min="11" max="11" width="8.140625" bestFit="1" customWidth="1"/>
    <col min="12" max="12" width="7.7109375" bestFit="1" customWidth="1"/>
    <col min="13" max="13" width="3.85546875" bestFit="1" customWidth="1"/>
    <col min="14" max="14" width="6" bestFit="1" customWidth="1"/>
    <col min="15" max="15" width="49" bestFit="1" customWidth="1"/>
    <col min="16" max="16" width="4.28515625" bestFit="1" customWidth="1"/>
    <col min="17" max="17" width="13.285156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4.28515625" bestFit="1" customWidth="1"/>
    <col min="23" max="23" width="3.42578125" bestFit="1" customWidth="1"/>
  </cols>
  <sheetData>
    <row r="1" spans="1:23" ht="45.75" customHeight="1" x14ac:dyDescent="0.25">
      <c r="A1" s="88" t="s">
        <v>245</v>
      </c>
      <c r="B1" s="80" t="s">
        <v>82</v>
      </c>
      <c r="C1" s="89" t="s">
        <v>82</v>
      </c>
      <c r="D1" s="80" t="s">
        <v>52</v>
      </c>
      <c r="E1" s="80" t="s">
        <v>351</v>
      </c>
      <c r="F1" s="80" t="s">
        <v>52</v>
      </c>
      <c r="G1" s="80" t="s">
        <v>351</v>
      </c>
      <c r="H1" s="80" t="s">
        <v>52</v>
      </c>
      <c r="I1" s="80" t="s">
        <v>351</v>
      </c>
      <c r="J1" s="80" t="s">
        <v>82</v>
      </c>
      <c r="K1" s="80" t="s">
        <v>351</v>
      </c>
      <c r="L1" s="80" t="s">
        <v>52</v>
      </c>
      <c r="M1" s="80" t="s">
        <v>351</v>
      </c>
      <c r="N1" s="80" t="s">
        <v>52</v>
      </c>
      <c r="O1" s="80" t="s">
        <v>351</v>
      </c>
      <c r="P1" s="98" t="s">
        <v>52</v>
      </c>
      <c r="Q1" s="80" t="s">
        <v>351</v>
      </c>
      <c r="R1" s="98" t="s">
        <v>52</v>
      </c>
      <c r="S1" s="98" t="s">
        <v>351</v>
      </c>
      <c r="T1" s="98" t="s">
        <v>52</v>
      </c>
      <c r="U1" s="98" t="s">
        <v>351</v>
      </c>
      <c r="V1" s="98" t="s">
        <v>52</v>
      </c>
      <c r="W1" s="98" t="s">
        <v>351</v>
      </c>
    </row>
    <row r="2" spans="1:23" s="100" customFormat="1" ht="8.25" customHeight="1" x14ac:dyDescent="0.25">
      <c r="A2" s="79">
        <v>2</v>
      </c>
      <c r="B2" s="81" t="s">
        <v>84</v>
      </c>
      <c r="C2" s="25" t="s">
        <v>74</v>
      </c>
      <c r="D2" s="67" t="s">
        <v>3</v>
      </c>
      <c r="E2" s="82" t="s">
        <v>3</v>
      </c>
      <c r="F2" s="67" t="s">
        <v>349</v>
      </c>
      <c r="G2" s="82" t="s">
        <v>85</v>
      </c>
      <c r="H2" s="67" t="s">
        <v>3</v>
      </c>
      <c r="I2" s="82" t="s">
        <v>3</v>
      </c>
      <c r="J2" s="67" t="s">
        <v>3</v>
      </c>
      <c r="K2" s="82" t="s">
        <v>3</v>
      </c>
      <c r="L2" s="67" t="s">
        <v>3</v>
      </c>
      <c r="M2" s="82" t="s">
        <v>3</v>
      </c>
      <c r="N2" s="56" t="s">
        <v>86</v>
      </c>
      <c r="O2" s="83" t="s">
        <v>87</v>
      </c>
      <c r="P2" s="56" t="s">
        <v>350</v>
      </c>
      <c r="Q2" s="83" t="s">
        <v>371</v>
      </c>
      <c r="R2" s="56" t="s">
        <v>3</v>
      </c>
      <c r="S2" s="99" t="s">
        <v>3</v>
      </c>
      <c r="T2" s="56" t="s">
        <v>3</v>
      </c>
      <c r="U2" s="99" t="s">
        <v>3</v>
      </c>
      <c r="V2" s="56" t="s">
        <v>3</v>
      </c>
      <c r="W2" s="99" t="s">
        <v>3</v>
      </c>
    </row>
    <row r="3" spans="1:23" s="100" customFormat="1" ht="8.25" customHeight="1" x14ac:dyDescent="0.25">
      <c r="A3" s="79">
        <v>3</v>
      </c>
      <c r="B3" s="81" t="s">
        <v>88</v>
      </c>
      <c r="C3" s="25" t="s">
        <v>74</v>
      </c>
      <c r="D3" s="67" t="s">
        <v>3</v>
      </c>
      <c r="E3" s="82" t="s">
        <v>3</v>
      </c>
      <c r="F3" s="67" t="s">
        <v>349</v>
      </c>
      <c r="G3" s="82" t="s">
        <v>85</v>
      </c>
      <c r="H3" s="67" t="s">
        <v>3</v>
      </c>
      <c r="I3" s="82" t="s">
        <v>3</v>
      </c>
      <c r="J3" s="67" t="s">
        <v>3</v>
      </c>
      <c r="K3" s="82" t="s">
        <v>3</v>
      </c>
      <c r="L3" s="67" t="s">
        <v>3</v>
      </c>
      <c r="M3" s="82" t="s">
        <v>3</v>
      </c>
      <c r="N3" s="56" t="s">
        <v>86</v>
      </c>
      <c r="O3" s="83" t="s">
        <v>89</v>
      </c>
      <c r="P3" s="56" t="s">
        <v>350</v>
      </c>
      <c r="Q3" s="83" t="s">
        <v>372</v>
      </c>
      <c r="R3" s="56" t="s">
        <v>3</v>
      </c>
      <c r="S3" s="99" t="s">
        <v>3</v>
      </c>
      <c r="T3" s="56" t="s">
        <v>3</v>
      </c>
      <c r="U3" s="99" t="s">
        <v>3</v>
      </c>
      <c r="V3" s="56" t="s">
        <v>3</v>
      </c>
      <c r="W3" s="99" t="s">
        <v>3</v>
      </c>
    </row>
    <row r="4" spans="1:23" s="100" customFormat="1" ht="8.25" customHeight="1" x14ac:dyDescent="0.25">
      <c r="A4" s="79">
        <v>4</v>
      </c>
      <c r="B4" s="84" t="s">
        <v>90</v>
      </c>
      <c r="C4" s="25" t="s">
        <v>68</v>
      </c>
      <c r="D4" s="67" t="s">
        <v>3</v>
      </c>
      <c r="E4" s="82" t="s">
        <v>3</v>
      </c>
      <c r="F4" s="67" t="s">
        <v>349</v>
      </c>
      <c r="G4" s="82" t="s">
        <v>85</v>
      </c>
      <c r="H4" s="67" t="s">
        <v>3</v>
      </c>
      <c r="I4" s="82" t="s">
        <v>3</v>
      </c>
      <c r="J4" s="67" t="s">
        <v>3</v>
      </c>
      <c r="K4" s="82" t="s">
        <v>3</v>
      </c>
      <c r="L4" s="67" t="s">
        <v>3</v>
      </c>
      <c r="M4" s="82" t="s">
        <v>3</v>
      </c>
      <c r="N4" s="56" t="s">
        <v>86</v>
      </c>
      <c r="O4" s="83" t="s">
        <v>91</v>
      </c>
      <c r="P4" s="56" t="s">
        <v>350</v>
      </c>
      <c r="Q4" s="83" t="s">
        <v>389</v>
      </c>
      <c r="R4" s="56" t="s">
        <v>3</v>
      </c>
      <c r="S4" s="99" t="s">
        <v>3</v>
      </c>
      <c r="T4" s="56" t="s">
        <v>3</v>
      </c>
      <c r="U4" s="99" t="s">
        <v>3</v>
      </c>
      <c r="V4" s="56" t="s">
        <v>3</v>
      </c>
      <c r="W4" s="99" t="s">
        <v>3</v>
      </c>
    </row>
    <row r="5" spans="1:23" s="100" customFormat="1" ht="8.25" customHeight="1" x14ac:dyDescent="0.25">
      <c r="A5" s="79">
        <v>5</v>
      </c>
      <c r="B5" s="85" t="s">
        <v>92</v>
      </c>
      <c r="C5" s="25" t="s">
        <v>69</v>
      </c>
      <c r="D5" s="67" t="s">
        <v>3</v>
      </c>
      <c r="E5" s="82" t="s">
        <v>3</v>
      </c>
      <c r="F5" s="67" t="s">
        <v>349</v>
      </c>
      <c r="G5" s="82" t="s">
        <v>85</v>
      </c>
      <c r="H5" s="67" t="s">
        <v>3</v>
      </c>
      <c r="I5" s="82" t="s">
        <v>3</v>
      </c>
      <c r="J5" s="67" t="s">
        <v>3</v>
      </c>
      <c r="K5" s="82" t="s">
        <v>3</v>
      </c>
      <c r="L5" s="67" t="s">
        <v>3</v>
      </c>
      <c r="M5" s="82" t="s">
        <v>3</v>
      </c>
      <c r="N5" s="56" t="s">
        <v>86</v>
      </c>
      <c r="O5" s="83" t="s">
        <v>93</v>
      </c>
      <c r="P5" s="56" t="s">
        <v>350</v>
      </c>
      <c r="Q5" s="83" t="s">
        <v>390</v>
      </c>
      <c r="R5" s="56" t="s">
        <v>3</v>
      </c>
      <c r="S5" s="99" t="s">
        <v>3</v>
      </c>
      <c r="T5" s="56" t="s">
        <v>3</v>
      </c>
      <c r="U5" s="99" t="s">
        <v>3</v>
      </c>
      <c r="V5" s="56" t="s">
        <v>3</v>
      </c>
      <c r="W5" s="99" t="s">
        <v>3</v>
      </c>
    </row>
    <row r="6" spans="1:23" s="100" customFormat="1" ht="8.25" customHeight="1" x14ac:dyDescent="0.25">
      <c r="A6" s="79">
        <v>6</v>
      </c>
      <c r="B6" s="81" t="s">
        <v>94</v>
      </c>
      <c r="C6" s="25" t="s">
        <v>68</v>
      </c>
      <c r="D6" s="67" t="s">
        <v>3</v>
      </c>
      <c r="E6" s="82" t="s">
        <v>3</v>
      </c>
      <c r="F6" s="67" t="s">
        <v>349</v>
      </c>
      <c r="G6" s="82" t="s">
        <v>85</v>
      </c>
      <c r="H6" s="67" t="s">
        <v>3</v>
      </c>
      <c r="I6" s="82" t="s">
        <v>3</v>
      </c>
      <c r="J6" s="67" t="s">
        <v>3</v>
      </c>
      <c r="K6" s="82" t="s">
        <v>3</v>
      </c>
      <c r="L6" s="67" t="s">
        <v>3</v>
      </c>
      <c r="M6" s="82" t="s">
        <v>3</v>
      </c>
      <c r="N6" s="56" t="s">
        <v>86</v>
      </c>
      <c r="O6" s="83" t="s">
        <v>95</v>
      </c>
      <c r="P6" s="56" t="s">
        <v>350</v>
      </c>
      <c r="Q6" s="83" t="s">
        <v>391</v>
      </c>
      <c r="R6" s="56" t="s">
        <v>3</v>
      </c>
      <c r="S6" s="99" t="s">
        <v>3</v>
      </c>
      <c r="T6" s="56" t="s">
        <v>3</v>
      </c>
      <c r="U6" s="99" t="s">
        <v>3</v>
      </c>
      <c r="V6" s="56" t="s">
        <v>3</v>
      </c>
      <c r="W6" s="99" t="s">
        <v>3</v>
      </c>
    </row>
    <row r="7" spans="1:23" s="100" customFormat="1" ht="8.25" customHeight="1" x14ac:dyDescent="0.25">
      <c r="A7" s="79">
        <v>7</v>
      </c>
      <c r="B7" s="81" t="s">
        <v>96</v>
      </c>
      <c r="C7" s="25" t="s">
        <v>69</v>
      </c>
      <c r="D7" s="67" t="s">
        <v>3</v>
      </c>
      <c r="E7" s="82" t="s">
        <v>3</v>
      </c>
      <c r="F7" s="67" t="s">
        <v>349</v>
      </c>
      <c r="G7" s="82" t="s">
        <v>85</v>
      </c>
      <c r="H7" s="67" t="s">
        <v>3</v>
      </c>
      <c r="I7" s="82" t="s">
        <v>3</v>
      </c>
      <c r="J7" s="67" t="s">
        <v>3</v>
      </c>
      <c r="K7" s="82" t="s">
        <v>3</v>
      </c>
      <c r="L7" s="67" t="s">
        <v>3</v>
      </c>
      <c r="M7" s="82" t="s">
        <v>3</v>
      </c>
      <c r="N7" s="56" t="s">
        <v>86</v>
      </c>
      <c r="O7" s="83" t="s">
        <v>97</v>
      </c>
      <c r="P7" s="56" t="s">
        <v>350</v>
      </c>
      <c r="Q7" s="83" t="s">
        <v>392</v>
      </c>
      <c r="R7" s="56" t="s">
        <v>3</v>
      </c>
      <c r="S7" s="99" t="s">
        <v>3</v>
      </c>
      <c r="T7" s="56" t="s">
        <v>3</v>
      </c>
      <c r="U7" s="99" t="s">
        <v>3</v>
      </c>
      <c r="V7" s="56" t="s">
        <v>3</v>
      </c>
      <c r="W7" s="99" t="s">
        <v>3</v>
      </c>
    </row>
    <row r="8" spans="1:23" s="100" customFormat="1" ht="8.25" customHeight="1" x14ac:dyDescent="0.25">
      <c r="A8" s="79">
        <v>8</v>
      </c>
      <c r="B8" s="81" t="s">
        <v>98</v>
      </c>
      <c r="C8" s="25" t="s">
        <v>68</v>
      </c>
      <c r="D8" s="67" t="s">
        <v>3</v>
      </c>
      <c r="E8" s="82" t="s">
        <v>3</v>
      </c>
      <c r="F8" s="67" t="s">
        <v>349</v>
      </c>
      <c r="G8" s="82" t="s">
        <v>85</v>
      </c>
      <c r="H8" s="67" t="s">
        <v>3</v>
      </c>
      <c r="I8" s="82" t="s">
        <v>3</v>
      </c>
      <c r="J8" s="67" t="s">
        <v>3</v>
      </c>
      <c r="K8" s="82" t="s">
        <v>3</v>
      </c>
      <c r="L8" s="67" t="s">
        <v>3</v>
      </c>
      <c r="M8" s="82" t="s">
        <v>3</v>
      </c>
      <c r="N8" s="56" t="s">
        <v>86</v>
      </c>
      <c r="O8" s="83" t="s">
        <v>99</v>
      </c>
      <c r="P8" s="56" t="s">
        <v>350</v>
      </c>
      <c r="Q8" s="83" t="s">
        <v>393</v>
      </c>
      <c r="R8" s="56" t="s">
        <v>3</v>
      </c>
      <c r="S8" s="99" t="s">
        <v>3</v>
      </c>
      <c r="T8" s="56" t="s">
        <v>3</v>
      </c>
      <c r="U8" s="99" t="s">
        <v>3</v>
      </c>
      <c r="V8" s="56" t="s">
        <v>3</v>
      </c>
      <c r="W8" s="99" t="s">
        <v>3</v>
      </c>
    </row>
    <row r="9" spans="1:23" s="100" customFormat="1" ht="8.25" customHeight="1" x14ac:dyDescent="0.25">
      <c r="A9" s="79">
        <v>9</v>
      </c>
      <c r="B9" s="81" t="s">
        <v>102</v>
      </c>
      <c r="C9" s="25" t="s">
        <v>68</v>
      </c>
      <c r="D9" s="67" t="s">
        <v>3</v>
      </c>
      <c r="E9" s="82" t="s">
        <v>3</v>
      </c>
      <c r="F9" s="67" t="s">
        <v>349</v>
      </c>
      <c r="G9" s="82" t="s">
        <v>85</v>
      </c>
      <c r="H9" s="67" t="s">
        <v>3</v>
      </c>
      <c r="I9" s="82" t="s">
        <v>3</v>
      </c>
      <c r="J9" s="67" t="s">
        <v>3</v>
      </c>
      <c r="K9" s="82" t="s">
        <v>3</v>
      </c>
      <c r="L9" s="67" t="s">
        <v>3</v>
      </c>
      <c r="M9" s="82" t="s">
        <v>3</v>
      </c>
      <c r="N9" s="56" t="s">
        <v>86</v>
      </c>
      <c r="O9" s="83" t="s">
        <v>95</v>
      </c>
      <c r="P9" s="56" t="s">
        <v>350</v>
      </c>
      <c r="Q9" s="83" t="s">
        <v>394</v>
      </c>
      <c r="R9" s="56" t="s">
        <v>3</v>
      </c>
      <c r="S9" s="99" t="s">
        <v>3</v>
      </c>
      <c r="T9" s="56" t="s">
        <v>3</v>
      </c>
      <c r="U9" s="99" t="s">
        <v>3</v>
      </c>
      <c r="V9" s="56" t="s">
        <v>3</v>
      </c>
      <c r="W9" s="99" t="s">
        <v>3</v>
      </c>
    </row>
    <row r="10" spans="1:23" s="100" customFormat="1" ht="8.25" customHeight="1" x14ac:dyDescent="0.25">
      <c r="A10" s="79">
        <v>10</v>
      </c>
      <c r="B10" s="81" t="s">
        <v>100</v>
      </c>
      <c r="C10" s="25" t="s">
        <v>69</v>
      </c>
      <c r="D10" s="67" t="s">
        <v>3</v>
      </c>
      <c r="E10" s="82" t="s">
        <v>3</v>
      </c>
      <c r="F10" s="67" t="s">
        <v>349</v>
      </c>
      <c r="G10" s="82" t="s">
        <v>85</v>
      </c>
      <c r="H10" s="67" t="s">
        <v>3</v>
      </c>
      <c r="I10" s="82" t="s">
        <v>3</v>
      </c>
      <c r="J10" s="67" t="s">
        <v>3</v>
      </c>
      <c r="K10" s="82" t="s">
        <v>3</v>
      </c>
      <c r="L10" s="67" t="s">
        <v>3</v>
      </c>
      <c r="M10" s="82" t="s">
        <v>3</v>
      </c>
      <c r="N10" s="56" t="s">
        <v>86</v>
      </c>
      <c r="O10" s="83" t="s">
        <v>101</v>
      </c>
      <c r="P10" s="56" t="s">
        <v>350</v>
      </c>
      <c r="Q10" s="83" t="s">
        <v>395</v>
      </c>
      <c r="R10" s="56" t="s">
        <v>3</v>
      </c>
      <c r="S10" s="99" t="s">
        <v>3</v>
      </c>
      <c r="T10" s="56" t="s">
        <v>3</v>
      </c>
      <c r="U10" s="99" t="s">
        <v>3</v>
      </c>
      <c r="V10" s="56" t="s">
        <v>3</v>
      </c>
      <c r="W10" s="99" t="s">
        <v>3</v>
      </c>
    </row>
    <row r="11" spans="1:23" s="100" customFormat="1" ht="8.25" customHeight="1" x14ac:dyDescent="0.25">
      <c r="A11" s="79">
        <v>11</v>
      </c>
      <c r="B11" s="81" t="s">
        <v>103</v>
      </c>
      <c r="C11" s="25" t="s">
        <v>69</v>
      </c>
      <c r="D11" s="67" t="s">
        <v>3</v>
      </c>
      <c r="E11" s="82" t="s">
        <v>3</v>
      </c>
      <c r="F11" s="67" t="s">
        <v>349</v>
      </c>
      <c r="G11" s="82" t="s">
        <v>85</v>
      </c>
      <c r="H11" s="67" t="s">
        <v>3</v>
      </c>
      <c r="I11" s="82" t="s">
        <v>3</v>
      </c>
      <c r="J11" s="67" t="s">
        <v>3</v>
      </c>
      <c r="K11" s="82" t="s">
        <v>3</v>
      </c>
      <c r="L11" s="67" t="s">
        <v>3</v>
      </c>
      <c r="M11" s="82" t="s">
        <v>3</v>
      </c>
      <c r="N11" s="56" t="s">
        <v>86</v>
      </c>
      <c r="O11" s="83" t="s">
        <v>104</v>
      </c>
      <c r="P11" s="56" t="s">
        <v>350</v>
      </c>
      <c r="Q11" s="83" t="s">
        <v>396</v>
      </c>
      <c r="R11" s="56" t="s">
        <v>3</v>
      </c>
      <c r="S11" s="99" t="s">
        <v>3</v>
      </c>
      <c r="T11" s="56" t="s">
        <v>3</v>
      </c>
      <c r="U11" s="99" t="s">
        <v>3</v>
      </c>
      <c r="V11" s="56" t="s">
        <v>3</v>
      </c>
      <c r="W11" s="99" t="s">
        <v>3</v>
      </c>
    </row>
    <row r="12" spans="1:23" s="100" customFormat="1" ht="8.25" customHeight="1" x14ac:dyDescent="0.25">
      <c r="A12" s="79">
        <v>12</v>
      </c>
      <c r="B12" s="86" t="s">
        <v>105</v>
      </c>
      <c r="C12" s="25" t="s">
        <v>242</v>
      </c>
      <c r="D12" s="67" t="s">
        <v>303</v>
      </c>
      <c r="E12" s="82" t="str">
        <f t="shared" ref="E12:E49" si="0">B12</f>
        <v>Crono.Zero</v>
      </c>
      <c r="F12" s="67" t="s">
        <v>349</v>
      </c>
      <c r="G12" s="82" t="s">
        <v>85</v>
      </c>
      <c r="H12" s="67" t="s">
        <v>341</v>
      </c>
      <c r="I12" s="91" t="s">
        <v>90</v>
      </c>
      <c r="J12" s="67" t="s">
        <v>342</v>
      </c>
      <c r="K12" s="92" t="s">
        <v>92</v>
      </c>
      <c r="L12" s="67" t="s">
        <v>3</v>
      </c>
      <c r="M12" s="82" t="s">
        <v>3</v>
      </c>
      <c r="N12" s="56" t="s">
        <v>86</v>
      </c>
      <c r="O12" s="83" t="s">
        <v>106</v>
      </c>
      <c r="P12" s="56" t="s">
        <v>350</v>
      </c>
      <c r="Q12" s="83" t="s">
        <v>373</v>
      </c>
      <c r="R12" s="56" t="s">
        <v>3</v>
      </c>
      <c r="S12" s="99" t="s">
        <v>3</v>
      </c>
      <c r="T12" s="56" t="s">
        <v>3</v>
      </c>
      <c r="U12" s="99" t="s">
        <v>3</v>
      </c>
      <c r="V12" s="56" t="s">
        <v>3</v>
      </c>
      <c r="W12" s="99" t="s">
        <v>3</v>
      </c>
    </row>
    <row r="13" spans="1:23" s="100" customFormat="1" ht="8.25" customHeight="1" x14ac:dyDescent="0.25">
      <c r="A13" s="79">
        <v>13</v>
      </c>
      <c r="B13" s="86" t="s">
        <v>107</v>
      </c>
      <c r="C13" s="25" t="s">
        <v>243</v>
      </c>
      <c r="D13" s="67" t="s">
        <v>303</v>
      </c>
      <c r="E13" s="82" t="str">
        <f t="shared" si="0"/>
        <v>Crono.Omega</v>
      </c>
      <c r="F13" s="67" t="s">
        <v>349</v>
      </c>
      <c r="G13" s="82" t="s">
        <v>85</v>
      </c>
      <c r="H13" s="67" t="s">
        <v>341</v>
      </c>
      <c r="I13" s="82" t="s">
        <v>94</v>
      </c>
      <c r="J13" s="67" t="s">
        <v>342</v>
      </c>
      <c r="K13" s="82" t="s">
        <v>96</v>
      </c>
      <c r="L13" s="67" t="s">
        <v>3</v>
      </c>
      <c r="M13" s="82" t="s">
        <v>3</v>
      </c>
      <c r="N13" s="56" t="s">
        <v>86</v>
      </c>
      <c r="O13" s="83" t="s">
        <v>108</v>
      </c>
      <c r="P13" s="56" t="s">
        <v>350</v>
      </c>
      <c r="Q13" s="83" t="s">
        <v>374</v>
      </c>
      <c r="R13" s="56" t="s">
        <v>3</v>
      </c>
      <c r="S13" s="99" t="s">
        <v>3</v>
      </c>
      <c r="T13" s="56" t="s">
        <v>3</v>
      </c>
      <c r="U13" s="99" t="s">
        <v>3</v>
      </c>
      <c r="V13" s="56" t="s">
        <v>3</v>
      </c>
      <c r="W13" s="99" t="s">
        <v>3</v>
      </c>
    </row>
    <row r="14" spans="1:23" s="100" customFormat="1" ht="8.25" customHeight="1" x14ac:dyDescent="0.25">
      <c r="A14" s="79">
        <v>14</v>
      </c>
      <c r="B14" s="81" t="s">
        <v>109</v>
      </c>
      <c r="C14" s="25" t="s">
        <v>242</v>
      </c>
      <c r="D14" s="67" t="s">
        <v>303</v>
      </c>
      <c r="E14" s="82" t="str">
        <f t="shared" si="0"/>
        <v>Crono.I1</v>
      </c>
      <c r="F14" s="67" t="s">
        <v>349</v>
      </c>
      <c r="G14" s="82" t="s">
        <v>85</v>
      </c>
      <c r="H14" s="67" t="s">
        <v>341</v>
      </c>
      <c r="I14" s="82" t="s">
        <v>98</v>
      </c>
      <c r="J14" s="67" t="s">
        <v>342</v>
      </c>
      <c r="K14" s="82" t="s">
        <v>100</v>
      </c>
      <c r="L14" s="67" t="s">
        <v>3</v>
      </c>
      <c r="M14" s="82" t="s">
        <v>3</v>
      </c>
      <c r="N14" s="56" t="s">
        <v>86</v>
      </c>
      <c r="O14" s="83" t="s">
        <v>110</v>
      </c>
      <c r="P14" s="56" t="s">
        <v>350</v>
      </c>
      <c r="Q14" s="83" t="s">
        <v>375</v>
      </c>
      <c r="R14" s="56" t="s">
        <v>3</v>
      </c>
      <c r="S14" s="99" t="s">
        <v>3</v>
      </c>
      <c r="T14" s="56" t="s">
        <v>3</v>
      </c>
      <c r="U14" s="99" t="s">
        <v>3</v>
      </c>
      <c r="V14" s="56" t="s">
        <v>3</v>
      </c>
      <c r="W14" s="99" t="s">
        <v>3</v>
      </c>
    </row>
    <row r="15" spans="1:23" s="100" customFormat="1" ht="8.25" customHeight="1" x14ac:dyDescent="0.25">
      <c r="A15" s="79">
        <v>15</v>
      </c>
      <c r="B15" s="81" t="s">
        <v>111</v>
      </c>
      <c r="C15" s="25" t="s">
        <v>243</v>
      </c>
      <c r="D15" s="67" t="s">
        <v>303</v>
      </c>
      <c r="E15" s="82" t="str">
        <f t="shared" si="0"/>
        <v>Crono.F1</v>
      </c>
      <c r="F15" s="67" t="s">
        <v>349</v>
      </c>
      <c r="G15" s="82" t="s">
        <v>85</v>
      </c>
      <c r="H15" s="67" t="s">
        <v>341</v>
      </c>
      <c r="I15" s="82" t="s">
        <v>102</v>
      </c>
      <c r="J15" s="67" t="s">
        <v>342</v>
      </c>
      <c r="K15" s="82" t="s">
        <v>103</v>
      </c>
      <c r="L15" s="67" t="s">
        <v>3</v>
      </c>
      <c r="M15" s="82" t="s">
        <v>3</v>
      </c>
      <c r="N15" s="56" t="s">
        <v>86</v>
      </c>
      <c r="O15" s="83" t="s">
        <v>112</v>
      </c>
      <c r="P15" s="56" t="s">
        <v>350</v>
      </c>
      <c r="Q15" s="83" t="s">
        <v>376</v>
      </c>
      <c r="R15" s="56" t="s">
        <v>3</v>
      </c>
      <c r="S15" s="99" t="s">
        <v>3</v>
      </c>
      <c r="T15" s="56" t="s">
        <v>3</v>
      </c>
      <c r="U15" s="99" t="s">
        <v>3</v>
      </c>
      <c r="V15" s="56" t="s">
        <v>3</v>
      </c>
      <c r="W15" s="99" t="s">
        <v>3</v>
      </c>
    </row>
    <row r="16" spans="1:23" s="100" customFormat="1" ht="8.25" customHeight="1" x14ac:dyDescent="0.25">
      <c r="A16" s="79">
        <v>16</v>
      </c>
      <c r="B16" s="86" t="s">
        <v>85</v>
      </c>
      <c r="C16" s="25" t="s">
        <v>244</v>
      </c>
      <c r="D16" s="67" t="s">
        <v>303</v>
      </c>
      <c r="E16" s="82" t="str">
        <f t="shared" si="0"/>
        <v>Global.VU</v>
      </c>
      <c r="F16" s="67" t="s">
        <v>349</v>
      </c>
      <c r="G16" s="82" t="s">
        <v>85</v>
      </c>
      <c r="H16" s="67" t="s">
        <v>339</v>
      </c>
      <c r="I16" s="90" t="s">
        <v>105</v>
      </c>
      <c r="J16" s="67" t="s">
        <v>340</v>
      </c>
      <c r="K16" s="82" t="s">
        <v>107</v>
      </c>
      <c r="L16" s="67" t="s">
        <v>338</v>
      </c>
      <c r="M16" s="90" t="s">
        <v>84</v>
      </c>
      <c r="N16" s="56" t="s">
        <v>86</v>
      </c>
      <c r="O16" s="83" t="s">
        <v>113</v>
      </c>
      <c r="P16" s="56" t="s">
        <v>350</v>
      </c>
      <c r="Q16" s="83" t="s">
        <v>377</v>
      </c>
      <c r="R16" s="56" t="s">
        <v>3</v>
      </c>
      <c r="S16" s="99" t="s">
        <v>3</v>
      </c>
      <c r="T16" s="56" t="s">
        <v>3</v>
      </c>
      <c r="U16" s="99" t="s">
        <v>3</v>
      </c>
      <c r="V16" s="56" t="s">
        <v>3</v>
      </c>
      <c r="W16" s="99" t="s">
        <v>3</v>
      </c>
    </row>
    <row r="17" spans="1:23" s="100" customFormat="1" ht="8.25" customHeight="1" x14ac:dyDescent="0.25">
      <c r="A17" s="79">
        <v>17</v>
      </c>
      <c r="B17" s="86" t="s">
        <v>114</v>
      </c>
      <c r="C17" s="25" t="s">
        <v>244</v>
      </c>
      <c r="D17" s="67" t="s">
        <v>303</v>
      </c>
      <c r="E17" s="82" t="str">
        <f t="shared" si="0"/>
        <v>Concepção</v>
      </c>
      <c r="F17" s="67" t="s">
        <v>349</v>
      </c>
      <c r="G17" s="82" t="s">
        <v>85</v>
      </c>
      <c r="H17" s="67" t="s">
        <v>339</v>
      </c>
      <c r="I17" s="90" t="s">
        <v>109</v>
      </c>
      <c r="J17" s="67" t="s">
        <v>340</v>
      </c>
      <c r="K17" s="90" t="s">
        <v>111</v>
      </c>
      <c r="L17" s="67" t="s">
        <v>338</v>
      </c>
      <c r="M17" s="90" t="s">
        <v>88</v>
      </c>
      <c r="N17" s="56" t="s">
        <v>86</v>
      </c>
      <c r="O17" s="83" t="s">
        <v>115</v>
      </c>
      <c r="P17" s="56" t="s">
        <v>350</v>
      </c>
      <c r="Q17" s="83" t="s">
        <v>352</v>
      </c>
      <c r="R17" s="56" t="s">
        <v>3</v>
      </c>
      <c r="S17" s="99" t="s">
        <v>3</v>
      </c>
      <c r="T17" s="56" t="s">
        <v>3</v>
      </c>
      <c r="U17" s="99" t="s">
        <v>3</v>
      </c>
      <c r="V17" s="56" t="s">
        <v>3</v>
      </c>
      <c r="W17" s="99" t="s">
        <v>3</v>
      </c>
    </row>
    <row r="18" spans="1:23" s="100" customFormat="1" ht="8.25" customHeight="1" x14ac:dyDescent="0.25">
      <c r="A18" s="79">
        <v>18</v>
      </c>
      <c r="B18" s="87" t="s">
        <v>116</v>
      </c>
      <c r="C18" s="25" t="s">
        <v>244</v>
      </c>
      <c r="D18" s="67" t="s">
        <v>303</v>
      </c>
      <c r="E18" s="82" t="str">
        <f t="shared" si="0"/>
        <v>Legalização</v>
      </c>
      <c r="F18" s="67" t="s">
        <v>349</v>
      </c>
      <c r="G18" s="82" t="s">
        <v>85</v>
      </c>
      <c r="H18" s="67" t="s">
        <v>339</v>
      </c>
      <c r="I18" s="90" t="s">
        <v>109</v>
      </c>
      <c r="J18" s="67" t="s">
        <v>340</v>
      </c>
      <c r="K18" s="90" t="s">
        <v>111</v>
      </c>
      <c r="L18" s="67" t="s">
        <v>338</v>
      </c>
      <c r="M18" s="90" t="s">
        <v>88</v>
      </c>
      <c r="N18" s="56" t="s">
        <v>86</v>
      </c>
      <c r="O18" s="83" t="s">
        <v>117</v>
      </c>
      <c r="P18" s="56" t="s">
        <v>350</v>
      </c>
      <c r="Q18" s="83" t="s">
        <v>353</v>
      </c>
      <c r="R18" s="56" t="s">
        <v>3</v>
      </c>
      <c r="S18" s="99" t="s">
        <v>3</v>
      </c>
      <c r="T18" s="56" t="s">
        <v>3</v>
      </c>
      <c r="U18" s="99" t="s">
        <v>3</v>
      </c>
      <c r="V18" s="56" t="s">
        <v>3</v>
      </c>
      <c r="W18" s="99" t="s">
        <v>3</v>
      </c>
    </row>
    <row r="19" spans="1:23" s="100" customFormat="1" ht="8.25" customHeight="1" x14ac:dyDescent="0.25">
      <c r="A19" s="79">
        <v>19</v>
      </c>
      <c r="B19" s="87" t="s">
        <v>118</v>
      </c>
      <c r="C19" s="25" t="s">
        <v>244</v>
      </c>
      <c r="D19" s="67" t="s">
        <v>303</v>
      </c>
      <c r="E19" s="82" t="str">
        <f t="shared" si="0"/>
        <v>Definição</v>
      </c>
      <c r="F19" s="67" t="s">
        <v>349</v>
      </c>
      <c r="G19" s="82" t="s">
        <v>85</v>
      </c>
      <c r="H19" s="67" t="s">
        <v>339</v>
      </c>
      <c r="I19" s="90" t="s">
        <v>109</v>
      </c>
      <c r="J19" s="67" t="s">
        <v>340</v>
      </c>
      <c r="K19" s="90" t="s">
        <v>111</v>
      </c>
      <c r="L19" s="67" t="s">
        <v>338</v>
      </c>
      <c r="M19" s="90" t="s">
        <v>88</v>
      </c>
      <c r="N19" s="56" t="s">
        <v>86</v>
      </c>
      <c r="O19" s="83" t="s">
        <v>119</v>
      </c>
      <c r="P19" s="56" t="s">
        <v>350</v>
      </c>
      <c r="Q19" s="83" t="s">
        <v>354</v>
      </c>
      <c r="R19" s="56" t="s">
        <v>3</v>
      </c>
      <c r="S19" s="99" t="s">
        <v>3</v>
      </c>
      <c r="T19" s="56" t="s">
        <v>3</v>
      </c>
      <c r="U19" s="99" t="s">
        <v>3</v>
      </c>
      <c r="V19" s="56" t="s">
        <v>3</v>
      </c>
      <c r="W19" s="99" t="s">
        <v>3</v>
      </c>
    </row>
    <row r="20" spans="1:23" s="100" customFormat="1" ht="8.25" customHeight="1" x14ac:dyDescent="0.25">
      <c r="A20" s="79">
        <v>20</v>
      </c>
      <c r="B20" s="87" t="s">
        <v>120</v>
      </c>
      <c r="C20" s="25" t="s">
        <v>244</v>
      </c>
      <c r="D20" s="67" t="s">
        <v>303</v>
      </c>
      <c r="E20" s="82" t="str">
        <f t="shared" si="0"/>
        <v>Finalização</v>
      </c>
      <c r="F20" s="67" t="s">
        <v>349</v>
      </c>
      <c r="G20" s="82" t="s">
        <v>85</v>
      </c>
      <c r="H20" s="67" t="s">
        <v>339</v>
      </c>
      <c r="I20" s="90" t="s">
        <v>109</v>
      </c>
      <c r="J20" s="67" t="s">
        <v>340</v>
      </c>
      <c r="K20" s="90" t="s">
        <v>111</v>
      </c>
      <c r="L20" s="67" t="s">
        <v>338</v>
      </c>
      <c r="M20" s="90" t="s">
        <v>88</v>
      </c>
      <c r="N20" s="56" t="s">
        <v>86</v>
      </c>
      <c r="O20" s="83" t="s">
        <v>121</v>
      </c>
      <c r="P20" s="56" t="s">
        <v>350</v>
      </c>
      <c r="Q20" s="83" t="s">
        <v>355</v>
      </c>
      <c r="R20" s="56" t="s">
        <v>3</v>
      </c>
      <c r="S20" s="99" t="s">
        <v>3</v>
      </c>
      <c r="T20" s="56" t="s">
        <v>3</v>
      </c>
      <c r="U20" s="99" t="s">
        <v>3</v>
      </c>
      <c r="V20" s="56" t="s">
        <v>3</v>
      </c>
      <c r="W20" s="99" t="s">
        <v>3</v>
      </c>
    </row>
    <row r="21" spans="1:23" s="100" customFormat="1" ht="8.25" customHeight="1" x14ac:dyDescent="0.25">
      <c r="A21" s="79">
        <v>21</v>
      </c>
      <c r="B21" s="86" t="s">
        <v>122</v>
      </c>
      <c r="C21" s="25" t="s">
        <v>244</v>
      </c>
      <c r="D21" s="67" t="s">
        <v>303</v>
      </c>
      <c r="E21" s="82" t="str">
        <f t="shared" si="0"/>
        <v>Construtiva</v>
      </c>
      <c r="F21" s="67" t="s">
        <v>349</v>
      </c>
      <c r="G21" s="82" t="s">
        <v>85</v>
      </c>
      <c r="H21" s="67" t="s">
        <v>339</v>
      </c>
      <c r="I21" s="90" t="s">
        <v>109</v>
      </c>
      <c r="J21" s="67" t="s">
        <v>340</v>
      </c>
      <c r="K21" s="90" t="s">
        <v>111</v>
      </c>
      <c r="L21" s="67" t="s">
        <v>338</v>
      </c>
      <c r="M21" s="90" t="s">
        <v>88</v>
      </c>
      <c r="N21" s="56" t="s">
        <v>86</v>
      </c>
      <c r="O21" s="83" t="s">
        <v>123</v>
      </c>
      <c r="P21" s="56" t="s">
        <v>350</v>
      </c>
      <c r="Q21" s="83" t="s">
        <v>356</v>
      </c>
      <c r="R21" s="56" t="s">
        <v>3</v>
      </c>
      <c r="S21" s="99" t="s">
        <v>3</v>
      </c>
      <c r="T21" s="56" t="s">
        <v>3</v>
      </c>
      <c r="U21" s="99" t="s">
        <v>3</v>
      </c>
      <c r="V21" s="56" t="s">
        <v>3</v>
      </c>
      <c r="W21" s="99" t="s">
        <v>3</v>
      </c>
    </row>
    <row r="22" spans="1:23" s="100" customFormat="1" ht="8.25" customHeight="1" x14ac:dyDescent="0.25">
      <c r="A22" s="79">
        <v>22</v>
      </c>
      <c r="B22" s="86" t="s">
        <v>124</v>
      </c>
      <c r="C22" s="25" t="s">
        <v>244</v>
      </c>
      <c r="D22" s="67" t="s">
        <v>303</v>
      </c>
      <c r="E22" s="82" t="str">
        <f t="shared" si="0"/>
        <v>Entrega</v>
      </c>
      <c r="F22" s="67" t="s">
        <v>349</v>
      </c>
      <c r="G22" s="82" t="s">
        <v>85</v>
      </c>
      <c r="H22" s="67" t="s">
        <v>339</v>
      </c>
      <c r="I22" s="90" t="s">
        <v>109</v>
      </c>
      <c r="J22" s="67" t="s">
        <v>340</v>
      </c>
      <c r="K22" s="90" t="s">
        <v>111</v>
      </c>
      <c r="L22" s="67" t="s">
        <v>338</v>
      </c>
      <c r="M22" s="90" t="s">
        <v>88</v>
      </c>
      <c r="N22" s="56" t="s">
        <v>86</v>
      </c>
      <c r="O22" s="83" t="s">
        <v>125</v>
      </c>
      <c r="P22" s="56" t="s">
        <v>350</v>
      </c>
      <c r="Q22" s="83" t="s">
        <v>357</v>
      </c>
      <c r="R22" s="56" t="s">
        <v>3</v>
      </c>
      <c r="S22" s="99" t="s">
        <v>3</v>
      </c>
      <c r="T22" s="56" t="s">
        <v>3</v>
      </c>
      <c r="U22" s="99" t="s">
        <v>3</v>
      </c>
      <c r="V22" s="56" t="s">
        <v>3</v>
      </c>
      <c r="W22" s="99" t="s">
        <v>3</v>
      </c>
    </row>
    <row r="23" spans="1:23" s="100" customFormat="1" ht="8.25" customHeight="1" x14ac:dyDescent="0.25">
      <c r="A23" s="79">
        <v>23</v>
      </c>
      <c r="B23" s="86" t="s">
        <v>126</v>
      </c>
      <c r="C23" s="25" t="s">
        <v>244</v>
      </c>
      <c r="D23" s="67" t="s">
        <v>303</v>
      </c>
      <c r="E23" s="82" t="str">
        <f t="shared" si="0"/>
        <v>Operacional</v>
      </c>
      <c r="F23" s="67" t="s">
        <v>349</v>
      </c>
      <c r="G23" s="82" t="s">
        <v>85</v>
      </c>
      <c r="H23" s="67" t="s">
        <v>339</v>
      </c>
      <c r="I23" s="90" t="s">
        <v>109</v>
      </c>
      <c r="J23" s="67" t="s">
        <v>340</v>
      </c>
      <c r="K23" s="90" t="s">
        <v>111</v>
      </c>
      <c r="L23" s="67" t="s">
        <v>338</v>
      </c>
      <c r="M23" s="90" t="s">
        <v>88</v>
      </c>
      <c r="N23" s="56" t="s">
        <v>86</v>
      </c>
      <c r="O23" s="83" t="s">
        <v>127</v>
      </c>
      <c r="P23" s="56" t="s">
        <v>350</v>
      </c>
      <c r="Q23" s="83" t="s">
        <v>358</v>
      </c>
      <c r="R23" s="56" t="s">
        <v>3</v>
      </c>
      <c r="S23" s="99" t="s">
        <v>3</v>
      </c>
      <c r="T23" s="56" t="s">
        <v>3</v>
      </c>
      <c r="U23" s="99" t="s">
        <v>3</v>
      </c>
      <c r="V23" s="56" t="s">
        <v>3</v>
      </c>
      <c r="W23" s="99" t="s">
        <v>3</v>
      </c>
    </row>
    <row r="24" spans="1:23" s="100" customFormat="1" ht="8.25" customHeight="1" x14ac:dyDescent="0.25">
      <c r="A24" s="79">
        <v>24</v>
      </c>
      <c r="B24" s="86" t="s">
        <v>128</v>
      </c>
      <c r="C24" s="25" t="s">
        <v>75</v>
      </c>
      <c r="D24" s="67" t="s">
        <v>303</v>
      </c>
      <c r="E24" s="82" t="str">
        <f t="shared" si="0"/>
        <v>Reunião.Investidores</v>
      </c>
      <c r="F24" s="67" t="s">
        <v>349</v>
      </c>
      <c r="G24" s="90" t="s">
        <v>114</v>
      </c>
      <c r="H24" s="67" t="s">
        <v>339</v>
      </c>
      <c r="I24" s="90" t="s">
        <v>109</v>
      </c>
      <c r="J24" s="67" t="s">
        <v>340</v>
      </c>
      <c r="K24" s="90" t="s">
        <v>111</v>
      </c>
      <c r="L24" s="67" t="s">
        <v>338</v>
      </c>
      <c r="M24" s="90" t="s">
        <v>88</v>
      </c>
      <c r="N24" s="56" t="s">
        <v>86</v>
      </c>
      <c r="O24" s="83" t="s">
        <v>129</v>
      </c>
      <c r="P24" s="56" t="s">
        <v>350</v>
      </c>
      <c r="Q24" s="83" t="s">
        <v>378</v>
      </c>
      <c r="R24" s="56" t="s">
        <v>3</v>
      </c>
      <c r="S24" s="99" t="s">
        <v>3</v>
      </c>
      <c r="T24" s="56" t="s">
        <v>3</v>
      </c>
      <c r="U24" s="99" t="s">
        <v>3</v>
      </c>
      <c r="V24" s="56" t="s">
        <v>3</v>
      </c>
      <c r="W24" s="99" t="s">
        <v>3</v>
      </c>
    </row>
    <row r="25" spans="1:23" s="100" customFormat="1" ht="8.25" customHeight="1" x14ac:dyDescent="0.25">
      <c r="A25" s="79">
        <v>25</v>
      </c>
      <c r="B25" s="86" t="s">
        <v>130</v>
      </c>
      <c r="C25" s="25" t="s">
        <v>75</v>
      </c>
      <c r="D25" s="67" t="s">
        <v>303</v>
      </c>
      <c r="E25" s="82" t="str">
        <f t="shared" si="0"/>
        <v>Estudo.A01</v>
      </c>
      <c r="F25" s="67" t="s">
        <v>349</v>
      </c>
      <c r="G25" s="90" t="s">
        <v>114</v>
      </c>
      <c r="H25" s="67" t="s">
        <v>339</v>
      </c>
      <c r="I25" s="90" t="s">
        <v>109</v>
      </c>
      <c r="J25" s="67" t="s">
        <v>340</v>
      </c>
      <c r="K25" s="90" t="s">
        <v>111</v>
      </c>
      <c r="L25" s="67" t="s">
        <v>338</v>
      </c>
      <c r="M25" s="90" t="s">
        <v>88</v>
      </c>
      <c r="N25" s="56" t="s">
        <v>86</v>
      </c>
      <c r="O25" s="83" t="s">
        <v>131</v>
      </c>
      <c r="P25" s="56" t="s">
        <v>350</v>
      </c>
      <c r="Q25" s="83" t="s">
        <v>379</v>
      </c>
      <c r="R25" s="56" t="s">
        <v>3</v>
      </c>
      <c r="S25" s="99" t="s">
        <v>3</v>
      </c>
      <c r="T25" s="56" t="s">
        <v>3</v>
      </c>
      <c r="U25" s="99" t="s">
        <v>3</v>
      </c>
      <c r="V25" s="56" t="s">
        <v>3</v>
      </c>
      <c r="W25" s="99" t="s">
        <v>3</v>
      </c>
    </row>
    <row r="26" spans="1:23" s="100" customFormat="1" ht="8.25" customHeight="1" x14ac:dyDescent="0.25">
      <c r="A26" s="79">
        <v>26</v>
      </c>
      <c r="B26" s="86" t="s">
        <v>132</v>
      </c>
      <c r="C26" s="25" t="s">
        <v>75</v>
      </c>
      <c r="D26" s="67" t="s">
        <v>303</v>
      </c>
      <c r="E26" s="82" t="str">
        <f t="shared" si="0"/>
        <v>Estudo.A02</v>
      </c>
      <c r="F26" s="67" t="s">
        <v>349</v>
      </c>
      <c r="G26" s="90" t="s">
        <v>114</v>
      </c>
      <c r="H26" s="67" t="s">
        <v>339</v>
      </c>
      <c r="I26" s="90" t="s">
        <v>109</v>
      </c>
      <c r="J26" s="67" t="s">
        <v>340</v>
      </c>
      <c r="K26" s="90" t="s">
        <v>111</v>
      </c>
      <c r="L26" s="67" t="s">
        <v>338</v>
      </c>
      <c r="M26" s="90" t="s">
        <v>88</v>
      </c>
      <c r="N26" s="56" t="s">
        <v>86</v>
      </c>
      <c r="O26" s="83" t="s">
        <v>131</v>
      </c>
      <c r="P26" s="56" t="s">
        <v>350</v>
      </c>
      <c r="Q26" s="83" t="s">
        <v>380</v>
      </c>
      <c r="R26" s="56" t="s">
        <v>3</v>
      </c>
      <c r="S26" s="99" t="s">
        <v>3</v>
      </c>
      <c r="T26" s="56" t="s">
        <v>3</v>
      </c>
      <c r="U26" s="99" t="s">
        <v>3</v>
      </c>
      <c r="V26" s="56" t="s">
        <v>3</v>
      </c>
      <c r="W26" s="99" t="s">
        <v>3</v>
      </c>
    </row>
    <row r="27" spans="1:23" s="100" customFormat="1" ht="8.25" customHeight="1" x14ac:dyDescent="0.25">
      <c r="A27" s="79">
        <v>27</v>
      </c>
      <c r="B27" s="86" t="s">
        <v>133</v>
      </c>
      <c r="C27" s="25" t="s">
        <v>75</v>
      </c>
      <c r="D27" s="67" t="s">
        <v>303</v>
      </c>
      <c r="E27" s="82" t="str">
        <f t="shared" si="0"/>
        <v>Programa.P01</v>
      </c>
      <c r="F27" s="67" t="s">
        <v>349</v>
      </c>
      <c r="G27" s="90" t="s">
        <v>114</v>
      </c>
      <c r="H27" s="67" t="s">
        <v>339</v>
      </c>
      <c r="I27" s="90" t="s">
        <v>109</v>
      </c>
      <c r="J27" s="67" t="s">
        <v>340</v>
      </c>
      <c r="K27" s="90" t="s">
        <v>111</v>
      </c>
      <c r="L27" s="67" t="s">
        <v>338</v>
      </c>
      <c r="M27" s="90" t="s">
        <v>88</v>
      </c>
      <c r="N27" s="56" t="s">
        <v>86</v>
      </c>
      <c r="O27" s="83" t="s">
        <v>131</v>
      </c>
      <c r="P27" s="56" t="s">
        <v>350</v>
      </c>
      <c r="Q27" s="83" t="s">
        <v>381</v>
      </c>
      <c r="R27" s="56" t="s">
        <v>3</v>
      </c>
      <c r="S27" s="99" t="s">
        <v>3</v>
      </c>
      <c r="T27" s="56" t="s">
        <v>3</v>
      </c>
      <c r="U27" s="99" t="s">
        <v>3</v>
      </c>
      <c r="V27" s="56" t="s">
        <v>3</v>
      </c>
      <c r="W27" s="99" t="s">
        <v>3</v>
      </c>
    </row>
    <row r="28" spans="1:23" s="100" customFormat="1" ht="8.25" customHeight="1" x14ac:dyDescent="0.25">
      <c r="A28" s="79">
        <v>28</v>
      </c>
      <c r="B28" s="86" t="s">
        <v>134</v>
      </c>
      <c r="C28" s="25" t="s">
        <v>81</v>
      </c>
      <c r="D28" s="67" t="s">
        <v>303</v>
      </c>
      <c r="E28" s="82" t="str">
        <f t="shared" si="0"/>
        <v>Levantamento</v>
      </c>
      <c r="F28" s="67" t="s">
        <v>349</v>
      </c>
      <c r="G28" s="90" t="s">
        <v>114</v>
      </c>
      <c r="H28" s="67" t="s">
        <v>339</v>
      </c>
      <c r="I28" s="90" t="s">
        <v>109</v>
      </c>
      <c r="J28" s="67" t="s">
        <v>340</v>
      </c>
      <c r="K28" s="90" t="s">
        <v>111</v>
      </c>
      <c r="L28" s="67" t="s">
        <v>338</v>
      </c>
      <c r="M28" s="90" t="s">
        <v>88</v>
      </c>
      <c r="N28" s="56" t="s">
        <v>86</v>
      </c>
      <c r="O28" s="83" t="s">
        <v>131</v>
      </c>
      <c r="P28" s="56" t="s">
        <v>350</v>
      </c>
      <c r="Q28" s="83" t="s">
        <v>359</v>
      </c>
      <c r="R28" s="56" t="s">
        <v>3</v>
      </c>
      <c r="S28" s="99" t="s">
        <v>3</v>
      </c>
      <c r="T28" s="56" t="s">
        <v>3</v>
      </c>
      <c r="U28" s="99" t="s">
        <v>3</v>
      </c>
      <c r="V28" s="56" t="s">
        <v>3</v>
      </c>
      <c r="W28" s="99" t="s">
        <v>3</v>
      </c>
    </row>
    <row r="29" spans="1:23" s="100" customFormat="1" ht="8.25" customHeight="1" x14ac:dyDescent="0.25">
      <c r="A29" s="79">
        <v>29</v>
      </c>
      <c r="B29" s="86" t="s">
        <v>135</v>
      </c>
      <c r="C29" s="25" t="s">
        <v>81</v>
      </c>
      <c r="D29" s="67" t="s">
        <v>303</v>
      </c>
      <c r="E29" s="82" t="str">
        <f t="shared" si="0"/>
        <v>Licenciamento</v>
      </c>
      <c r="F29" s="67" t="s">
        <v>349</v>
      </c>
      <c r="G29" s="82" t="s">
        <v>116</v>
      </c>
      <c r="H29" s="67" t="s">
        <v>339</v>
      </c>
      <c r="I29" s="90" t="s">
        <v>109</v>
      </c>
      <c r="J29" s="67" t="s">
        <v>340</v>
      </c>
      <c r="K29" s="90" t="s">
        <v>111</v>
      </c>
      <c r="L29" s="67" t="s">
        <v>338</v>
      </c>
      <c r="M29" s="90" t="s">
        <v>88</v>
      </c>
      <c r="N29" s="56" t="s">
        <v>86</v>
      </c>
      <c r="O29" s="83" t="s">
        <v>131</v>
      </c>
      <c r="P29" s="56" t="s">
        <v>350</v>
      </c>
      <c r="Q29" s="83" t="s">
        <v>360</v>
      </c>
      <c r="R29" s="56" t="s">
        <v>3</v>
      </c>
      <c r="S29" s="99" t="s">
        <v>3</v>
      </c>
      <c r="T29" s="56" t="s">
        <v>3</v>
      </c>
      <c r="U29" s="99" t="s">
        <v>3</v>
      </c>
      <c r="V29" s="56" t="s">
        <v>3</v>
      </c>
      <c r="W29" s="99" t="s">
        <v>3</v>
      </c>
    </row>
    <row r="30" spans="1:23" s="100" customFormat="1" ht="8.25" customHeight="1" x14ac:dyDescent="0.25">
      <c r="A30" s="79">
        <v>30</v>
      </c>
      <c r="B30" s="87" t="s">
        <v>136</v>
      </c>
      <c r="C30" s="25" t="s">
        <v>81</v>
      </c>
      <c r="D30" s="67" t="s">
        <v>303</v>
      </c>
      <c r="E30" s="82" t="str">
        <f t="shared" si="0"/>
        <v>ProjetoBásico</v>
      </c>
      <c r="F30" s="67" t="s">
        <v>349</v>
      </c>
      <c r="G30" s="82" t="s">
        <v>118</v>
      </c>
      <c r="H30" s="67" t="s">
        <v>339</v>
      </c>
      <c r="I30" s="90" t="s">
        <v>109</v>
      </c>
      <c r="J30" s="67" t="s">
        <v>340</v>
      </c>
      <c r="K30" s="90" t="s">
        <v>111</v>
      </c>
      <c r="L30" s="67" t="s">
        <v>338</v>
      </c>
      <c r="M30" s="90" t="s">
        <v>88</v>
      </c>
      <c r="N30" s="56" t="s">
        <v>86</v>
      </c>
      <c r="O30" s="83" t="s">
        <v>131</v>
      </c>
      <c r="P30" s="56" t="s">
        <v>350</v>
      </c>
      <c r="Q30" s="83" t="s">
        <v>361</v>
      </c>
      <c r="R30" s="56" t="s">
        <v>3</v>
      </c>
      <c r="S30" s="99" t="s">
        <v>3</v>
      </c>
      <c r="T30" s="56" t="s">
        <v>3</v>
      </c>
      <c r="U30" s="99" t="s">
        <v>3</v>
      </c>
      <c r="V30" s="56" t="s">
        <v>3</v>
      </c>
      <c r="W30" s="99" t="s">
        <v>3</v>
      </c>
    </row>
    <row r="31" spans="1:23" s="100" customFormat="1" ht="8.25" customHeight="1" x14ac:dyDescent="0.25">
      <c r="A31" s="79">
        <v>31</v>
      </c>
      <c r="B31" s="87" t="s">
        <v>137</v>
      </c>
      <c r="C31" s="25" t="s">
        <v>81</v>
      </c>
      <c r="D31" s="67" t="s">
        <v>303</v>
      </c>
      <c r="E31" s="82" t="str">
        <f t="shared" si="0"/>
        <v>Anteprojeto</v>
      </c>
      <c r="F31" s="67" t="s">
        <v>349</v>
      </c>
      <c r="G31" s="82" t="s">
        <v>118</v>
      </c>
      <c r="H31" s="67" t="s">
        <v>339</v>
      </c>
      <c r="I31" s="90" t="s">
        <v>109</v>
      </c>
      <c r="J31" s="67" t="s">
        <v>340</v>
      </c>
      <c r="K31" s="90" t="s">
        <v>111</v>
      </c>
      <c r="L31" s="67" t="s">
        <v>338</v>
      </c>
      <c r="M31" s="90" t="s">
        <v>88</v>
      </c>
      <c r="N31" s="56" t="s">
        <v>86</v>
      </c>
      <c r="O31" s="83" t="s">
        <v>131</v>
      </c>
      <c r="P31" s="56" t="s">
        <v>350</v>
      </c>
      <c r="Q31" s="83" t="s">
        <v>362</v>
      </c>
      <c r="R31" s="56" t="s">
        <v>3</v>
      </c>
      <c r="S31" s="99" t="s">
        <v>3</v>
      </c>
      <c r="T31" s="56" t="s">
        <v>3</v>
      </c>
      <c r="U31" s="99" t="s">
        <v>3</v>
      </c>
      <c r="V31" s="56" t="s">
        <v>3</v>
      </c>
      <c r="W31" s="99" t="s">
        <v>3</v>
      </c>
    </row>
    <row r="32" spans="1:23" s="100" customFormat="1" ht="8.25" customHeight="1" x14ac:dyDescent="0.25">
      <c r="A32" s="79">
        <v>32</v>
      </c>
      <c r="B32" s="86" t="s">
        <v>138</v>
      </c>
      <c r="C32" s="25" t="s">
        <v>81</v>
      </c>
      <c r="D32" s="67" t="s">
        <v>303</v>
      </c>
      <c r="E32" s="82" t="str">
        <f t="shared" si="0"/>
        <v>ProjetoExecutivo</v>
      </c>
      <c r="F32" s="67" t="s">
        <v>349</v>
      </c>
      <c r="G32" s="82" t="s">
        <v>118</v>
      </c>
      <c r="H32" s="67" t="s">
        <v>339</v>
      </c>
      <c r="I32" s="90" t="s">
        <v>109</v>
      </c>
      <c r="J32" s="67" t="s">
        <v>340</v>
      </c>
      <c r="K32" s="90" t="s">
        <v>111</v>
      </c>
      <c r="L32" s="67" t="s">
        <v>338</v>
      </c>
      <c r="M32" s="90" t="s">
        <v>88</v>
      </c>
      <c r="N32" s="56" t="s">
        <v>86</v>
      </c>
      <c r="O32" s="83" t="s">
        <v>131</v>
      </c>
      <c r="P32" s="56" t="s">
        <v>350</v>
      </c>
      <c r="Q32" s="83" t="s">
        <v>397</v>
      </c>
      <c r="R32" s="56" t="s">
        <v>3</v>
      </c>
      <c r="S32" s="99" t="s">
        <v>3</v>
      </c>
      <c r="T32" s="56" t="s">
        <v>3</v>
      </c>
      <c r="U32" s="99" t="s">
        <v>3</v>
      </c>
      <c r="V32" s="56" t="s">
        <v>3</v>
      </c>
      <c r="W32" s="99" t="s">
        <v>3</v>
      </c>
    </row>
    <row r="33" spans="1:23" s="100" customFormat="1" ht="8.25" customHeight="1" x14ac:dyDescent="0.25">
      <c r="A33" s="79">
        <v>33</v>
      </c>
      <c r="B33" s="86" t="s">
        <v>139</v>
      </c>
      <c r="C33" s="25" t="s">
        <v>81</v>
      </c>
      <c r="D33" s="67" t="s">
        <v>303</v>
      </c>
      <c r="E33" s="82" t="str">
        <f t="shared" si="0"/>
        <v>ProjetoAsBuilt</v>
      </c>
      <c r="F33" s="67" t="s">
        <v>349</v>
      </c>
      <c r="G33" s="82" t="s">
        <v>124</v>
      </c>
      <c r="H33" s="67" t="s">
        <v>339</v>
      </c>
      <c r="I33" s="90" t="s">
        <v>109</v>
      </c>
      <c r="J33" s="67" t="s">
        <v>340</v>
      </c>
      <c r="K33" s="90" t="s">
        <v>111</v>
      </c>
      <c r="L33" s="67" t="s">
        <v>338</v>
      </c>
      <c r="M33" s="90" t="s">
        <v>88</v>
      </c>
      <c r="N33" s="56" t="s">
        <v>86</v>
      </c>
      <c r="O33" s="83" t="s">
        <v>131</v>
      </c>
      <c r="P33" s="56" t="s">
        <v>350</v>
      </c>
      <c r="Q33" s="83" t="s">
        <v>398</v>
      </c>
      <c r="R33" s="56" t="s">
        <v>3</v>
      </c>
      <c r="S33" s="99" t="s">
        <v>3</v>
      </c>
      <c r="T33" s="56" t="s">
        <v>3</v>
      </c>
      <c r="U33" s="99" t="s">
        <v>3</v>
      </c>
      <c r="V33" s="56" t="s">
        <v>3</v>
      </c>
      <c r="W33" s="99" t="s">
        <v>3</v>
      </c>
    </row>
    <row r="34" spans="1:23" s="100" customFormat="1" ht="8.25" customHeight="1" x14ac:dyDescent="0.25">
      <c r="A34" s="79">
        <v>34</v>
      </c>
      <c r="B34" s="86" t="s">
        <v>140</v>
      </c>
      <c r="C34" s="25" t="s">
        <v>76</v>
      </c>
      <c r="D34" s="67" t="s">
        <v>303</v>
      </c>
      <c r="E34" s="82" t="str">
        <f t="shared" si="0"/>
        <v>TesteAcustico.01</v>
      </c>
      <c r="F34" s="67" t="s">
        <v>349</v>
      </c>
      <c r="G34" s="82" t="s">
        <v>118</v>
      </c>
      <c r="H34" s="67" t="s">
        <v>339</v>
      </c>
      <c r="I34" s="90" t="s">
        <v>109</v>
      </c>
      <c r="J34" s="67" t="s">
        <v>340</v>
      </c>
      <c r="K34" s="90" t="s">
        <v>111</v>
      </c>
      <c r="L34" s="67" t="s">
        <v>338</v>
      </c>
      <c r="M34" s="90" t="s">
        <v>88</v>
      </c>
      <c r="N34" s="56" t="s">
        <v>86</v>
      </c>
      <c r="O34" s="83" t="s">
        <v>141</v>
      </c>
      <c r="P34" s="56" t="s">
        <v>350</v>
      </c>
      <c r="Q34" s="83" t="s">
        <v>382</v>
      </c>
      <c r="R34" s="56" t="s">
        <v>3</v>
      </c>
      <c r="S34" s="99" t="s">
        <v>3</v>
      </c>
      <c r="T34" s="56" t="s">
        <v>3</v>
      </c>
      <c r="U34" s="99" t="s">
        <v>3</v>
      </c>
      <c r="V34" s="56" t="s">
        <v>3</v>
      </c>
      <c r="W34" s="99" t="s">
        <v>3</v>
      </c>
    </row>
    <row r="35" spans="1:23" s="100" customFormat="1" ht="8.25" customHeight="1" x14ac:dyDescent="0.25">
      <c r="A35" s="79">
        <v>35</v>
      </c>
      <c r="B35" s="86" t="s">
        <v>142</v>
      </c>
      <c r="C35" s="25" t="s">
        <v>76</v>
      </c>
      <c r="D35" s="67" t="s">
        <v>303</v>
      </c>
      <c r="E35" s="82" t="str">
        <f t="shared" si="0"/>
        <v>TesteEscape.01</v>
      </c>
      <c r="F35" s="67" t="s">
        <v>349</v>
      </c>
      <c r="G35" s="82" t="s">
        <v>118</v>
      </c>
      <c r="H35" s="67" t="s">
        <v>339</v>
      </c>
      <c r="I35" s="90" t="s">
        <v>109</v>
      </c>
      <c r="J35" s="67" t="s">
        <v>340</v>
      </c>
      <c r="K35" s="90" t="s">
        <v>111</v>
      </c>
      <c r="L35" s="67" t="s">
        <v>338</v>
      </c>
      <c r="M35" s="90" t="s">
        <v>88</v>
      </c>
      <c r="N35" s="56" t="s">
        <v>86</v>
      </c>
      <c r="O35" s="83" t="s">
        <v>141</v>
      </c>
      <c r="P35" s="56" t="s">
        <v>350</v>
      </c>
      <c r="Q35" s="83" t="s">
        <v>399</v>
      </c>
      <c r="R35" s="56" t="s">
        <v>3</v>
      </c>
      <c r="S35" s="99" t="s">
        <v>3</v>
      </c>
      <c r="T35" s="56" t="s">
        <v>3</v>
      </c>
      <c r="U35" s="99" t="s">
        <v>3</v>
      </c>
      <c r="V35" s="56" t="s">
        <v>3</v>
      </c>
      <c r="W35" s="99" t="s">
        <v>3</v>
      </c>
    </row>
    <row r="36" spans="1:23" s="100" customFormat="1" ht="8.25" customHeight="1" x14ac:dyDescent="0.25">
      <c r="A36" s="79">
        <v>36</v>
      </c>
      <c r="B36" s="86" t="s">
        <v>143</v>
      </c>
      <c r="C36" s="25" t="s">
        <v>77</v>
      </c>
      <c r="D36" s="67" t="s">
        <v>303</v>
      </c>
      <c r="E36" s="82" t="str">
        <f t="shared" si="0"/>
        <v>Cantero.01</v>
      </c>
      <c r="F36" s="67" t="s">
        <v>349</v>
      </c>
      <c r="G36" s="82" t="s">
        <v>118</v>
      </c>
      <c r="H36" s="67" t="s">
        <v>339</v>
      </c>
      <c r="I36" s="90" t="s">
        <v>109</v>
      </c>
      <c r="J36" s="67" t="s">
        <v>340</v>
      </c>
      <c r="K36" s="90" t="s">
        <v>111</v>
      </c>
      <c r="L36" s="67" t="s">
        <v>338</v>
      </c>
      <c r="M36" s="90" t="s">
        <v>88</v>
      </c>
      <c r="N36" s="56" t="s">
        <v>86</v>
      </c>
      <c r="O36" s="83" t="s">
        <v>144</v>
      </c>
      <c r="P36" s="56" t="s">
        <v>350</v>
      </c>
      <c r="Q36" s="83" t="s">
        <v>383</v>
      </c>
      <c r="R36" s="56" t="s">
        <v>3</v>
      </c>
      <c r="S36" s="99" t="s">
        <v>3</v>
      </c>
      <c r="T36" s="56" t="s">
        <v>3</v>
      </c>
      <c r="U36" s="99" t="s">
        <v>3</v>
      </c>
      <c r="V36" s="56" t="s">
        <v>3</v>
      </c>
      <c r="W36" s="99" t="s">
        <v>3</v>
      </c>
    </row>
    <row r="37" spans="1:23" s="100" customFormat="1" ht="8.25" customHeight="1" x14ac:dyDescent="0.25">
      <c r="A37" s="79">
        <v>37</v>
      </c>
      <c r="B37" s="86" t="s">
        <v>145</v>
      </c>
      <c r="C37" s="25" t="s">
        <v>77</v>
      </c>
      <c r="D37" s="67" t="s">
        <v>303</v>
      </c>
      <c r="E37" s="82" t="str">
        <f t="shared" si="0"/>
        <v>Alv.Térreo</v>
      </c>
      <c r="F37" s="67" t="s">
        <v>349</v>
      </c>
      <c r="G37" s="82" t="s">
        <v>118</v>
      </c>
      <c r="H37" s="67" t="s">
        <v>339</v>
      </c>
      <c r="I37" s="90" t="s">
        <v>109</v>
      </c>
      <c r="J37" s="67" t="s">
        <v>340</v>
      </c>
      <c r="K37" s="90" t="s">
        <v>111</v>
      </c>
      <c r="L37" s="67" t="s">
        <v>338</v>
      </c>
      <c r="M37" s="90" t="s">
        <v>88</v>
      </c>
      <c r="N37" s="56" t="s">
        <v>86</v>
      </c>
      <c r="O37" s="83" t="s">
        <v>144</v>
      </c>
      <c r="P37" s="56" t="s">
        <v>350</v>
      </c>
      <c r="Q37" s="83" t="s">
        <v>384</v>
      </c>
      <c r="R37" s="56" t="s">
        <v>3</v>
      </c>
      <c r="S37" s="99" t="s">
        <v>3</v>
      </c>
      <c r="T37" s="56" t="s">
        <v>3</v>
      </c>
      <c r="U37" s="99" t="s">
        <v>3</v>
      </c>
      <c r="V37" s="56" t="s">
        <v>3</v>
      </c>
      <c r="W37" s="99" t="s">
        <v>3</v>
      </c>
    </row>
    <row r="38" spans="1:23" s="100" customFormat="1" ht="8.25" customHeight="1" x14ac:dyDescent="0.25">
      <c r="A38" s="79">
        <v>38</v>
      </c>
      <c r="B38" s="86" t="s">
        <v>146</v>
      </c>
      <c r="C38" s="25" t="s">
        <v>80</v>
      </c>
      <c r="D38" s="67" t="s">
        <v>303</v>
      </c>
      <c r="E38" s="82" t="str">
        <f t="shared" si="0"/>
        <v>Alv.Andar1</v>
      </c>
      <c r="F38" s="67" t="s">
        <v>349</v>
      </c>
      <c r="G38" s="82" t="s">
        <v>122</v>
      </c>
      <c r="H38" s="67" t="s">
        <v>339</v>
      </c>
      <c r="I38" s="90" t="s">
        <v>109</v>
      </c>
      <c r="J38" s="67" t="s">
        <v>340</v>
      </c>
      <c r="K38" s="90" t="s">
        <v>111</v>
      </c>
      <c r="L38" s="67" t="s">
        <v>338</v>
      </c>
      <c r="M38" s="90" t="s">
        <v>88</v>
      </c>
      <c r="N38" s="56" t="s">
        <v>86</v>
      </c>
      <c r="O38" s="83" t="s">
        <v>147</v>
      </c>
      <c r="P38" s="56" t="s">
        <v>350</v>
      </c>
      <c r="Q38" s="83" t="s">
        <v>385</v>
      </c>
      <c r="R38" s="56" t="s">
        <v>3</v>
      </c>
      <c r="S38" s="99" t="s">
        <v>3</v>
      </c>
      <c r="T38" s="56" t="s">
        <v>3</v>
      </c>
      <c r="U38" s="99" t="s">
        <v>3</v>
      </c>
      <c r="V38" s="56" t="s">
        <v>3</v>
      </c>
      <c r="W38" s="99" t="s">
        <v>3</v>
      </c>
    </row>
    <row r="39" spans="1:23" s="100" customFormat="1" ht="8.25" customHeight="1" x14ac:dyDescent="0.25">
      <c r="A39" s="79">
        <v>39</v>
      </c>
      <c r="B39" s="86" t="s">
        <v>148</v>
      </c>
      <c r="C39" s="25" t="s">
        <v>80</v>
      </c>
      <c r="D39" s="67" t="s">
        <v>303</v>
      </c>
      <c r="E39" s="82" t="str">
        <f t="shared" si="0"/>
        <v>Alv.Andar2</v>
      </c>
      <c r="F39" s="67" t="s">
        <v>349</v>
      </c>
      <c r="G39" s="82" t="s">
        <v>122</v>
      </c>
      <c r="H39" s="67" t="s">
        <v>339</v>
      </c>
      <c r="I39" s="90" t="s">
        <v>109</v>
      </c>
      <c r="J39" s="67" t="s">
        <v>340</v>
      </c>
      <c r="K39" s="90" t="s">
        <v>111</v>
      </c>
      <c r="L39" s="67" t="s">
        <v>338</v>
      </c>
      <c r="M39" s="90" t="s">
        <v>88</v>
      </c>
      <c r="N39" s="56" t="s">
        <v>86</v>
      </c>
      <c r="O39" s="83" t="s">
        <v>147</v>
      </c>
      <c r="P39" s="56" t="s">
        <v>350</v>
      </c>
      <c r="Q39" s="83" t="s">
        <v>386</v>
      </c>
      <c r="R39" s="56" t="s">
        <v>3</v>
      </c>
      <c r="S39" s="99" t="s">
        <v>3</v>
      </c>
      <c r="T39" s="56" t="s">
        <v>3</v>
      </c>
      <c r="U39" s="99" t="s">
        <v>3</v>
      </c>
      <c r="V39" s="56" t="s">
        <v>3</v>
      </c>
      <c r="W39" s="99" t="s">
        <v>3</v>
      </c>
    </row>
    <row r="40" spans="1:23" s="100" customFormat="1" ht="8.25" customHeight="1" x14ac:dyDescent="0.25">
      <c r="A40" s="79">
        <v>40</v>
      </c>
      <c r="B40" s="86" t="s">
        <v>149</v>
      </c>
      <c r="C40" s="25" t="s">
        <v>78</v>
      </c>
      <c r="D40" s="67" t="s">
        <v>303</v>
      </c>
      <c r="E40" s="82" t="str">
        <f t="shared" si="0"/>
        <v>Liga.Bomba</v>
      </c>
      <c r="F40" s="67" t="s">
        <v>349</v>
      </c>
      <c r="G40" s="82" t="s">
        <v>126</v>
      </c>
      <c r="H40" s="67" t="s">
        <v>339</v>
      </c>
      <c r="I40" s="90" t="s">
        <v>109</v>
      </c>
      <c r="J40" s="67" t="s">
        <v>340</v>
      </c>
      <c r="K40" s="90" t="s">
        <v>111</v>
      </c>
      <c r="L40" s="67" t="s">
        <v>338</v>
      </c>
      <c r="M40" s="90" t="s">
        <v>88</v>
      </c>
      <c r="N40" s="56" t="s">
        <v>86</v>
      </c>
      <c r="O40" s="83" t="s">
        <v>150</v>
      </c>
      <c r="P40" s="56" t="s">
        <v>350</v>
      </c>
      <c r="Q40" s="83" t="s">
        <v>387</v>
      </c>
      <c r="R40" s="56" t="s">
        <v>3</v>
      </c>
      <c r="S40" s="99" t="s">
        <v>3</v>
      </c>
      <c r="T40" s="56" t="s">
        <v>3</v>
      </c>
      <c r="U40" s="99" t="s">
        <v>3</v>
      </c>
      <c r="V40" s="56" t="s">
        <v>3</v>
      </c>
      <c r="W40" s="99" t="s">
        <v>3</v>
      </c>
    </row>
    <row r="41" spans="1:23" s="100" customFormat="1" ht="8.25" customHeight="1" x14ac:dyDescent="0.25">
      <c r="A41" s="79">
        <v>41</v>
      </c>
      <c r="B41" s="86" t="s">
        <v>151</v>
      </c>
      <c r="C41" s="25" t="s">
        <v>78</v>
      </c>
      <c r="D41" s="67" t="s">
        <v>303</v>
      </c>
      <c r="E41" s="82" t="str">
        <f t="shared" si="0"/>
        <v>Reparação.Elevador</v>
      </c>
      <c r="F41" s="67" t="s">
        <v>349</v>
      </c>
      <c r="G41" s="82" t="s">
        <v>126</v>
      </c>
      <c r="H41" s="67" t="s">
        <v>339</v>
      </c>
      <c r="I41" s="90" t="s">
        <v>109</v>
      </c>
      <c r="J41" s="67" t="s">
        <v>340</v>
      </c>
      <c r="K41" s="90" t="s">
        <v>111</v>
      </c>
      <c r="L41" s="67" t="s">
        <v>338</v>
      </c>
      <c r="M41" s="90" t="s">
        <v>88</v>
      </c>
      <c r="N41" s="56" t="s">
        <v>86</v>
      </c>
      <c r="O41" s="83" t="s">
        <v>150</v>
      </c>
      <c r="P41" s="56" t="s">
        <v>350</v>
      </c>
      <c r="Q41" s="83" t="s">
        <v>388</v>
      </c>
      <c r="R41" s="56" t="s">
        <v>3</v>
      </c>
      <c r="S41" s="99" t="s">
        <v>3</v>
      </c>
      <c r="T41" s="56" t="s">
        <v>3</v>
      </c>
      <c r="U41" s="99" t="s">
        <v>3</v>
      </c>
      <c r="V41" s="56" t="s">
        <v>3</v>
      </c>
      <c r="W41" s="99" t="s">
        <v>3</v>
      </c>
    </row>
    <row r="42" spans="1:23" s="100" customFormat="1" ht="8.25" customHeight="1" x14ac:dyDescent="0.25">
      <c r="A42" s="79">
        <v>42</v>
      </c>
      <c r="B42" s="86" t="s">
        <v>152</v>
      </c>
      <c r="C42" s="25" t="s">
        <v>52</v>
      </c>
      <c r="D42" s="67" t="s">
        <v>303</v>
      </c>
      <c r="E42" s="82" t="str">
        <f t="shared" si="0"/>
        <v>Obrigatório</v>
      </c>
      <c r="F42" s="67" t="s">
        <v>349</v>
      </c>
      <c r="G42" s="82" t="s">
        <v>85</v>
      </c>
      <c r="H42" s="67" t="s">
        <v>339</v>
      </c>
      <c r="I42" s="90" t="s">
        <v>109</v>
      </c>
      <c r="J42" s="67" t="s">
        <v>340</v>
      </c>
      <c r="K42" s="90" t="s">
        <v>111</v>
      </c>
      <c r="L42" s="67" t="s">
        <v>338</v>
      </c>
      <c r="M42" s="90" t="s">
        <v>88</v>
      </c>
      <c r="N42" s="56" t="s">
        <v>86</v>
      </c>
      <c r="O42" s="83" t="s">
        <v>153</v>
      </c>
      <c r="P42" s="56" t="s">
        <v>350</v>
      </c>
      <c r="Q42" s="83" t="s">
        <v>363</v>
      </c>
      <c r="R42" s="56" t="s">
        <v>3</v>
      </c>
      <c r="S42" s="99" t="s">
        <v>3</v>
      </c>
      <c r="T42" s="56" t="s">
        <v>3</v>
      </c>
      <c r="U42" s="99" t="s">
        <v>3</v>
      </c>
      <c r="V42" s="56" t="s">
        <v>3</v>
      </c>
      <c r="W42" s="99" t="s">
        <v>3</v>
      </c>
    </row>
    <row r="43" spans="1:23" s="100" customFormat="1" ht="8.25" customHeight="1" x14ac:dyDescent="0.25">
      <c r="A43" s="79">
        <v>43</v>
      </c>
      <c r="B43" s="86" t="s">
        <v>154</v>
      </c>
      <c r="C43" s="25" t="s">
        <v>52</v>
      </c>
      <c r="D43" s="67" t="s">
        <v>303</v>
      </c>
      <c r="E43" s="82" t="str">
        <f t="shared" si="0"/>
        <v>Opcional</v>
      </c>
      <c r="F43" s="67" t="s">
        <v>349</v>
      </c>
      <c r="G43" s="82" t="s">
        <v>85</v>
      </c>
      <c r="H43" s="67" t="s">
        <v>339</v>
      </c>
      <c r="I43" s="90" t="s">
        <v>109</v>
      </c>
      <c r="J43" s="67" t="s">
        <v>340</v>
      </c>
      <c r="K43" s="90" t="s">
        <v>111</v>
      </c>
      <c r="L43" s="67" t="s">
        <v>338</v>
      </c>
      <c r="M43" s="90" t="s">
        <v>88</v>
      </c>
      <c r="N43" s="56" t="s">
        <v>86</v>
      </c>
      <c r="O43" s="83" t="s">
        <v>155</v>
      </c>
      <c r="P43" s="56" t="s">
        <v>350</v>
      </c>
      <c r="Q43" s="83" t="s">
        <v>364</v>
      </c>
      <c r="R43" s="56" t="s">
        <v>3</v>
      </c>
      <c r="S43" s="99" t="s">
        <v>3</v>
      </c>
      <c r="T43" s="56" t="s">
        <v>3</v>
      </c>
      <c r="U43" s="99" t="s">
        <v>3</v>
      </c>
      <c r="V43" s="56" t="s">
        <v>3</v>
      </c>
      <c r="W43" s="99" t="s">
        <v>3</v>
      </c>
    </row>
    <row r="44" spans="1:23" s="100" customFormat="1" ht="8.25" customHeight="1" x14ac:dyDescent="0.25">
      <c r="A44" s="79">
        <v>44</v>
      </c>
      <c r="B44" s="86" t="s">
        <v>156</v>
      </c>
      <c r="C44" s="25" t="s">
        <v>52</v>
      </c>
      <c r="D44" s="67" t="s">
        <v>303</v>
      </c>
      <c r="E44" s="82" t="str">
        <f t="shared" si="0"/>
        <v>Esperado</v>
      </c>
      <c r="F44" s="67" t="s">
        <v>349</v>
      </c>
      <c r="G44" s="82" t="s">
        <v>85</v>
      </c>
      <c r="H44" s="67" t="s">
        <v>339</v>
      </c>
      <c r="I44" s="90" t="s">
        <v>109</v>
      </c>
      <c r="J44" s="67" t="s">
        <v>340</v>
      </c>
      <c r="K44" s="90" t="s">
        <v>111</v>
      </c>
      <c r="L44" s="67" t="s">
        <v>338</v>
      </c>
      <c r="M44" s="90" t="s">
        <v>88</v>
      </c>
      <c r="N44" s="56" t="s">
        <v>86</v>
      </c>
      <c r="O44" s="83" t="s">
        <v>157</v>
      </c>
      <c r="P44" s="56" t="s">
        <v>350</v>
      </c>
      <c r="Q44" s="83" t="s">
        <v>365</v>
      </c>
      <c r="R44" s="56" t="s">
        <v>3</v>
      </c>
      <c r="S44" s="99" t="s">
        <v>3</v>
      </c>
      <c r="T44" s="56" t="s">
        <v>3</v>
      </c>
      <c r="U44" s="99" t="s">
        <v>3</v>
      </c>
      <c r="V44" s="56" t="s">
        <v>3</v>
      </c>
      <c r="W44" s="99" t="s">
        <v>3</v>
      </c>
    </row>
    <row r="45" spans="1:23" s="100" customFormat="1" ht="8.25" customHeight="1" x14ac:dyDescent="0.25">
      <c r="A45" s="79">
        <v>45</v>
      </c>
      <c r="B45" s="86" t="s">
        <v>158</v>
      </c>
      <c r="C45" s="25" t="s">
        <v>52</v>
      </c>
      <c r="D45" s="67" t="s">
        <v>303</v>
      </c>
      <c r="E45" s="82" t="str">
        <f t="shared" si="0"/>
        <v>Inesperado</v>
      </c>
      <c r="F45" s="67" t="s">
        <v>349</v>
      </c>
      <c r="G45" s="82" t="s">
        <v>85</v>
      </c>
      <c r="H45" s="67" t="s">
        <v>339</v>
      </c>
      <c r="I45" s="90" t="s">
        <v>109</v>
      </c>
      <c r="J45" s="67" t="s">
        <v>340</v>
      </c>
      <c r="K45" s="90" t="s">
        <v>111</v>
      </c>
      <c r="L45" s="67" t="s">
        <v>338</v>
      </c>
      <c r="M45" s="90" t="s">
        <v>88</v>
      </c>
      <c r="N45" s="56" t="s">
        <v>86</v>
      </c>
      <c r="O45" s="83" t="s">
        <v>159</v>
      </c>
      <c r="P45" s="56" t="s">
        <v>350</v>
      </c>
      <c r="Q45" s="83" t="s">
        <v>366</v>
      </c>
      <c r="R45" s="56" t="s">
        <v>3</v>
      </c>
      <c r="S45" s="99" t="s">
        <v>3</v>
      </c>
      <c r="T45" s="56" t="s">
        <v>3</v>
      </c>
      <c r="U45" s="99" t="s">
        <v>3</v>
      </c>
      <c r="V45" s="56" t="s">
        <v>3</v>
      </c>
      <c r="W45" s="99" t="s">
        <v>3</v>
      </c>
    </row>
    <row r="46" spans="1:23" s="100" customFormat="1" ht="8.25" customHeight="1" x14ac:dyDescent="0.25">
      <c r="A46" s="79">
        <v>46</v>
      </c>
      <c r="B46" s="86" t="s">
        <v>160</v>
      </c>
      <c r="C46" s="25" t="s">
        <v>52</v>
      </c>
      <c r="D46" s="67" t="s">
        <v>303</v>
      </c>
      <c r="E46" s="82" t="str">
        <f t="shared" si="0"/>
        <v>Único</v>
      </c>
      <c r="F46" s="67" t="s">
        <v>349</v>
      </c>
      <c r="G46" s="82" t="s">
        <v>85</v>
      </c>
      <c r="H46" s="67" t="s">
        <v>339</v>
      </c>
      <c r="I46" s="90" t="s">
        <v>109</v>
      </c>
      <c r="J46" s="67" t="s">
        <v>340</v>
      </c>
      <c r="K46" s="90" t="s">
        <v>111</v>
      </c>
      <c r="L46" s="67" t="s">
        <v>338</v>
      </c>
      <c r="M46" s="90" t="s">
        <v>88</v>
      </c>
      <c r="N46" s="56" t="s">
        <v>86</v>
      </c>
      <c r="O46" s="83" t="s">
        <v>161</v>
      </c>
      <c r="P46" s="56" t="s">
        <v>350</v>
      </c>
      <c r="Q46" s="83" t="s">
        <v>367</v>
      </c>
      <c r="R46" s="56" t="s">
        <v>3</v>
      </c>
      <c r="S46" s="99" t="s">
        <v>3</v>
      </c>
      <c r="T46" s="56" t="s">
        <v>3</v>
      </c>
      <c r="U46" s="99" t="s">
        <v>3</v>
      </c>
      <c r="V46" s="56" t="s">
        <v>3</v>
      </c>
      <c r="W46" s="99" t="s">
        <v>3</v>
      </c>
    </row>
    <row r="47" spans="1:23" s="100" customFormat="1" ht="8.25" customHeight="1" x14ac:dyDescent="0.25">
      <c r="A47" s="79">
        <v>47</v>
      </c>
      <c r="B47" s="86" t="s">
        <v>162</v>
      </c>
      <c r="C47" s="25" t="s">
        <v>52</v>
      </c>
      <c r="D47" s="67" t="s">
        <v>303</v>
      </c>
      <c r="E47" s="82" t="str">
        <f t="shared" si="0"/>
        <v>Regular</v>
      </c>
      <c r="F47" s="67" t="s">
        <v>349</v>
      </c>
      <c r="G47" s="82" t="s">
        <v>85</v>
      </c>
      <c r="H47" s="67" t="s">
        <v>339</v>
      </c>
      <c r="I47" s="90" t="s">
        <v>109</v>
      </c>
      <c r="J47" s="67" t="s">
        <v>340</v>
      </c>
      <c r="K47" s="90" t="s">
        <v>111</v>
      </c>
      <c r="L47" s="67" t="s">
        <v>338</v>
      </c>
      <c r="M47" s="90" t="s">
        <v>88</v>
      </c>
      <c r="N47" s="56" t="s">
        <v>86</v>
      </c>
      <c r="O47" s="83" t="s">
        <v>163</v>
      </c>
      <c r="P47" s="56" t="s">
        <v>350</v>
      </c>
      <c r="Q47" s="83" t="s">
        <v>368</v>
      </c>
      <c r="R47" s="56" t="s">
        <v>3</v>
      </c>
      <c r="S47" s="99" t="s">
        <v>3</v>
      </c>
      <c r="T47" s="56" t="s">
        <v>3</v>
      </c>
      <c r="U47" s="99" t="s">
        <v>3</v>
      </c>
      <c r="V47" s="56" t="s">
        <v>3</v>
      </c>
      <c r="W47" s="99" t="s">
        <v>3</v>
      </c>
    </row>
    <row r="48" spans="1:23" s="100" customFormat="1" ht="8.25" customHeight="1" x14ac:dyDescent="0.25">
      <c r="A48" s="79">
        <v>48</v>
      </c>
      <c r="B48" s="86" t="s">
        <v>164</v>
      </c>
      <c r="C48" s="25" t="s">
        <v>52</v>
      </c>
      <c r="D48" s="67" t="s">
        <v>303</v>
      </c>
      <c r="E48" s="82" t="str">
        <f t="shared" si="0"/>
        <v>Periódico</v>
      </c>
      <c r="F48" s="67" t="s">
        <v>349</v>
      </c>
      <c r="G48" s="82" t="s">
        <v>85</v>
      </c>
      <c r="H48" s="67" t="s">
        <v>339</v>
      </c>
      <c r="I48" s="90" t="s">
        <v>109</v>
      </c>
      <c r="J48" s="67" t="s">
        <v>340</v>
      </c>
      <c r="K48" s="90" t="s">
        <v>111</v>
      </c>
      <c r="L48" s="67" t="s">
        <v>338</v>
      </c>
      <c r="M48" s="90" t="s">
        <v>88</v>
      </c>
      <c r="N48" s="56" t="s">
        <v>86</v>
      </c>
      <c r="O48" s="83" t="s">
        <v>165</v>
      </c>
      <c r="P48" s="56" t="s">
        <v>350</v>
      </c>
      <c r="Q48" s="83" t="s">
        <v>369</v>
      </c>
      <c r="R48" s="56" t="s">
        <v>3</v>
      </c>
      <c r="S48" s="99" t="s">
        <v>3</v>
      </c>
      <c r="T48" s="56" t="s">
        <v>3</v>
      </c>
      <c r="U48" s="99" t="s">
        <v>3</v>
      </c>
      <c r="V48" s="56" t="s">
        <v>3</v>
      </c>
      <c r="W48" s="99" t="s">
        <v>3</v>
      </c>
    </row>
    <row r="49" spans="1:23" s="100" customFormat="1" ht="8.25" customHeight="1" x14ac:dyDescent="0.25">
      <c r="A49" s="79">
        <v>49</v>
      </c>
      <c r="B49" s="86" t="s">
        <v>166</v>
      </c>
      <c r="C49" s="25" t="s">
        <v>52</v>
      </c>
      <c r="D49" s="67" t="s">
        <v>303</v>
      </c>
      <c r="E49" s="82" t="str">
        <f t="shared" si="0"/>
        <v>Aperiódico</v>
      </c>
      <c r="F49" s="67" t="s">
        <v>349</v>
      </c>
      <c r="G49" s="82" t="s">
        <v>85</v>
      </c>
      <c r="H49" s="67" t="s">
        <v>339</v>
      </c>
      <c r="I49" s="90" t="s">
        <v>109</v>
      </c>
      <c r="J49" s="67" t="s">
        <v>340</v>
      </c>
      <c r="K49" s="90" t="s">
        <v>111</v>
      </c>
      <c r="L49" s="67" t="s">
        <v>338</v>
      </c>
      <c r="M49" s="90" t="s">
        <v>88</v>
      </c>
      <c r="N49" s="56" t="s">
        <v>86</v>
      </c>
      <c r="O49" s="83" t="s">
        <v>167</v>
      </c>
      <c r="P49" s="56" t="s">
        <v>350</v>
      </c>
      <c r="Q49" s="83" t="s">
        <v>370</v>
      </c>
      <c r="R49" s="56" t="s">
        <v>3</v>
      </c>
      <c r="S49" s="99" t="s">
        <v>3</v>
      </c>
      <c r="T49" s="56" t="s">
        <v>3</v>
      </c>
      <c r="U49" s="99" t="s">
        <v>3</v>
      </c>
      <c r="V49" s="56" t="s">
        <v>3</v>
      </c>
      <c r="W49" s="99" t="s">
        <v>3</v>
      </c>
    </row>
  </sheetData>
  <conditionalFormatting sqref="B1:B4 B6:B4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C20" sqref="C20"/>
    </sheetView>
  </sheetViews>
  <sheetFormatPr defaultColWidth="11.42578125" defaultRowHeight="8.25" x14ac:dyDescent="0.15"/>
  <cols>
    <col min="1" max="1" width="2.42578125" style="8" bestFit="1" customWidth="1"/>
    <col min="2" max="2" width="61.5703125" style="7" customWidth="1"/>
    <col min="3" max="16384" width="11.42578125" style="7"/>
  </cols>
  <sheetData>
    <row r="1" spans="1:2" ht="18" customHeight="1" x14ac:dyDescent="0.15">
      <c r="A1" s="9">
        <v>1</v>
      </c>
      <c r="B1" s="10" t="s">
        <v>31</v>
      </c>
    </row>
    <row r="2" spans="1:2" ht="33" x14ac:dyDescent="0.15">
      <c r="A2" s="9">
        <v>2</v>
      </c>
      <c r="B2" s="11" t="s">
        <v>26</v>
      </c>
    </row>
    <row r="3" spans="1:2" ht="33" x14ac:dyDescent="0.15">
      <c r="A3" s="9">
        <v>3</v>
      </c>
      <c r="B3" s="11" t="s">
        <v>27</v>
      </c>
    </row>
    <row r="4" spans="1:2" ht="41.25" x14ac:dyDescent="0.15">
      <c r="A4" s="9">
        <v>4</v>
      </c>
      <c r="B4" s="11" t="s">
        <v>28</v>
      </c>
    </row>
    <row r="5" spans="1:2" ht="57.75" x14ac:dyDescent="0.15">
      <c r="A5" s="9">
        <v>5</v>
      </c>
      <c r="B5" s="11" t="s">
        <v>29</v>
      </c>
    </row>
    <row r="6" spans="1:2" ht="11.25" customHeight="1" x14ac:dyDescent="0.15">
      <c r="A6" s="9">
        <v>6</v>
      </c>
      <c r="B6" s="10" t="s">
        <v>25</v>
      </c>
    </row>
    <row r="7" spans="1:2" ht="11.25" customHeight="1" x14ac:dyDescent="0.15">
      <c r="A7" s="9">
        <v>7</v>
      </c>
      <c r="B7" s="12" t="s">
        <v>30</v>
      </c>
    </row>
    <row r="8" spans="1:2" ht="11.25" customHeight="1" x14ac:dyDescent="0.15">
      <c r="A8" s="9">
        <v>8</v>
      </c>
      <c r="B8" s="11" t="s">
        <v>39</v>
      </c>
    </row>
    <row r="9" spans="1:2" ht="11.25" customHeight="1" x14ac:dyDescent="0.15">
      <c r="A9" s="9">
        <v>9</v>
      </c>
      <c r="B9" s="11" t="s">
        <v>38</v>
      </c>
    </row>
    <row r="10" spans="1:2" ht="11.25" customHeight="1" x14ac:dyDescent="0.15">
      <c r="A10" s="9">
        <v>10</v>
      </c>
      <c r="B10" s="12" t="s">
        <v>37</v>
      </c>
    </row>
    <row r="11" spans="1:2" ht="11.25" customHeight="1" x14ac:dyDescent="0.15">
      <c r="A11" s="9">
        <v>11</v>
      </c>
      <c r="B11" s="12" t="s">
        <v>36</v>
      </c>
    </row>
    <row r="12" spans="1:2" ht="11.25" customHeight="1" x14ac:dyDescent="0.15">
      <c r="A12" s="9">
        <v>12</v>
      </c>
      <c r="B12" s="12" t="s">
        <v>35</v>
      </c>
    </row>
    <row r="13" spans="1:2" ht="11.25" customHeight="1" x14ac:dyDescent="0.15">
      <c r="A13" s="9">
        <v>13</v>
      </c>
      <c r="B13" s="12" t="s">
        <v>34</v>
      </c>
    </row>
    <row r="14" spans="1:2" ht="11.25" customHeight="1" x14ac:dyDescent="0.15">
      <c r="A14" s="9">
        <v>14</v>
      </c>
      <c r="B14" s="12" t="s">
        <v>33</v>
      </c>
    </row>
    <row r="15" spans="1:2" ht="11.25" customHeight="1" x14ac:dyDescent="0.15">
      <c r="A15" s="9">
        <v>15</v>
      </c>
      <c r="B15" s="12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Projeto</vt:lpstr>
      <vt:lpstr>Anotar</vt:lpstr>
      <vt:lpstr>Classes</vt:lpstr>
      <vt:lpstr>Proprie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2025-02-19T13:42:52Z</dcterms:modified>
</cp:coreProperties>
</file>